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Hp\Desktop\Excel project 2\"/>
    </mc:Choice>
  </mc:AlternateContent>
  <xr:revisionPtr revIDLastSave="0" documentId="13_ncr:1_{31F9456A-C8E1-4E76-939D-E0E4667C0181}" xr6:coauthVersionLast="47" xr6:coauthVersionMax="47" xr10:uidLastSave="{00000000-0000-0000-0000-000000000000}"/>
  <bookViews>
    <workbookView xWindow="-108" yWindow="-108" windowWidth="23256" windowHeight="12456" xr2:uid="{5ABE0232-5ECE-4AD7-BCD8-5127094614BF}"/>
  </bookViews>
  <sheets>
    <sheet name="Dashboard" sheetId="9" r:id="rId1"/>
    <sheet name="Sheet12" sheetId="12" r:id="rId2"/>
    <sheet name="Sheet11" sheetId="11" r:id="rId3"/>
    <sheet name="Termination reason" sheetId="8" r:id="rId4"/>
    <sheet name="Separations" sheetId="7" r:id="rId5"/>
    <sheet name="Active region" sheetId="6" r:id="rId6"/>
    <sheet name="Tenure" sheetId="5" r:id="rId7"/>
    <sheet name="Ethinic" sheetId="2" r:id="rId8"/>
    <sheet name="Active" sheetId="1" r:id="rId9"/>
    <sheet name="Sheet10" sheetId="10" r:id="rId10"/>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12" r:id="rId11"/>
    <pivotCache cacheId="13" r:id="rId12"/>
    <pivotCache cacheId="14" r:id="rId13"/>
    <pivotCache cacheId="15" r:id="rId14"/>
    <pivotCache cacheId="16" r:id="rId15"/>
    <pivotCache cacheId="17" r:id="rId16"/>
    <pivotCache cacheId="18" r:id="rId17"/>
    <pivotCache cacheId="19" r:id="rId18"/>
    <pivotCache cacheId="20" r:id="rId19"/>
    <pivotCache cacheId="21" r:id="rId20"/>
    <pivotCache cacheId="22" r:id="rId21"/>
  </pivotCaches>
  <extLst>
    <ext xmlns:x14="http://schemas.microsoft.com/office/spreadsheetml/2009/9/main" uri="{876F7934-8845-4945-9796-88D515C7AA90}">
      <x14:pivotCaches>
        <pivotCache cacheId="23" r:id="rId22"/>
      </x14:pivotCaches>
    </ext>
    <ext xmlns:x14="http://schemas.microsoft.com/office/spreadsheetml/2009/9/main" uri="{BBE1A952-AA13-448e-AADC-164F8A28A991}">
      <x14:slicerCaches>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1cc790f4-eb81-4ffd-b064-ee5d58f72964"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6" i="9" l="1"/>
  <c r="S6" i="9"/>
  <c r="R6" i="9"/>
  <c r="K7" i="9"/>
  <c r="J7" i="9"/>
  <c r="J6" i="9"/>
  <c r="K6" i="9"/>
  <c r="G7" i="9"/>
  <c r="H7" i="9"/>
  <c r="H6" i="9"/>
  <c r="G6" i="9"/>
  <c r="E7" i="9"/>
  <c r="D7" i="9"/>
  <c r="C7" i="9"/>
  <c r="D2" i="9" l="1"/>
  <c r="E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EA07AF-5561-4A63-BA51-45DC005E7FB5}" name="Query - HR Data" description="Connection to the 'HR Data' query in the workbook." type="100" refreshedVersion="8" minRefreshableVersion="5">
    <extLst>
      <ext xmlns:x15="http://schemas.microsoft.com/office/spreadsheetml/2010/11/main" uri="{DE250136-89BD-433C-8126-D09CA5730AF9}">
        <x15:connection id="56dc6d24-8d54-4a4a-8fbd-952c7fc930d8"/>
      </ext>
    </extLst>
  </connection>
  <connection id="2" xr16:uid="{E55C2C1F-DFF9-4A8E-9B70-570BA8EE79DC}"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1A366667-7211-4662-A1F9-165920F5EA79}"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FA44E1AD-B879-4D10-955B-EF6421D59345}"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039EBEB4-2F29-437A-BDD2-41B33A3EA2C9}"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509CA6C3-1F67-4B3A-855E-4E2ABFD00E0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<sst xmlns="http://schemas.openxmlformats.org/spreadsheetml/2006/main" count="232" uniqueCount="66">
  <si>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</si>
  <si>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</si>
  <si>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</si>
  <si>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</si>
  <si>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</si>
  <si>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</si>
  <si>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</si>
  <si>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</si>
  <si>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</si>
  <si>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</si>
  <si>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</si>
  <si>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</si>
  <si>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</si>
  <si>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</si>
  <si>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</si>
  <si>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</si>
  <si>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</si>
  <si>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</si>
  <si>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</si>
  <si>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</si>
  <si>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</si>
  <si>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</si>
  <si>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Qtr1 Total</t>
  </si>
  <si>
    <t>Qtr2 Total</t>
  </si>
  <si>
    <t>Qtr3 Total</t>
  </si>
  <si>
    <t>Qtr4 Total</t>
  </si>
  <si>
    <t>2015 Total</t>
  </si>
  <si>
    <t>2016 Total</t>
  </si>
  <si>
    <t>2017 Total</t>
  </si>
  <si>
    <t>2018 Total</t>
  </si>
  <si>
    <t>Active members</t>
  </si>
  <si>
    <t>New Hires</t>
  </si>
  <si>
    <t>Group A</t>
  </si>
  <si>
    <t>Group B</t>
  </si>
  <si>
    <t>Group C</t>
  </si>
  <si>
    <t>Group D</t>
  </si>
  <si>
    <t>Group E</t>
  </si>
  <si>
    <t>Group F</t>
  </si>
  <si>
    <t>Group G</t>
  </si>
  <si>
    <t>F</t>
  </si>
  <si>
    <t>M</t>
  </si>
  <si>
    <t>Column Labels</t>
  </si>
  <si>
    <t>FT</t>
  </si>
  <si>
    <t>PT</t>
  </si>
  <si>
    <t>Avg. tenure months</t>
  </si>
  <si>
    <t>Central</t>
  </si>
  <si>
    <t>East</t>
  </si>
  <si>
    <t>Midwest</t>
  </si>
  <si>
    <t>North</t>
  </si>
  <si>
    <t>Northwest</t>
  </si>
  <si>
    <t>South</t>
  </si>
  <si>
    <t>West</t>
  </si>
  <si>
    <t>Separations</t>
  </si>
  <si>
    <t>BadHires</t>
  </si>
  <si>
    <t>Involuntary</t>
  </si>
  <si>
    <t>Voluntary</t>
  </si>
  <si>
    <t>HR DASHBOARD</t>
  </si>
  <si>
    <t>Total Emp.</t>
  </si>
  <si>
    <t>Hourly</t>
  </si>
  <si>
    <t>Salary</t>
  </si>
  <si>
    <t>Part time</t>
  </si>
  <si>
    <t>Full time</t>
  </si>
  <si>
    <t>&lt;30</t>
  </si>
  <si>
    <t>30-49</t>
  </si>
  <si>
    <t>50+</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</si>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</sst>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5" x14ac:knownFonts="1">
    <font>
      <sz val="11"/>
      <color theme="1"/>
      <name val="Calibri"/>
      <family val="2"/>
      <scheme val="minor"/>
    </font>
    <font>
      <sz val="11"/>
      <color theme="1"/>
      <name val="Calibri"/>
      <family val="2"/>
      <scheme val="minor"/>
    </font>
    <font>
      <sz val="26"/>
      <color rgb="FF00B050"/>
      <name val="Calibri"/>
      <family val="2"/>
      <scheme val="minor"/>
    </font>
    <font>
      <sz val="14"/>
      <color rgb="FF00B050"/>
      <name val="Calibri"/>
      <family val="2"/>
      <scheme val="minor"/>
    </font>
    <font>
      <sz val="14"/>
      <color theme="5"/>
      <name val="Calibri"/>
      <family val="2"/>
      <scheme val="minor"/>
    </font>
  </fonts>
  <fills count="4">
    <fill>
      <patternFill patternType="none"/>
    </fill>
    <fill>
      <patternFill patternType="gray125"/>
    </fill>
    <fill>
      <patternFill patternType="solid">
        <fgColor theme="1"/>
        <bgColor indexed="64"/>
      </patternFill>
    </fill>
    <fill>
      <patternFill patternType="solid">
        <fgColor theme="5" tint="0.59999389629810485"/>
        <bgColor indexed="64"/>
      </patternFill>
    </fill>
  </fills>
  <borders count="5">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3" fontId="0" fillId="0" borderId="0" xfId="0" applyNumberFormat="1"/>
    <xf numFmtId="0" fontId="0" fillId="0" borderId="1" xfId="0" applyBorder="1"/>
    <xf numFmtId="10" fontId="0" fillId="0" borderId="0" xfId="0" applyNumberFormat="1"/>
    <xf numFmtId="164" fontId="0" fillId="0" borderId="0" xfId="0" applyNumberFormat="1"/>
    <xf numFmtId="0" fontId="3" fillId="3" borderId="0" xfId="0" applyFont="1" applyFill="1"/>
    <xf numFmtId="0" fontId="3" fillId="3" borderId="3" xfId="0" applyFont="1" applyFill="1" applyBorder="1"/>
    <xf numFmtId="0" fontId="3" fillId="3" borderId="0" xfId="0" applyFont="1" applyFill="1" applyAlignment="1">
      <alignment horizontal="center"/>
    </xf>
    <xf numFmtId="9" fontId="3" fillId="3" borderId="0" xfId="1" applyFont="1" applyFill="1" applyAlignment="1">
      <alignment horizontal="center" vertical="center"/>
    </xf>
    <xf numFmtId="9" fontId="3" fillId="3" borderId="3" xfId="1" applyFont="1" applyFill="1" applyBorder="1" applyAlignment="1">
      <alignment horizontal="center" vertical="center"/>
    </xf>
    <xf numFmtId="0" fontId="3" fillId="3" borderId="0" xfId="0" applyFont="1" applyFill="1" applyAlignment="1">
      <alignment horizontal="center" vertical="center"/>
    </xf>
    <xf numFmtId="0" fontId="3" fillId="3"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4" fillId="3" borderId="0" xfId="0" applyFont="1" applyFill="1" applyAlignment="1">
      <alignment horizontal="center" vertical="center"/>
    </xf>
    <xf numFmtId="0" fontId="4" fillId="3" borderId="1" xfId="0" applyFont="1" applyFill="1" applyBorder="1" applyAlignment="1">
      <alignment horizontal="center" vertical="center"/>
    </xf>
    <xf numFmtId="9" fontId="3" fillId="3" borderId="1" xfId="1" applyFont="1" applyFill="1" applyBorder="1" applyAlignment="1">
      <alignment horizontal="center" vertical="center"/>
    </xf>
    <xf numFmtId="9" fontId="3" fillId="3" borderId="2" xfId="1" applyFont="1" applyFill="1" applyBorder="1" applyAlignment="1">
      <alignment horizontal="center" vertical="center"/>
    </xf>
    <xf numFmtId="0" fontId="3" fillId="3" borderId="1" xfId="0" applyFont="1" applyFill="1" applyBorder="1"/>
    <xf numFmtId="0" fontId="3" fillId="3" borderId="2" xfId="0" applyFont="1" applyFill="1" applyBorder="1"/>
    <xf numFmtId="0" fontId="3" fillId="3" borderId="4" xfId="0" applyFont="1" applyFill="1" applyBorder="1" applyAlignment="1">
      <alignment horizontal="center" wrapText="1"/>
    </xf>
    <xf numFmtId="0" fontId="3" fillId="3" borderId="0" xfId="0" applyFont="1" applyFill="1" applyAlignment="1">
      <alignment horizontal="center" wrapText="1"/>
    </xf>
    <xf numFmtId="0" fontId="3" fillId="3" borderId="3" xfId="0" applyFont="1" applyFill="1" applyBorder="1" applyAlignment="1">
      <alignment horizontal="center" wrapText="1"/>
    </xf>
    <xf numFmtId="0" fontId="2" fillId="2" borderId="0" xfId="0" applyFont="1" applyFill="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07/relationships/slicerCache" Target="slicerCaches/slicerCache4.xml"/><Relationship Id="rId39" Type="http://schemas.openxmlformats.org/officeDocument/2006/relationships/customXml" Target="../customXml/item6.xml"/><Relationship Id="rId21" Type="http://schemas.openxmlformats.org/officeDocument/2006/relationships/pivotCacheDefinition" Target="pivotCache/pivotCacheDefinition11.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onnections" Target="connections.xml"/><Relationship Id="rId11" Type="http://schemas.openxmlformats.org/officeDocument/2006/relationships/pivotCacheDefinition" Target="pivotCache/pivotCacheDefinition1.xml"/><Relationship Id="rId24" Type="http://schemas.microsoft.com/office/2007/relationships/slicerCache" Target="slicerCaches/slicerCache2.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61" Type="http://schemas.openxmlformats.org/officeDocument/2006/relationships/customXml" Target="../customXml/item28.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microsoft.com/office/2007/relationships/slicerCache" Target="slicerCaches/slicerCache5.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3.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20" Type="http://schemas.openxmlformats.org/officeDocument/2006/relationships/pivotCacheDefinition" Target="pivotCache/pivotCacheDefinition10.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microsoft.com/office/2007/relationships/slicerCache" Target="slicerCaches/slicerCache1.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worksheet" Target="worksheets/sheet10.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 Dashboard.xlsx]Sheet11!Age</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1043705153289E-2"/>
          <c:y val="0.1388888888888889"/>
          <c:w val="0.69151475928522621"/>
          <c:h val="0.66668003305142409"/>
        </c:manualLayout>
      </c:layout>
      <c:barChart>
        <c:barDir val="col"/>
        <c:grouping val="clustered"/>
        <c:varyColors val="0"/>
        <c:ser>
          <c:idx val="0"/>
          <c:order val="0"/>
          <c:tx>
            <c:strRef>
              <c:f>Sheet11!$E$24:$E$25</c:f>
              <c:strCache>
                <c:ptCount val="1"/>
                <c:pt idx="0">
                  <c:v>F</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Sheet11!$D$26:$D$29</c:f>
              <c:strCache>
                <c:ptCount val="3"/>
                <c:pt idx="0">
                  <c:v>&lt;30</c:v>
                </c:pt>
                <c:pt idx="1">
                  <c:v>30-49</c:v>
                </c:pt>
                <c:pt idx="2">
                  <c:v>50+</c:v>
                </c:pt>
              </c:strCache>
            </c:strRef>
          </c:cat>
          <c:val>
            <c:numRef>
              <c:f>Sheet11!$E$26:$E$29</c:f>
              <c:numCache>
                <c:formatCode>0.00%</c:formatCode>
                <c:ptCount val="3"/>
                <c:pt idx="0">
                  <c:v>0.57912457912457915</c:v>
                </c:pt>
                <c:pt idx="1">
                  <c:v>0.27272727272727271</c:v>
                </c:pt>
                <c:pt idx="2">
                  <c:v>0.14814814814814814</c:v>
                </c:pt>
              </c:numCache>
            </c:numRef>
          </c:val>
          <c:extLst>
            <c:ext xmlns:c16="http://schemas.microsoft.com/office/drawing/2014/chart" uri="{C3380CC4-5D6E-409C-BE32-E72D297353CC}">
              <c16:uniqueId val="{00000000-A767-44B7-98B3-6CCBF07779EA}"/>
            </c:ext>
          </c:extLst>
        </c:ser>
        <c:ser>
          <c:idx val="1"/>
          <c:order val="1"/>
          <c:tx>
            <c:strRef>
              <c:f>Sheet11!$F$24:$F$25</c:f>
              <c:strCache>
                <c:ptCount val="1"/>
                <c:pt idx="0">
                  <c:v>M</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Sheet11!$D$26:$D$29</c:f>
              <c:strCache>
                <c:ptCount val="3"/>
                <c:pt idx="0">
                  <c:v>&lt;30</c:v>
                </c:pt>
                <c:pt idx="1">
                  <c:v>30-49</c:v>
                </c:pt>
                <c:pt idx="2">
                  <c:v>50+</c:v>
                </c:pt>
              </c:strCache>
            </c:strRef>
          </c:cat>
          <c:val>
            <c:numRef>
              <c:f>Sheet11!$F$26:$F$29</c:f>
              <c:numCache>
                <c:formatCode>0.00%</c:formatCode>
                <c:ptCount val="3"/>
                <c:pt idx="0">
                  <c:v>0.46742209631728043</c:v>
                </c:pt>
                <c:pt idx="1">
                  <c:v>0.29745042492917845</c:v>
                </c:pt>
                <c:pt idx="2">
                  <c:v>0.23512747875354106</c:v>
                </c:pt>
              </c:numCache>
            </c:numRef>
          </c:val>
          <c:extLst>
            <c:ext xmlns:c16="http://schemas.microsoft.com/office/drawing/2014/chart" uri="{C3380CC4-5D6E-409C-BE32-E72D297353CC}">
              <c16:uniqueId val="{00000003-A767-44B7-98B3-6CCBF07779EA}"/>
            </c:ext>
          </c:extLst>
        </c:ser>
        <c:dLbls>
          <c:showLegendKey val="0"/>
          <c:showVal val="0"/>
          <c:showCatName val="0"/>
          <c:showSerName val="0"/>
          <c:showPercent val="0"/>
          <c:showBubbleSize val="0"/>
        </c:dLbls>
        <c:gapWidth val="132"/>
        <c:overlap val="-70"/>
        <c:axId val="264780319"/>
        <c:axId val="264781279"/>
      </c:barChart>
      <c:catAx>
        <c:axId val="26478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781279"/>
        <c:crosses val="autoZero"/>
        <c:auto val="1"/>
        <c:lblAlgn val="ctr"/>
        <c:lblOffset val="100"/>
        <c:noMultiLvlLbl val="0"/>
      </c:catAx>
      <c:valAx>
        <c:axId val="264781279"/>
        <c:scaling>
          <c:orientation val="minMax"/>
        </c:scaling>
        <c:delete val="1"/>
        <c:axPos val="l"/>
        <c:numFmt formatCode="0.00%" sourceLinked="1"/>
        <c:majorTickMark val="none"/>
        <c:minorTickMark val="none"/>
        <c:tickLblPos val="nextTo"/>
        <c:crossAx val="264780319"/>
        <c:crosses val="autoZero"/>
        <c:crossBetween val="between"/>
      </c:valAx>
      <c:spPr>
        <a:noFill/>
        <a:ln>
          <a:noFill/>
        </a:ln>
        <a:effectLst/>
      </c:spPr>
    </c:plotArea>
    <c:legend>
      <c:legendPos val="t"/>
      <c:layout>
        <c:manualLayout>
          <c:xMode val="edge"/>
          <c:yMode val="edge"/>
          <c:x val="0.72813722577130691"/>
          <c:y val="9.4696969696969696E-2"/>
          <c:w val="0.18837963650770068"/>
          <c:h val="0.159802254831782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Dashboard.xlsx]Active!PivotTable1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t>Total</a:t>
            </a:r>
            <a:r>
              <a:rPr lang="en-IN" sz="1600" baseline="0"/>
              <a:t> Active Employees</a:t>
            </a:r>
            <a:endParaRPr lang="en-IN" sz="1600"/>
          </a:p>
        </c:rich>
      </c:tx>
      <c:layout>
        <c:manualLayout>
          <c:xMode val="edge"/>
          <c:yMode val="edge"/>
          <c:x val="0.10153688237847429"/>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Active!$B$1</c:f>
              <c:strCache>
                <c:ptCount val="1"/>
                <c:pt idx="0">
                  <c:v>Active members</c:v>
                </c:pt>
              </c:strCache>
            </c:strRef>
          </c:tx>
          <c:spPr>
            <a:solidFill>
              <a:schemeClr val="accent6"/>
            </a:solidFill>
            <a:ln>
              <a:noFill/>
            </a:ln>
            <a:effectLst/>
          </c:spPr>
          <c:invertIfNegative val="0"/>
          <c:cat>
            <c:multiLvlStrRef>
              <c:f>Active!$A$2:$A$90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Active!$B$2:$B$90</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55AE-45AB-BBEF-E89EB5A13DDF}"/>
            </c:ext>
          </c:extLst>
        </c:ser>
        <c:ser>
          <c:idx val="1"/>
          <c:order val="1"/>
          <c:tx>
            <c:strRef>
              <c:f>Active!$C$1</c:f>
              <c:strCache>
                <c:ptCount val="1"/>
                <c:pt idx="0">
                  <c:v>New Hires</c:v>
                </c:pt>
              </c:strCache>
            </c:strRef>
          </c:tx>
          <c:spPr>
            <a:solidFill>
              <a:schemeClr val="accent5"/>
            </a:solidFill>
            <a:ln>
              <a:noFill/>
            </a:ln>
            <a:effectLst/>
          </c:spPr>
          <c:invertIfNegative val="0"/>
          <c:cat>
            <c:multiLvlStrRef>
              <c:f>Active!$A$2:$A$90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Active!$C$2:$C$90</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55AE-45AB-BBEF-E89EB5A13DDF}"/>
            </c:ext>
          </c:extLst>
        </c:ser>
        <c:dLbls>
          <c:showLegendKey val="0"/>
          <c:showVal val="0"/>
          <c:showCatName val="0"/>
          <c:showSerName val="0"/>
          <c:showPercent val="0"/>
          <c:showBubbleSize val="0"/>
        </c:dLbls>
        <c:gapWidth val="75"/>
        <c:overlap val="100"/>
        <c:axId val="1687008816"/>
        <c:axId val="1687006416"/>
      </c:barChart>
      <c:catAx>
        <c:axId val="168700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06416"/>
        <c:crosses val="autoZero"/>
        <c:auto val="1"/>
        <c:lblAlgn val="ctr"/>
        <c:lblOffset val="100"/>
        <c:noMultiLvlLbl val="0"/>
      </c:catAx>
      <c:valAx>
        <c:axId val="1687006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08816"/>
        <c:crosses val="autoZero"/>
        <c:crossBetween val="between"/>
      </c:valAx>
      <c:spPr>
        <a:noFill/>
        <a:ln>
          <a:noFill/>
        </a:ln>
        <a:effectLst/>
      </c:spPr>
    </c:plotArea>
    <c:legend>
      <c:legendPos val="t"/>
      <c:layout>
        <c:manualLayout>
          <c:xMode val="edge"/>
          <c:yMode val="edge"/>
          <c:x val="0.64152725420653844"/>
          <c:y val="5.1342592592592606E-2"/>
          <c:w val="0.31050113084268716"/>
          <c:h val="7.8125546806649182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476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Dashboard.xlsx]Ethinic!PivotTable2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Active by Ethnic group</a:t>
            </a:r>
          </a:p>
        </c:rich>
      </c:tx>
      <c:layout>
        <c:manualLayout>
          <c:xMode val="edge"/>
          <c:yMode val="edge"/>
          <c:x val="0.10703917112401766"/>
          <c:y val="6.018515500920126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Ethinic!$C$3:$C$4</c:f>
              <c:strCache>
                <c:ptCount val="1"/>
                <c:pt idx="0">
                  <c:v>FT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Ethinic!$B$5:$B$26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Ethinic!$C$5:$C$26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1BF4-47C7-B8BA-381AD7D70370}"/>
            </c:ext>
          </c:extLst>
        </c:ser>
        <c:ser>
          <c:idx val="1"/>
          <c:order val="1"/>
          <c:tx>
            <c:strRef>
              <c:f>Ethinic!$D$3:$D$4</c:f>
              <c:strCache>
                <c:ptCount val="1"/>
                <c:pt idx="0">
                  <c:v>PT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Ethinic!$B$5:$B$26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Ethinic!$D$5:$D$26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3-1BF4-47C7-B8BA-381AD7D70370}"/>
            </c:ext>
          </c:extLst>
        </c:ser>
        <c:dLbls>
          <c:showLegendKey val="0"/>
          <c:showVal val="0"/>
          <c:showCatName val="0"/>
          <c:showSerName val="0"/>
          <c:showPercent val="0"/>
          <c:showBubbleSize val="0"/>
        </c:dLbls>
        <c:gapWidth val="315"/>
        <c:overlap val="-40"/>
        <c:axId val="627572896"/>
        <c:axId val="627574336"/>
      </c:barChart>
      <c:catAx>
        <c:axId val="6275728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7574336"/>
        <c:crosses val="autoZero"/>
        <c:auto val="1"/>
        <c:lblAlgn val="ctr"/>
        <c:lblOffset val="100"/>
        <c:noMultiLvlLbl val="0"/>
      </c:catAx>
      <c:valAx>
        <c:axId val="6275743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7572896"/>
        <c:crosses val="autoZero"/>
        <c:crossBetween val="between"/>
      </c:valAx>
      <c:spPr>
        <a:noFill/>
        <a:ln>
          <a:noFill/>
        </a:ln>
        <a:effectLst/>
      </c:spPr>
    </c:plotArea>
    <c:legend>
      <c:legendPos val="t"/>
      <c:layout>
        <c:manualLayout>
          <c:xMode val="edge"/>
          <c:yMode val="edge"/>
          <c:x val="0.68223075240594921"/>
          <c:y val="6.9861111111111124E-2"/>
          <c:w val="0.19346682430002371"/>
          <c:h val="0.116509473931208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Dashboard.xlsx]Tenure!PivotTable2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Tenure months</a:t>
            </a:r>
          </a:p>
        </c:rich>
      </c:tx>
      <c:layout>
        <c:manualLayout>
          <c:xMode val="edge"/>
          <c:yMode val="edge"/>
          <c:x val="0.11984096939805601"/>
          <c:y val="4.698864223803138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Tenure!$C$3:$C$4</c:f>
              <c:strCache>
                <c:ptCount val="1"/>
                <c:pt idx="0">
                  <c:v>FT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Tenure!$B$5:$B$26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43F5-4040-8A3C-CB5087607FD9}"/>
            </c:ext>
          </c:extLst>
        </c:ser>
        <c:ser>
          <c:idx val="1"/>
          <c:order val="1"/>
          <c:tx>
            <c:strRef>
              <c:f>Tenure!$D$3:$D$4</c:f>
              <c:strCache>
                <c:ptCount val="1"/>
                <c:pt idx="0">
                  <c:v>PT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Tenure!$B$5:$B$26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Tenure!$D$5:$D$26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3-43F5-4040-8A3C-CB5087607FD9}"/>
            </c:ext>
          </c:extLst>
        </c:ser>
        <c:dLbls>
          <c:showLegendKey val="0"/>
          <c:showVal val="0"/>
          <c:showCatName val="0"/>
          <c:showSerName val="0"/>
          <c:showPercent val="0"/>
          <c:showBubbleSize val="0"/>
        </c:dLbls>
        <c:gapWidth val="100"/>
        <c:overlap val="-24"/>
        <c:axId val="627572896"/>
        <c:axId val="627574336"/>
      </c:barChart>
      <c:catAx>
        <c:axId val="627572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574336"/>
        <c:crosses val="autoZero"/>
        <c:auto val="1"/>
        <c:lblAlgn val="ctr"/>
        <c:lblOffset val="100"/>
        <c:noMultiLvlLbl val="0"/>
      </c:catAx>
      <c:valAx>
        <c:axId val="6275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572896"/>
        <c:crosses val="autoZero"/>
        <c:crossBetween val="between"/>
      </c:valAx>
      <c:spPr>
        <a:noFill/>
        <a:ln>
          <a:noFill/>
        </a:ln>
        <a:effectLst/>
      </c:spPr>
    </c:plotArea>
    <c:legend>
      <c:legendPos val="t"/>
      <c:layout>
        <c:manualLayout>
          <c:xMode val="edge"/>
          <c:yMode val="edge"/>
          <c:x val="0.63392161682130865"/>
          <c:y val="6.9861111111111124E-2"/>
          <c:w val="0.22790372357301492"/>
          <c:h val="9.95366702290100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 Dashboard.xlsx]Active region!PivotTable3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a:t>
            </a:r>
          </a:p>
        </c:rich>
      </c:tx>
      <c:layout>
        <c:manualLayout>
          <c:xMode val="edge"/>
          <c:yMode val="edge"/>
          <c:x val="0.20115519601216009"/>
          <c:y val="6.286854584433938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'Active region'!$C$3:$C$4</c:f>
              <c:strCache>
                <c:ptCount val="1"/>
                <c:pt idx="0">
                  <c:v>FT</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 region'!$B$5:$B$12</c:f>
              <c:strCache>
                <c:ptCount val="7"/>
                <c:pt idx="0">
                  <c:v>Central</c:v>
                </c:pt>
                <c:pt idx="1">
                  <c:v>East</c:v>
                </c:pt>
                <c:pt idx="2">
                  <c:v>Midwest</c:v>
                </c:pt>
                <c:pt idx="3">
                  <c:v>North</c:v>
                </c:pt>
                <c:pt idx="4">
                  <c:v>Northwest</c:v>
                </c:pt>
                <c:pt idx="5">
                  <c:v>South</c:v>
                </c:pt>
                <c:pt idx="6">
                  <c:v>West</c:v>
                </c:pt>
              </c:strCache>
            </c:strRef>
          </c:cat>
          <c:val>
            <c:numRef>
              <c:f>'Active region'!$C$5:$C$12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BF61-4B2F-B601-CC42B9583B70}"/>
            </c:ext>
          </c:extLst>
        </c:ser>
        <c:ser>
          <c:idx val="1"/>
          <c:order val="1"/>
          <c:tx>
            <c:strRef>
              <c:f>'Active region'!$D$3:$D$4</c:f>
              <c:strCache>
                <c:ptCount val="1"/>
                <c:pt idx="0">
                  <c:v>PT</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 region'!$B$5:$B$12</c:f>
              <c:strCache>
                <c:ptCount val="7"/>
                <c:pt idx="0">
                  <c:v>Central</c:v>
                </c:pt>
                <c:pt idx="1">
                  <c:v>East</c:v>
                </c:pt>
                <c:pt idx="2">
                  <c:v>Midwest</c:v>
                </c:pt>
                <c:pt idx="3">
                  <c:v>North</c:v>
                </c:pt>
                <c:pt idx="4">
                  <c:v>Northwest</c:v>
                </c:pt>
                <c:pt idx="5">
                  <c:v>South</c:v>
                </c:pt>
                <c:pt idx="6">
                  <c:v>West</c:v>
                </c:pt>
              </c:strCache>
            </c:strRef>
          </c:cat>
          <c:val>
            <c:numRef>
              <c:f>'Active region'!$D$5:$D$12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0BF5-45B0-A239-A09A7413DCA9}"/>
            </c:ext>
          </c:extLst>
        </c:ser>
        <c:dLbls>
          <c:dLblPos val="inEnd"/>
          <c:showLegendKey val="0"/>
          <c:showVal val="1"/>
          <c:showCatName val="0"/>
          <c:showSerName val="0"/>
          <c:showPercent val="0"/>
          <c:showBubbleSize val="0"/>
        </c:dLbls>
        <c:gapWidth val="115"/>
        <c:overlap val="-20"/>
        <c:axId val="605047664"/>
        <c:axId val="605031824"/>
      </c:barChart>
      <c:catAx>
        <c:axId val="60504766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31824"/>
        <c:crosses val="autoZero"/>
        <c:auto val="1"/>
        <c:lblAlgn val="ctr"/>
        <c:lblOffset val="100"/>
        <c:noMultiLvlLbl val="0"/>
      </c:catAx>
      <c:valAx>
        <c:axId val="6050318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47664"/>
        <c:crosses val="autoZero"/>
        <c:crossBetween val="between"/>
      </c:valAx>
      <c:spPr>
        <a:noFill/>
        <a:ln>
          <a:noFill/>
        </a:ln>
        <a:effectLst/>
      </c:spPr>
    </c:plotArea>
    <c:legend>
      <c:legendPos val="t"/>
      <c:layout>
        <c:manualLayout>
          <c:xMode val="edge"/>
          <c:yMode val="edge"/>
          <c:x val="0.6646319602285502"/>
          <c:y val="7.1898161851197531E-2"/>
          <c:w val="0.30729973722122444"/>
          <c:h val="9.9198554773449396E-2"/>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Dashboard.xlsx]Separations!Separations</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Separation</a:t>
            </a:r>
          </a:p>
        </c:rich>
      </c:tx>
      <c:layout>
        <c:manualLayout>
          <c:xMode val="edge"/>
          <c:yMode val="edge"/>
          <c:x val="0.13727077865266846"/>
          <c:y val="7.40740740740740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92825896762905"/>
          <c:y val="0.27761628754738993"/>
          <c:w val="0.87129396325459318"/>
          <c:h val="0.61498432487605714"/>
        </c:manualLayout>
      </c:layout>
      <c:barChart>
        <c:barDir val="col"/>
        <c:grouping val="clustered"/>
        <c:varyColors val="0"/>
        <c:ser>
          <c:idx val="0"/>
          <c:order val="0"/>
          <c:tx>
            <c:strRef>
              <c:f>Separations!$C$3</c:f>
              <c:strCache>
                <c:ptCount val="1"/>
                <c:pt idx="0">
                  <c:v>Separations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Separations!$B$4:$B$8</c:f>
              <c:strCache>
                <c:ptCount val="4"/>
                <c:pt idx="0">
                  <c:v>2015</c:v>
                </c:pt>
                <c:pt idx="1">
                  <c:v>2016</c:v>
                </c:pt>
                <c:pt idx="2">
                  <c:v>2017</c:v>
                </c:pt>
                <c:pt idx="3">
                  <c:v>2018</c:v>
                </c:pt>
              </c:strCache>
            </c:strRef>
          </c:cat>
          <c:val>
            <c:numRef>
              <c:f>Separations!$C$4:$C$8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551B-4BBA-ADC4-7884B8242213}"/>
            </c:ext>
          </c:extLst>
        </c:ser>
        <c:ser>
          <c:idx val="1"/>
          <c:order val="1"/>
          <c:tx>
            <c:strRef>
              <c:f>Separations!$D$3</c:f>
              <c:strCache>
                <c:ptCount val="1"/>
                <c:pt idx="0">
                  <c:v>BadHires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Separations!$B$4:$B$8</c:f>
              <c:strCache>
                <c:ptCount val="4"/>
                <c:pt idx="0">
                  <c:v>2015</c:v>
                </c:pt>
                <c:pt idx="1">
                  <c:v>2016</c:v>
                </c:pt>
                <c:pt idx="2">
                  <c:v>2017</c:v>
                </c:pt>
                <c:pt idx="3">
                  <c:v>2018</c:v>
                </c:pt>
              </c:strCache>
            </c:strRef>
          </c:cat>
          <c:val>
            <c:numRef>
              <c:f>Separations!$D$4:$D$8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551B-4BBA-ADC4-7884B8242213}"/>
            </c:ext>
          </c:extLst>
        </c:ser>
        <c:dLbls>
          <c:showLegendKey val="0"/>
          <c:showVal val="0"/>
          <c:showCatName val="0"/>
          <c:showSerName val="0"/>
          <c:showPercent val="0"/>
          <c:showBubbleSize val="0"/>
        </c:dLbls>
        <c:gapWidth val="100"/>
        <c:overlap val="-24"/>
        <c:axId val="605034224"/>
        <c:axId val="605039024"/>
      </c:barChart>
      <c:catAx>
        <c:axId val="6050342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39024"/>
        <c:crosses val="autoZero"/>
        <c:auto val="1"/>
        <c:lblAlgn val="ctr"/>
        <c:lblOffset val="100"/>
        <c:noMultiLvlLbl val="0"/>
      </c:catAx>
      <c:valAx>
        <c:axId val="605039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34224"/>
        <c:crosses val="autoZero"/>
        <c:crossBetween val="between"/>
      </c:valAx>
      <c:spPr>
        <a:noFill/>
        <a:ln>
          <a:noFill/>
        </a:ln>
        <a:effectLst/>
      </c:spPr>
    </c:plotArea>
    <c:legend>
      <c:legendPos val="t"/>
      <c:layout>
        <c:manualLayout>
          <c:xMode val="edge"/>
          <c:yMode val="edge"/>
          <c:x val="0.52380078459576529"/>
          <c:y val="6.2448923547004119E-2"/>
          <c:w val="0.31899431321084865"/>
          <c:h val="0.220744198914486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Dashboard.xlsx]Termination reason!Separations</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Termination Reason</a:t>
            </a:r>
          </a:p>
        </c:rich>
      </c:tx>
      <c:layout>
        <c:manualLayout>
          <c:xMode val="edge"/>
          <c:yMode val="edge"/>
          <c:x val="0.13727077865266846"/>
          <c:y val="7.40740740740740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92825896762905"/>
          <c:y val="0.27298665791776028"/>
          <c:w val="0.87129396325459318"/>
          <c:h val="0.61498432487605714"/>
        </c:manualLayout>
      </c:layout>
      <c:barChart>
        <c:barDir val="col"/>
        <c:grouping val="clustered"/>
        <c:varyColors val="0"/>
        <c:ser>
          <c:idx val="0"/>
          <c:order val="0"/>
          <c:tx>
            <c:strRef>
              <c:f>'Termination reason'!$C$3:$C$4</c:f>
              <c:strCache>
                <c:ptCount val="1"/>
                <c:pt idx="0">
                  <c:v>Involuntary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'Termination reason'!$B$5:$B$9</c:f>
              <c:strCache>
                <c:ptCount val="4"/>
                <c:pt idx="0">
                  <c:v>2015</c:v>
                </c:pt>
                <c:pt idx="1">
                  <c:v>2016</c:v>
                </c:pt>
                <c:pt idx="2">
                  <c:v>2017</c:v>
                </c:pt>
                <c:pt idx="3">
                  <c:v>2018</c:v>
                </c:pt>
              </c:strCache>
            </c:strRef>
          </c:cat>
          <c:val>
            <c:numRef>
              <c:f>'Termination reason'!$C$5:$C$9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3269-460B-ADE5-8A6F180CEE27}"/>
            </c:ext>
          </c:extLst>
        </c:ser>
        <c:ser>
          <c:idx val="1"/>
          <c:order val="1"/>
          <c:tx>
            <c:strRef>
              <c:f>'Termination reason'!$D$3:$D$4</c:f>
              <c:strCache>
                <c:ptCount val="1"/>
                <c:pt idx="0">
                  <c:v>Voluntary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'Termination reason'!$B$5:$B$9</c:f>
              <c:strCache>
                <c:ptCount val="4"/>
                <c:pt idx="0">
                  <c:v>2015</c:v>
                </c:pt>
                <c:pt idx="1">
                  <c:v>2016</c:v>
                </c:pt>
                <c:pt idx="2">
                  <c:v>2017</c:v>
                </c:pt>
                <c:pt idx="3">
                  <c:v>2018</c:v>
                </c:pt>
              </c:strCache>
            </c:strRef>
          </c:cat>
          <c:val>
            <c:numRef>
              <c:f>'Termination reason'!$D$5:$D$9</c:f>
              <c:numCache>
                <c:formatCode>#,##0</c:formatCode>
                <c:ptCount val="4"/>
                <c:pt idx="1">
                  <c:v>23</c:v>
                </c:pt>
                <c:pt idx="2">
                  <c:v>472</c:v>
                </c:pt>
                <c:pt idx="3">
                  <c:v>722</c:v>
                </c:pt>
              </c:numCache>
            </c:numRef>
          </c:val>
          <c:extLst>
            <c:ext xmlns:c16="http://schemas.microsoft.com/office/drawing/2014/chart" uri="{C3380CC4-5D6E-409C-BE32-E72D297353CC}">
              <c16:uniqueId val="{00000004-3269-460B-ADE5-8A6F180CEE27}"/>
            </c:ext>
          </c:extLst>
        </c:ser>
        <c:dLbls>
          <c:dLblPos val="inEnd"/>
          <c:showLegendKey val="0"/>
          <c:showVal val="1"/>
          <c:showCatName val="0"/>
          <c:showSerName val="0"/>
          <c:showPercent val="0"/>
          <c:showBubbleSize val="0"/>
        </c:dLbls>
        <c:gapWidth val="100"/>
        <c:overlap val="-24"/>
        <c:axId val="605034224"/>
        <c:axId val="605039024"/>
      </c:barChart>
      <c:catAx>
        <c:axId val="6050342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39024"/>
        <c:crosses val="autoZero"/>
        <c:auto val="1"/>
        <c:lblAlgn val="ctr"/>
        <c:lblOffset val="100"/>
        <c:noMultiLvlLbl val="0"/>
      </c:catAx>
      <c:valAx>
        <c:axId val="605039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34224"/>
        <c:crosses val="autoZero"/>
        <c:crossBetween val="between"/>
      </c:valAx>
      <c:spPr>
        <a:noFill/>
        <a:ln>
          <a:noFill/>
        </a:ln>
        <a:effectLst/>
      </c:spPr>
    </c:plotArea>
    <c:legend>
      <c:legendPos val="t"/>
      <c:layout>
        <c:manualLayout>
          <c:xMode val="edge"/>
          <c:yMode val="edge"/>
          <c:x val="0.56782139469195203"/>
          <c:y val="7.4490740740740746E-2"/>
          <c:w val="0.39616021834479986"/>
          <c:h val="0.130152344978203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xml"/><Relationship Id="rId18" Type="http://schemas.openxmlformats.org/officeDocument/2006/relationships/image" Target="../media/image17.png"/><Relationship Id="rId3" Type="http://schemas.openxmlformats.org/officeDocument/2006/relationships/image" Target="../media/image3.png"/><Relationship Id="rId21" Type="http://schemas.openxmlformats.org/officeDocument/2006/relationships/chart" Target="../charts/chart3.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6.svg"/><Relationship Id="rId25" Type="http://schemas.openxmlformats.org/officeDocument/2006/relationships/chart" Target="../charts/chart7.xml"/><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svg"/><Relationship Id="rId24" Type="http://schemas.openxmlformats.org/officeDocument/2006/relationships/chart" Target="../charts/chart6.xml"/><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5.xml"/><Relationship Id="rId10" Type="http://schemas.openxmlformats.org/officeDocument/2006/relationships/image" Target="../media/image10.svg"/><Relationship Id="rId19" Type="http://schemas.openxmlformats.org/officeDocument/2006/relationships/image" Target="../media/image18.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0.svg"/><Relationship Id="rId1" Type="http://schemas.openxmlformats.org/officeDocument/2006/relationships/image" Target="../media/image19.png"/></Relationships>
</file>

<file path=xl/drawings/_rels/drawing3.xml.rels><?xml version="1.0" encoding="UTF-8" standalone="yes"?>
<Relationships xmlns="http://schemas.openxmlformats.org/package/2006/relationships"><Relationship Id="rId2" Type="http://schemas.openxmlformats.org/officeDocument/2006/relationships/image" Target="../media/image22.svg"/><Relationship Id="rId1" Type="http://schemas.openxmlformats.org/officeDocument/2006/relationships/image" Target="../media/image2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4.svg"/><Relationship Id="rId1" Type="http://schemas.openxmlformats.org/officeDocument/2006/relationships/image" Target="../media/image23.png"/></Relationships>
</file>

<file path=xl/drawings/_rels/drawing5.xml.rels><?xml version="1.0" encoding="UTF-8" standalone="yes"?>
<Relationships xmlns="http://schemas.openxmlformats.org/package/2006/relationships"><Relationship Id="rId2" Type="http://schemas.openxmlformats.org/officeDocument/2006/relationships/image" Target="../media/image26.svg"/><Relationship Id="rId1"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8</xdr:col>
      <xdr:colOff>53340</xdr:colOff>
      <xdr:row>1</xdr:row>
      <xdr:rowOff>76200</xdr:rowOff>
    </xdr:from>
    <xdr:to>
      <xdr:col>8</xdr:col>
      <xdr:colOff>655320</xdr:colOff>
      <xdr:row>3</xdr:row>
      <xdr:rowOff>220980</xdr:rowOff>
    </xdr:to>
    <xdr:pic>
      <xdr:nvPicPr>
        <xdr:cNvPr id="6" name="Graphic 5" descr="Clock with solid fill">
          <a:extLst>
            <a:ext uri="{FF2B5EF4-FFF2-40B4-BE49-F238E27FC236}">
              <a16:creationId xmlns:a16="http://schemas.microsoft.com/office/drawing/2014/main" id="{2FD0559B-3807-5564-7E52-68DEB66178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713220" y="502920"/>
          <a:ext cx="601980" cy="601980"/>
        </a:xfrm>
        <a:prstGeom prst="rect">
          <a:avLst/>
        </a:prstGeom>
      </xdr:spPr>
    </xdr:pic>
    <xdr:clientData/>
  </xdr:twoCellAnchor>
  <xdr:twoCellAnchor editAs="oneCell">
    <xdr:from>
      <xdr:col>5</xdr:col>
      <xdr:colOff>43320</xdr:colOff>
      <xdr:row>1</xdr:row>
      <xdr:rowOff>121920</xdr:rowOff>
    </xdr:from>
    <xdr:to>
      <xdr:col>5</xdr:col>
      <xdr:colOff>559080</xdr:colOff>
      <xdr:row>3</xdr:row>
      <xdr:rowOff>180480</xdr:rowOff>
    </xdr:to>
    <xdr:pic>
      <xdr:nvPicPr>
        <xdr:cNvPr id="8" name="Graphic 7" descr="Coins with solid fill">
          <a:extLst>
            <a:ext uri="{FF2B5EF4-FFF2-40B4-BE49-F238E27FC236}">
              <a16:creationId xmlns:a16="http://schemas.microsoft.com/office/drawing/2014/main" id="{D4D6CCB7-B2B9-398C-3C90-D44868E3146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386720" y="487680"/>
          <a:ext cx="515760" cy="515760"/>
        </a:xfrm>
        <a:prstGeom prst="rect">
          <a:avLst/>
        </a:prstGeom>
      </xdr:spPr>
    </xdr:pic>
    <xdr:clientData/>
  </xdr:twoCellAnchor>
  <xdr:twoCellAnchor editAs="oneCell">
    <xdr:from>
      <xdr:col>3</xdr:col>
      <xdr:colOff>10440</xdr:colOff>
      <xdr:row>2</xdr:row>
      <xdr:rowOff>36120</xdr:rowOff>
    </xdr:from>
    <xdr:to>
      <xdr:col>3</xdr:col>
      <xdr:colOff>670560</xdr:colOff>
      <xdr:row>5</xdr:row>
      <xdr:rowOff>10440</xdr:rowOff>
    </xdr:to>
    <xdr:pic>
      <xdr:nvPicPr>
        <xdr:cNvPr id="10" name="Graphic 9" descr="Man with solid fill">
          <a:extLst>
            <a:ext uri="{FF2B5EF4-FFF2-40B4-BE49-F238E27FC236}">
              <a16:creationId xmlns:a16="http://schemas.microsoft.com/office/drawing/2014/main" id="{680F1D7D-F431-DCAD-7427-E79EF37249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058440" y="584760"/>
          <a:ext cx="660120" cy="660120"/>
        </a:xfrm>
        <a:prstGeom prst="rect">
          <a:avLst/>
        </a:prstGeom>
      </xdr:spPr>
    </xdr:pic>
    <xdr:clientData/>
  </xdr:twoCellAnchor>
  <xdr:twoCellAnchor editAs="oneCell">
    <xdr:from>
      <xdr:col>2</xdr:col>
      <xdr:colOff>91860</xdr:colOff>
      <xdr:row>2</xdr:row>
      <xdr:rowOff>60960</xdr:rowOff>
    </xdr:from>
    <xdr:to>
      <xdr:col>2</xdr:col>
      <xdr:colOff>686640</xdr:colOff>
      <xdr:row>4</xdr:row>
      <xdr:rowOff>198540</xdr:rowOff>
    </xdr:to>
    <xdr:pic>
      <xdr:nvPicPr>
        <xdr:cNvPr id="12" name="Graphic 11" descr="Users with solid fill">
          <a:extLst>
            <a:ext uri="{FF2B5EF4-FFF2-40B4-BE49-F238E27FC236}">
              <a16:creationId xmlns:a16="http://schemas.microsoft.com/office/drawing/2014/main" id="{7CED157D-3B60-20DB-D75E-6EC2B9DC513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598840" y="716280"/>
          <a:ext cx="594780" cy="594780"/>
        </a:xfrm>
        <a:prstGeom prst="rect">
          <a:avLst/>
        </a:prstGeom>
      </xdr:spPr>
    </xdr:pic>
    <xdr:clientData/>
  </xdr:twoCellAnchor>
  <xdr:twoCellAnchor editAs="oneCell">
    <xdr:from>
      <xdr:col>4</xdr:col>
      <xdr:colOff>13260</xdr:colOff>
      <xdr:row>2</xdr:row>
      <xdr:rowOff>45720</xdr:rowOff>
    </xdr:from>
    <xdr:to>
      <xdr:col>5</xdr:col>
      <xdr:colOff>72240</xdr:colOff>
      <xdr:row>5</xdr:row>
      <xdr:rowOff>28500</xdr:rowOff>
    </xdr:to>
    <xdr:pic>
      <xdr:nvPicPr>
        <xdr:cNvPr id="14" name="Graphic 13" descr="Woman with solid fill">
          <a:extLst>
            <a:ext uri="{FF2B5EF4-FFF2-40B4-BE49-F238E27FC236}">
              <a16:creationId xmlns:a16="http://schemas.microsoft.com/office/drawing/2014/main" id="{06D40093-8D3A-D7A7-B023-38654A58F87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747060" y="594360"/>
          <a:ext cx="668580" cy="668580"/>
        </a:xfrm>
        <a:prstGeom prst="rect">
          <a:avLst/>
        </a:prstGeom>
      </xdr:spPr>
    </xdr:pic>
    <xdr:clientData/>
  </xdr:twoCellAnchor>
  <xdr:twoCellAnchor editAs="oneCell">
    <xdr:from>
      <xdr:col>5</xdr:col>
      <xdr:colOff>541020</xdr:colOff>
      <xdr:row>1</xdr:row>
      <xdr:rowOff>15240</xdr:rowOff>
    </xdr:from>
    <xdr:to>
      <xdr:col>6</xdr:col>
      <xdr:colOff>591540</xdr:colOff>
      <xdr:row>3</xdr:row>
      <xdr:rowOff>218160</xdr:rowOff>
    </xdr:to>
    <xdr:pic>
      <xdr:nvPicPr>
        <xdr:cNvPr id="15" name="Graphic 14" descr="Man with solid fill">
          <a:extLst>
            <a:ext uri="{FF2B5EF4-FFF2-40B4-BE49-F238E27FC236}">
              <a16:creationId xmlns:a16="http://schemas.microsoft.com/office/drawing/2014/main" id="{0DBF0B39-A2E7-49B1-96A1-1808386FA64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884420" y="381000"/>
          <a:ext cx="660120" cy="660120"/>
        </a:xfrm>
        <a:prstGeom prst="rect">
          <a:avLst/>
        </a:prstGeom>
      </xdr:spPr>
    </xdr:pic>
    <xdr:clientData/>
  </xdr:twoCellAnchor>
  <xdr:twoCellAnchor editAs="oneCell">
    <xdr:from>
      <xdr:col>7</xdr:col>
      <xdr:colOff>10440</xdr:colOff>
      <xdr:row>1</xdr:row>
      <xdr:rowOff>24840</xdr:rowOff>
    </xdr:from>
    <xdr:to>
      <xdr:col>8</xdr:col>
      <xdr:colOff>84660</xdr:colOff>
      <xdr:row>4</xdr:row>
      <xdr:rowOff>7620</xdr:rowOff>
    </xdr:to>
    <xdr:pic>
      <xdr:nvPicPr>
        <xdr:cNvPr id="16" name="Graphic 15" descr="Woman with solid fill">
          <a:extLst>
            <a:ext uri="{FF2B5EF4-FFF2-40B4-BE49-F238E27FC236}">
              <a16:creationId xmlns:a16="http://schemas.microsoft.com/office/drawing/2014/main" id="{74110C4D-0A6C-4FE8-96FD-657AC4418CF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573040" y="390600"/>
          <a:ext cx="668580" cy="668580"/>
        </a:xfrm>
        <a:prstGeom prst="rect">
          <a:avLst/>
        </a:prstGeom>
      </xdr:spPr>
    </xdr:pic>
    <xdr:clientData/>
  </xdr:twoCellAnchor>
  <xdr:twoCellAnchor editAs="oneCell">
    <xdr:from>
      <xdr:col>8</xdr:col>
      <xdr:colOff>655320</xdr:colOff>
      <xdr:row>1</xdr:row>
      <xdr:rowOff>22860</xdr:rowOff>
    </xdr:from>
    <xdr:to>
      <xdr:col>9</xdr:col>
      <xdr:colOff>591540</xdr:colOff>
      <xdr:row>3</xdr:row>
      <xdr:rowOff>225780</xdr:rowOff>
    </xdr:to>
    <xdr:pic>
      <xdr:nvPicPr>
        <xdr:cNvPr id="17" name="Graphic 16" descr="Man with solid fill">
          <a:extLst>
            <a:ext uri="{FF2B5EF4-FFF2-40B4-BE49-F238E27FC236}">
              <a16:creationId xmlns:a16="http://schemas.microsoft.com/office/drawing/2014/main" id="{022FFC88-1AE2-4E53-A53F-682D6E1853A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315200" y="449580"/>
          <a:ext cx="660120" cy="660120"/>
        </a:xfrm>
        <a:prstGeom prst="rect">
          <a:avLst/>
        </a:prstGeom>
      </xdr:spPr>
    </xdr:pic>
    <xdr:clientData/>
  </xdr:twoCellAnchor>
  <xdr:twoCellAnchor editAs="oneCell">
    <xdr:from>
      <xdr:col>9</xdr:col>
      <xdr:colOff>566700</xdr:colOff>
      <xdr:row>1</xdr:row>
      <xdr:rowOff>24840</xdr:rowOff>
    </xdr:from>
    <xdr:to>
      <xdr:col>10</xdr:col>
      <xdr:colOff>587580</xdr:colOff>
      <xdr:row>4</xdr:row>
      <xdr:rowOff>7620</xdr:rowOff>
    </xdr:to>
    <xdr:pic>
      <xdr:nvPicPr>
        <xdr:cNvPr id="18" name="Graphic 17" descr="Woman with solid fill">
          <a:extLst>
            <a:ext uri="{FF2B5EF4-FFF2-40B4-BE49-F238E27FC236}">
              <a16:creationId xmlns:a16="http://schemas.microsoft.com/office/drawing/2014/main" id="{882BA731-1C9F-47E2-AC0B-813634AE6D6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950480" y="451560"/>
          <a:ext cx="668580" cy="668580"/>
        </a:xfrm>
        <a:prstGeom prst="rect">
          <a:avLst/>
        </a:prstGeom>
      </xdr:spPr>
    </xdr:pic>
    <xdr:clientData/>
  </xdr:twoCellAnchor>
  <xdr:twoCellAnchor>
    <xdr:from>
      <xdr:col>11</xdr:col>
      <xdr:colOff>121920</xdr:colOff>
      <xdr:row>0</xdr:row>
      <xdr:rowOff>45720</xdr:rowOff>
    </xdr:from>
    <xdr:to>
      <xdr:col>16</xdr:col>
      <xdr:colOff>502920</xdr:colOff>
      <xdr:row>6</xdr:row>
      <xdr:rowOff>106680</xdr:rowOff>
    </xdr:to>
    <xdr:graphicFrame macro="">
      <xdr:nvGraphicFramePr>
        <xdr:cNvPr id="19" name="Chart 18">
          <a:extLst>
            <a:ext uri="{FF2B5EF4-FFF2-40B4-BE49-F238E27FC236}">
              <a16:creationId xmlns:a16="http://schemas.microsoft.com/office/drawing/2014/main" id="{E1780F87-36D0-4750-AE3D-A8BACD8F7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18</xdr:col>
      <xdr:colOff>2400</xdr:colOff>
      <xdr:row>1</xdr:row>
      <xdr:rowOff>83820</xdr:rowOff>
    </xdr:from>
    <xdr:to>
      <xdr:col>19</xdr:col>
      <xdr:colOff>52920</xdr:colOff>
      <xdr:row>4</xdr:row>
      <xdr:rowOff>58140</xdr:rowOff>
    </xdr:to>
    <xdr:pic>
      <xdr:nvPicPr>
        <xdr:cNvPr id="20" name="Graphic 19" descr="Man with solid fill">
          <a:extLst>
            <a:ext uri="{FF2B5EF4-FFF2-40B4-BE49-F238E27FC236}">
              <a16:creationId xmlns:a16="http://schemas.microsoft.com/office/drawing/2014/main" id="{EEA46017-7BB2-49BA-A2C7-DC6322FDD7C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689700" y="510540"/>
          <a:ext cx="660120" cy="660120"/>
        </a:xfrm>
        <a:prstGeom prst="rect">
          <a:avLst/>
        </a:prstGeom>
      </xdr:spPr>
    </xdr:pic>
    <xdr:clientData/>
  </xdr:twoCellAnchor>
  <xdr:twoCellAnchor editAs="oneCell">
    <xdr:from>
      <xdr:col>17</xdr:col>
      <xdr:colOff>38100</xdr:colOff>
      <xdr:row>1</xdr:row>
      <xdr:rowOff>78180</xdr:rowOff>
    </xdr:from>
    <xdr:to>
      <xdr:col>18</xdr:col>
      <xdr:colOff>23280</xdr:colOff>
      <xdr:row>3</xdr:row>
      <xdr:rowOff>215760</xdr:rowOff>
    </xdr:to>
    <xdr:pic>
      <xdr:nvPicPr>
        <xdr:cNvPr id="21" name="Graphic 20" descr="Users with solid fill">
          <a:extLst>
            <a:ext uri="{FF2B5EF4-FFF2-40B4-BE49-F238E27FC236}">
              <a16:creationId xmlns:a16="http://schemas.microsoft.com/office/drawing/2014/main" id="{94A96DE3-F84A-40D4-B5FD-57A779B3E9BE}"/>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115800" y="504900"/>
          <a:ext cx="594780" cy="594780"/>
        </a:xfrm>
        <a:prstGeom prst="rect">
          <a:avLst/>
        </a:prstGeom>
      </xdr:spPr>
    </xdr:pic>
    <xdr:clientData/>
  </xdr:twoCellAnchor>
  <xdr:twoCellAnchor editAs="oneCell">
    <xdr:from>
      <xdr:col>19</xdr:col>
      <xdr:colOff>43320</xdr:colOff>
      <xdr:row>1</xdr:row>
      <xdr:rowOff>78180</xdr:rowOff>
    </xdr:from>
    <xdr:to>
      <xdr:col>19</xdr:col>
      <xdr:colOff>711900</xdr:colOff>
      <xdr:row>4</xdr:row>
      <xdr:rowOff>60960</xdr:rowOff>
    </xdr:to>
    <xdr:pic>
      <xdr:nvPicPr>
        <xdr:cNvPr id="22" name="Graphic 21" descr="Woman with solid fill">
          <a:extLst>
            <a:ext uri="{FF2B5EF4-FFF2-40B4-BE49-F238E27FC236}">
              <a16:creationId xmlns:a16="http://schemas.microsoft.com/office/drawing/2014/main" id="{E3DE4EDD-33B6-4C98-8B5B-97A424E05246}"/>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3561200" y="504900"/>
          <a:ext cx="668580" cy="668580"/>
        </a:xfrm>
        <a:prstGeom prst="rect">
          <a:avLst/>
        </a:prstGeom>
      </xdr:spPr>
    </xdr:pic>
    <xdr:clientData/>
  </xdr:twoCellAnchor>
  <xdr:twoCellAnchor>
    <xdr:from>
      <xdr:col>3</xdr:col>
      <xdr:colOff>104438</xdr:colOff>
      <xdr:row>7</xdr:row>
      <xdr:rowOff>51995</xdr:rowOff>
    </xdr:from>
    <xdr:to>
      <xdr:col>17</xdr:col>
      <xdr:colOff>325419</xdr:colOff>
      <xdr:row>22</xdr:row>
      <xdr:rowOff>51995</xdr:rowOff>
    </xdr:to>
    <xdr:graphicFrame macro="">
      <xdr:nvGraphicFramePr>
        <xdr:cNvPr id="23" name="Active emp">
          <a:extLst>
            <a:ext uri="{FF2B5EF4-FFF2-40B4-BE49-F238E27FC236}">
              <a16:creationId xmlns:a16="http://schemas.microsoft.com/office/drawing/2014/main" id="{9A8A3107-5F4D-44BE-AE73-E9EEC6AC1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17</xdr:col>
      <xdr:colOff>405938</xdr:colOff>
      <xdr:row>7</xdr:row>
      <xdr:rowOff>1304</xdr:rowOff>
    </xdr:from>
    <xdr:to>
      <xdr:col>25</xdr:col>
      <xdr:colOff>565958</xdr:colOff>
      <xdr:row>22</xdr:row>
      <xdr:rowOff>19682</xdr:rowOff>
    </xdr:to>
    <xdr:graphicFrame macro="">
      <xdr:nvGraphicFramePr>
        <xdr:cNvPr id="24" name="Ethnicity">
          <a:extLst>
            <a:ext uri="{FF2B5EF4-FFF2-40B4-BE49-F238E27FC236}">
              <a16:creationId xmlns:a16="http://schemas.microsoft.com/office/drawing/2014/main" id="{BADF6F08-59C4-44C7-83BB-D65FE48F0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17</xdr:col>
      <xdr:colOff>134348</xdr:colOff>
      <xdr:row>22</xdr:row>
      <xdr:rowOff>80601</xdr:rowOff>
    </xdr:from>
    <xdr:to>
      <xdr:col>26</xdr:col>
      <xdr:colOff>4808</xdr:colOff>
      <xdr:row>43</xdr:row>
      <xdr:rowOff>89647</xdr:rowOff>
    </xdr:to>
    <xdr:graphicFrame macro="">
      <xdr:nvGraphicFramePr>
        <xdr:cNvPr id="25" name="tenure months">
          <a:extLst>
            <a:ext uri="{FF2B5EF4-FFF2-40B4-BE49-F238E27FC236}">
              <a16:creationId xmlns:a16="http://schemas.microsoft.com/office/drawing/2014/main" id="{880B04D9-93E0-456B-AF4B-BA434FAD9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10</xdr:col>
      <xdr:colOff>277008</xdr:colOff>
      <xdr:row>22</xdr:row>
      <xdr:rowOff>78889</xdr:rowOff>
    </xdr:from>
    <xdr:to>
      <xdr:col>17</xdr:col>
      <xdr:colOff>123915</xdr:colOff>
      <xdr:row>43</xdr:row>
      <xdr:rowOff>101056</xdr:rowOff>
    </xdr:to>
    <xdr:graphicFrame macro="">
      <xdr:nvGraphicFramePr>
        <xdr:cNvPr id="26" name="Active region">
          <a:extLst>
            <a:ext uri="{FF2B5EF4-FFF2-40B4-BE49-F238E27FC236}">
              <a16:creationId xmlns:a16="http://schemas.microsoft.com/office/drawing/2014/main" id="{FD892F16-C735-4D6E-A6C2-69D4B0FF8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139850</xdr:colOff>
      <xdr:row>22</xdr:row>
      <xdr:rowOff>34885</xdr:rowOff>
    </xdr:from>
    <xdr:to>
      <xdr:col>10</xdr:col>
      <xdr:colOff>223670</xdr:colOff>
      <xdr:row>33</xdr:row>
      <xdr:rowOff>21723</xdr:rowOff>
    </xdr:to>
    <xdr:graphicFrame macro="">
      <xdr:nvGraphicFramePr>
        <xdr:cNvPr id="27" name="Separations">
          <a:extLst>
            <a:ext uri="{FF2B5EF4-FFF2-40B4-BE49-F238E27FC236}">
              <a16:creationId xmlns:a16="http://schemas.microsoft.com/office/drawing/2014/main" id="{15C0F5AA-389C-494C-861D-0683524CD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172163</xdr:colOff>
      <xdr:row>33</xdr:row>
      <xdr:rowOff>65768</xdr:rowOff>
    </xdr:from>
    <xdr:to>
      <xdr:col>10</xdr:col>
      <xdr:colOff>278843</xdr:colOff>
      <xdr:row>43</xdr:row>
      <xdr:rowOff>119800</xdr:rowOff>
    </xdr:to>
    <xdr:graphicFrame macro="">
      <xdr:nvGraphicFramePr>
        <xdr:cNvPr id="28" name="Termination">
          <a:extLst>
            <a:ext uri="{FF2B5EF4-FFF2-40B4-BE49-F238E27FC236}">
              <a16:creationId xmlns:a16="http://schemas.microsoft.com/office/drawing/2014/main" id="{F830977A-DE01-4A16-AAB1-D1001E8AD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20</xdr:col>
      <xdr:colOff>26893</xdr:colOff>
      <xdr:row>0</xdr:row>
      <xdr:rowOff>15240</xdr:rowOff>
    </xdr:from>
    <xdr:to>
      <xdr:col>23</xdr:col>
      <xdr:colOff>538093</xdr:colOff>
      <xdr:row>6</xdr:row>
      <xdr:rowOff>219522</xdr:rowOff>
    </xdr:to>
    <mc:AlternateContent xmlns:mc="http://schemas.openxmlformats.org/markup-compatibility/2006" xmlns:a14="http://schemas.microsoft.com/office/drawing/2010/main">
      <mc:Choice Requires="a14">
        <xdr:graphicFrame macro="">
          <xdr:nvGraphicFramePr>
            <xdr:cNvPr id="29" name="Date (Year)">
              <a:extLst>
                <a:ext uri="{FF2B5EF4-FFF2-40B4-BE49-F238E27FC236}">
                  <a16:creationId xmlns:a16="http://schemas.microsoft.com/office/drawing/2014/main" id="{FEFB9131-FA17-0999-74A1-4AADD484FAED}"/>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4344873" y="15240"/>
              <a:ext cx="2340000" cy="1774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16584</xdr:colOff>
      <xdr:row>7</xdr:row>
      <xdr:rowOff>2242</xdr:rowOff>
    </xdr:from>
    <xdr:to>
      <xdr:col>0</xdr:col>
      <xdr:colOff>1845384</xdr:colOff>
      <xdr:row>12</xdr:row>
      <xdr:rowOff>53789</xdr:rowOff>
    </xdr:to>
    <mc:AlternateContent xmlns:mc="http://schemas.openxmlformats.org/markup-compatibility/2006" xmlns:a14="http://schemas.microsoft.com/office/drawing/2010/main">
      <mc:Choice Requires="a14">
        <xdr:graphicFrame macro="">
          <xdr:nvGraphicFramePr>
            <xdr:cNvPr id="30" name="Full/Part">
              <a:extLst>
                <a:ext uri="{FF2B5EF4-FFF2-40B4-BE49-F238E27FC236}">
                  <a16:creationId xmlns:a16="http://schemas.microsoft.com/office/drawing/2014/main" id="{47E8EB18-635E-4B51-D2E0-F60800D33894}"/>
                </a:ext>
              </a:extLst>
            </xdr:cNvPr>
            <xdr:cNvGraphicFramePr/>
          </xdr:nvGraphicFramePr>
          <xdr:xfrm>
            <a:off x="0" y="0"/>
            <a:ext cx="0" cy="0"/>
          </xdr:xfrm>
          <a:graphic>
            <a:graphicData uri="http://schemas.microsoft.com/office/drawing/2010/slicer">
              <sle:slicer xmlns:sle="http://schemas.microsoft.com/office/drawing/2010/slicer" name="Full/Part"/>
            </a:graphicData>
          </a:graphic>
        </xdr:graphicFrame>
      </mc:Choice>
      <mc:Fallback xmlns="">
        <xdr:sp macro="" textlink="">
          <xdr:nvSpPr>
            <xdr:cNvPr id="0" name=""/>
            <xdr:cNvSpPr>
              <a:spLocks noTextEdit="1"/>
            </xdr:cNvSpPr>
          </xdr:nvSpPr>
          <xdr:spPr>
            <a:xfrm>
              <a:off x="16584" y="1800562"/>
              <a:ext cx="1828800" cy="9659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1832386</xdr:colOff>
      <xdr:row>7</xdr:row>
      <xdr:rowOff>16136</xdr:rowOff>
    </xdr:from>
    <xdr:to>
      <xdr:col>3</xdr:col>
      <xdr:colOff>323178</xdr:colOff>
      <xdr:row>12</xdr:row>
      <xdr:rowOff>53788</xdr:rowOff>
    </xdr:to>
    <mc:AlternateContent xmlns:mc="http://schemas.openxmlformats.org/markup-compatibility/2006" xmlns:a14="http://schemas.microsoft.com/office/drawing/2010/main">
      <mc:Choice Requires="a14">
        <xdr:graphicFrame macro="">
          <xdr:nvGraphicFramePr>
            <xdr:cNvPr id="31" name="Gender">
              <a:extLst>
                <a:ext uri="{FF2B5EF4-FFF2-40B4-BE49-F238E27FC236}">
                  <a16:creationId xmlns:a16="http://schemas.microsoft.com/office/drawing/2014/main" id="{991FC033-CCE1-1206-0374-EADCB5FF8B5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32386" y="1814456"/>
              <a:ext cx="1820732" cy="9520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1846281</xdr:colOff>
      <xdr:row>12</xdr:row>
      <xdr:rowOff>92785</xdr:rowOff>
    </xdr:from>
    <xdr:to>
      <xdr:col>3</xdr:col>
      <xdr:colOff>337073</xdr:colOff>
      <xdr:row>26</xdr:row>
      <xdr:rowOff>49643</xdr:rowOff>
    </xdr:to>
    <mc:AlternateContent xmlns:mc="http://schemas.openxmlformats.org/markup-compatibility/2006" xmlns:a14="http://schemas.microsoft.com/office/drawing/2010/main">
      <mc:Choice Requires="a14">
        <xdr:graphicFrame macro="">
          <xdr:nvGraphicFramePr>
            <xdr:cNvPr id="32" name="BU Region">
              <a:extLst>
                <a:ext uri="{FF2B5EF4-FFF2-40B4-BE49-F238E27FC236}">
                  <a16:creationId xmlns:a16="http://schemas.microsoft.com/office/drawing/2014/main" id="{11B033E8-3A06-79C0-667F-1E76B470173E}"/>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1846281" y="2805505"/>
              <a:ext cx="1820732" cy="25171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52891</xdr:rowOff>
    </xdr:from>
    <xdr:to>
      <xdr:col>0</xdr:col>
      <xdr:colOff>1828800</xdr:colOff>
      <xdr:row>26</xdr:row>
      <xdr:rowOff>55417</xdr:rowOff>
    </xdr:to>
    <mc:AlternateContent xmlns:mc="http://schemas.openxmlformats.org/markup-compatibility/2006" xmlns:a14="http://schemas.microsoft.com/office/drawing/2010/main">
      <mc:Choice Requires="a14">
        <xdr:graphicFrame macro="">
          <xdr:nvGraphicFramePr>
            <xdr:cNvPr id="33" name="EthnicGroup">
              <a:extLst>
                <a:ext uri="{FF2B5EF4-FFF2-40B4-BE49-F238E27FC236}">
                  <a16:creationId xmlns:a16="http://schemas.microsoft.com/office/drawing/2014/main" id="{A4F4E6D6-705F-1C65-B011-226FCB4D9FB2}"/>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0" y="2765612"/>
              <a:ext cx="1828800" cy="25171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0.0405</cdr:x>
      <cdr:y>0.03344</cdr:y>
    </cdr:from>
    <cdr:to>
      <cdr:x>0.08861</cdr:x>
      <cdr:y>0.19074</cdr:y>
    </cdr:to>
    <cdr:pic>
      <cdr:nvPicPr>
        <cdr:cNvPr id="2" name="Graphic 1" descr="Employee badge with solid fill">
          <a:extLst xmlns:a="http://schemas.openxmlformats.org/drawingml/2006/main">
            <a:ext uri="{FF2B5EF4-FFF2-40B4-BE49-F238E27FC236}">
              <a16:creationId xmlns:a16="http://schemas.microsoft.com/office/drawing/2014/main" id="{E464804F-DB3A-CDDB-5730-9C9737F1CE8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63221" y="91737"/>
          <a:ext cx="431502" cy="431502"/>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0.03499</cdr:x>
      <cdr:y>0.04214</cdr:y>
    </cdr:from>
    <cdr:to>
      <cdr:x>0.11039</cdr:x>
      <cdr:y>0.18487</cdr:y>
    </cdr:to>
    <cdr:pic>
      <cdr:nvPicPr>
        <cdr:cNvPr id="3" name="Graphic 2" descr="Lightbulb and gear with solid fill">
          <a:extLst xmlns:a="http://schemas.openxmlformats.org/drawingml/2006/main">
            <a:ext uri="{FF2B5EF4-FFF2-40B4-BE49-F238E27FC236}">
              <a16:creationId xmlns:a16="http://schemas.microsoft.com/office/drawing/2014/main" id="{DCBA62C1-BFD3-6687-8C29-C7039273C0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82880" y="116378"/>
          <a:ext cx="394162" cy="394162"/>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0.03388</cdr:x>
      <cdr:y>0.02962</cdr:y>
    </cdr:from>
    <cdr:to>
      <cdr:x>0.10765</cdr:x>
      <cdr:y>0.13592</cdr:y>
    </cdr:to>
    <cdr:pic>
      <cdr:nvPicPr>
        <cdr:cNvPr id="2" name="Graphic 1" descr="Earth globe: Americas with solid fill">
          <a:extLst xmlns:a="http://schemas.openxmlformats.org/drawingml/2006/main">
            <a:ext uri="{FF2B5EF4-FFF2-40B4-BE49-F238E27FC236}">
              <a16:creationId xmlns:a16="http://schemas.microsoft.com/office/drawing/2014/main" id="{1D2411EA-042C-4EB6-7843-6B706E6F02C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87961" y="114027"/>
          <a:ext cx="409211" cy="409211"/>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0.08088</cdr:x>
      <cdr:y>0.03604</cdr:y>
    </cdr:from>
    <cdr:to>
      <cdr:x>0.19382</cdr:x>
      <cdr:y>0.15634</cdr:y>
    </cdr:to>
    <cdr:pic>
      <cdr:nvPicPr>
        <cdr:cNvPr id="2" name="Graphic 1" descr="Marker with solid fill">
          <a:extLst xmlns:a="http://schemas.openxmlformats.org/drawingml/2006/main">
            <a:ext uri="{FF2B5EF4-FFF2-40B4-BE49-F238E27FC236}">
              <a16:creationId xmlns:a16="http://schemas.microsoft.com/office/drawing/2014/main" id="{0929F55A-44E3-9008-DE74-C8BE936E9A7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32741" y="139209"/>
          <a:ext cx="464671" cy="464671"/>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6.94704525463" createdVersion="5" refreshedVersion="8" minRefreshableVersion="3" recordCount="0" supportSubquery="1" supportAdvancedDrill="1" xr:uid="{7308B856-60E7-4F72-9591-093DA66063EB}">
  <cacheSource type="external" connectionId="6"/>
  <cacheFields count="6">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members]" caption="Active members" numFmtId="0" hierarchy="30" level="32767"/>
    <cacheField name="[Measures].[New Hires]" caption="New Hires" numFmtId="0" hierarchy="31" level="32767"/>
  </cacheFields>
  <cacheHierarchies count="37">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members]" caption="Active member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measure 1]" caption="measure 1" measure="1" displayFolder="" measureGroup="HR Data" count="0"/>
    <cacheHierarchy uniqueName="[Measures].[Separations]" caption="Sepa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6.947050347226" createdVersion="5" refreshedVersion="8" minRefreshableVersion="3" recordCount="0" supportSubquery="1" supportAdvancedDrill="1" xr:uid="{42AFAEE9-78F9-48FB-B02E-BFB31ECCA679}">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measure 1]" caption="measure 1" numFmtId="0" hierarchy="32" level="32767"/>
    <cacheField name="[HR Data].[Date (Year)].[Date (Year)]" caption="Date (Year)" numFmtId="0" hierarchy="16" level="1">
      <sharedItems containsSemiMixedTypes="0" containsNonDate="0" containsString="0"/>
    </cacheField>
  </cacheFields>
  <cacheHierarchies count="37">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members]" caption="Active members" measure="1" displayFolder="" measureGroup="HR Data" count="0"/>
    <cacheHierarchy uniqueName="[Measures].[New Hires]" caption="New Hires" measure="1" displayFolder="" measureGroup="HR Data" count="0"/>
    <cacheHierarchy uniqueName="[Measures].[measure 1]" caption="measure 1" measure="1" displayFolder="" measureGroup="HR Data" count="0" oneField="1">
      <fieldsUsage count="1">
        <fieldUsage x="3"/>
      </fieldsUsage>
    </cacheHierarchy>
    <cacheHierarchy uniqueName="[Measures].[Separations]" caption="Sepa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6.947050694442" createdVersion="5" refreshedVersion="8" minRefreshableVersion="3" recordCount="0" supportSubquery="1" supportAdvancedDrill="1" xr:uid="{6C2B9502-CB5A-4AA9-87A3-1774679C68E4}">
  <cacheSource type="external" connectionId="6"/>
  <cacheFields count="6">
    <cacheField name="[Measures].[Separations]" caption="Separations" numFmtId="0" hierarchy="33" level="32767"/>
    <cacheField name="[HR Data].[Date].[Date]" caption="Date" numFmtId="0" level="1">
      <sharedItems containsSemiMixedTypes="0" containsNonDate="0" containsDate="1" containsString="0" minDate="2015-11-01T00:00:00" maxDate="2018-12-02T00:00:00" count="38">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ntainsNonDate="0" count="12">
        <s v="Nov"/>
        <s v="Dec"/>
        <s v="Jan"/>
        <s v="Feb"/>
        <s v="Mar"/>
        <s v="Apr"/>
        <s v="May"/>
        <s v="Jun"/>
        <s v="Jul"/>
        <s v="Aug"/>
        <s v="Sep"/>
        <s v="Oct"/>
      </sharedItems>
    </cacheField>
    <cacheField name="[HR Data].[Date (Quarter)].[Date (Quarter)]" caption="Date (Quarter)" numFmtId="0" hierarchy="17" level="1">
      <sharedItems containsNonDate="0" count="4">
        <s v="Qtr4"/>
        <s v="Qtr1"/>
        <s v="Qtr2"/>
        <s v="Qtr3"/>
      </sharedItems>
    </cacheField>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s>
  <cacheHierarchies count="37">
    <cacheHierarchy uniqueName="[HR Data].[Date]" caption="Date" attribute="1" time="1" defaultMemberUniqueName="[HR Data].[Date].[All]" allUniqueName="[HR Data].[Date].[All]" dimensionUniqueName="[HR Data]" displayFolder="" count="2" memberValueDatatype="7"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5"/>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3"/>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2"/>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members]" caption="Active members" measure="1" displayFolder="" measureGroup="HR Data" count="0"/>
    <cacheHierarchy uniqueName="[Measures].[New Hires]" caption="New Hires" measure="1" displayFolder="" measureGroup="HR Data" count="0"/>
    <cacheHierarchy uniqueName="[Measures].[measure 1]" caption="measure 1" measure="1" displayFolder="" measureGroup="HR Data" count="0"/>
    <cacheHierarchy uniqueName="[Measures].[Separations]" caption="Separations" measure="1" displayFolder="" measureGroup="HR Data" count="0" oneField="1">
      <fieldsUsage count="1">
        <fieldUsage x="0"/>
      </fieldsUsage>
    </cacheHierarchy>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6.931458449071" createdVersion="3" refreshedVersion="8" minRefreshableVersion="3" recordCount="0" supportSubquery="1" supportAdvancedDrill="1" xr:uid="{D31A710B-C859-4E62-A1AE-0D6F26597C07}">
  <cacheSource type="external" connectionId="6">
    <extLst>
      <ext xmlns:x14="http://schemas.microsoft.com/office/spreadsheetml/2009/9/main" uri="{F057638F-6D5F-4e77-A914-E7F072B9BCA8}">
        <x14:sourceConnection name="ThisWorkbookDataModel"/>
      </ext>
    </extLst>
  </cacheSource>
  <cacheFields count="0"/>
  <cacheHierarchies count="37">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members]" caption="Active members" measure="1" displayFolder="" measureGroup="HR Data" count="0"/>
    <cacheHierarchy uniqueName="[Measures].[New Hires]" caption="New Hires" measure="1" displayFolder="" measureGroup="HR Data" count="0"/>
    <cacheHierarchy uniqueName="[Measures].[measure 1]" caption="measure 1" measure="1" displayFolder="" measureGroup="HR Data" count="0"/>
    <cacheHierarchy uniqueName="[Measures].[Separations]" caption="Sepa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2521222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6.947045949077" createdVersion="5" refreshedVersion="8" minRefreshableVersion="3" recordCount="0" supportSubquery="1" supportAdvancedDrill="1" xr:uid="{066477B9-9908-4E41-9C79-75916EFB2D3E}">
  <cacheSource type="external" connectionId="6"/>
  <cacheFields count="4">
    <cacheField name="[HR Data].[FP].[FP]" caption="FP" numFmtId="0" hierarchy="5" level="1">
      <sharedItems count="2">
        <s v="FT"/>
        <s v="PT"/>
      </sharedItems>
    </cacheField>
    <cacheField name="[HR Data].[BU Region].[BU Region]" caption="BU Region" numFmtId="0" hierarchy="8" level="1">
      <sharedItems count="7">
        <s v="Central"/>
        <s v="East"/>
        <s v="Midwest"/>
        <s v="North"/>
        <s v="Northwest"/>
        <s v="South"/>
        <s v="West"/>
      </sharedItems>
    </cacheField>
    <cacheField name="[Measures].[Active members]" caption="Active members" numFmtId="0" hierarchy="30" level="32767"/>
    <cacheField name="[HR Data].[Date (Year)].[Date (Year)]" caption="Date (Year)" numFmtId="0" hierarchy="16" level="1">
      <sharedItems containsSemiMixedTypes="0" containsNonDate="0" containsString="0"/>
    </cacheField>
  </cacheFields>
  <cacheHierarchies count="37">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0"/>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members]" caption="Active members" measure="1" displayFolder="" measureGroup="HR Data" count="0" oneField="1">
      <fieldsUsage count="1">
        <fieldUsage x="2"/>
      </fieldsUsage>
    </cacheHierarchy>
    <cacheHierarchy uniqueName="[Measures].[New Hires]" caption="New Hires" measure="1" displayFolder="" measureGroup="HR Data" count="0"/>
    <cacheHierarchy uniqueName="[Measures].[measure 1]" caption="measure 1" measure="1" displayFolder="" measureGroup="HR Data" count="0"/>
    <cacheHierarchy uniqueName="[Measures].[Separations]" caption="Sepa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6.947046759262" createdVersion="5" refreshedVersion="8" minRefreshableVersion="3" recordCount="0" supportSubquery="1" supportAdvancedDrill="1" xr:uid="{9E86D1BB-A30B-425B-87BF-314D841E45C9}">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Measures].[Active members]" caption="Active members" numFmtId="0" hierarchy="30" level="32767"/>
    <cacheField name="[HR Data].[Gender].[Gender]" caption="Gender" numFmtId="0" hierarchy="2" level="1">
      <sharedItems count="2">
        <s v="F"/>
        <s v="M"/>
      </sharedItems>
    </cacheField>
    <cacheField name="[HR Data].[FP].[FP]" caption="FP" numFmtId="0" hierarchy="5" level="1">
      <sharedItems count="2">
        <s v="FT"/>
        <s v="PT"/>
      </sharedItems>
    </cacheField>
    <cacheField name="[HR Data].[Date (Year)].[Date (Year)]" caption="Date (Year)" numFmtId="0" hierarchy="16" level="1">
      <sharedItems containsSemiMixedTypes="0" containsNonDate="0" containsString="0"/>
    </cacheField>
  </cacheFields>
  <cacheHierarchies count="37">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members]" caption="Active members" measure="1" displayFolder="" measureGroup="HR Data" count="0" oneField="1">
      <fieldsUsage count="1">
        <fieldUsage x="1"/>
      </fieldsUsage>
    </cacheHierarchy>
    <cacheHierarchy uniqueName="[Measures].[New Hires]" caption="New Hires" measure="1" displayFolder="" measureGroup="HR Data" count="0"/>
    <cacheHierarchy uniqueName="[Measures].[measure 1]" caption="measure 1" measure="1" displayFolder="" measureGroup="HR Data" count="0"/>
    <cacheHierarchy uniqueName="[Measures].[Separations]" caption="Sepa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6.947047222224" createdVersion="5" refreshedVersion="8" minRefreshableVersion="3" recordCount="0" supportSubquery="1" supportAdvancedDrill="1" xr:uid="{C20CA034-C6F1-4FA9-9865-7C7FFE19A516}">
  <cacheSource type="external" connectionId="6"/>
  <cacheFields count="6">
    <cacheField name="[Measures].[Separations]" caption="Separations" numFmtId="0" hierarchy="33" level="32767"/>
    <cacheField name="[HR Data].[Date].[Date]" caption="Date" numFmtId="0" level="1">
      <sharedItems containsSemiMixedTypes="0" containsNonDate="0" containsDate="1" containsString="0" minDate="2015-11-01T00:00:00" maxDate="2018-12-02T00:00:00" count="38">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ntainsNonDate="0" count="12">
        <s v="Nov"/>
        <s v="Dec"/>
        <s v="Jan"/>
        <s v="Feb"/>
        <s v="Mar"/>
        <s v="Apr"/>
        <s v="May"/>
        <s v="Jun"/>
        <s v="Jul"/>
        <s v="Aug"/>
        <s v="Sep"/>
        <s v="Oct"/>
      </sharedItems>
    </cacheField>
    <cacheField name="[HR Data].[Date (Quarter)].[Date (Quarter)]" caption="Date (Quarter)" numFmtId="0" hierarchy="17" level="1">
      <sharedItems containsNonDate="0" count="4">
        <s v="Qtr4"/>
        <s v="Qtr1"/>
        <s v="Qtr2"/>
        <s v="Qtr3"/>
      </sharedItems>
    </cacheField>
    <cacheField name="[HR Data].[Date (Year)].[Date (Year)]" caption="Date (Year)" numFmtId="0" hierarchy="16" level="1">
      <sharedItems count="4">
        <s v="2015"/>
        <s v="2016"/>
        <s v="2017"/>
        <s v="2018"/>
      </sharedItems>
    </cacheField>
    <cacheField name="[Measures].[Sum of BadHires]" caption="Sum of BadHires" numFmtId="0" hierarchy="25" level="32767"/>
  </cacheFields>
  <cacheHierarchies count="37">
    <cacheHierarchy uniqueName="[HR Data].[Date]" caption="Date" attribute="1" time="1" defaultMemberUniqueName="[HR Data].[Date].[All]" allUniqueName="[HR Data].[Date].[All]" dimensionUniqueName="[HR Data]" displayFolder="" count="2" memberValueDatatype="7"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3"/>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2"/>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5"/>
      </fieldsUsage>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members]" caption="Active members" measure="1" displayFolder="" measureGroup="HR Data" count="0"/>
    <cacheHierarchy uniqueName="[Measures].[New Hires]" caption="New Hires" measure="1" displayFolder="" measureGroup="HR Data" count="0"/>
    <cacheHierarchy uniqueName="[Measures].[measure 1]" caption="measure 1" measure="1" displayFolder="" measureGroup="HR Data" count="0"/>
    <cacheHierarchy uniqueName="[Measures].[Separations]" caption="Separations" measure="1" displayFolder="" measureGroup="HR Data" count="0" oneField="1">
      <fieldsUsage count="1">
        <fieldUsage x="0"/>
      </fieldsUsage>
    </cacheHierarchy>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6.947047800924" createdVersion="5" refreshedVersion="8" minRefreshableVersion="3" recordCount="0" supportSubquery="1" supportAdvancedDrill="1" xr:uid="{1EE455C8-7B60-45DB-AF3A-A69AFDB6CEF9}">
  <cacheSource type="external" connectionId="6"/>
  <cacheFields count="4">
    <cacheField name="[Measures].[Active members]" caption="Active members" numFmtId="0" hierarchy="30" level="32767"/>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HR Data].[Date (Year)].[Date (Year)]" caption="Date (Year)" numFmtId="0" hierarchy="16" level="1">
      <sharedItems containsSemiMixedTypes="0" containsNonDate="0" containsString="0"/>
    </cacheField>
  </cacheFields>
  <cacheHierarchies count="37">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2"/>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members]" caption="Active members" measure="1" displayFolder="" measureGroup="HR Data" count="0" oneField="1">
      <fieldsUsage count="1">
        <fieldUsage x="0"/>
      </fieldsUsage>
    </cacheHierarchy>
    <cacheHierarchy uniqueName="[Measures].[New Hires]" caption="New Hires" measure="1" displayFolder="" measureGroup="HR Data" count="0"/>
    <cacheHierarchy uniqueName="[Measures].[measure 1]" caption="measure 1" measure="1" displayFolder="" measureGroup="HR Data" count="0"/>
    <cacheHierarchy uniqueName="[Measures].[Separations]" caption="Sepa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6.947048379632" createdVersion="5" refreshedVersion="8" minRefreshableVersion="3" recordCount="0" supportSubquery="1" supportAdvancedDrill="1" xr:uid="{551C3E4F-AC4E-45C6-905A-A35883281F06}">
  <cacheSource type="external" connectionId="6"/>
  <cacheFields count="4">
    <cacheField name="[Measures].[Active members]" caption="Active members" numFmtId="0" hierarchy="30" level="32767"/>
    <cacheField name="[HR Data].[Gender].[Gender]" caption="Gender" numFmtId="0" hierarchy="2" level="1">
      <sharedItems count="2">
        <s v="F"/>
        <s v="M"/>
      </sharedItems>
    </cacheField>
    <cacheField name="[HR Data].[FP].[FP]" caption="FP" numFmtId="0" hierarchy="5" level="1">
      <sharedItems count="2">
        <s v="FT"/>
        <s v="PT"/>
      </sharedItems>
    </cacheField>
    <cacheField name="[HR Data].[Date (Year)].[Date (Year)]" caption="Date (Year)" numFmtId="0" hierarchy="16" level="1">
      <sharedItems containsSemiMixedTypes="0" containsNonDate="0" containsString="0"/>
    </cacheField>
  </cacheFields>
  <cacheHierarchies count="37">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members]" caption="Active members" measure="1" displayFolder="" measureGroup="HR Data" count="0" oneField="1">
      <fieldsUsage count="1">
        <fieldUsage x="0"/>
      </fieldsUsage>
    </cacheHierarchy>
    <cacheHierarchy uniqueName="[Measures].[New Hires]" caption="New Hires" measure="1" displayFolder="" measureGroup="HR Data" count="0"/>
    <cacheHierarchy uniqueName="[Measures].[measure 1]" caption="measure 1" measure="1" displayFolder="" measureGroup="HR Data" count="0"/>
    <cacheHierarchy uniqueName="[Measures].[Separations]" caption="Sepa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6.947048958333" createdVersion="5" refreshedVersion="8" minRefreshableVersion="3" recordCount="0" supportSubquery="1" supportAdvancedDrill="1" xr:uid="{69811CB1-8E0A-4194-8C49-A4BFF633B26D}">
  <cacheSource type="external" connectionId="6"/>
  <cacheFields count="3">
    <cacheField name="[HR Data].[Gender].[Gender]" caption="Gender" numFmtId="0" hierarchy="2" level="1">
      <sharedItems count="2">
        <s v="F"/>
        <s v="M"/>
      </sharedItems>
    </cacheField>
    <cacheField name="[Measures].[Active members]" caption="Active members" numFmtId="0" hierarchy="30" level="32767"/>
    <cacheField name="[HR Data].[Date (Year)].[Date (Year)]" caption="Date (Year)" numFmtId="0" hierarchy="16" level="1">
      <sharedItems containsSemiMixedTypes="0" containsNonDate="0" containsString="0"/>
    </cacheField>
  </cacheFields>
  <cacheHierarchies count="37">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members]" caption="Active members" measure="1" displayFolder="" measureGroup="HR Data" count="0" oneField="1">
      <fieldsUsage count="1">
        <fieldUsage x="1"/>
      </fieldsUsage>
    </cacheHierarchy>
    <cacheHierarchy uniqueName="[Measures].[New Hires]" caption="New Hires" measure="1" displayFolder="" measureGroup="HR Data" count="0"/>
    <cacheHierarchy uniqueName="[Measures].[measure 1]" caption="measure 1" measure="1" displayFolder="" measureGroup="HR Data" count="0"/>
    <cacheHierarchy uniqueName="[Measures].[Separations]" caption="Sepa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6.947049305556" createdVersion="5" refreshedVersion="8" minRefreshableVersion="3" recordCount="0" supportSubquery="1" supportAdvancedDrill="1" xr:uid="{A3229E1F-2D8C-4FCB-9F9B-3DE1C83AD1B7}">
  <cacheSource type="external" connectionId="6"/>
  <cacheFields count="4">
    <cacheField name="[HR Data].[PayType].[PayType]" caption="PayType" numFmtId="0" hierarchy="10" level="1">
      <sharedItems count="2">
        <s v="Hourly"/>
        <s v="Salary"/>
      </sharedItems>
    </cacheField>
    <cacheField name="[Measures].[Active members]" caption="Active members" numFmtId="0" hierarchy="30" level="32767"/>
    <cacheField name="[HR Data].[Gender].[Gender]" caption="Gender" numFmtId="0" hierarchy="2" level="1">
      <sharedItems count="2">
        <s v="F"/>
        <s v="M"/>
      </sharedItems>
    </cacheField>
    <cacheField name="[HR Data].[Date (Year)].[Date (Year)]" caption="Date (Year)" numFmtId="0" hierarchy="16" level="1">
      <sharedItems containsSemiMixedTypes="0" containsNonDate="0" containsString="0"/>
    </cacheField>
  </cacheFields>
  <cacheHierarchies count="37">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0"/>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members]" caption="Active members" measure="1" displayFolder="" measureGroup="HR Data" count="0" oneField="1">
      <fieldsUsage count="1">
        <fieldUsage x="1"/>
      </fieldsUsage>
    </cacheHierarchy>
    <cacheHierarchy uniqueName="[Measures].[New Hires]" caption="New Hires" measure="1" displayFolder="" measureGroup="HR Data" count="0"/>
    <cacheHierarchy uniqueName="[Measures].[measure 1]" caption="measure 1" measure="1" displayFolder="" measureGroup="HR Data" count="0"/>
    <cacheHierarchy uniqueName="[Measures].[Separations]" caption="Separations" measure="1" displayFolder="" measureGroup="HR Data" count="0"/>
    <cacheHierarchy uniqueName="[Measures].[Turnover]" caption="Turn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6.947049652779" createdVersion="5" refreshedVersion="8" minRefreshableVersion="3" recordCount="0" supportSubquery="1" supportAdvancedDrill="1" xr:uid="{D4374F0A-D2E5-4744-ACE4-9965907C0FED}">
  <cacheSource type="external" connectionId="6"/>
  <cacheFields count="3">
    <cacheField name="[Measures].[Turnover]" caption="Turnover" numFmtId="0" hierarchy="34" level="32767"/>
    <cacheField name="[HR Data].[Gender].[Gender]" caption="Gender" numFmtId="0" hierarchy="2" level="1">
      <sharedItems count="2">
        <s v="F"/>
        <s v="M"/>
      </sharedItems>
    </cacheField>
    <cacheField name="[HR Data].[Date (Year)].[Date (Year)]" caption="Date (Year)" numFmtId="0" hierarchy="16" level="1">
      <sharedItems count="4">
        <s v="2015"/>
        <s v="2016"/>
        <s v="2017"/>
        <s v="2018"/>
      </sharedItems>
    </cacheField>
  </cacheFields>
  <cacheHierarchies count="37">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11"/>
        </ext>
      </extLst>
    </cacheHierarchy>
    <cacheHierarchy uniqueName="[Measures].[Count of PayType]" caption="Count of PayType" measure="1" displayFolder="" measureGroup="HR Data" count="0">
      <extLst>
        <ext xmlns:x15="http://schemas.microsoft.com/office/spreadsheetml/2010/11/main" uri="{B97F6D7D-B522-45F9-BDA1-12C45D357490}">
          <x15:cacheHierarchy aggregatedColumn="10"/>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EmpCount]" caption="EmpCount" measure="1" displayFolder="" measureGroup="HR Data" count="0"/>
    <cacheHierarchy uniqueName="[Measures].[Active members]" caption="Active members" measure="1" displayFolder="" measureGroup="HR Data" count="0"/>
    <cacheHierarchy uniqueName="[Measures].[New Hires]" caption="New Hires" measure="1" displayFolder="" measureGroup="HR Data" count="0"/>
    <cacheHierarchy uniqueName="[Measures].[measure 1]" caption="measure 1" measure="1" displayFolder="" measureGroup="HR Data" count="0"/>
    <cacheHierarchy uniqueName="[Measures].[Separations]" caption="Separations" measure="1" displayFolder="" measureGroup="HR Data" count="0"/>
    <cacheHierarchy uniqueName="[Measures].[Turnover]" caption="Turnover"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A4FC0B-6F1E-410C-A59A-917C16032D26}" name="Turnover" cacheId="20" applyNumberFormats="0" applyBorderFormats="0" applyFontFormats="0" applyPatternFormats="0" applyAlignmentFormats="0" applyWidthHeightFormats="1" dataCaption="Values" tag="4822462c-3352-49f8-a790-29e5a4142c05" updatedVersion="8" minRefreshableVersion="3" useAutoFormatting="1" itemPrintTitles="1" createdVersion="5" indent="0" outline="1" outlineData="1" multipleFieldFilters="0">
  <location ref="B3:E9"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7">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89E178-FE2C-49DB-8E8E-A63E4C03749C}" name="PivotTable2" cacheId="14" applyNumberFormats="0" applyBorderFormats="0" applyFontFormats="0" applyPatternFormats="0" applyAlignmentFormats="0" applyWidthHeightFormats="1" dataCaption="Values" tag="2b494901-bc60-40c1-a455-28ddf85838fe" updatedVersion="8" minRefreshableVersion="3" useAutoFormatting="1" subtotalHiddenItems="1" itemPrintTitles="1" createdVersion="5" indent="0" outline="1" outlineData="1" multipleFieldFilters="0" chartFormat="11">
  <location ref="B3:E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2"/>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1" subtotal="count" baseField="0" baseItem="0"/>
  </dataFields>
  <chartFormats count="2">
    <chartFormat chart="5" format="10" series="1">
      <pivotArea type="data" outline="0" fieldPosition="0">
        <references count="2">
          <reference field="4294967294" count="1" selected="0">
            <x v="0"/>
          </reference>
          <reference field="3" count="1" selected="0">
            <x v="0"/>
          </reference>
        </references>
      </pivotArea>
    </chartFormat>
    <chartFormat chart="5" format="11" series="1">
      <pivotArea type="data" outline="0" fieldPosition="0">
        <references count="2">
          <reference field="4294967294" count="1" selected="0">
            <x v="0"/>
          </reference>
          <reference field="3" count="1" selected="0">
            <x v="1"/>
          </reference>
        </references>
      </pivotArea>
    </chartFormat>
  </chartFormats>
  <pivotHierarchies count="37">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A008EAF-1BC4-4F40-AA72-9CE6DB92AE3F}" name="PivotTable1" cacheId="12" applyNumberFormats="0" applyBorderFormats="0" applyFontFormats="0" applyPatternFormats="0" applyAlignmentFormats="0" applyWidthHeightFormats="1" dataCaption="Values" tag="f429c663-cfff-410e-b643-9f2a1be6b441" updatedVersion="8" minRefreshableVersion="3" useAutoFormatting="1" subtotalHiddenItems="1" itemPrintTitles="1" createdVersion="5" indent="0" outline="1" outlineData="1" multipleFieldFilters="0" chartFormat="10">
  <location ref="A1:C90" firstHeaderRow="0" firstDataRow="1" firstDataCol="1"/>
  <pivotFields count="6">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7">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Count of EmpID"/>
    <pivotHierarchy dragToData="1"/>
    <pivotHierarchy dragToData="1"/>
    <pivotHierarchy dragToData="1"/>
    <pivotHierarchy dragToData="1"/>
    <pivotHierarchy dragToData="1"/>
    <pivotHierarchy dragToData="1"/>
    <pivotHierarchy dragToData="1"/>
    <pivotHierarchy dragToRow="0" dragToCol="0" dragToPage="0" dragToData="1" caption="emp"/>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790494-0DCE-43E4-AE73-0F92FC1779E4}" name="FT_PT" cacheId="17" applyNumberFormats="0" applyBorderFormats="0" applyFontFormats="0" applyPatternFormats="0" applyAlignmentFormats="0" applyWidthHeightFormats="1" dataCaption="Values" tag="29ce61d0-2f0a-4095-b52e-d4e304ed087f" updatedVersion="8" minRefreshableVersion="3" useAutoFormatting="1" itemPrintTitles="1" createdVersion="5" indent="0" outline="1" outlineData="1" multipleFieldFilters="0">
  <location ref="C16:F20"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1"/>
  </colFields>
  <colItems count="3">
    <i>
      <x/>
    </i>
    <i>
      <x v="1"/>
    </i>
    <i t="grand">
      <x/>
    </i>
  </colItems>
  <dataFields count="1">
    <dataField fld="0" subtotal="count" showDataAs="percentOfCol" baseField="0" baseItem="0" numFmtId="10"/>
  </dataFields>
  <pivotHierarchies count="37">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CE0753-114E-40FD-9740-E23959DABFAC}" name="salary" cacheId="19" applyNumberFormats="0" applyBorderFormats="0" applyFontFormats="0" applyPatternFormats="0" applyAlignmentFormats="0" applyWidthHeightFormats="1" dataCaption="Values" tag="644ea4bb-d971-4cbe-9e71-bb07c17b30fd" updatedVersion="8" minRefreshableVersion="3" useAutoFormatting="1" itemPrintTitles="1" createdVersion="5" indent="0" outline="1" outlineData="1" multipleFieldFilters="0">
  <location ref="C9:F13"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fld="1" subtotal="count" showDataAs="percentOfCol" baseField="0" baseItem="0" numFmtId="10"/>
  </dataFields>
  <pivotHierarchies count="37">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1117E6-F035-48A2-AD81-21E1B5D85975}" name="gender %" cacheId="18" applyNumberFormats="0" applyBorderFormats="0" applyFontFormats="0" applyPatternFormats="0" applyAlignmentFormats="0" applyWidthHeightFormats="1" dataCaption="Values" tag="dcd48baa-3de9-4491-bb16-3f1a7ea362da" updatedVersion="8" minRefreshableVersion="3" useAutoFormatting="1" itemPrintTitles="1" createdVersion="5" indent="0" outline="1" outlineData="1" multipleFieldFilters="0">
  <location ref="B3:C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7">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3FD712-2086-4227-A86C-2F54CAEED0E1}" name="Age" cacheId="16" applyNumberFormats="0" applyBorderFormats="0" applyFontFormats="0" applyPatternFormats="0" applyAlignmentFormats="0" applyWidthHeightFormats="1" dataCaption="Values" tag="6c0ee6e5-72e7-48d6-a00e-562e64c5c513" updatedVersion="8" minRefreshableVersion="3" useAutoFormatting="1" itemPrintTitles="1" createdVersion="5" indent="0" outline="1" outlineData="1" multipleFieldFilters="0" chartFormat="4">
  <location ref="D24:G29"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1"/>
  </colFields>
  <colItems count="3">
    <i>
      <x/>
    </i>
    <i>
      <x v="1"/>
    </i>
    <i t="grand">
      <x/>
    </i>
  </colItems>
  <dataFields count="1">
    <dataField fld="0" subtotal="count" showDataAs="percentOfCol" baseField="0" baseItem="0" numFmtId="10"/>
  </dataFields>
  <chartFormats count="2">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E3F8AE-4EEF-4F51-ACCC-B3A6CA4A91BB}" name="Separations" cacheId="22" applyNumberFormats="0" applyBorderFormats="0" applyFontFormats="0" applyPatternFormats="0" applyAlignmentFormats="0" applyWidthHeightFormats="1" dataCaption="Values" tag="972ebb24-b73e-4bf9-a783-5ba1977cc5b2" updatedVersion="8" minRefreshableVersion="3" useAutoFormatting="1" subtotalHiddenItems="1" itemPrintTitles="1" createdVersion="5" indent="0" outline="1" outlineData="1" multipleFieldFilters="0" chartFormat="9">
  <location ref="B3:E9" firstHeaderRow="1" firstDataRow="2" firstDataCol="1"/>
  <pivotFields count="6">
    <pivotField dataField="1" subtotalTop="0" showAll="0" defaultSubtotal="0"/>
    <pivotField axis="axisRow" allDrilled="1" subtotalTop="0" showAll="0" dataSourceSort="1" defaultSubtotal="0"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axis="axisCol" allDrilled="1" subtotalTop="0" showAll="0" dataSourceSort="1" defaultSubtotal="0" defaultAttributeDrillState="1">
      <items count="2">
        <item x="0"/>
        <item x="1"/>
      </items>
    </pivotField>
  </pivotFields>
  <rowFields count="4">
    <field x="4"/>
    <field x="3"/>
    <field x="2"/>
    <field x="1"/>
  </rowFields>
  <rowItems count="5">
    <i>
      <x/>
    </i>
    <i>
      <x v="1"/>
    </i>
    <i>
      <x v="2"/>
    </i>
    <i>
      <x v="3"/>
    </i>
    <i t="grand">
      <x/>
    </i>
  </rowItems>
  <colFields count="1">
    <field x="5"/>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5" count="1" selected="0">
            <x v="0"/>
          </reference>
        </references>
      </pivotArea>
    </chartFormat>
    <chartFormat chart="3" format="8" series="1">
      <pivotArea type="data" outline="0" fieldPosition="0">
        <references count="2">
          <reference field="4294967294" count="1" selected="0">
            <x v="0"/>
          </reference>
          <reference field="5" count="1" selected="0">
            <x v="1"/>
          </reference>
        </references>
      </pivotArea>
    </chartFormat>
  </chartFormats>
  <pivotHierarchies count="37">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BadHire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FD1CCF-7EEB-478A-B0D1-8C0FBE12895C}" name="Separations" cacheId="15" applyNumberFormats="0" applyBorderFormats="0" applyFontFormats="0" applyPatternFormats="0" applyAlignmentFormats="0" applyWidthHeightFormats="1" dataCaption="Values" tag="4a12e018-c6c6-486a-9861-83566c35f1ce" updatedVersion="8" minRefreshableVersion="3" useAutoFormatting="1" subtotalHiddenItems="1" itemPrintTitles="1" createdVersion="5" indent="0" outline="1" outlineData="1" multipleFieldFilters="0" chartFormat="8">
  <location ref="B3:D8" firstHeaderRow="0" firstDataRow="1" firstDataCol="1"/>
  <pivotFields count="6">
    <pivotField dataField="1" subtotalTop="0" showAll="0" defaultSubtotal="0"/>
    <pivotField axis="axisRow" allDrilled="1" subtotalTop="0" showAll="0" dataSourceSort="1" defaultSubtotal="0"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dataField="1" subtotalTop="0" showAll="0" defaultSubtotal="0"/>
  </pivotFields>
  <rowFields count="4">
    <field x="4"/>
    <field x="3"/>
    <field x="2"/>
    <field x="1"/>
  </rowFields>
  <rowItems count="5">
    <i>
      <x/>
    </i>
    <i>
      <x v="1"/>
    </i>
    <i>
      <x v="2"/>
    </i>
    <i>
      <x v="3"/>
    </i>
    <i t="grand">
      <x/>
    </i>
  </rowItems>
  <colFields count="1">
    <field x="-2"/>
  </colFields>
  <colItems count="2">
    <i>
      <x/>
    </i>
    <i i="1">
      <x v="1"/>
    </i>
  </colItems>
  <dataFields count="2">
    <dataField fld="0" subtotal="count" baseField="0" baseItem="0"/>
    <dataField name="BadHires" fld="5"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7">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BadHire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50EB2C-AD5B-4642-9654-0041BEF7A29C}" name="PivotTable3" cacheId="13" applyNumberFormats="0" applyBorderFormats="0" applyFontFormats="0" applyPatternFormats="0" applyAlignmentFormats="0" applyWidthHeightFormats="1" dataCaption="Values" tag="ed84a659-0a37-4cf8-9bf0-951483a9df2a" updatedVersion="8" minRefreshableVersion="3" useAutoFormatting="1" itemPrintTitles="1" createdVersion="5" indent="0" outline="1" outlineData="1" multipleFieldFilters="0" chartFormat="12">
  <location ref="B3:E12"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Fields count="1">
    <field x="0"/>
  </colFields>
  <colItems count="3">
    <i>
      <x/>
    </i>
    <i>
      <x v="1"/>
    </i>
    <i t="grand">
      <x/>
    </i>
  </colItems>
  <dataFields count="1">
    <dataField fld="2" subtotal="count" baseField="0" baseItem="0"/>
  </dataFields>
  <chartFormats count="2">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s>
  <pivotHierarchies count="37">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8C09E0A-43F0-4FC6-8247-0D4F748B0DAE}" name="PivotTable2" cacheId="21" applyNumberFormats="0" applyBorderFormats="0" applyFontFormats="0" applyPatternFormats="0" applyAlignmentFormats="0" applyWidthHeightFormats="1" dataCaption="Values" tag="fb4ef98a-7e1b-4e1f-8a9a-053621af4878" updatedVersion="8" minRefreshableVersion="3" useAutoFormatting="1" subtotalHiddenItems="1" itemPrintTitles="1" createdVersion="5" indent="0" outline="1" outlineData="1" multipleFieldFilters="0" chartFormat="14">
  <location ref="B3:E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name="Avg. tenure months" fld="3" subtotal="count" baseField="0" baseItem="0"/>
  </dataFields>
  <chartFormats count="2">
    <chartFormat chart="7" format="16" series="1">
      <pivotArea type="data" outline="0" fieldPosition="0">
        <references count="2">
          <reference field="4294967294" count="1" selected="0">
            <x v="0"/>
          </reference>
          <reference field="2" count="1" selected="0">
            <x v="0"/>
          </reference>
        </references>
      </pivotArea>
    </chartFormat>
    <chartFormat chart="7" format="17" series="1">
      <pivotArea type="data" outline="0" fieldPosition="0">
        <references count="2">
          <reference field="4294967294" count="1" selected="0">
            <x v="0"/>
          </reference>
          <reference field="2" count="1" selected="0">
            <x v="1"/>
          </reference>
        </references>
      </pivotArea>
    </chartFormat>
  </chartFormats>
  <pivotHierarchies count="3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Average of TenureMonths"/>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Avg. tenure months"/>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2B72DDA5-37D9-4316-87E9-7D2A7F77D885}" sourceName="[HR Data].[Date (Year)]">
  <pivotTables>
    <pivotTable tabId="1" name="PivotTable1"/>
    <pivotTable tabId="6" name="PivotTable3"/>
    <pivotTable tabId="2" name="PivotTable2"/>
    <pivotTable tabId="7" name="Separations"/>
    <pivotTable tabId="11" name="Age"/>
    <pivotTable tabId="11" name="FT_PT"/>
    <pivotTable tabId="11" name="gender %"/>
    <pivotTable tabId="11" name="salary"/>
    <pivotTable tabId="12" name="Turnover"/>
    <pivotTable tabId="5" name="PivotTable2"/>
    <pivotTable tabId="8" name="Separations"/>
  </pivotTables>
  <data>
    <olap pivotCacheId="1425212223">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E7356396-F8C0-4234-AEC5-AE3FABC25D7C}" sourceName="[HR Data].[FP]">
  <pivotTables>
    <pivotTable tabId="1" name="PivotTable1"/>
    <pivotTable tabId="6" name="PivotTable3"/>
    <pivotTable tabId="2" name="PivotTable2"/>
    <pivotTable tabId="7" name="Separations"/>
    <pivotTable tabId="11" name="Age"/>
    <pivotTable tabId="11" name="FT_PT"/>
    <pivotTable tabId="11" name="gender %"/>
    <pivotTable tabId="11" name="salary"/>
    <pivotTable tabId="8" name="Separations"/>
    <pivotTable tabId="12" name="Turnover"/>
    <pivotTable tabId="5" name="PivotTable2"/>
  </pivotTables>
  <data>
    <olap pivotCacheId="1425212223">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855D959-DE84-4A15-941D-34DED13A5959}" sourceName="[HR Data].[Gender]">
  <pivotTables>
    <pivotTable tabId="1" name="PivotTable1"/>
    <pivotTable tabId="6" name="PivotTable3"/>
    <pivotTable tabId="2" name="PivotTable2"/>
    <pivotTable tabId="7" name="Separations"/>
    <pivotTable tabId="11" name="Age"/>
    <pivotTable tabId="11" name="FT_PT"/>
    <pivotTable tabId="11" name="gender %"/>
    <pivotTable tabId="11" name="salary"/>
    <pivotTable tabId="12" name="Turnover"/>
    <pivotTable tabId="8" name="Separations"/>
  </pivotTables>
  <data>
    <olap pivotCacheId="1425212223">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4C07C90B-B48F-48D6-A4C0-A2F04EDF63AA}" sourceName="[HR Data].[BU Region]">
  <pivotTables>
    <pivotTable tabId="1" name="PivotTable1"/>
    <pivotTable tabId="6" name="PivotTable3"/>
    <pivotTable tabId="7" name="Separations"/>
    <pivotTable tabId="11" name="FT_PT"/>
    <pivotTable tabId="8" name="Separations"/>
  </pivotTables>
  <data>
    <olap pivotCacheId="1425212223">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272F8914-A080-4259-AE7E-35BAF4403764}" sourceName="[HR Data].[EthnicGroup]">
  <pivotTables>
    <pivotTable tabId="1" name="PivotTable1"/>
    <pivotTable tabId="6" name="PivotTable3"/>
    <pivotTable tabId="2" name="PivotTable2"/>
    <pivotTable tabId="7" name="Separations"/>
    <pivotTable tabId="11" name="Age"/>
    <pivotTable tabId="11" name="FT_PT"/>
    <pivotTable tabId="11" name="gender %"/>
    <pivotTable tabId="11" name="salary"/>
    <pivotTable tabId="12" name="Turnover"/>
    <pivotTable tabId="8" name="Separations"/>
  </pivotTables>
  <data>
    <olap pivotCacheId="1425212223">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249F5A48-5ECE-4E68-AEC4-1081E00773F1}" cache="Slicer_Date__Year" caption="Years" level="1" rowHeight="324000"/>
  <slicer name="Full/Part" xr10:uid="{37524441-C50B-47B3-A7C8-55B4BAD5BBA8}" cache="Slicer_FP" caption="FP" level="1" rowHeight="234950"/>
  <slicer name="Gender" xr10:uid="{3E9E953C-41B8-4B41-BC38-C746808E98F1}" cache="Slicer_Gender" caption="Gender" level="1" rowHeight="234950"/>
  <slicer name="BU Region" xr10:uid="{C034569F-BC81-4E44-B828-E56AFD592B7C}" cache="Slicer_BU_Region" caption=" Region" level="1" rowHeight="234950"/>
  <slicer name="EthnicGroup" xr10:uid="{1951A992-594F-4E02-9A3F-AA6996056270}" cache="Slicer_EthnicGroup" caption="Ethnicit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E8183-6245-4EA7-AA1F-D1FC43733ABE}">
  <dimension ref="A1:BJ7"/>
  <sheetViews>
    <sheetView showGridLines="0" tabSelected="1" zoomScale="55" zoomScaleNormal="55" workbookViewId="0">
      <selection activeCell="AI11" sqref="AI11:AJ11"/>
    </sheetView>
  </sheetViews>
  <sheetFormatPr defaultRowHeight="14.4" x14ac:dyDescent="0.3"/>
  <cols>
    <col min="1" max="1" width="34.21875" bestFit="1" customWidth="1"/>
    <col min="2" max="2" width="2.33203125" customWidth="1"/>
    <col min="3" max="3" width="12" bestFit="1" customWidth="1"/>
    <col min="4" max="4" width="10" bestFit="1" customWidth="1"/>
    <col min="8" max="8" width="8.6640625" customWidth="1"/>
    <col min="9" max="9" width="10.5546875" bestFit="1" customWidth="1"/>
    <col min="10" max="10" width="9.44140625" customWidth="1"/>
    <col min="20" max="20" width="11.6640625" customWidth="1"/>
  </cols>
  <sheetData>
    <row r="1" spans="1:62" ht="33.6" customHeight="1" x14ac:dyDescent="0.35">
      <c r="A1" s="27" t="s">
        <v>56</v>
      </c>
      <c r="B1" s="28"/>
      <c r="C1" s="9"/>
      <c r="D1" s="9"/>
      <c r="E1" s="10"/>
      <c r="F1" s="9"/>
      <c r="G1" s="9"/>
      <c r="H1" s="10"/>
      <c r="I1" s="9"/>
      <c r="J1" s="9"/>
      <c r="K1" s="10"/>
      <c r="L1" s="9"/>
      <c r="M1" s="9"/>
      <c r="N1" s="9"/>
      <c r="O1" s="9"/>
      <c r="P1" s="9"/>
      <c r="Q1" s="10"/>
      <c r="R1" s="24" t="s">
        <v>65</v>
      </c>
      <c r="S1" s="25"/>
      <c r="T1" s="26"/>
    </row>
    <row r="2" spans="1:62" ht="18" x14ac:dyDescent="0.35">
      <c r="A2" s="27"/>
      <c r="B2" s="28"/>
      <c r="C2" s="11" t="s">
        <v>57</v>
      </c>
      <c r="D2" s="12">
        <f>D7/C7</f>
        <v>0.54307692307692312</v>
      </c>
      <c r="E2" s="13">
        <f>E7/C7</f>
        <v>0.45692307692307693</v>
      </c>
      <c r="F2" s="9"/>
      <c r="G2" s="9"/>
      <c r="H2" s="10"/>
      <c r="I2" s="9"/>
      <c r="J2" s="9"/>
      <c r="K2" s="10"/>
      <c r="L2" s="9"/>
      <c r="M2" s="9"/>
      <c r="N2" s="9"/>
      <c r="O2" s="9"/>
      <c r="P2" s="9"/>
      <c r="Q2" s="10"/>
      <c r="R2" s="9"/>
      <c r="S2" s="9"/>
      <c r="T2" s="10"/>
    </row>
    <row r="3" spans="1:62" ht="18" x14ac:dyDescent="0.35">
      <c r="A3" s="27"/>
      <c r="B3" s="28"/>
      <c r="C3" s="9"/>
      <c r="D3" s="9"/>
      <c r="E3" s="10"/>
      <c r="F3" s="9"/>
      <c r="G3" s="9"/>
      <c r="H3" s="10"/>
      <c r="I3" s="9"/>
      <c r="J3" s="9"/>
      <c r="K3" s="10"/>
      <c r="L3" s="9"/>
      <c r="M3" s="9"/>
      <c r="N3" s="9"/>
      <c r="O3" s="9"/>
      <c r="P3" s="9"/>
      <c r="Q3" s="10"/>
      <c r="R3" s="9"/>
      <c r="S3" s="9"/>
      <c r="T3" s="10"/>
    </row>
    <row r="4" spans="1:62" ht="18" x14ac:dyDescent="0.35">
      <c r="A4" s="27"/>
      <c r="B4" s="28"/>
      <c r="C4" s="9"/>
      <c r="D4" s="9"/>
      <c r="E4" s="10"/>
      <c r="F4" s="9"/>
      <c r="G4" s="9"/>
      <c r="H4" s="10"/>
      <c r="I4" s="9"/>
      <c r="J4" s="9"/>
      <c r="K4" s="10"/>
      <c r="L4" s="9"/>
      <c r="M4" s="9"/>
      <c r="N4" s="9"/>
      <c r="O4" s="9"/>
      <c r="P4" s="9"/>
      <c r="Q4" s="10"/>
      <c r="R4" s="9"/>
      <c r="S4" s="9"/>
      <c r="T4" s="10"/>
    </row>
    <row r="5" spans="1:62" ht="18" x14ac:dyDescent="0.35">
      <c r="A5" s="27"/>
      <c r="B5" s="28"/>
      <c r="C5" s="9"/>
      <c r="D5" s="9"/>
      <c r="E5" s="10"/>
      <c r="F5" s="9"/>
      <c r="G5" s="9"/>
      <c r="H5" s="10"/>
      <c r="I5" s="9"/>
      <c r="J5" s="9"/>
      <c r="K5" s="10"/>
      <c r="L5" s="9"/>
      <c r="M5" s="9"/>
      <c r="N5" s="9"/>
      <c r="O5" s="9"/>
      <c r="P5" s="9"/>
      <c r="Q5" s="10"/>
      <c r="R5" s="9"/>
      <c r="S5" s="9"/>
      <c r="T5" s="10"/>
    </row>
    <row r="6" spans="1:62" ht="18" x14ac:dyDescent="0.35">
      <c r="A6" s="27"/>
      <c r="B6" s="28"/>
      <c r="C6" s="14"/>
      <c r="D6" s="14"/>
      <c r="E6" s="15"/>
      <c r="F6" s="18" t="s">
        <v>58</v>
      </c>
      <c r="G6" s="12">
        <f>GETPIVOTDATA("[Measures].[Active members]",Sheet11!$C$9,"[HR Data].[PayType]","[HR Data].[PayType].&amp;[Hourly]","[HR Data].[Gender]","[HR Data].[Gender].&amp;[M]")</f>
        <v>0.91501416430594906</v>
      </c>
      <c r="H6" s="13">
        <f>GETPIVOTDATA("[Measures].[Active members]",Sheet11!$C$9,"[HR Data].[PayType]","[HR Data].[PayType].&amp;[Hourly]","[HR Data].[Gender]","[HR Data].[Gender].&amp;[F]")</f>
        <v>0.81818181818181823</v>
      </c>
      <c r="I6" s="18" t="s">
        <v>60</v>
      </c>
      <c r="J6" s="12">
        <f>GETPIVOTDATA("[Measures].[Active members]",Sheet11!$C$16,"[HR Data].[Gender]","[HR Data].[Gender].&amp;[M]","[HR Data].[FP]","[HR Data].[FP].&amp;[PT]")</f>
        <v>0.72237960339943341</v>
      </c>
      <c r="K6" s="13">
        <f>GETPIVOTDATA("[Measures].[Active members]",Sheet11!$C$16,"[HR Data].[Gender]","[HR Data].[Gender].&amp;[F]","[HR Data].[FP]","[HR Data].[FP].&amp;[PT]")</f>
        <v>0.49831649831649832</v>
      </c>
      <c r="L6" s="14"/>
      <c r="M6" s="14"/>
      <c r="N6" s="9"/>
      <c r="O6" s="9"/>
      <c r="P6" s="9"/>
      <c r="Q6" s="10"/>
      <c r="R6" s="12">
        <f>GETPIVOTDATA("[Measures].[Turnover]",Sheet12!$B$3)</f>
        <v>2.5476923076923077</v>
      </c>
      <c r="S6" s="12">
        <f>GETPIVOTDATA("[Measures].[Turnover]",Sheet12!$B$3,"[HR Data].[Gender]","[HR Data].[Gender].&amp;[M]")</f>
        <v>2.5552407932011332</v>
      </c>
      <c r="T6" s="13">
        <f>GETPIVOTDATA("[Measures].[Turnover]",Sheet12!$B$3,"[HR Data].[Gender]","[HR Data].[Gender].&amp;[F]")</f>
        <v>2.5387205387205389</v>
      </c>
    </row>
    <row r="7" spans="1:62" ht="18" x14ac:dyDescent="0.35">
      <c r="A7" s="29"/>
      <c r="B7" s="30"/>
      <c r="C7" s="16">
        <f>GETPIVOTDATA("[Measures].[Active members]",Sheet11!$B$3)</f>
        <v>650</v>
      </c>
      <c r="D7" s="16">
        <f>+GETPIVOTDATA("[Measures].[Active members]",Sheet11!$B$3,"[HR Data].[Gender]","[HR Data].[Gender].&amp;[M]")</f>
        <v>353</v>
      </c>
      <c r="E7" s="17">
        <f>+GETPIVOTDATA("[Measures].[Active members]",Sheet11!$B$3,"[HR Data].[Gender]","[HR Data].[Gender].&amp;[F]")</f>
        <v>297</v>
      </c>
      <c r="F7" s="19" t="s">
        <v>59</v>
      </c>
      <c r="G7" s="20">
        <f>GETPIVOTDATA("[Measures].[Active members]",Sheet11!$C$9,"[HR Data].[PayType]","[HR Data].[PayType].&amp;[Salary]","[HR Data].[Gender]","[HR Data].[Gender].&amp;[M]")</f>
        <v>8.4985835694050993E-2</v>
      </c>
      <c r="H7" s="21">
        <f>GETPIVOTDATA("[Measures].[Active members]",Sheet11!$C$9,"[HR Data].[PayType]","[HR Data].[PayType].&amp;[Salary]","[HR Data].[Gender]","[HR Data].[Gender].&amp;[F]")</f>
        <v>0.18181818181818182</v>
      </c>
      <c r="I7" s="19" t="s">
        <v>61</v>
      </c>
      <c r="J7" s="20">
        <f>GETPIVOTDATA("[Measures].[Active members]",Sheet11!$C$16,"[HR Data].[Gender]","[HR Data].[Gender].&amp;[M]","[HR Data].[FP]","[HR Data].[FP].&amp;[FT]")</f>
        <v>0.27762039660056659</v>
      </c>
      <c r="K7" s="21">
        <f>GETPIVOTDATA("[Measures].[Active members]",Sheet11!$C$16,"[HR Data].[Gender]","[HR Data].[Gender].&amp;[F]","[HR Data].[FP]","[HR Data].[FP].&amp;[FT]")</f>
        <v>0.50168350168350173</v>
      </c>
      <c r="L7" s="16"/>
      <c r="M7" s="16"/>
      <c r="N7" s="22"/>
      <c r="O7" s="22"/>
      <c r="P7" s="22"/>
      <c r="Q7" s="23"/>
      <c r="R7" s="22"/>
      <c r="S7" s="22"/>
      <c r="T7" s="23"/>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sheetData>
  <mergeCells count="2">
    <mergeCell ref="R1:T1"/>
    <mergeCell ref="A1:B7"/>
  </mergeCells>
  <pageMargins left="0.7" right="0.7" top="0.75" bottom="0.75" header="0.3" footer="0.3"/>
  <ignoredErrors>
    <ignoredError sqref="J6" evalError="1"/>
  </ignoredErrors>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B8029-762E-41F8-BB5A-0EE27E871734}">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321B9-1238-47E2-8E33-858FDA3992A3}">
  <dimension ref="B3:E9"/>
  <sheetViews>
    <sheetView workbookViewId="0">
      <selection activeCell="B3" sqref="B3"/>
    </sheetView>
  </sheetViews>
  <sheetFormatPr defaultRowHeight="14.4" x14ac:dyDescent="0.3"/>
  <cols>
    <col min="2" max="2" width="12.5546875" bestFit="1" customWidth="1"/>
    <col min="3" max="3" width="15.5546875" bestFit="1" customWidth="1"/>
    <col min="4" max="4" width="8" bestFit="1" customWidth="1"/>
    <col min="5" max="5" width="10.77734375" bestFit="1" customWidth="1"/>
  </cols>
  <sheetData>
    <row r="3" spans="2:5" x14ac:dyDescent="0.3">
      <c r="B3" s="1" t="s">
        <v>65</v>
      </c>
      <c r="C3" s="1" t="s">
        <v>41</v>
      </c>
    </row>
    <row r="4" spans="2:5" x14ac:dyDescent="0.3">
      <c r="B4" s="1" t="s">
        <v>0</v>
      </c>
      <c r="C4" t="s">
        <v>39</v>
      </c>
      <c r="D4" t="s">
        <v>40</v>
      </c>
      <c r="E4" t="s">
        <v>1</v>
      </c>
    </row>
    <row r="5" spans="2:5" x14ac:dyDescent="0.3">
      <c r="B5" s="2" t="s">
        <v>2</v>
      </c>
      <c r="C5" s="8">
        <v>3.2258064516129031E-2</v>
      </c>
      <c r="D5" s="8">
        <v>4.1379310344827586E-2</v>
      </c>
      <c r="E5" s="8">
        <v>3.6666666666666667E-2</v>
      </c>
    </row>
    <row r="6" spans="2:5" x14ac:dyDescent="0.3">
      <c r="B6" s="2" t="s">
        <v>19</v>
      </c>
      <c r="C6" s="8">
        <v>0.19742489270386265</v>
      </c>
      <c r="D6" s="8">
        <v>0.21367521367521367</v>
      </c>
      <c r="E6" s="8">
        <v>0.20556745182012848</v>
      </c>
    </row>
    <row r="7" spans="2:5" x14ac:dyDescent="0.3">
      <c r="B7" s="2" t="s">
        <v>20</v>
      </c>
      <c r="C7" s="8">
        <v>1.1836734693877551</v>
      </c>
      <c r="D7" s="8">
        <v>1.1884615384615385</v>
      </c>
      <c r="E7" s="8">
        <v>1.1861386138613861</v>
      </c>
    </row>
    <row r="8" spans="2:5" x14ac:dyDescent="0.3">
      <c r="B8" s="2" t="s">
        <v>21</v>
      </c>
      <c r="C8" s="8">
        <v>1.3905723905723906</v>
      </c>
      <c r="D8" s="8">
        <v>1.5212464589235128</v>
      </c>
      <c r="E8" s="8">
        <v>1.4615384615384615</v>
      </c>
    </row>
    <row r="9" spans="2:5" x14ac:dyDescent="0.3">
      <c r="B9" s="2" t="s">
        <v>1</v>
      </c>
      <c r="C9" s="8">
        <v>2.5387205387205389</v>
      </c>
      <c r="D9" s="8">
        <v>2.5552407932011332</v>
      </c>
      <c r="E9" s="8">
        <v>2.5476923076923077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1169C-4BA6-4146-BAF1-84964595B7EE}">
  <dimension ref="B3:G29"/>
  <sheetViews>
    <sheetView topLeftCell="A13" workbookViewId="0">
      <selection activeCell="G24" sqref="G24"/>
    </sheetView>
  </sheetViews>
  <sheetFormatPr defaultRowHeight="14.4" x14ac:dyDescent="0.3"/>
  <cols>
    <col min="2" max="2" width="12.5546875" bestFit="1" customWidth="1"/>
    <col min="3" max="3" width="14.6640625" bestFit="1" customWidth="1"/>
    <col min="4" max="4" width="15.5546875" bestFit="1" customWidth="1"/>
    <col min="5" max="5" width="8" bestFit="1" customWidth="1"/>
    <col min="6" max="7" width="10.77734375" bestFit="1" customWidth="1"/>
  </cols>
  <sheetData>
    <row r="3" spans="2:6" x14ac:dyDescent="0.3">
      <c r="B3" s="1" t="s">
        <v>0</v>
      </c>
      <c r="C3" t="s">
        <v>30</v>
      </c>
    </row>
    <row r="4" spans="2:6" x14ac:dyDescent="0.3">
      <c r="B4" s="2" t="s">
        <v>39</v>
      </c>
      <c r="C4" s="5">
        <v>297</v>
      </c>
    </row>
    <row r="5" spans="2:6" x14ac:dyDescent="0.3">
      <c r="B5" s="2" t="s">
        <v>40</v>
      </c>
      <c r="C5" s="5">
        <v>353</v>
      </c>
    </row>
    <row r="6" spans="2:6" x14ac:dyDescent="0.3">
      <c r="B6" s="2" t="s">
        <v>1</v>
      </c>
      <c r="C6" s="5">
        <v>650</v>
      </c>
    </row>
    <row r="9" spans="2:6" x14ac:dyDescent="0.3">
      <c r="C9" s="1" t="s">
        <v>30</v>
      </c>
      <c r="D9" s="1" t="s">
        <v>41</v>
      </c>
    </row>
    <row r="10" spans="2:6" x14ac:dyDescent="0.3">
      <c r="C10" s="1" t="s">
        <v>0</v>
      </c>
      <c r="D10" t="s">
        <v>39</v>
      </c>
      <c r="E10" t="s">
        <v>40</v>
      </c>
      <c r="F10" t="s">
        <v>1</v>
      </c>
    </row>
    <row r="11" spans="2:6" x14ac:dyDescent="0.3">
      <c r="C11" s="2" t="s">
        <v>58</v>
      </c>
      <c r="D11" s="7">
        <v>0.81818181818181823</v>
      </c>
      <c r="E11" s="7">
        <v>0.91501416430594906</v>
      </c>
      <c r="F11" s="7">
        <v>0.87076923076923074</v>
      </c>
    </row>
    <row r="12" spans="2:6" x14ac:dyDescent="0.3">
      <c r="C12" s="2" t="s">
        <v>59</v>
      </c>
      <c r="D12" s="7">
        <v>0.18181818181818182</v>
      </c>
      <c r="E12" s="7">
        <v>8.4985835694050993E-2</v>
      </c>
      <c r="F12" s="7">
        <v>0.12923076923076923</v>
      </c>
    </row>
    <row r="13" spans="2:6" x14ac:dyDescent="0.3">
      <c r="C13" s="2" t="s">
        <v>1</v>
      </c>
      <c r="D13" s="7">
        <v>1</v>
      </c>
      <c r="E13" s="7">
        <v>1</v>
      </c>
      <c r="F13" s="7">
        <v>1</v>
      </c>
    </row>
    <row r="16" spans="2:6" x14ac:dyDescent="0.3">
      <c r="C16" s="1" t="s">
        <v>30</v>
      </c>
      <c r="D16" s="1" t="s">
        <v>41</v>
      </c>
    </row>
    <row r="17" spans="3:7" x14ac:dyDescent="0.3">
      <c r="C17" s="1" t="s">
        <v>0</v>
      </c>
      <c r="D17" t="s">
        <v>39</v>
      </c>
      <c r="E17" t="s">
        <v>40</v>
      </c>
      <c r="F17" t="s">
        <v>1</v>
      </c>
    </row>
    <row r="18" spans="3:7" x14ac:dyDescent="0.3">
      <c r="C18" s="2" t="s">
        <v>42</v>
      </c>
      <c r="D18" s="7">
        <v>0.50168350168350173</v>
      </c>
      <c r="E18" s="7">
        <v>0.27762039660056659</v>
      </c>
      <c r="F18" s="7">
        <v>0.38</v>
      </c>
    </row>
    <row r="19" spans="3:7" x14ac:dyDescent="0.3">
      <c r="C19" s="2" t="s">
        <v>43</v>
      </c>
      <c r="D19" s="7">
        <v>0.49831649831649832</v>
      </c>
      <c r="E19" s="7">
        <v>0.72237960339943341</v>
      </c>
      <c r="F19" s="7">
        <v>0.62</v>
      </c>
    </row>
    <row r="20" spans="3:7" x14ac:dyDescent="0.3">
      <c r="C20" s="2" t="s">
        <v>1</v>
      </c>
      <c r="D20" s="7">
        <v>1</v>
      </c>
      <c r="E20" s="7">
        <v>1</v>
      </c>
      <c r="F20" s="7">
        <v>1</v>
      </c>
    </row>
    <row r="24" spans="3:7" x14ac:dyDescent="0.3">
      <c r="D24" s="1" t="s">
        <v>30</v>
      </c>
      <c r="E24" s="1" t="s">
        <v>41</v>
      </c>
    </row>
    <row r="25" spans="3:7" x14ac:dyDescent="0.3">
      <c r="D25" s="1" t="s">
        <v>0</v>
      </c>
      <c r="E25" t="s">
        <v>39</v>
      </c>
      <c r="F25" t="s">
        <v>40</v>
      </c>
      <c r="G25" t="s">
        <v>1</v>
      </c>
    </row>
    <row r="26" spans="3:7" x14ac:dyDescent="0.3">
      <c r="D26" s="2" t="s">
        <v>62</v>
      </c>
      <c r="E26" s="7">
        <v>0.57912457912457915</v>
      </c>
      <c r="F26" s="7">
        <v>0.46742209631728043</v>
      </c>
      <c r="G26" s="7">
        <v>0.51846153846153842</v>
      </c>
    </row>
    <row r="27" spans="3:7" x14ac:dyDescent="0.3">
      <c r="D27" s="2" t="s">
        <v>63</v>
      </c>
      <c r="E27" s="7">
        <v>0.27272727272727271</v>
      </c>
      <c r="F27" s="7">
        <v>0.29745042492917845</v>
      </c>
      <c r="G27" s="7">
        <v>0.28615384615384615</v>
      </c>
    </row>
    <row r="28" spans="3:7" x14ac:dyDescent="0.3">
      <c r="D28" s="2" t="s">
        <v>64</v>
      </c>
      <c r="E28" s="7">
        <v>0.14814814814814814</v>
      </c>
      <c r="F28" s="7">
        <v>0.23512747875354106</v>
      </c>
      <c r="G28" s="7">
        <v>0.19538461538461538</v>
      </c>
    </row>
    <row r="29" spans="3:7" x14ac:dyDescent="0.3">
      <c r="D29" s="2" t="s">
        <v>1</v>
      </c>
      <c r="E29" s="7">
        <v>1</v>
      </c>
      <c r="F29" s="7">
        <v>1</v>
      </c>
      <c r="G29" s="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B27D4-F285-4178-BAE0-6CEB4C269973}">
  <dimension ref="B3:E9"/>
  <sheetViews>
    <sheetView workbookViewId="0">
      <selection activeCell="K3" sqref="K3"/>
    </sheetView>
  </sheetViews>
  <sheetFormatPr defaultRowHeight="14.4" x14ac:dyDescent="0.3"/>
  <cols>
    <col min="2" max="2" width="12.5546875" bestFit="1" customWidth="1"/>
    <col min="3" max="3" width="15.5546875" bestFit="1" customWidth="1"/>
    <col min="4" max="4" width="9.33203125" bestFit="1" customWidth="1"/>
    <col min="5" max="5" width="10.77734375" bestFit="1" customWidth="1"/>
  </cols>
  <sheetData>
    <row r="3" spans="2:5" x14ac:dyDescent="0.3">
      <c r="B3" s="1" t="s">
        <v>52</v>
      </c>
      <c r="C3" s="1" t="s">
        <v>41</v>
      </c>
    </row>
    <row r="4" spans="2:5" x14ac:dyDescent="0.3">
      <c r="B4" s="1" t="s">
        <v>0</v>
      </c>
      <c r="C4" t="s">
        <v>54</v>
      </c>
      <c r="D4" t="s">
        <v>55</v>
      </c>
      <c r="E4" t="s">
        <v>1</v>
      </c>
    </row>
    <row r="5" spans="2:5" x14ac:dyDescent="0.3">
      <c r="B5" s="2" t="s">
        <v>2</v>
      </c>
      <c r="C5" s="5">
        <v>11</v>
      </c>
      <c r="D5" s="5"/>
      <c r="E5" s="5">
        <v>11</v>
      </c>
    </row>
    <row r="6" spans="2:5" x14ac:dyDescent="0.3">
      <c r="B6" s="2" t="s">
        <v>19</v>
      </c>
      <c r="C6" s="5">
        <v>73</v>
      </c>
      <c r="D6" s="5">
        <v>23</v>
      </c>
      <c r="E6" s="5">
        <v>96</v>
      </c>
    </row>
    <row r="7" spans="2:5" x14ac:dyDescent="0.3">
      <c r="B7" s="2" t="s">
        <v>20</v>
      </c>
      <c r="C7" s="5">
        <v>127</v>
      </c>
      <c r="D7" s="5">
        <v>472</v>
      </c>
      <c r="E7" s="5">
        <v>599</v>
      </c>
    </row>
    <row r="8" spans="2:5" x14ac:dyDescent="0.3">
      <c r="B8" s="2" t="s">
        <v>21</v>
      </c>
      <c r="C8" s="5">
        <v>228</v>
      </c>
      <c r="D8" s="5">
        <v>722</v>
      </c>
      <c r="E8" s="5">
        <v>950</v>
      </c>
    </row>
    <row r="9" spans="2:5" x14ac:dyDescent="0.3">
      <c r="B9" s="2" t="s">
        <v>1</v>
      </c>
      <c r="C9" s="5">
        <v>439</v>
      </c>
      <c r="D9" s="5">
        <v>1217</v>
      </c>
      <c r="E9" s="5">
        <v>1656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E6CAC-5BB3-429D-AAB4-DFEE8254AD98}">
  <dimension ref="B3:D8"/>
  <sheetViews>
    <sheetView workbookViewId="0">
      <selection activeCell="D19" sqref="D19"/>
    </sheetView>
  </sheetViews>
  <sheetFormatPr defaultRowHeight="14.4" x14ac:dyDescent="0.3"/>
  <cols>
    <col min="2" max="2" width="12.5546875" bestFit="1" customWidth="1"/>
    <col min="3" max="3" width="10.88671875" bestFit="1" customWidth="1"/>
    <col min="4" max="4" width="8.33203125" bestFit="1" customWidth="1"/>
  </cols>
  <sheetData>
    <row r="3" spans="2:4" x14ac:dyDescent="0.3">
      <c r="B3" s="1" t="s">
        <v>0</v>
      </c>
      <c r="C3" t="s">
        <v>52</v>
      </c>
      <c r="D3" t="s">
        <v>53</v>
      </c>
    </row>
    <row r="4" spans="2:4" x14ac:dyDescent="0.3">
      <c r="B4" s="2" t="s">
        <v>2</v>
      </c>
      <c r="C4" s="5">
        <v>11</v>
      </c>
      <c r="D4">
        <v>11</v>
      </c>
    </row>
    <row r="5" spans="2:4" x14ac:dyDescent="0.3">
      <c r="B5" s="2" t="s">
        <v>19</v>
      </c>
      <c r="C5" s="5">
        <v>96</v>
      </c>
      <c r="D5">
        <v>92</v>
      </c>
    </row>
    <row r="6" spans="2:4" x14ac:dyDescent="0.3">
      <c r="B6" s="2" t="s">
        <v>20</v>
      </c>
      <c r="C6" s="5">
        <v>599</v>
      </c>
      <c r="D6">
        <v>400</v>
      </c>
    </row>
    <row r="7" spans="2:4" x14ac:dyDescent="0.3">
      <c r="B7" s="2" t="s">
        <v>21</v>
      </c>
      <c r="C7" s="5">
        <v>950</v>
      </c>
      <c r="D7">
        <v>676</v>
      </c>
    </row>
    <row r="8" spans="2:4" x14ac:dyDescent="0.3">
      <c r="B8" s="2" t="s">
        <v>1</v>
      </c>
      <c r="C8" s="5">
        <v>1656</v>
      </c>
      <c r="D8">
        <v>1179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92BC3-B893-40AE-AF97-97B503AF9D85}">
  <dimension ref="B3:E12"/>
  <sheetViews>
    <sheetView workbookViewId="0">
      <selection activeCell="E3" sqref="E3"/>
    </sheetView>
  </sheetViews>
  <sheetFormatPr defaultRowHeight="14.4" x14ac:dyDescent="0.3"/>
  <cols>
    <col min="2" max="2" width="14.6640625" bestFit="1" customWidth="1"/>
    <col min="3" max="3" width="15.5546875" bestFit="1" customWidth="1"/>
    <col min="4" max="4" width="4" bestFit="1" customWidth="1"/>
    <col min="5" max="5" width="10.77734375" bestFit="1" customWidth="1"/>
  </cols>
  <sheetData>
    <row r="3" spans="2:5" x14ac:dyDescent="0.3">
      <c r="B3" s="1" t="s">
        <v>30</v>
      </c>
      <c r="C3" s="1" t="s">
        <v>41</v>
      </c>
    </row>
    <row r="4" spans="2:5" x14ac:dyDescent="0.3">
      <c r="B4" s="1" t="s">
        <v>0</v>
      </c>
      <c r="C4" t="s">
        <v>42</v>
      </c>
      <c r="D4" t="s">
        <v>43</v>
      </c>
      <c r="E4" t="s">
        <v>1</v>
      </c>
    </row>
    <row r="5" spans="2:5" x14ac:dyDescent="0.3">
      <c r="B5" s="2" t="s">
        <v>45</v>
      </c>
      <c r="C5" s="5">
        <v>25</v>
      </c>
      <c r="D5" s="5">
        <v>50</v>
      </c>
      <c r="E5" s="5">
        <v>75</v>
      </c>
    </row>
    <row r="6" spans="2:5" x14ac:dyDescent="0.3">
      <c r="B6" s="2" t="s">
        <v>46</v>
      </c>
      <c r="C6" s="5">
        <v>86</v>
      </c>
      <c r="D6" s="5">
        <v>27</v>
      </c>
      <c r="E6" s="5">
        <v>113</v>
      </c>
    </row>
    <row r="7" spans="2:5" x14ac:dyDescent="0.3">
      <c r="B7" s="2" t="s">
        <v>47</v>
      </c>
      <c r="C7" s="5">
        <v>21</v>
      </c>
      <c r="D7" s="5">
        <v>41</v>
      </c>
      <c r="E7" s="5">
        <v>62</v>
      </c>
    </row>
    <row r="8" spans="2:5" x14ac:dyDescent="0.3">
      <c r="B8" s="2" t="s">
        <v>48</v>
      </c>
      <c r="C8" s="5">
        <v>34</v>
      </c>
      <c r="D8" s="5">
        <v>90</v>
      </c>
      <c r="E8" s="5">
        <v>124</v>
      </c>
    </row>
    <row r="9" spans="2:5" x14ac:dyDescent="0.3">
      <c r="B9" s="2" t="s">
        <v>49</v>
      </c>
      <c r="C9" s="5">
        <v>21</v>
      </c>
      <c r="D9" s="5">
        <v>73</v>
      </c>
      <c r="E9" s="5">
        <v>94</v>
      </c>
    </row>
    <row r="10" spans="2:5" x14ac:dyDescent="0.3">
      <c r="B10" s="2" t="s">
        <v>50</v>
      </c>
      <c r="C10" s="5">
        <v>33</v>
      </c>
      <c r="D10" s="5">
        <v>81</v>
      </c>
      <c r="E10" s="5">
        <v>114</v>
      </c>
    </row>
    <row r="11" spans="2:5" x14ac:dyDescent="0.3">
      <c r="B11" s="2" t="s">
        <v>51</v>
      </c>
      <c r="C11" s="5">
        <v>27</v>
      </c>
      <c r="D11" s="5">
        <v>41</v>
      </c>
      <c r="E11" s="5">
        <v>68</v>
      </c>
    </row>
    <row r="12" spans="2:5" x14ac:dyDescent="0.3">
      <c r="B12" s="2" t="s">
        <v>1</v>
      </c>
      <c r="C12" s="5">
        <v>247</v>
      </c>
      <c r="D12" s="5">
        <v>403</v>
      </c>
      <c r="E12" s="5">
        <v>650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D36D2-A6AD-48B5-900E-2162AFF38664}">
  <dimension ref="B3:E26"/>
  <sheetViews>
    <sheetView workbookViewId="0">
      <selection activeCell="E3" sqref="E3"/>
    </sheetView>
  </sheetViews>
  <sheetFormatPr defaultRowHeight="14.4" x14ac:dyDescent="0.3"/>
  <cols>
    <col min="2" max="2" width="17.88671875" bestFit="1" customWidth="1"/>
    <col min="3" max="3" width="15.5546875" bestFit="1" customWidth="1"/>
    <col min="4" max="4" width="3.109375" bestFit="1" customWidth="1"/>
    <col min="5" max="5" width="10.77734375" bestFit="1" customWidth="1"/>
    <col min="6" max="6" width="17.88671875" bestFit="1" customWidth="1"/>
    <col min="7" max="7" width="28.109375" bestFit="1" customWidth="1"/>
    <col min="8" max="8" width="22.6640625" bestFit="1" customWidth="1"/>
  </cols>
  <sheetData>
    <row r="3" spans="2:5" x14ac:dyDescent="0.3">
      <c r="B3" s="1" t="s">
        <v>44</v>
      </c>
      <c r="C3" s="1" t="s">
        <v>41</v>
      </c>
    </row>
    <row r="4" spans="2:5" x14ac:dyDescent="0.3">
      <c r="B4" s="1" t="s">
        <v>0</v>
      </c>
      <c r="C4" t="s">
        <v>42</v>
      </c>
      <c r="D4" t="s">
        <v>43</v>
      </c>
      <c r="E4" t="s">
        <v>1</v>
      </c>
    </row>
    <row r="5" spans="2:5" x14ac:dyDescent="0.3">
      <c r="B5" s="2" t="s">
        <v>32</v>
      </c>
    </row>
    <row r="6" spans="2:5" x14ac:dyDescent="0.3">
      <c r="B6" s="3" t="s">
        <v>39</v>
      </c>
      <c r="C6" s="5">
        <v>76.815238095238087</v>
      </c>
      <c r="D6" s="5">
        <v>28.947199999999999</v>
      </c>
      <c r="E6" s="5">
        <v>50.800000000000004</v>
      </c>
    </row>
    <row r="7" spans="2:5" x14ac:dyDescent="0.3">
      <c r="B7" s="3" t="s">
        <v>40</v>
      </c>
      <c r="C7" s="5">
        <v>112.63642857142858</v>
      </c>
      <c r="D7" s="5">
        <v>20.302857142857142</v>
      </c>
      <c r="E7" s="5">
        <v>46.683877551020416</v>
      </c>
    </row>
    <row r="8" spans="2:5" x14ac:dyDescent="0.3">
      <c r="B8" s="2" t="s">
        <v>33</v>
      </c>
    </row>
    <row r="9" spans="2:5" x14ac:dyDescent="0.3">
      <c r="B9" s="3" t="s">
        <v>39</v>
      </c>
      <c r="C9" s="5">
        <v>86.816800000000001</v>
      </c>
      <c r="D9" s="5">
        <v>15.668823529411766</v>
      </c>
      <c r="E9" s="5">
        <v>58.018809523809523</v>
      </c>
    </row>
    <row r="10" spans="2:5" x14ac:dyDescent="0.3">
      <c r="B10" s="3" t="s">
        <v>40</v>
      </c>
      <c r="C10" s="5">
        <v>63.764000000000003</v>
      </c>
      <c r="D10" s="5">
        <v>16.629428571428569</v>
      </c>
      <c r="E10" s="5">
        <v>30.7698</v>
      </c>
    </row>
    <row r="11" spans="2:5" x14ac:dyDescent="0.3">
      <c r="B11" s="2" t="s">
        <v>34</v>
      </c>
    </row>
    <row r="12" spans="2:5" x14ac:dyDescent="0.3">
      <c r="B12" s="3" t="s">
        <v>39</v>
      </c>
      <c r="C12" s="5">
        <v>55.166428571428575</v>
      </c>
      <c r="D12" s="5">
        <v>10.90764705882353</v>
      </c>
      <c r="E12" s="5">
        <v>30.895483870967741</v>
      </c>
    </row>
    <row r="13" spans="2:5" x14ac:dyDescent="0.3">
      <c r="B13" s="3" t="s">
        <v>40</v>
      </c>
      <c r="C13" s="5">
        <v>130.64363636363635</v>
      </c>
      <c r="D13" s="5">
        <v>18.820399999999999</v>
      </c>
      <c r="E13" s="5">
        <v>38.985245901639345</v>
      </c>
    </row>
    <row r="14" spans="2:5" x14ac:dyDescent="0.3">
      <c r="B14" s="2" t="s">
        <v>35</v>
      </c>
    </row>
    <row r="15" spans="2:5" x14ac:dyDescent="0.3">
      <c r="B15" s="3" t="s">
        <v>39</v>
      </c>
      <c r="C15" s="5">
        <v>88.446315789473687</v>
      </c>
      <c r="D15" s="5">
        <v>18.317083333333333</v>
      </c>
      <c r="E15" s="5">
        <v>49.304418604651168</v>
      </c>
    </row>
    <row r="16" spans="2:5" x14ac:dyDescent="0.3">
      <c r="B16" s="3" t="s">
        <v>40</v>
      </c>
      <c r="C16" s="5">
        <v>83.696923076923071</v>
      </c>
      <c r="D16" s="5">
        <v>18.36611111111111</v>
      </c>
      <c r="E16" s="5">
        <v>35.698775510204079</v>
      </c>
    </row>
    <row r="17" spans="2:5" x14ac:dyDescent="0.3">
      <c r="B17" s="2" t="s">
        <v>36</v>
      </c>
    </row>
    <row r="18" spans="2:5" x14ac:dyDescent="0.3">
      <c r="B18" s="3" t="s">
        <v>39</v>
      </c>
      <c r="C18" s="5">
        <v>86.20703703703704</v>
      </c>
      <c r="D18" s="5">
        <v>12.388260869565217</v>
      </c>
      <c r="E18" s="5">
        <v>52.250399999999999</v>
      </c>
    </row>
    <row r="19" spans="2:5" x14ac:dyDescent="0.3">
      <c r="B19" s="3" t="s">
        <v>40</v>
      </c>
      <c r="C19" s="5">
        <v>66.261538461538464</v>
      </c>
      <c r="D19" s="5">
        <v>33.782258064516128</v>
      </c>
      <c r="E19" s="5">
        <v>43.378409090909095</v>
      </c>
    </row>
    <row r="20" spans="2:5" x14ac:dyDescent="0.3">
      <c r="B20" s="2" t="s">
        <v>37</v>
      </c>
    </row>
    <row r="21" spans="2:5" x14ac:dyDescent="0.3">
      <c r="B21" s="3" t="s">
        <v>39</v>
      </c>
      <c r="C21" s="5">
        <v>68.317826086956515</v>
      </c>
      <c r="D21" s="5">
        <v>12.6516</v>
      </c>
      <c r="E21" s="5">
        <v>39.324999999999996</v>
      </c>
    </row>
    <row r="22" spans="2:5" x14ac:dyDescent="0.3">
      <c r="B22" s="3" t="s">
        <v>40</v>
      </c>
      <c r="C22" s="5">
        <v>74.398571428571429</v>
      </c>
      <c r="D22" s="5">
        <v>19.814146341463413</v>
      </c>
      <c r="E22" s="5">
        <v>33.708363636363636</v>
      </c>
    </row>
    <row r="23" spans="2:5" x14ac:dyDescent="0.3">
      <c r="B23" s="2" t="s">
        <v>38</v>
      </c>
    </row>
    <row r="24" spans="2:5" x14ac:dyDescent="0.3">
      <c r="B24" s="3" t="s">
        <v>39</v>
      </c>
      <c r="C24" s="5">
        <v>73.84571428571428</v>
      </c>
      <c r="D24" s="5">
        <v>7.696315789473684</v>
      </c>
      <c r="E24" s="5">
        <v>42.424750000000003</v>
      </c>
    </row>
    <row r="25" spans="2:5" x14ac:dyDescent="0.3">
      <c r="B25" s="3" t="s">
        <v>40</v>
      </c>
      <c r="C25" s="5">
        <v>93.846666666666664</v>
      </c>
      <c r="D25" s="5">
        <v>17.697741935483872</v>
      </c>
      <c r="E25" s="5">
        <v>45.670816326530613</v>
      </c>
    </row>
    <row r="26" spans="2:5" x14ac:dyDescent="0.3">
      <c r="B26" s="2" t="s">
        <v>1</v>
      </c>
      <c r="C26" s="5">
        <v>82.002983870967753</v>
      </c>
      <c r="D26" s="5">
        <v>18.742371638141808</v>
      </c>
      <c r="E26" s="5">
        <v>42.621567732115679</v>
      </c>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0CB70-7433-41BA-A8C4-FB594FCF6726}">
  <dimension ref="B3:E26"/>
  <sheetViews>
    <sheetView workbookViewId="0">
      <selection activeCell="B5" sqref="B5"/>
    </sheetView>
  </sheetViews>
  <sheetFormatPr defaultRowHeight="14.4" x14ac:dyDescent="0.3"/>
  <cols>
    <col min="2" max="2" width="14.6640625" bestFit="1" customWidth="1"/>
    <col min="3" max="3" width="15.5546875" bestFit="1" customWidth="1"/>
    <col min="4" max="4" width="4" bestFit="1" customWidth="1"/>
    <col min="5" max="5" width="10.77734375" bestFit="1" customWidth="1"/>
  </cols>
  <sheetData>
    <row r="3" spans="2:5" x14ac:dyDescent="0.3">
      <c r="B3" s="1" t="s">
        <v>30</v>
      </c>
      <c r="C3" s="1" t="s">
        <v>41</v>
      </c>
    </row>
    <row r="4" spans="2:5" x14ac:dyDescent="0.3">
      <c r="B4" s="1" t="s">
        <v>0</v>
      </c>
      <c r="C4" t="s">
        <v>42</v>
      </c>
      <c r="D4" t="s">
        <v>43</v>
      </c>
      <c r="E4" t="s">
        <v>1</v>
      </c>
    </row>
    <row r="5" spans="2:5" x14ac:dyDescent="0.3">
      <c r="B5" s="2" t="s">
        <v>32</v>
      </c>
    </row>
    <row r="6" spans="2:5" x14ac:dyDescent="0.3">
      <c r="B6" s="3" t="s">
        <v>39</v>
      </c>
      <c r="C6" s="5">
        <v>20</v>
      </c>
      <c r="D6" s="5">
        <v>25</v>
      </c>
      <c r="E6" s="5">
        <v>45</v>
      </c>
    </row>
    <row r="7" spans="2:5" x14ac:dyDescent="0.3">
      <c r="B7" s="3" t="s">
        <v>40</v>
      </c>
      <c r="C7" s="5">
        <v>14</v>
      </c>
      <c r="D7" s="5">
        <v>35</v>
      </c>
      <c r="E7" s="5">
        <v>49</v>
      </c>
    </row>
    <row r="8" spans="2:5" x14ac:dyDescent="0.3">
      <c r="B8" s="2" t="s">
        <v>33</v>
      </c>
    </row>
    <row r="9" spans="2:5" x14ac:dyDescent="0.3">
      <c r="B9" s="3" t="s">
        <v>39</v>
      </c>
      <c r="C9" s="5">
        <v>25</v>
      </c>
      <c r="D9" s="5">
        <v>17</v>
      </c>
      <c r="E9" s="5">
        <v>42</v>
      </c>
    </row>
    <row r="10" spans="2:5" x14ac:dyDescent="0.3">
      <c r="B10" s="3" t="s">
        <v>40</v>
      </c>
      <c r="C10" s="5">
        <v>15</v>
      </c>
      <c r="D10" s="5">
        <v>35</v>
      </c>
      <c r="E10" s="5">
        <v>50</v>
      </c>
    </row>
    <row r="11" spans="2:5" x14ac:dyDescent="0.3">
      <c r="B11" s="2" t="s">
        <v>34</v>
      </c>
    </row>
    <row r="12" spans="2:5" x14ac:dyDescent="0.3">
      <c r="B12" s="3" t="s">
        <v>39</v>
      </c>
      <c r="C12" s="5">
        <v>14</v>
      </c>
      <c r="D12" s="5">
        <v>16</v>
      </c>
      <c r="E12" s="5">
        <v>30</v>
      </c>
    </row>
    <row r="13" spans="2:5" x14ac:dyDescent="0.3">
      <c r="B13" s="3" t="s">
        <v>40</v>
      </c>
      <c r="C13" s="5">
        <v>11</v>
      </c>
      <c r="D13" s="5">
        <v>50</v>
      </c>
      <c r="E13" s="5">
        <v>61</v>
      </c>
    </row>
    <row r="14" spans="2:5" x14ac:dyDescent="0.3">
      <c r="B14" s="2" t="s">
        <v>35</v>
      </c>
    </row>
    <row r="15" spans="2:5" x14ac:dyDescent="0.3">
      <c r="B15" s="3" t="s">
        <v>39</v>
      </c>
      <c r="C15" s="5">
        <v>19</v>
      </c>
      <c r="D15" s="5">
        <v>24</v>
      </c>
      <c r="E15" s="5">
        <v>43</v>
      </c>
    </row>
    <row r="16" spans="2:5" x14ac:dyDescent="0.3">
      <c r="B16" s="3" t="s">
        <v>40</v>
      </c>
      <c r="C16" s="5">
        <v>13</v>
      </c>
      <c r="D16" s="5">
        <v>35</v>
      </c>
      <c r="E16" s="5">
        <v>48</v>
      </c>
    </row>
    <row r="17" spans="2:5" x14ac:dyDescent="0.3">
      <c r="B17" s="2" t="s">
        <v>36</v>
      </c>
    </row>
    <row r="18" spans="2:5" x14ac:dyDescent="0.3">
      <c r="B18" s="3" t="s">
        <v>39</v>
      </c>
      <c r="C18" s="5">
        <v>27</v>
      </c>
      <c r="D18" s="5">
        <v>22</v>
      </c>
      <c r="E18" s="5">
        <v>49</v>
      </c>
    </row>
    <row r="19" spans="2:5" x14ac:dyDescent="0.3">
      <c r="B19" s="3" t="s">
        <v>40</v>
      </c>
      <c r="C19" s="5">
        <v>13</v>
      </c>
      <c r="D19" s="5">
        <v>30</v>
      </c>
      <c r="E19" s="5">
        <v>43</v>
      </c>
    </row>
    <row r="20" spans="2:5" x14ac:dyDescent="0.3">
      <c r="B20" s="2" t="s">
        <v>37</v>
      </c>
    </row>
    <row r="21" spans="2:5" x14ac:dyDescent="0.3">
      <c r="B21" s="3" t="s">
        <v>39</v>
      </c>
      <c r="C21" s="5">
        <v>23</v>
      </c>
      <c r="D21" s="5">
        <v>25</v>
      </c>
      <c r="E21" s="5">
        <v>48</v>
      </c>
    </row>
    <row r="22" spans="2:5" x14ac:dyDescent="0.3">
      <c r="B22" s="3" t="s">
        <v>40</v>
      </c>
      <c r="C22" s="5">
        <v>14</v>
      </c>
      <c r="D22" s="5">
        <v>40</v>
      </c>
      <c r="E22" s="5">
        <v>54</v>
      </c>
    </row>
    <row r="23" spans="2:5" x14ac:dyDescent="0.3">
      <c r="B23" s="2" t="s">
        <v>38</v>
      </c>
    </row>
    <row r="24" spans="2:5" x14ac:dyDescent="0.3">
      <c r="B24" s="3" t="s">
        <v>39</v>
      </c>
      <c r="C24" s="5">
        <v>21</v>
      </c>
      <c r="D24" s="5">
        <v>19</v>
      </c>
      <c r="E24" s="5">
        <v>40</v>
      </c>
    </row>
    <row r="25" spans="2:5" x14ac:dyDescent="0.3">
      <c r="B25" s="3" t="s">
        <v>40</v>
      </c>
      <c r="C25" s="5">
        <v>18</v>
      </c>
      <c r="D25" s="5">
        <v>30</v>
      </c>
      <c r="E25" s="5">
        <v>48</v>
      </c>
    </row>
    <row r="26" spans="2:5" x14ac:dyDescent="0.3">
      <c r="B26" s="2" t="s">
        <v>1</v>
      </c>
      <c r="C26" s="5">
        <v>247</v>
      </c>
      <c r="D26" s="5">
        <v>403</v>
      </c>
      <c r="E26" s="5">
        <v>650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BF681-18AE-41C7-8DDD-71B874782E54}">
  <dimension ref="A1:C90"/>
  <sheetViews>
    <sheetView workbookViewId="0">
      <selection activeCell="C15" sqref="C15"/>
    </sheetView>
  </sheetViews>
  <sheetFormatPr defaultRowHeight="14.4" x14ac:dyDescent="0.3"/>
  <cols>
    <col min="1" max="1" width="12.5546875" bestFit="1" customWidth="1"/>
    <col min="2" max="2" width="14.6640625" bestFit="1" customWidth="1"/>
    <col min="3" max="3" width="9.33203125" bestFit="1" customWidth="1"/>
  </cols>
  <sheetData>
    <row r="1" spans="1:3" x14ac:dyDescent="0.3">
      <c r="A1" s="1" t="s">
        <v>0</v>
      </c>
      <c r="B1" t="s">
        <v>30</v>
      </c>
      <c r="C1" t="s">
        <v>31</v>
      </c>
    </row>
    <row r="2" spans="1:3" x14ac:dyDescent="0.3">
      <c r="A2" s="2" t="s">
        <v>2</v>
      </c>
    </row>
    <row r="3" spans="1:3" x14ac:dyDescent="0.3">
      <c r="A3" s="3" t="s">
        <v>3</v>
      </c>
    </row>
    <row r="4" spans="1:3" x14ac:dyDescent="0.3">
      <c r="A4" s="4" t="s">
        <v>4</v>
      </c>
      <c r="B4" s="5">
        <v>228</v>
      </c>
      <c r="C4" s="5">
        <v>1</v>
      </c>
    </row>
    <row r="5" spans="1:3" x14ac:dyDescent="0.3">
      <c r="A5" s="4" t="s">
        <v>5</v>
      </c>
      <c r="B5" s="5">
        <v>229</v>
      </c>
      <c r="C5" s="5">
        <v>1</v>
      </c>
    </row>
    <row r="6" spans="1:3" x14ac:dyDescent="0.3">
      <c r="A6" s="4" t="s">
        <v>6</v>
      </c>
      <c r="B6" s="5">
        <v>229</v>
      </c>
      <c r="C6" s="5">
        <v>1</v>
      </c>
    </row>
    <row r="7" spans="1:3" x14ac:dyDescent="0.3">
      <c r="A7" s="3" t="s">
        <v>22</v>
      </c>
      <c r="B7" s="5">
        <v>229</v>
      </c>
      <c r="C7" s="5">
        <v>3</v>
      </c>
    </row>
    <row r="8" spans="1:3" x14ac:dyDescent="0.3">
      <c r="A8" s="3" t="s">
        <v>7</v>
      </c>
    </row>
    <row r="9" spans="1:3" x14ac:dyDescent="0.3">
      <c r="A9" s="4" t="s">
        <v>8</v>
      </c>
      <c r="B9" s="5">
        <v>233</v>
      </c>
      <c r="C9" s="5">
        <v>4</v>
      </c>
    </row>
    <row r="10" spans="1:3" x14ac:dyDescent="0.3">
      <c r="A10" s="4" t="s">
        <v>9</v>
      </c>
      <c r="B10" s="5">
        <v>242</v>
      </c>
      <c r="C10" s="5">
        <v>8</v>
      </c>
    </row>
    <row r="11" spans="1:3" x14ac:dyDescent="0.3">
      <c r="A11" s="4" t="s">
        <v>10</v>
      </c>
      <c r="B11" s="5">
        <v>251</v>
      </c>
      <c r="C11" s="5">
        <v>9</v>
      </c>
    </row>
    <row r="12" spans="1:3" x14ac:dyDescent="0.3">
      <c r="A12" s="3" t="s">
        <v>23</v>
      </c>
      <c r="B12" s="5">
        <v>251</v>
      </c>
      <c r="C12" s="5">
        <v>21</v>
      </c>
    </row>
    <row r="13" spans="1:3" x14ac:dyDescent="0.3">
      <c r="A13" s="3" t="s">
        <v>11</v>
      </c>
    </row>
    <row r="14" spans="1:3" x14ac:dyDescent="0.3">
      <c r="A14" s="4" t="s">
        <v>12</v>
      </c>
      <c r="B14" s="5">
        <v>258</v>
      </c>
      <c r="C14" s="5">
        <v>7</v>
      </c>
    </row>
    <row r="15" spans="1:3" x14ac:dyDescent="0.3">
      <c r="A15" s="4" t="s">
        <v>13</v>
      </c>
      <c r="B15" s="5">
        <v>269</v>
      </c>
      <c r="C15" s="5">
        <v>11</v>
      </c>
    </row>
    <row r="16" spans="1:3" x14ac:dyDescent="0.3">
      <c r="A16" s="4" t="s">
        <v>14</v>
      </c>
      <c r="B16" s="5">
        <v>275</v>
      </c>
      <c r="C16" s="5">
        <v>6</v>
      </c>
    </row>
    <row r="17" spans="1:3" x14ac:dyDescent="0.3">
      <c r="A17" s="3" t="s">
        <v>24</v>
      </c>
      <c r="B17" s="5">
        <v>275</v>
      </c>
      <c r="C17" s="5">
        <v>24</v>
      </c>
    </row>
    <row r="18" spans="1:3" x14ac:dyDescent="0.3">
      <c r="A18" s="3" t="s">
        <v>15</v>
      </c>
    </row>
    <row r="19" spans="1:3" x14ac:dyDescent="0.3">
      <c r="A19" s="4" t="s">
        <v>16</v>
      </c>
      <c r="B19" s="5">
        <v>289</v>
      </c>
      <c r="C19" s="5">
        <v>14</v>
      </c>
    </row>
    <row r="20" spans="1:3" x14ac:dyDescent="0.3">
      <c r="A20" s="4" t="s">
        <v>17</v>
      </c>
      <c r="B20" s="5">
        <v>291</v>
      </c>
      <c r="C20" s="5">
        <v>9</v>
      </c>
    </row>
    <row r="21" spans="1:3" x14ac:dyDescent="0.3">
      <c r="A21" s="4" t="s">
        <v>18</v>
      </c>
      <c r="B21" s="5">
        <v>300</v>
      </c>
      <c r="C21" s="5">
        <v>7</v>
      </c>
    </row>
    <row r="22" spans="1:3" x14ac:dyDescent="0.3">
      <c r="A22" s="3" t="s">
        <v>25</v>
      </c>
      <c r="B22" s="5">
        <v>300</v>
      </c>
      <c r="C22" s="5">
        <v>30</v>
      </c>
    </row>
    <row r="23" spans="1:3" x14ac:dyDescent="0.3">
      <c r="A23" s="2" t="s">
        <v>26</v>
      </c>
      <c r="B23" s="5">
        <v>300</v>
      </c>
      <c r="C23" s="5">
        <v>78</v>
      </c>
    </row>
    <row r="24" spans="1:3" x14ac:dyDescent="0.3">
      <c r="A24" s="2" t="s">
        <v>19</v>
      </c>
    </row>
    <row r="25" spans="1:3" x14ac:dyDescent="0.3">
      <c r="A25" s="3" t="s">
        <v>3</v>
      </c>
    </row>
    <row r="26" spans="1:3" x14ac:dyDescent="0.3">
      <c r="A26" s="4" t="s">
        <v>4</v>
      </c>
      <c r="B26" s="5">
        <v>312</v>
      </c>
      <c r="C26" s="5">
        <v>10</v>
      </c>
    </row>
    <row r="27" spans="1:3" x14ac:dyDescent="0.3">
      <c r="A27" s="4" t="s">
        <v>5</v>
      </c>
      <c r="B27" s="5">
        <v>322</v>
      </c>
      <c r="C27" s="5">
        <v>9</v>
      </c>
    </row>
    <row r="28" spans="1:3" x14ac:dyDescent="0.3">
      <c r="A28" s="4" t="s">
        <v>6</v>
      </c>
      <c r="B28" s="5">
        <v>338</v>
      </c>
      <c r="C28" s="5">
        <v>18</v>
      </c>
    </row>
    <row r="29" spans="1:3" x14ac:dyDescent="0.3">
      <c r="A29" s="3" t="s">
        <v>22</v>
      </c>
      <c r="B29" s="5">
        <v>338</v>
      </c>
      <c r="C29" s="5">
        <v>37</v>
      </c>
    </row>
    <row r="30" spans="1:3" x14ac:dyDescent="0.3">
      <c r="A30" s="3" t="s">
        <v>7</v>
      </c>
    </row>
    <row r="31" spans="1:3" x14ac:dyDescent="0.3">
      <c r="A31" s="4" t="s">
        <v>8</v>
      </c>
      <c r="B31" s="5">
        <v>343</v>
      </c>
      <c r="C31" s="5">
        <v>8</v>
      </c>
    </row>
    <row r="32" spans="1:3" x14ac:dyDescent="0.3">
      <c r="A32" s="4" t="s">
        <v>9</v>
      </c>
      <c r="B32" s="5">
        <v>351</v>
      </c>
      <c r="C32" s="5">
        <v>7</v>
      </c>
    </row>
    <row r="33" spans="1:3" x14ac:dyDescent="0.3">
      <c r="A33" s="4" t="s">
        <v>10</v>
      </c>
      <c r="B33" s="5">
        <v>361</v>
      </c>
      <c r="C33" s="5">
        <v>7</v>
      </c>
    </row>
    <row r="34" spans="1:3" x14ac:dyDescent="0.3">
      <c r="A34" s="3" t="s">
        <v>23</v>
      </c>
      <c r="B34" s="5">
        <v>361</v>
      </c>
      <c r="C34" s="5">
        <v>22</v>
      </c>
    </row>
    <row r="35" spans="1:3" x14ac:dyDescent="0.3">
      <c r="A35" s="3" t="s">
        <v>11</v>
      </c>
    </row>
    <row r="36" spans="1:3" x14ac:dyDescent="0.3">
      <c r="A36" s="4" t="s">
        <v>12</v>
      </c>
      <c r="B36" s="5">
        <v>370</v>
      </c>
      <c r="C36" s="5">
        <v>8</v>
      </c>
    </row>
    <row r="37" spans="1:3" x14ac:dyDescent="0.3">
      <c r="A37" s="4" t="s">
        <v>13</v>
      </c>
      <c r="B37" s="5">
        <v>386</v>
      </c>
      <c r="C37" s="5">
        <v>18</v>
      </c>
    </row>
    <row r="38" spans="1:3" x14ac:dyDescent="0.3">
      <c r="A38" s="4" t="s">
        <v>14</v>
      </c>
      <c r="B38" s="5">
        <v>403</v>
      </c>
      <c r="C38" s="5">
        <v>21</v>
      </c>
    </row>
    <row r="39" spans="1:3" x14ac:dyDescent="0.3">
      <c r="A39" s="3" t="s">
        <v>24</v>
      </c>
      <c r="B39" s="5">
        <v>403</v>
      </c>
      <c r="C39" s="5">
        <v>47</v>
      </c>
    </row>
    <row r="40" spans="1:3" x14ac:dyDescent="0.3">
      <c r="A40" s="3" t="s">
        <v>15</v>
      </c>
    </row>
    <row r="41" spans="1:3" x14ac:dyDescent="0.3">
      <c r="A41" s="4" t="s">
        <v>16</v>
      </c>
      <c r="B41" s="5">
        <v>426</v>
      </c>
      <c r="C41" s="5">
        <v>24</v>
      </c>
    </row>
    <row r="42" spans="1:3" x14ac:dyDescent="0.3">
      <c r="A42" s="4" t="s">
        <v>17</v>
      </c>
      <c r="B42" s="5">
        <v>453</v>
      </c>
      <c r="C42" s="5">
        <v>33</v>
      </c>
    </row>
    <row r="43" spans="1:3" x14ac:dyDescent="0.3">
      <c r="A43" s="4" t="s">
        <v>18</v>
      </c>
      <c r="B43" s="5">
        <v>467</v>
      </c>
      <c r="C43" s="5">
        <v>17</v>
      </c>
    </row>
    <row r="44" spans="1:3" x14ac:dyDescent="0.3">
      <c r="A44" s="3" t="s">
        <v>25</v>
      </c>
      <c r="B44" s="5">
        <v>467</v>
      </c>
      <c r="C44" s="5">
        <v>74</v>
      </c>
    </row>
    <row r="45" spans="1:3" x14ac:dyDescent="0.3">
      <c r="A45" s="2" t="s">
        <v>27</v>
      </c>
      <c r="B45" s="5">
        <v>467</v>
      </c>
      <c r="C45" s="5">
        <v>180</v>
      </c>
    </row>
    <row r="46" spans="1:3" x14ac:dyDescent="0.3">
      <c r="A46" s="2" t="s">
        <v>20</v>
      </c>
    </row>
    <row r="47" spans="1:3" x14ac:dyDescent="0.3">
      <c r="A47" s="3" t="s">
        <v>3</v>
      </c>
    </row>
    <row r="48" spans="1:3" x14ac:dyDescent="0.3">
      <c r="A48" s="4" t="s">
        <v>4</v>
      </c>
      <c r="B48" s="5">
        <v>455</v>
      </c>
      <c r="C48" s="5">
        <v>18</v>
      </c>
    </row>
    <row r="49" spans="1:3" x14ac:dyDescent="0.3">
      <c r="A49" s="4" t="s">
        <v>5</v>
      </c>
      <c r="B49" s="5">
        <v>454</v>
      </c>
      <c r="C49" s="5">
        <v>27</v>
      </c>
    </row>
    <row r="50" spans="1:3" x14ac:dyDescent="0.3">
      <c r="A50" s="4" t="s">
        <v>6</v>
      </c>
      <c r="B50" s="5">
        <v>449</v>
      </c>
      <c r="C50" s="5">
        <v>21</v>
      </c>
    </row>
    <row r="51" spans="1:3" x14ac:dyDescent="0.3">
      <c r="A51" s="3" t="s">
        <v>22</v>
      </c>
      <c r="B51" s="5">
        <v>449</v>
      </c>
      <c r="C51" s="5">
        <v>66</v>
      </c>
    </row>
    <row r="52" spans="1:3" x14ac:dyDescent="0.3">
      <c r="A52" s="3" t="s">
        <v>7</v>
      </c>
    </row>
    <row r="53" spans="1:3" x14ac:dyDescent="0.3">
      <c r="A53" s="4" t="s">
        <v>8</v>
      </c>
      <c r="B53" s="5">
        <v>448</v>
      </c>
      <c r="C53" s="5">
        <v>31</v>
      </c>
    </row>
    <row r="54" spans="1:3" x14ac:dyDescent="0.3">
      <c r="A54" s="4" t="s">
        <v>9</v>
      </c>
      <c r="B54" s="5">
        <v>454</v>
      </c>
      <c r="C54" s="5">
        <v>47</v>
      </c>
    </row>
    <row r="55" spans="1:3" x14ac:dyDescent="0.3">
      <c r="A55" s="4" t="s">
        <v>10</v>
      </c>
      <c r="B55" s="5">
        <v>458</v>
      </c>
      <c r="C55" s="5">
        <v>36</v>
      </c>
    </row>
    <row r="56" spans="1:3" x14ac:dyDescent="0.3">
      <c r="A56" s="3" t="s">
        <v>23</v>
      </c>
      <c r="B56" s="5">
        <v>458</v>
      </c>
      <c r="C56" s="5">
        <v>114</v>
      </c>
    </row>
    <row r="57" spans="1:3" x14ac:dyDescent="0.3">
      <c r="A57" s="3" t="s">
        <v>11</v>
      </c>
    </row>
    <row r="58" spans="1:3" x14ac:dyDescent="0.3">
      <c r="A58" s="4" t="s">
        <v>12</v>
      </c>
      <c r="B58" s="5">
        <v>462</v>
      </c>
      <c r="C58" s="5">
        <v>53</v>
      </c>
    </row>
    <row r="59" spans="1:3" x14ac:dyDescent="0.3">
      <c r="A59" s="4" t="s">
        <v>13</v>
      </c>
      <c r="B59" s="5">
        <v>488</v>
      </c>
      <c r="C59" s="5">
        <v>76</v>
      </c>
    </row>
    <row r="60" spans="1:3" x14ac:dyDescent="0.3">
      <c r="A60" s="4" t="s">
        <v>14</v>
      </c>
      <c r="B60" s="5">
        <v>494</v>
      </c>
      <c r="C60" s="5">
        <v>47</v>
      </c>
    </row>
    <row r="61" spans="1:3" x14ac:dyDescent="0.3">
      <c r="A61" s="3" t="s">
        <v>24</v>
      </c>
      <c r="B61" s="5">
        <v>494</v>
      </c>
      <c r="C61" s="5">
        <v>176</v>
      </c>
    </row>
    <row r="62" spans="1:3" x14ac:dyDescent="0.3">
      <c r="A62" s="3" t="s">
        <v>15</v>
      </c>
    </row>
    <row r="63" spans="1:3" x14ac:dyDescent="0.3">
      <c r="A63" s="4" t="s">
        <v>16</v>
      </c>
      <c r="B63" s="5">
        <v>504</v>
      </c>
      <c r="C63" s="5">
        <v>65</v>
      </c>
    </row>
    <row r="64" spans="1:3" x14ac:dyDescent="0.3">
      <c r="A64" s="4" t="s">
        <v>17</v>
      </c>
      <c r="B64" s="5">
        <v>517</v>
      </c>
      <c r="C64" s="5">
        <v>55</v>
      </c>
    </row>
    <row r="65" spans="1:3" x14ac:dyDescent="0.3">
      <c r="A65" s="4" t="s">
        <v>18</v>
      </c>
      <c r="B65" s="5">
        <v>505</v>
      </c>
      <c r="C65" s="5">
        <v>10</v>
      </c>
    </row>
    <row r="66" spans="1:3" x14ac:dyDescent="0.3">
      <c r="A66" s="3" t="s">
        <v>25</v>
      </c>
      <c r="B66" s="5">
        <v>505</v>
      </c>
      <c r="C66" s="5">
        <v>130</v>
      </c>
    </row>
    <row r="67" spans="1:3" x14ac:dyDescent="0.3">
      <c r="A67" s="2" t="s">
        <v>28</v>
      </c>
      <c r="B67" s="5">
        <v>505</v>
      </c>
      <c r="C67" s="5">
        <v>486</v>
      </c>
    </row>
    <row r="68" spans="1:3" x14ac:dyDescent="0.3">
      <c r="A68" s="2" t="s">
        <v>21</v>
      </c>
    </row>
    <row r="69" spans="1:3" x14ac:dyDescent="0.3">
      <c r="A69" s="3" t="s">
        <v>3</v>
      </c>
    </row>
    <row r="70" spans="1:3" x14ac:dyDescent="0.3">
      <c r="A70" s="4" t="s">
        <v>4</v>
      </c>
      <c r="B70" s="5">
        <v>506</v>
      </c>
      <c r="C70" s="5">
        <v>39</v>
      </c>
    </row>
    <row r="71" spans="1:3" x14ac:dyDescent="0.3">
      <c r="A71" s="4" t="s">
        <v>5</v>
      </c>
      <c r="B71" s="5">
        <v>505</v>
      </c>
      <c r="C71" s="5">
        <v>34</v>
      </c>
    </row>
    <row r="72" spans="1:3" x14ac:dyDescent="0.3">
      <c r="A72" s="4" t="s">
        <v>6</v>
      </c>
      <c r="B72" s="5">
        <v>525</v>
      </c>
      <c r="C72" s="5">
        <v>54</v>
      </c>
    </row>
    <row r="73" spans="1:3" x14ac:dyDescent="0.3">
      <c r="A73" s="3" t="s">
        <v>22</v>
      </c>
      <c r="B73" s="5">
        <v>525</v>
      </c>
      <c r="C73" s="5">
        <v>127</v>
      </c>
    </row>
    <row r="74" spans="1:3" x14ac:dyDescent="0.3">
      <c r="A74" s="3" t="s">
        <v>7</v>
      </c>
    </row>
    <row r="75" spans="1:3" x14ac:dyDescent="0.3">
      <c r="A75" s="4" t="s">
        <v>8</v>
      </c>
      <c r="B75" s="5">
        <v>537</v>
      </c>
      <c r="C75" s="5">
        <v>72</v>
      </c>
    </row>
    <row r="76" spans="1:3" x14ac:dyDescent="0.3">
      <c r="A76" s="4" t="s">
        <v>9</v>
      </c>
      <c r="B76" s="5">
        <v>571</v>
      </c>
      <c r="C76" s="5">
        <v>108</v>
      </c>
    </row>
    <row r="77" spans="1:3" x14ac:dyDescent="0.3">
      <c r="A77" s="4" t="s">
        <v>10</v>
      </c>
      <c r="B77" s="5">
        <v>633</v>
      </c>
      <c r="C77" s="5">
        <v>118</v>
      </c>
    </row>
    <row r="78" spans="1:3" x14ac:dyDescent="0.3">
      <c r="A78" s="3" t="s">
        <v>23</v>
      </c>
      <c r="B78" s="5">
        <v>633</v>
      </c>
      <c r="C78" s="5">
        <v>298</v>
      </c>
    </row>
    <row r="79" spans="1:3" x14ac:dyDescent="0.3">
      <c r="A79" s="3" t="s">
        <v>11</v>
      </c>
    </row>
    <row r="80" spans="1:3" x14ac:dyDescent="0.3">
      <c r="A80" s="4" t="s">
        <v>12</v>
      </c>
      <c r="B80" s="5">
        <v>635</v>
      </c>
      <c r="C80" s="5">
        <v>102</v>
      </c>
    </row>
    <row r="81" spans="1:3" x14ac:dyDescent="0.3">
      <c r="A81" s="4" t="s">
        <v>13</v>
      </c>
      <c r="B81" s="5">
        <v>634</v>
      </c>
      <c r="C81" s="5">
        <v>96</v>
      </c>
    </row>
    <row r="82" spans="1:3" x14ac:dyDescent="0.3">
      <c r="A82" s="4" t="s">
        <v>14</v>
      </c>
      <c r="B82" s="5">
        <v>648</v>
      </c>
      <c r="C82" s="5">
        <v>80</v>
      </c>
    </row>
    <row r="83" spans="1:3" x14ac:dyDescent="0.3">
      <c r="A83" s="3" t="s">
        <v>24</v>
      </c>
      <c r="B83" s="5">
        <v>648</v>
      </c>
      <c r="C83" s="5">
        <v>278</v>
      </c>
    </row>
    <row r="84" spans="1:3" x14ac:dyDescent="0.3">
      <c r="A84" s="3" t="s">
        <v>15</v>
      </c>
    </row>
    <row r="85" spans="1:3" x14ac:dyDescent="0.3">
      <c r="A85" s="4" t="s">
        <v>16</v>
      </c>
      <c r="B85" s="5">
        <v>658</v>
      </c>
      <c r="C85" s="5">
        <v>102</v>
      </c>
    </row>
    <row r="86" spans="1:3" x14ac:dyDescent="0.3">
      <c r="A86" s="4" t="s">
        <v>17</v>
      </c>
      <c r="B86" s="5">
        <v>657</v>
      </c>
      <c r="C86" s="5">
        <v>45</v>
      </c>
    </row>
    <row r="87" spans="1:3" x14ac:dyDescent="0.3">
      <c r="A87" s="4" t="s">
        <v>18</v>
      </c>
      <c r="B87" s="5">
        <v>650</v>
      </c>
      <c r="C87" s="5">
        <v>2</v>
      </c>
    </row>
    <row r="88" spans="1:3" x14ac:dyDescent="0.3">
      <c r="A88" s="3" t="s">
        <v>25</v>
      </c>
      <c r="B88" s="5">
        <v>650</v>
      </c>
      <c r="C88" s="5">
        <v>149</v>
      </c>
    </row>
    <row r="89" spans="1:3" x14ac:dyDescent="0.3">
      <c r="A89" s="2" t="s">
        <v>29</v>
      </c>
      <c r="B89" s="5">
        <v>650</v>
      </c>
      <c r="C89" s="5">
        <v>852</v>
      </c>
    </row>
    <row r="90" spans="1:3" x14ac:dyDescent="0.3">
      <c r="A90" s="2" t="s">
        <v>1</v>
      </c>
      <c r="B90" s="5">
        <v>650</v>
      </c>
      <c r="C90" s="5">
        <v>1596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8 2 2 4 6 2 c - 3 3 5 2 - 4 9 f 8 - a 7 9 0 - 2 9 e 5 a 4 1 4 2 c 0 5 " > < C u s t o m C o n t e n t > < ! [ C D A T A [ < ? x m l   v e r s i o n = " 1 . 0 "   e n c o d i n g = " u t f - 1 6 " ? > < S e t t i n g s > < C a l c u l a t e d F i e l d s > < i t e m > < M e a s u r e N a m e > E m p C o u n t < / M e a s u r e N a m e > < D i s p l a y N a m e > E m p C o u n t < / D i s p l a y N a m e > < V i s i b l e > F a l s e < / V i s i b l e > < / i t e m > < i t e m > < M e a s u r e N a m e > A c t i v e   m e m b e r s < / M e a s u r e N a m e > < D i s p l a y N a m e > A c t i v e   m e m b e r s < / D i s p l a y N a m e > < V i s i b l e > F a l s e < / V i s i b l e > < / i t e m > < i t e m > < M e a s u r e N a m e > N e w   H i r e s < / M e a s u r e N a m e > < D i s p l a y N a m e > N e w   H i r e s < / D i s p l a y N a m e > < V i s i b l e > F a l s e < / V i s i b l e > < / i t e m > < i t e m > < M e a s u r e N a m e > m e a s u r e   1 < / M e a s u r e N a m e > < D i s p l a y N a m e > m e a s u r e   1 < / D i s p l a y N a m e > < V i s i b l e > F a l s e < / V i s i b l e > < / i t e m > < i t e m > < M e a s u r e N a m e > S e p a r a t i o n s < / M e a s u r e N a m e > < D i s p l a y N a m e > S e p a r a t i o n s < / D i s p l a y N a m e > < V i s i b l e > F a l s e < / V i s i b l e > < / i t e m > < i t e m > < M e a s u r e N a m e > T u r n o v e r < / M e a s u r e N a m e > < D i s p l a y N a m e > T u r n o v e r < / D i s p l a y N a m e > < V i s i b l e > T r u e < / V i s i b l e > < / i t e m > < / C a l c u l a t e d F i e l d s > < S A H o s t H a s h > 0 < / S A H o s t H a s h > < G e m i n i F i e l d L i s t V i s i b l e > T r u e < / G e m i n i F i e l d L i s t V i s i b l e > < / S e t t i n g s > ] ] > < / 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f b 4 e f 9 8 a - 7 e 1 b - 4 e 1 f - 8 a 9 a - 0 5 3 6 2 1 a f 4 8 7 8 " > < C u s t o m C o n t e n t > < ! [ C D A T A [ < ? x m l   v e r s i o n = " 1 . 0 "   e n c o d i n g = " u t f - 1 6 " ? > < S e t t i n g s > < C a l c u l a t e d F i e l d s > < i t e m > < M e a s u r e N a m e > E m p C o u n t < / M e a s u r e N a m e > < D i s p l a y N a m e > E m p C o u n t < / D i s p l a y N a m e > < V i s i b l e > F a l s e < / V i s i b l e > < / i t e m > < i t e m > < M e a s u r e N a m e > A c t i v e   m e m b e r s < / M e a s u r e N a m e > < D i s p l a y N a m e > A c t i v e   m e m b e r s < / D i s p l a y N a m e > < V i s i b l e > F a l s e < / V i s i b l e > < / i t e m > < i t e m > < M e a s u r e N a m e > N e w   H i r e s < / M e a s u r e N a m e > < D i s p l a y N a m e > N e w   H i r e s < / D i s p l a y N a m e > < V i s i b l e > F a l s e < / V i s i b l e > < / i t e m > < i t e m > < M e a s u r e N a m e > m e a s u r e   1 < / M e a s u r e N a m e > < D i s p l a y N a m e > m e a s u r e   1 < / D i s p l a y N a m e > < V i s i b l e > T r u e < / V i s i b l e > < / i t e m > < i t e m > < M e a s u r e N a m e > S e p a r a t i o n s < / M e a s u r e N a m e > < D i s p l a y N a m e > S e p a r a t i o n s < / D i s p l a y N a m e > < V i s i b l e > F a l s e < / V i s i b l e > < / i t e m > < i t e m > < M e a s u r e N a m e > T u r n o v e r < / M e a s u r e N a m e > < D i s p l a y N a m e > T u r n o v e r < / D i s p l a y N a m e > < V i s i b l e > F a l s e < / V i s i b l e > < / i t e m > < / C a l c u l a t e d F i e l d s > < S A H o s t H a s h > 0 < / S A H o s t H a s h > < G e m i n i F i e l d L i s t V i s i b l e > T r u e < / G e m i n i F i e l d L i s t V i s i b l e > < / S e t t i n g s > ] ] > < / C u s t o m C o n t e n t > < / G e m i n i > 
</file>

<file path=customXml/item12.xml>��< ? x m l   v e r s i o n = " 1 . 0 "   e n c o d i n g = " U T F - 1 6 " ? > < G e m i n i   x m l n s = " h t t p : / / g e m i n i / p i v o t c u s t o m i z a t i o n / P o w e r P i v o t V e r s i o n " > < C u s t o m C o n t e n t > < ! [ C D A T A [ 2 0 1 5 . 1 3 0 . 1 6 0 5 . 1 0 7 5 ] ] > < / C u s t o m C o n t e n t > < / G e m i n i > 
</file>

<file path=customXml/item13.xml>��< ? x m l   v e r s i o n = " 1 . 0 "   e n c o d i n g = " U T F - 1 6 " ? > < G e m i n i   x m l n s = " h t t p : / / g e m i n i / p i v o t c u s t o m i z a t i o n / e d 8 4 a 6 5 9 - 0 a 3 7 - 4 c f 8 - 9 b f 0 - 9 5 1 4 8 3 a 9 d f 2 a " > < C u s t o m C o n t e n t > < ! [ C D A T A [ < ? x m l   v e r s i o n = " 1 . 0 "   e n c o d i n g = " u t f - 1 6 " ? > < S e t t i n g s > < C a l c u l a t e d F i e l d s > < i t e m > < M e a s u r e N a m e > E m p C o u n t < / M e a s u r e N a m e > < D i s p l a y N a m e > E m p C o u n t < / D i s p l a y N a m e > < V i s i b l e > F a l s e < / V i s i b l e > < / i t e m > < i t e m > < M e a s u r e N a m e > A c t i v e   m e m b e r s < / M e a s u r e N a m e > < D i s p l a y N a m e > A c t i v e   m e m b e r s < / D i s p l a y N a m e > < V i s i b l e > F a l s e < / V i s i b l e > < / i t e m > < i t e m > < M e a s u r e N a m e > N e w   H i r e s < / M e a s u r e N a m e > < D i s p l a y N a m e > N e w   H i r e s < / D i s p l a y N a m e > < V i s i b l e > F a l s e < / V i s i b l e > < / i t e m > < i t e m > < M e a s u r e N a m e > m e a s u r e   1 < / M e a s u r e N a m e > < D i s p l a y N a m e > m e a s u r e   1 < / D i s p l a y N a m e > < V i s i b l e > F a l s e < / V i s i b l e > < / i t e m > < i t e m > < M e a s u r e N a m e > S e p a r a t i o n s < / M e a s u r e N a m e > < D i s p l a y N a m e > S e p a r a t i o n s < / D i s p l a y N a m e > < V i s i b l e > F a l s e < / V i s i b l e > < / i t e m > < i t e m > < M e a s u r e N a m e > T u r n o v e r < / M e a s u r e N a m e > < D i s p l a y N a m e > T u r n o v e r < / D i s p l a y N a m e > < V i s i b l e > F a l s e < / V i s i b l e > < / i t e m > < / C a l c u l a t e d F i e l d s > < S A H o s t H a s h > 0 < / S A H o s t H a s h > < G e m i n i F i e l d L i s t V i s i b l e > T r u e < / G e m i n i F i e l d L i s t V i s i b l e > < / S e t t i n g s > ] ] > < / C u s t o m C o n t e n t > < / G e m i n i > 
</file>

<file path=customXml/item14.xml>��< ? x m l   v e r s i o n = " 1 . 0 "   e n c o d i n g = " U T F - 1 6 " ? > < G e m i n i   x m l n s = " h t t p : / / g e m i n i / p i v o t c u s t o m i z a t i o n / 6 d e 0 c f c 2 - 2 d 7 c - 4 1 2 1 - 8 f 5 a - d a c c e c e a b 7 d b " > < C u s t o m C o n t e n t > < ! [ C D A T A [ < ? x m l   v e r s i o n = " 1 . 0 "   e n c o d i n g = " u t f - 1 6 " ? > < S e t t i n g s > < C a l c u l a t e d F i e l d s > < i t e m > < M e a s u r e N a m e > E m p C o u n t < / M e a s u r e N a m e > < D i s p l a y N a m e > E m p C o u n t < / D i s p l a y N a m e > < V i s i b l e > F a l s e < / V i s i b l e > < / i t e m > < i t e m > < M e a s u r e N a m e > A c t i v e   m e m b e r s < / M e a s u r e N a m e > < D i s p l a y N a m e > A c t i v e   m e m b e r s < / D i s p l a y N a m e > < V i s i b l e > F a l s e < / V i s i b l e > < / i t e m > < i t e m > < M e a s u r e N a m e > N e w   H i r e s < / M e a s u r e N a m e > < D i s p l a y N a m e > N e w   H i r e s < / D i s p l a y N a m e > < V i s i b l e > F a l s e < / V i s i b l e > < / i t e m > < i t e m > < M e a s u r e N a m e > A v g .   T e n u r e   m o n t h s < / M e a s u r e N a m e > < D i s p l a y N a m e > A v g .   T e n u r e   m o n t h s < / D i s p l a y N a m e > < V i s i b l e > T r u e 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M a n u a l C a l c M o d e " > < C u s t o m C o n t e n t > < ! [ C D A T A [ F a l s e ] ] > < / C u s t o m C o n t e n t > < / G e m i n i > 
</file>

<file path=customXml/item17.xml>��< ? x m l   v e r s i o n = " 1 . 0 "   e n c o d i n g = " U T F - 1 6 " ? > < G e m i n i   x m l n s = " h t t p : / / g e m i n i / p i v o t c u s t o m i z a t i o n / 2 b 4 9 4 9 0 1 - b c 6 0 - 4 0 c 1 - a 4 5 5 - 2 8 d d f 8 5 8 3 8 f e " > < C u s t o m C o n t e n t > < ! [ C D A T A [ < ? x m l   v e r s i o n = " 1 . 0 "   e n c o d i n g = " u t f - 1 6 " ? > < S e t t i n g s > < C a l c u l a t e d F i e l d s > < i t e m > < M e a s u r e N a m e > E m p C o u n t < / M e a s u r e N a m e > < D i s p l a y N a m e > E m p C o u n t < / D i s p l a y N a m e > < V i s i b l e > F a l s e < / V i s i b l e > < / i t e m > < i t e m > < M e a s u r e N a m e > A c t i v e   m e m b e r s < / M e a s u r e N a m e > < D i s p l a y N a m e > A c t i v e   m e m b e r s < / D i s p l a y N a m e > < V i s i b l e > F a l s e < / V i s i b l e > < / i t e m > < i t e m > < M e a s u r e N a m e > N e w   H i r e s < / M e a s u r e N a m e > < D i s p l a y N a m e > N e w   H i r e s < / D i s p l a y N a m e > < V i s i b l e > F a l s e < / V i s i b l e > < / i t e m > < i t e m > < M e a s u r e N a m e > m e a s u r e   1 < / M e a s u r e N a m e > < D i s p l a y N a m e > m e a s u r e   1 < / D i s p l a y N a m e > < V i s i b l e > F a l s e < / V i s i b l e > < / i t e m > < i t e m > < M e a s u r e N a m e > S e p a r a t i o n s < / M e a s u r e N a m e > < D i s p l a y N a m e > S e p a r a t i o n s < / D i s p l a y N a m e > < V i s i b l e > F a l s e < / V i s i b l e > < / i t e m > < i t e m > < M e a s u r e N a m e > T u r n o v e r < / M e a s u r e N a m e > < D i s p l a y N a m e > T u r n o v e r < / D i s p l a y N a m e > < V i s i b l e > F a l s e < / V i s i b l e > < / i t e m > < / C a l c u l a t e d F i e l d s > < S A H o s t H a s h > 0 < / S A H o s t H a s h > < G e m i n i F i e l d L i s t V i s i b l e > T r u e < / G e m i n i F i e l d L i s t V i s i b l e > < / S e t t i n g s > ] ] > < / C u s t o m C o n t e n t > < / G e m i n i > 
</file>

<file path=customXml/item18.xml>��< ? x m l   v e r s i o n = " 1 . 0 "   e n c o d i n g = " U T F - 1 6 " ? > < G e m i n i   x m l n s = " h t t p : / / g e m i n i / p i v o t c u s t o m i z a t i o n / 4 a 1 2 e 0 1 8 - c 6 c 6 - 4 8 6 a - 9 8 6 1 - 8 3 5 6 6 c 3 5 f 1 c e " > < C u s t o m C o n t e n t > < ! [ C D A T A [ < ? x m l   v e r s i o n = " 1 . 0 "   e n c o d i n g = " u t f - 1 6 " ? > < S e t t i n g s > < C a l c u l a t e d F i e l d s > < i t e m > < M e a s u r e N a m e > E m p C o u n t < / M e a s u r e N a m e > < D i s p l a y N a m e > E m p C o u n t < / D i s p l a y N a m e > < V i s i b l e > F a l s e < / V i s i b l e > < / i t e m > < i t e m > < M e a s u r e N a m e > A c t i v e   m e m b e r s < / M e a s u r e N a m e > < D i s p l a y N a m e > A c t i v e   m e m b e r s < / D i s p l a y N a m e > < V i s i b l e > F a l s e < / V i s i b l e > < / i t e m > < i t e m > < M e a s u r e N a m e > N e w   H i r e s < / M e a s u r e N a m e > < D i s p l a y N a m e > N e w   H i r e s < / D i s p l a y N a m e > < V i s i b l e > F a l s e < / V i s i b l e > < / i t e m > < i t e m > < M e a s u r e N a m e > m e a s u r e   1 < / M e a s u r e N a m e > < D i s p l a y N a m e > m e a s u r e   1 < / D i s p l a y N a m e > < V i s i b l e > F a l s e < / V i s i b l e > < / i t e m > < i t e m > < M e a s u r e N a m e > S e p a r a t i o n s < / M e a s u r e N a m e > < D i s p l a y N a m e > S e p a r a t i o n s < / D i s p l a y N a m e > < V i s i b l e > F a l s e < / V i s i b l e > < / i t e m > < i t e m > < M e a s u r e N a m e > T u r n o v e r < / M e a s u r e N a m e > < D i s p l a y N a m e > T u r n o v e r < / D i s p l a y N a m e > < V i s i b l e > F a l s e < / V i s i b l e > < / i t e m > < / C a l c u l a t e d F i e l d s > < S A H o s t H a s h > 0 < / S A H o s t H a s h > < G e m i n i F i e l d L i s t V i s i b l e > T r u e < / G e m i n i F i e l d L i s t V i s i b l e > < / S e t t i n g s > ] ] > < / C u s t o m C o n t e n t > < / G e m i n i > 
</file>

<file path=customXml/item19.xml>��< ? x m l   v e r s i o n = " 1 . 0 "   e n c o d i n g = " U T F - 1 6 " ? > < G e m i n i   x m l n s = " h t t p : / / g e m i n i / p i v o t c u s t o m i z a t i o n / 9 7 2 e b b 2 4 - b 7 3 e - 4 b f 9 - a 7 8 3 - 5 b a 1 9 7 7 c c 5 b 2 " > < C u s t o m C o n t e n t > < ! [ C D A T A [ < ? x m l   v e r s i o n = " 1 . 0 "   e n c o d i n g = " u t f - 1 6 " ? > < S e t t i n g s > < C a l c u l a t e d F i e l d s > < i t e m > < M e a s u r e N a m e > E m p C o u n t < / M e a s u r e N a m e > < D i s p l a y N a m e > E m p C o u n t < / D i s p l a y N a m e > < V i s i b l e > F a l s e < / V i s i b l e > < / i t e m > < i t e m > < M e a s u r e N a m e > A c t i v e   m e m b e r s < / M e a s u r e N a m e > < D i s p l a y N a m e > A c t i v e   m e m b e r s < / D i s p l a y N a m e > < V i s i b l e > F a l s e < / V i s i b l e > < / i t e m > < i t e m > < M e a s u r e N a m e > N e w   H i r e s < / M e a s u r e N a m e > < D i s p l a y N a m e > N e w   H i r e s < / D i s p l a y N a m e > < V i s i b l e > F a l s e < / V i s i b l e > < / i t e m > < i t e m > < M e a s u r e N a m e > m e a s u r e   1 < / M e a s u r e N a m e > < D i s p l a y N a m e > m e a s u r e   1 < / D i s p l a y N a m e > < V i s i b l e > F a l s e < / V i s i b l e > < / i t e m > < i t e m > < M e a s u r e N a m e > S e p a r a t i o n s < / M e a s u r e N a m e > < D i s p l a y N a m e > S e p a r a t i o n s < / D i s p l a y N a m e > < V i s i b l e > F a l s e < / V i s i b l e > < / i t e m > < i t e m > < M e a s u r e N a m e > T u r n o v e r < / M e a s u r e N a m e > < D i s p l a y N a m e > T u r n o v e r < / D i s p l a y N a m e > < V i s i b l e > F a l s e < / V i s i b l e > < / i t e m > < / C a l c u l a t e d F i e l d s > < S A H o s t H a s h > 0 < / S A H o s t H a s h > < G e m i n i F i e l d L i s t V i s i b l e > T r u e < / G e m i n i F i e l d L i s t V i s i b l e > < / S e t t i n g s > ] ] > < / C u s t o m C o n t e n t > < / G e m i n i > 
</file>

<file path=customXml/item2.xml>��< ? x m l   v e r s i o n = " 1 . 0 "   e n c o d i n g = " U T F - 1 6 " ? > < G e m i n i   x m l n s = " h t t p : / / g e m i n i / p i v o t c u s t o m i z a t i o n / 2 9 c e 6 1 d 0 - 2 f 0 a - 4 0 9 5 - b 5 2 e - d 4 e 3 0 4 e d 0 8 7 f " > < C u s t o m C o n t e n t > < ! [ C D A T A [ < ? x m l   v e r s i o n = " 1 . 0 "   e n c o d i n g = " u t f - 1 6 " ? > < S e t t i n g s > < C a l c u l a t e d F i e l d s > < i t e m > < M e a s u r e N a m e > E m p C o u n t < / M e a s u r e N a m e > < D i s p l a y N a m e > E m p C o u n t < / D i s p l a y N a m e > < V i s i b l e > F a l s e < / V i s i b l e > < / i t e m > < i t e m > < M e a s u r e N a m e > A c t i v e   m e m b e r s < / M e a s u r e N a m e > < D i s p l a y N a m e > A c t i v e   m e m b e r s < / D i s p l a y N a m e > < V i s i b l e > F a l s e < / V i s i b l e > < / i t e m > < i t e m > < M e a s u r e N a m e > N e w   H i r e s < / M e a s u r e N a m e > < D i s p l a y N a m e > N e w   H i r e s < / D i s p l a y N a m e > < V i s i b l e > F a l s e < / V i s i b l e > < / i t e m > < i t e m > < M e a s u r e N a m e > m e a s u r e   1 < / M e a s u r e N a m e > < D i s p l a y N a m e > m e a s u r e   1 < / D i s p l a y N a m e > < V i s i b l e > F a l s e < / V i s i b l e > < / i t e m > < i t e m > < M e a s u r e N a m e > S e p a r a t i o n s < / M e a s u r e N a m e > < D i s p l a y N a m e > S e p a r a t i o n s < / D i s p l a y N a m e > < V i s i b l e > F a l s e < / V i s i b l e > < / i t e m > < i t e m > < M e a s u r e N a m e > T u r n o v e r < / M e a s u r e N a m e > < D i s p l a y N a m e > T u r n o v e r < / D i s p l a y N a m e > < V i s i b l e > F a l s e < / V i s i b l e > < / i t e m > < / C a l c u l a t e d F i e l d s > < S A H o s t H a s h > 0 < / S A H o s t H a s h > < G e m i n i F i e l d L i s t V i s i b l e > T r u e < / G e m i n i F i e l d L i s t V i s i b l e > < / S e t t i n g s > ] ] > < / 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2.xml>��< ? x m l   v e r s i o n = " 1 . 0 "   e n c o d i n g = " U T F - 1 6 " ? > < G e m i n i   x m l n s = " h t t p : / / g e m i n i / p i v o t c u s t o m i z a t i o n / 6 4 4 e a 4 b b - d 9 7 1 - 4 c b e - 9 e 7 1 - b b 0 7 c 1 7 b 3 0 f d " > < C u s t o m C o n t e n t > < ! [ C D A T A [ < ? x m l   v e r s i o n = " 1 . 0 "   e n c o d i n g = " u t f - 1 6 " ? > < S e t t i n g s > < C a l c u l a t e d F i e l d s > < i t e m > < M e a s u r e N a m e > E m p C o u n t < / M e a s u r e N a m e > < D i s p l a y N a m e > E m p C o u n t < / D i s p l a y N a m e > < V i s i b l e > F a l s e < / V i s i b l e > < / i t e m > < i t e m > < M e a s u r e N a m e > A c t i v e   m e m b e r s < / M e a s u r e N a m e > < D i s p l a y N a m e > A c t i v e   m e m b e r s < / D i s p l a y N a m e > < V i s i b l e > F a l s e < / V i s i b l e > < / i t e m > < i t e m > < M e a s u r e N a m e > N e w   H i r e s < / M e a s u r e N a m e > < D i s p l a y N a m e > N e w   H i r e s < / D i s p l a y N a m e > < V i s i b l e > F a l s e < / V i s i b l e > < / i t e m > < i t e m > < M e a s u r e N a m e > m e a s u r e   1 < / M e a s u r e N a m e > < D i s p l a y N a m e > m e a s u r e   1 < / D i s p l a y N a m e > < V i s i b l e > F a l s e < / V i s i b l e > < / i t e m > < i t e m > < M e a s u r e N a m e > S e p a r a t i o n s < / M e a s u r e N a m e > < D i s p l a y N a m e > S e p a r a t i o n s < / D i s p l a y N a m e > < V i s i b l e > F a l s e < / V i s i b l e > < / i t e m > < i t e m > < M e a s u r e N a m e > T u r n o v e r < / M e a s u r e N a m e > < D i s p l a y N a m e > T u r n o v e r < / D i s p l a y N a m e > < V i s i b l e > F a l s e < / V i s i b l e > < / i t e m > < / C a l c u l a t e d F i e l d s > < S A H o s t H a s h > 0 < / S A H o s t H a s h > < G e m i n i F i e l d L i s t V i s i b l e > T r u e < / G e m i n i F i e l d L i s t V i s i b l e > < / S e t t i n g s > ] ] > < / C u s t o m C o n t e n t > < / G e m i n i > 
</file>

<file path=customXml/item23.xml>��< ? x m l   v e r s i o n = " 1 . 0 "   e n c o d i n g = " U T F - 1 6 " ? > < G e m i n i   x m l n s = " h t t p : / / g e m i n i / p i v o t c u s t o m i z a t i o n / S h o w H i d d e n " > < C u s t o m C o n t e n t > < ! [ C D A T A [ T r u e ] ] > < / C u s t o m C o n t e n t > < / G e m i n i > 
</file>

<file path=customXml/item24.xml>��< ? x m l   v e r s i o n = " 1 . 0 "   e n c o d i n g = " U T F - 1 6 " ? > < G e m i n i   x m l n s = " h t t p : / / g e m i n i / p i v o t c u s t o m i z a t i o n / 6 c 0 e e 6 e 5 - 7 2 e 7 - 4 8 d 6 - a 0 0 e - 5 6 2 e 6 4 c 5 c 5 1 3 " > < C u s t o m C o n t e n t > < ! [ C D A T A [ < ? x m l   v e r s i o n = " 1 . 0 "   e n c o d i n g = " u t f - 1 6 " ? > < S e t t i n g s > < C a l c u l a t e d F i e l d s > < i t e m > < M e a s u r e N a m e > E m p C o u n t < / M e a s u r e N a m e > < D i s p l a y N a m e > E m p C o u n t < / D i s p l a y N a m e > < V i s i b l e > F a l s e < / V i s i b l e > < / i t e m > < i t e m > < M e a s u r e N a m e > A c t i v e   m e m b e r s < / M e a s u r e N a m e > < D i s p l a y N a m e > A c t i v e   m e m b e r s < / D i s p l a y N a m e > < V i s i b l e > F a l s e < / V i s i b l e > < / i t e m > < i t e m > < M e a s u r e N a m e > N e w   H i r e s < / M e a s u r e N a m e > < D i s p l a y N a m e > N e w   H i r e s < / D i s p l a y N a m e > < V i s i b l e > F a l s e < / V i s i b l e > < / i t e m > < i t e m > < M e a s u r e N a m e > m e a s u r e   1 < / M e a s u r e N a m e > < D i s p l a y N a m e > m e a s u r e   1 < / D i s p l a y N a m e > < V i s i b l e > F a l s e < / V i s i b l e > < / i t e m > < i t e m > < M e a s u r e N a m e > S e p a r a t i o n s < / M e a s u r e N a m e > < D i s p l a y N a m e > S e p a r a t i o n s < / D i s p l a y N a m e > < V i s i b l e > F a l s e < / V i s i b l e > < / i t e m > < i t e m > < M e a s u r e N a m e > T u r n o v e r < / M e a s u r e N a m e > < D i s p l a y N a m e > T u r n o v e r < / D i s p l a y N a m e > < V i s i b l e > F a l s e < / V i s i b l e > < / i t e m > < / C a l c u l a t e d F i e l d s > < S A H o s t H a s h > 0 < / S A H o s t H a s h > < G e m i n i F i e l d L i s t V i s i b l e > T r u e < / G e m i n i F i e l d L i s t V i s i b l e > < / S e t t i n g s > ] ] > < / C u s t o m C o n t e n t > < / G e m i n i > 
</file>

<file path=customXml/item25.xml>��< ? x m l   v e r s i o n = " 1 . 0 "   e n c o d i n g = " u t f - 1 6 " ? > < D a t a M a s h u p   s q m i d = " 7 c b 5 4 f 5 b - a 1 f e - 4 9 b 6 - a 0 c 6 - 3 9 f 3 8 1 9 8 9 1 3 f "   x m l n s = " h t t p : / / s c h e m a s . m i c r o s o f t . c o m / D a t a M a s h u p " > A A A A A A E G A A B Q S w M E F A A C A A g A P a S u W M 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D 2 k r 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9 p K 5 Y E X k s i / o C A A A 8 C Q A A E w A c A E Z v c m 1 1 b G F z L 1 N l Y 3 R p b 2 4 x L m 0 g o h g A K K A U A A A A A A A A A A A A A A A A A A A A A A A A A A A A x V X L b t p A F N 0 j 8 Q + j Y Q O S h U r U Z p H U i Q i P h E U p A b q i L C b 4 B q z a M 3 Q 8 J k G I f + + d G Y O N H 4 p U V W o 2 M f d x z r l n r s c R r J Q v O J n Z / 5 3 b e q 1 e i z Z M g k c a 9 G l K + k w x S l w S g K r X C P 7 N R C x X g J G h C D y Q 7 a E f Q N S k v Z u f p + q W Y y s b F H M K N N S T 7 3 n A i a n t a L g 5 e w m g P Y M A e a f i L W p a W I c A W 2 3 I o q u U 9 F 9 i B d H y f m G b l / f k 6 x 1 R M o Y U f 8 R 3 4 h e Q X h w p E Z J h z O 0 Q K U H X 8 3 o i i E P e r B T j E D q X j E e v Q o Y m R h M R j X y 8 u e g J r o C r Z S u V M A X O Q g S 1 N N n h b C a J N 6 v F O u R A x 1 i p l V g X 2 u b n M U s S i h 2 S f F c b k C V U 1 s e U q i B K c 2 S x i 0 N n 2 A b v W 8 Y 9 b D f g C U i G z e b N 8 9 n c C o V l 5 l o Q W 6 L F a M F 5 p x t 0 x s I t k p u f r Y z f v Q 3 j a 6 1 t v 4 V U 0 r n f w u q k h q 2 Y x D n k 3 V D Y Q B S 8 q 6 N 2 C r f 4 H P T w 2 Q Q H 4 X b U x + i I q + v P b c 1 g w o + A B L I A 0 V 1 D s X a g N t x f P U o R b w s N w 0 k h N A c Z Z q U w v j d x P x r D 2 5 M v i 8 I f f p A p r H G r C h l d X j r W h O 2 N l W X k U 2 B R i n W i x 9 H K R 5 g D j z X L P i q O b n P f 8 P 3 Z R K d G H o c v I K 1 w 5 m m F u c a S N y D Z r O x b p h P p 6 l / s h 3 O o e q O y Z Z 0 P 9 y j P r h c o f z p n R 4 v O G Y e O r X r N 5 + X 8 l 7 d u d v X / 7 u Y d s 5 2 / Z u Z 6 w X L b d / h 0 P N 9 f q Z J M Z V b E h E k 0 D K 9 L 3 Z 9 T h H F G F q P o X P M c g 9 y 7 + m Z 2 y I P P m d y P 8 H 5 V / q s P 0 r 1 s d s z A L r V l + r R z M F P 4 H e M i e A Z u e e l L e k l 8 6 F A v 2 r X 7 Y h W H q K O Z D u M s + h D 4 o Y / P L n W Q P j l Q t 3 P t k A F f C c / n a 7 d z 9 e X K I c + x U D B T + w D c 9 L E 9 F h y W 6 R p N p A g x h 9 8 U Y H g k m b 1 M M k n 8 / H l b J P F u E M x W L G A y s p N e L E c B 1 f i w O H 8 z j F N o o V a L h P R A K b w D W s L k E O 2 J A 2 b W n d 7 Q C s / o k Z J l q b P V l m Z s b B H 3 L q 3 4 D 8 b / e / M 1 4 u k A K t D T E 7 J 4 t 3 8 A U E s B A i 0 A F A A C A A g A P a S u W M b R O X K l A A A A 9 g A A A B I A A A A A A A A A A A A A A A A A A A A A A E N v b m Z p Z y 9 Q Y W N r Y W d l L n h t b F B L A Q I t A B Q A A g A I A D 2 k r l g P y u m r p A A A A O k A A A A T A A A A A A A A A A A A A A A A A P E A A A B b Q 2 9 u d G V u d F 9 U e X B l c 1 0 u e G 1 s U E s B A i 0 A F A A C A A g A P a S u W B F 5 L I v 6 A g A A P A k A A B M A A A A A A A A A A A A A A A A A 4 g E A A E Z v c m 1 1 b G F z L 1 N l Y 3 R p b 2 4 x L m 1 Q S w U G A A A A A A M A A w D C A A A A K 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C U A A A A A A A D y 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N E F C N 0 s z S 0 F 0 U X B F N U V 0 T l Z J M 2 J G R z F S e V l X N X p a b T l 5 Y l N C R 2 F X e G x J R 1 p 5 Y j I w Z 1 N G S W d S R 0 Y w W V F B Q U F B Q U F B Q U F B Q U F D U 3 B N M k M z N F d U V D d K a 3 l L U F Z l M m V s R G t o b G J I Q m x j a U J S Z F d W e W F X V n p B Q U c 0 Q U I 3 S z N L Q X R R c E U 1 R X R O V k k z Y k Z B Q U F B Q U E 9 P S I g L z 4 8 L 1 N 0 Y W J s Z U V u d H J p Z X M + P C 9 J d G V t P j x J d G V t P j x J d G V t T G 9 j Y X R p b 2 4 + P E l 0 Z W 1 U e X B l P k Z v c m 1 1 b G E 8 L 0 l 0 Z W 1 U e X B l P j x J d G V t U G F 0 a D 5 T Z W N 0 a W 9 u M S 9 I U i U y M E 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R l b n V y Z S F Q a X Z v d F R h Y m x l M i I g L z 4 8 R W 5 0 c n k g V H l w Z T 0 i R m l s b G V k Q 2 9 t c G x l d G V S Z X N 1 b H R U b 1 d v c m t z a G V l d C I g V m F s d W U 9 I m w w I i A v P j x F b n R y e S B U e X B l P S J S Z W x h d G l v b n N o a X B J b m Z v Q 2 9 u d G F p b m V y I i B W Y W x 1 Z T 0 i c 3 s m c X V v d D t j b 2 x 1 b W 5 D b 3 V u d C Z x d W 9 0 O z o x N i w m c X V v d D t r Z X l D b 2 x 1 b W 5 O Y W 1 l c y Z x d W 9 0 O z p b X S w m c X V v d D t x d W V y e V J l b G F 0 a W 9 u c 2 h p c H M m c X V v d D s 6 W 1 0 s J n F 1 b 3 Q 7 Y 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Q 2 9 s d W 1 u Q 2 9 1 b n Q m c X V v d D s 6 M T Y s J n F 1 b 3 Q 7 S 2 V 5 Q 2 9 s d W 1 u T m F t Z X M m c X V v d D s 6 W 1 0 s J n F 1 b 3 Q 7 Q 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U m V s Y X R p b 2 5 z a G l w S W 5 m b y Z x d W 9 0 O z p b X X 0 i I C 8 + P E V u d H J 5 I F R 5 c G U 9 I k Z p b G x T d G F 0 d X M i I F Z h b H V l P S J z Q 2 9 t c G x l d G U i I C 8 + P E V u d H J 5 I F R 5 c G U 9 I k Z p b G x D b 2 x 1 b W 5 O Y W 1 l c y I g V m F s d W U 9 I n N b 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g L z 4 8 R W 5 0 c n k g V H l w Z T 0 i R m l s b E N v b H V t b l R 5 c G V z I i B W Y W x 1 Z T 0 i c 0 N R T U d B d 1 l H Q 1 F Z R 0 N R W U d C Z 0 1 G Q X c 9 P S I g L z 4 8 R W 5 0 c n k g V H l w Z T 0 i R m l s b E x h c 3 R V c G R h d G V k I i B W Y W x 1 Z T 0 i Z D I w M j Q t M D U t M T R U M T Q 6 M D Q 6 M D c u M z E w M D M 0 M V o i I C 8 + P E V u d H J 5 I F R 5 c G U 9 I k Z p b G x F c n J v c k N v d W 5 0 I i B W Y W x 1 Z T 0 i b D A i I C 8 + P E V u d H J 5 I F R 5 c G U 9 I k Z p b G x F c n J v c k N v Z G U i I F Z h b H V l P S J z V W 5 r b m 9 3 b i I g L z 4 8 R W 5 0 c n k g V H l w Z T 0 i R m l s b E N v d W 5 0 I i B W Y W x 1 Z T 0 i b D I y M T I 5 I i A v P j x F b n R y e S B U e X B l P S J B Z G R l Z F R v R G F 0 Y U 1 v Z G V s I i B W Y W x 1 Z T 0 i b D E i I C 8 + P E V u d H J 5 I F R 5 c G U 9 I l F 1 Z X J 5 S U Q i I F Z h b H V l P S J z Z D A 5 Z G Y 1 N D g t Z m J m O S 0 0 O D I 2 L W E w O T g t N T Q 3 O D c 1 Y m Y x N j B h I i A v P j w v U 3 R h Y m x l R W 5 0 c m l l c z 4 8 L 0 l 0 Z W 0 + P E l 0 Z W 0 + P E l 0 Z W 1 M b 2 N h d G l v b j 4 8 S X R l b V R 5 c G U + R m 9 y b X V s Y T w v S X R l b V R 5 c G U + P E l 0 Z W 1 Q Y X R o P l N l Y 3 R p b 2 4 x L 0 h S J T I w 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N C 0 w N S 0 x N F Q x N D o w M D o x M S 4 1 M D E 5 N z k y W i I g L z 4 8 R W 5 0 c n k g V H l w Z T 0 i R m l s b E V y c m 9 y Q 2 9 k Z S I g V m F s d W U 9 I n N V b m t u b 3 d u I i A v P j x F b n R y e S B U e X B l P S J B Z G R l Z F R v R G F 0 Y U 1 v Z G V s I i B W Y W x 1 Z T 0 i b D A i I C 8 + P E V u d H J 5 I F R 5 c G U 9 I k x v Y W R U b 1 J l c G 9 y d E R p c 2 F i b G V k I i B W Y W x 1 Z T 0 i b D E i I C 8 + P E V u d H J 5 I F R 5 c G U 9 I l F 1 Z X J 5 R 3 J v d X B J R C I g V m F s d W U 9 I n M 4 M m N k Y T Q 5 M i 0 4 N W R m L T R m O T M t Y j I 2 N C 1 j O G E z Z D U 3 Y j Y 3 Y T U 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O D J j Z G E 0 O T I t O D V k Z i 0 0 Z j k z L W I y N j Q t Y z h h M 2 Q 1 N 2 I 2 N 2 E 1 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U t M T R U M T Q 6 M D A 6 M T E u N T E 3 N j A 5 O F 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Y 2 E x Z T A w Y j g t Y T B k Y y 0 0 M j J k L T k x M z k t M T J k M z U 1 M j M 3 N m M 1 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S 0 x N F Q x N D o w M D o x M S 4 1 M T c 2 M D k 4 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4 M m N k Y T Q 5 M i 0 4 N W R m L T R m O T M t Y j I 2 N C 1 j O G E z Z D U 3 Y j Y 3 Y T U 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S 0 x N F Q x N D o w M D o x M S 4 1 M T c 2 M D k 4 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1 J l b W 9 2 Z W Q l M j B D b 2 x 1 b W 5 z P C 9 J d G V t U G F 0 a D 4 8 L 0 l 0 Z W 1 M b 2 N h d G l v b j 4 8 U 3 R h Y m x l R W 5 0 c m l l c y A v P j w v S X R l b T 4 8 S X R l b T 4 8 S X R l b U x v Y 2 F 0 a W 9 u P j x J d G V t V H l w Z T 5 G b 3 J t d W x h P C 9 J d G V t V H l w Z T 4 8 S X R l b V B h d G g + U 2 V j d G l v b j E v S F I l M j B E Y X R h L 0 N o Y W 5 n Z W Q l M j B U e X B l M T w v S X R l b V B h d G g + P C 9 J d G V t T G 9 j Y X R p b 2 4 + P F N 0 Y W J s Z U V u d H J p Z X M g L z 4 8 L 0 l 0 Z W 0 + P C 9 J d G V t c z 4 8 L 0 x v Y 2 F s U G F j a 2 F n Z U 1 l d G F k Y X R h R m l s Z T 4 W A A A A U E s F B g A A A A A A A A A A A A A A A A A A A A A A A C Y B A A A B A A A A 0 I y d 3 w E V 0 R G M e g D A T 8 K X 6 w E A A A B j D W n F N O 3 D S L z Q U C K V V a Y r A A A A A A I A A A A A A B B m A A A A A Q A A I A A A A J 4 v x O N + s d + U 2 p 5 Y G U 1 B 8 / C B I Q t O + u + / R J a t a j R L C Q t 9 A A A A A A 6 A A A A A A g A A I A A A A P 4 E Q v j H N y j 5 w + W 4 p E o D Y N 4 i 1 T S M 0 0 C s 5 g b f o q w n L W k i U A A A A I G p b I I j j 5 I O V b A C Q Q I d Z I c v R l x O 2 H S z O W c Z i z Q Q H G 5 Q t 4 X I Q m E H W z L Z V 8 x W E g n B J p k b 4 n e E n o 3 n a K N h b P r t e Y Y A / Y W W t f s 5 U S G + s g Z s i B i E Q A A A A I 9 W B M 0 I 7 h e A f i H o v R c L r L D G t e 4 w u t B z n W L P b e n S z e f f M d O k u N j S p R + F d i q x P + q w q N e Q i r 7 q q e l a R S 5 V + k X f F m Q = < / D a t a M a s h u p > 
</file>

<file path=customXml/item26.xml>��< ? x m l   v e r s i o n = " 1 . 0 "   e n c o d i n g = " U T F - 1 6 " ? > < G e m i n i   x m l n s = " h t t p : / / g e m i n i / p i v o t c u s t o m i z a t i o n / T a b l e O r d e r " > < C u s t o m C o n t e n t > < ! [ C D A T A [ H R   D a t a _ 1 c c 7 9 0 f 4 - e b 8 1 - 4 f f d - b 0 6 4 - e e 5 d 5 8 f 7 2 9 6 4 ] ] > < / C u s t o m C o n t e n t > < / G e m i n i > 
</file>

<file path=customXml/item27.xml>��< ? x m l   v e r s i o n = " 1 . 0 "   e n c o d i n g = " U T F - 1 6 " ? > < G e m i n i   x m l n s = " h t t p : / / g e m i n i / p i v o t c u s t o m i z a t i o n / I s S a n d b o x E m b e d d e d " > < C u s t o m C o n t e n t > < ! [ C D A T A [ y e s ] ] > < / C u s t o m C o n t e n t > < / G e m i n i > 
</file>

<file path=customXml/item28.xml>��< ? x m l   v e r s i o n = " 1 . 0 "   e n c o d i n g = " U T F - 1 6 " ? > < G e m i n i   x m l n s = " h t t p : / / g e m i n i / p i v o t c u s t o m i z a t i o n / T a b l e X M L _ H R   D a t a _ 1 c c 7 9 0 f 4 - e b 8 1 - 4 f f d - b 0 6 4 - e e 5 d 5 8 f 7 2 9 6 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 1 7 7 < / i n t > < / v a l u e > < / i t e m > < i t e m > < k e y > < s t r i n g > E m p I D < / s t r i n g > < / k e y > < v a l u e > < i n t > 9 5 < / i n t > < / v a l u e > < / i t e m > < i t e m > < k e y > < s t r i n g > G e n d e r < / s t r i n g > < / k e y > < v a l u e > < i n t > 1 0 0 < / i n t > < / v a l u e > < / i t e m > < i t e m > < k e y > < s t r i n g > A g e < / s t r i n g > < / k e y > < v a l u e > < i n t > 7 2 < / i n t > < / v a l u e > < / i t e m > < i t e m > < k e y > < s t r i n g > E t h n i c G r o u p < / s t r i n g > < / k e y > < v a l u e > < i n t > 1 3 9 < / i n t > < / v a l u e > < / i t e m > < i t e m > < k e y > < s t r i n g > F P < / s t r i n g > < / k e y > < v a l u e > < i n t > 6 2 < / i n t > < / v a l u e > < / i t e m > < i t e m > < k e y > < s t r i n g > T e r m D a t e < / s t r i n g > < / k e y > < v a l u e > < i n t > 1 1 7 < / i n t > < / v a l u e > < / i t e m > < i t e m > < k e y > < s t r i n g > i s N e w H i r e < / s t r i n g > < / k e y > < v a l u e > < i n t > 1 2 2 < / i n t > < / v a l u e > < / i t e m > < i t e m > < k e y > < s t r i n g > B U   R e g i o n < / s t r i n g > < / k e y > < v a l u e > < i n t > 1 2 1 < / i n t > < / v a l u e > < / i t e m > < i t e m > < k e y > < s t r i n g > H i r e D a t e < / s t r i n g > < / k e y > < v a l u e > < i n t > 1 1 1 < / i n t > < / v a l u e > < / i t e m > < i t e m > < k e y > < s t r i n g > P a y T y p e < / s t r i n g > < / k e y > < v a l u e > < i n t > 1 0 7 < / i n t > < / v a l u e > < / i t e m > < i t e m > < k e y > < s t r i n g > T e r m R e a s o n < / s t r i n g > < / k e y > < v a l u e > < i n t > 1 3 7 < / i n t > < / v a l u e > < / i t e m > < i t e m > < k e y > < s t r i n g > A g e G r o u p < / s t r i n g > < / k e y > < v a l u e > < i n t > 1 2 1 < / i n t > < / v a l u e > < / i t e m > < i t e m > < k e y > < s t r i n g > T e n u r e D a y s < / s t r i n g > < / k e y > < v a l u e > < i n t > 1 3 3 < / i n t > < / v a l u e > < / i t e m > < i t e m > < k e y > < s t r i n g > T e n u r e M o n t h s < / s t r i n g > < / k e y > < v a l u e > < i n t > 1 5 5 < / i n t > < / v a l u e > < / i t e m > < i t e m > < k e y > < s t r i n g > B a d H i r e s < / s t r i n g > < / k e y > < v a l u e > < i n t > 1 1 2 < / 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i t e m > < k e y > < s t r i n g > D a t e < / s t r i n g > < / k e y > < v a l u e > < F i l t e r E x p r e s s i o n   x s i : n i l = " t r u e "   / > < / v a l u e > < / i t e m > < / C o l u m n F i l t e r > < S e l e c t i o n F i l t e r > < i t e m > < k e y > < s t r i n g > D a t e < / s t r i n g > < / k e y > < v a l u e > < S e l e c t i o n F i l t e r   x s i : n i l = " t r u e "   / > < / v a l u e > < / i t e m > < / S e l e c t i o n F i l t e r > < F i l t e r P a r a m e t e r s > < i t e m > < k e y > < s t r i n g > D a t e < / s t r i n g > < / k e y > < v a l u e > < C o m m a n d P a r a m e t e r s   / > < / v a l u e > < / i t e m > < / F i l t e r P a r a m e t e r s > < I s S o r t D e s c e n d i n g > f a l s e < / I s S o r t D e s c e n d i n g > < / T a b l e W i d g e t G r i d S e r i a l i z a t i o n > ] ] > < / C u s t o m C o n t e n t > < / G e m i n i > 
</file>

<file path=customXml/item29.xml>��< ? x m l   v e r s i o n = " 1 . 0 "   e n c o d i n g = " U T F - 1 6 " ? > < G e m i n i   x m l n s = " h t t p : / / g e m i n i / p i v o t c u s t o m i z a t i o n / f 4 2 9 c 6 6 3 - c f f f - 4 1 0 e - b 6 4 3 - 9 f 2 a 1 b e 6 b 4 4 1 " > < C u s t o m C o n t e n t > < ! [ C D A T A [ < ? x m l   v e r s i o n = " 1 . 0 "   e n c o d i n g = " u t f - 1 6 " ? > < S e t t i n g s > < C a l c u l a t e d F i e l d s > < i t e m > < M e a s u r e N a m e > A c t i v e   m e m b e r s < / M e a s u r e N a m e > < D i s p l a y N a m e > A c t i v e   m e m b e r s < / D i s p l a y N a m e > < V i s i b l e > T r u e < / V i s i b l e > < / i t e m > < i t e m > < M e a s u r e N a m e > E m p C o u n t < / M e a s u r e N a m e > < D i s p l a y N a m e > E m p C o u n t < / D i s p l a y N a m e > < V i s i b l e > F a l s e < / V i s i b l e > < / i t e m > < i t e m > < M e a s u r e N a m e > N e w   H i r e s < / M e a s u r e N a m e > < D i s p l a y N a m e > N e w   H i r e s < / D i s p l a y N a m e > < V i s i b l e > T r u e < / V i s i b l e > < / i t e m > < i t e m > < M e a s u r e N a m e > m e a s u r e   1 < / M e a s u r e N a m e > < D i s p l a y N a m e > m e a s u r e   1 < / D i s p l a y N a m e > < V i s i b l e > F a l s e < / V i s i b l e > < / i t e m > < i t e m > < M e a s u r e N a m e > S e p a r a t i o n s < / M e a s u r e N a m e > < D i s p l a y N a m e > S e p a r a t i o n s < / D i s p l a y N a m e > < V i s i b l e > F a l s e < / V i s i b l e > < / i t e m > < i t e m > < M e a s u r e N a m e > T u r n o v e r < / M e a s u r e N a m e > < D i s p l a y N a m e > T u r n o v e r < / D i s p l a y N a m e > < V i s i b l e > F a l s e < / V i s i b l e > < / i t e m > < / C a l c u l a t e d F i e l d s > < S A H o s t H a s h > 0 < / S A H o s t H a s h > < G e m i n i F i e l d L i s t V i s i b l e > T r u e < / G e m i n i F i e l d L i s t V i s i b l e > < / S e t t i n g 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 D a t a _ 1 c c 7 9 0 f 4 - e b 8 1 - 4 f f d - b 0 6 4 - e e 5 d 5 8 f 7 2 9 6 4 < / 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4.xml>��< ? x m l   v e r s i o n = " 1 . 0 "   e n c o d i n g = " U T F - 1 6 " ? > < G e m i n i   x m l n s = " h t t p : / / g e m i n i / p i v o t c u s t o m i z a t i o n / C l i e n t W i n d o w X M L " > < C u s t o m C o n t e n t > < ! [ C D A T A [ H R   D a t a _ 1 c c 7 9 0 f 4 - e b 8 1 - 4 f f d - b 0 6 4 - e e 5 d 5 8 f 7 2 9 6 4 ] ] > < / 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 2 0 2 4 - 0 5 - 1 4 T 2 3 : 0 1 : 0 3 . 0 6 0 9 6 2 3 + 0 5 : 3 0 < / L a s t P r o c e s s e d T i m e > < / D a t a M o d e l i n g S a n d b o x . S e r i a l i z e d S a n d b o x E r r o r C a c h 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 M e a s u r e s \ C o u n t   o f   T e n u r e M o n t h s < / K e y > < / D i a g r a m O b j e c t K e y > < D i a g r a m O b j e c t K e y > < K e y > M e a s u r e s \ C o u n t   o f   T e n u r e M o n t h s \ T a g I n f o \ F o r m u l a < / K e y > < / D i a g r a m O b j e c t K e y > < D i a g r a m O b j e c t K e y > < K e y > M e a s u r e s \ C o u n t   o f   T e n u r e M o n t h s \ T a g I n f o \ V a l u e < / K e y > < / D i a g r a m O b j e c t K e y > < D i a g r a m O b j e c t K e y > < K e y > M e a s u r e s \ S u m   o f   B a d H i r e s < / K e y > < / D i a g r a m O b j e c t K e y > < D i a g r a m O b j e c t K e y > < K e y > M e a s u r e s \ S u m   o f   B a d H i r e s \ T a g I n f o \ F o r m u l a < / K e y > < / D i a g r a m O b j e c t K e y > < D i a g r a m O b j e c t K e y > < K e y > M e a s u r e s \ S u m   o f   B a d H i r e s \ T a g I n f o \ V a l u e < / K e y > < / D i a g r a m O b j e c t K e y > < D i a g r a m O b j e c t K e y > < K e y > M e a s u r e s \ C o u n t   o f   T e r m R e a s o n < / K e y > < / D i a g r a m O b j e c t K e y > < D i a g r a m O b j e c t K e y > < K e y > M e a s u r e s \ C o u n t   o f   T e r m R e a s o n \ T a g I n f o \ F o r m u l a < / K e y > < / D i a g r a m O b j e c t K e y > < D i a g r a m O b j e c t K e y > < K e y > M e a s u r e s \ C o u n t   o f   T e r m R e a s o n \ T a g I n f o \ V a l u e < / K e y > < / D i a g r a m O b j e c t K e y > < D i a g r a m O b j e c t K e y > < K e y > M e a s u r e s \ C o u n t   o f   P a y T y p e < / K e y > < / D i a g r a m O b j e c t K e y > < D i a g r a m O b j e c t K e y > < K e y > M e a s u r e s \ C o u n t   o f   P a y T y p e \ T a g I n f o \ F o r m u l a < / K e y > < / D i a g r a m O b j e c t K e y > < D i a g r a m O b j e c t K e y > < K e y > M e a s u r e s \ C o u n t   o f   P a y T y p e \ T a g I n f o \ V a l u e < / K e y > < / D i a g r a m O b j e c t K e y > < D i a g r a m O b j e c t K e y > < K e y > M e a s u r e s \ C o u n t   o f   F P < / K e y > < / D i a g r a m O b j e c t K e y > < D i a g r a m O b j e c t K e y > < K e y > M e a s u r e s \ C o u n t   o f   F P \ T a g I n f o \ F o r m u l a < / K e y > < / D i a g r a m O b j e c t K e y > < D i a g r a m O b j e c t K e y > < K e y > M e a s u r e s \ C o u n t   o f   F P \ T a g I n f o \ V a l u e < / K e y > < / D i a g r a m O b j e c t K e y > < D i a g r a m O b j e c t K e y > < K e y > M e a s u r e s \ E m p C o u n t < / K e y > < / D i a g r a m O b j e c t K e y > < D i a g r a m O b j e c t K e y > < K e y > M e a s u r e s \ E m p C o u n t \ T a g I n f o \ F o r m u l a < / K e y > < / D i a g r a m O b j e c t K e y > < D i a g r a m O b j e c t K e y > < K e y > M e a s u r e s \ E m p C o u n t \ T a g I n f o \ V a l u e < / K e y > < / D i a g r a m O b j e c t K e y > < D i a g r a m O b j e c t K e y > < K e y > M e a s u r e s \ A c t i v e   m e m b e r s < / K e y > < / D i a g r a m O b j e c t K e y > < D i a g r a m O b j e c t K e y > < K e y > M e a s u r e s \ A c t i v e   m e m b e r s \ T a g I n f o \ F o r m u l a < / K e y > < / D i a g r a m O b j e c t K e y > < D i a g r a m O b j e c t K e y > < K e y > M e a s u r e s \ A c t i v e   m e m b e r s \ T a g I n f o \ V a l u e < / K e y > < / D i a g r a m O b j e c t K e y > < D i a g r a m O b j e c t K e y > < K e y > M e a s u r e s \ N e w   H i r e s < / K e y > < / D i a g r a m O b j e c t K e y > < D i a g r a m O b j e c t K e y > < K e y > M e a s u r e s \ N e w   H i r e s \ T a g I n f o \ F o r m u l a < / K e y > < / D i a g r a m O b j e c t K e y > < D i a g r a m O b j e c t K e y > < K e y > M e a s u r e s \ N e w   H i r e s \ T a g I n f o \ V a l u e < / K e y > < / D i a g r a m O b j e c t K e y > < D i a g r a m O b j e c t K e y > < K e y > M e a s u r e s \ m e a s u r e   1 < / K e y > < / D i a g r a m O b j e c t K e y > < D i a g r a m O b j e c t K e y > < K e y > M e a s u r e s \ m e a s u r e   1 \ T a g I n f o \ F o r m u l a < / K e y > < / D i a g r a m O b j e c t K e y > < D i a g r a m O b j e c t K e y > < K e y > M e a s u r e s \ m e a s u r e   1 \ T a g I n f o \ V a l u e < / K e y > < / D i a g r a m O b j e c t K e y > < D i a g r a m O b j e c t K e y > < K e y > M e a s u r e s \ S e p a r a t i o n s < / K e y > < / D i a g r a m O b j e c t K e y > < D i a g r a m O b j e c t K e y > < K e y > M e a s u r e s \ S e p a r a t i o n s \ T a g I n f o \ F o r m u l a < / K e y > < / D i a g r a m O b j e c t K e y > < D i a g r a m O b j e c t K e y > < K e y > M e a s u r e s \ S e p a r a t i o n s \ T a g I n f o \ V a l u e < / K e y > < / D i a g r a m O b j e c t K e y > < D i a g r a m O b j e c t K e y > < K e y > M e a s u r e s \ T u r n o v e r < / K e y > < / D i a g r a m O b j e c t K e y > < D i a g r a m O b j e c t K e y > < K e y > M e a s u r e s \ T u r n o v e r \ T a g I n f o \ F o r m u l a < / K e y > < / D i a g r a m O b j e c t K e y > < D i a g r a m O b j e c t K e y > < K e y > M e a s u r e s \ T u r n o v e r \ T a g I n f o \ V a l u e 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D i a g r a m O b j e c t K e y > < K e y > L i n k s \ & l t ; C o l u m n s \ C o u n t   o f   T e n u r e M o n t h s & g t ; - & l t ; M e a s u r e s \ T e n u r e M o n t h s & g t ; < / K e y > < / D i a g r a m O b j e c t K e y > < D i a g r a m O b j e c t K e y > < K e y > L i n k s \ & l t ; C o l u m n s \ C o u n t   o f   T e n u r e M o n t h s & g t ; - & l t ; M e a s u r e s \ T e n u r e M o n t h s & g t ; \ C O L U M N < / K e y > < / D i a g r a m O b j e c t K e y > < D i a g r a m O b j e c t K e y > < K e y > L i n k s \ & l t ; C o l u m n s \ C o u n t   o f   T e n u r e M o n t h s & g t ; - & l t ; M e a s u r e s \ T e n u r e M o n t h s & g t ; \ M E A S U R E < / K e y > < / D i a g r a m O b j e c t K e y > < D i a g r a m O b j e c t K e y > < K e y > L i n k s \ & l t ; C o l u m n s \ S u m   o f   B a d H i r e s & g t ; - & l t ; M e a s u r e s \ B a d H i r e s & g t ; < / K e y > < / D i a g r a m O b j e c t K e y > < D i a g r a m O b j e c t K e y > < K e y > L i n k s \ & l t ; C o l u m n s \ S u m   o f   B a d H i r e s & g t ; - & l t ; M e a s u r e s \ B a d H i r e s & g t ; \ C O L U M N < / K e y > < / D i a g r a m O b j e c t K e y > < D i a g r a m O b j e c t K e y > < K e y > L i n k s \ & l t ; C o l u m n s \ S u m   o f   B a d H i r e s & g t ; - & l t ; M e a s u r e s \ B a d H i r e s & g t ; \ M E A S U R E < / K e y > < / D i a g r a m O b j e c t K e y > < D i a g r a m O b j e c t K e y > < K e y > L i n k s \ & l t ; C o l u m n s \ C o u n t   o f   T e r m R e a s o n & g t ; - & l t ; M e a s u r e s \ T e r m R e a s o n & g t ; < / K e y > < / D i a g r a m O b j e c t K e y > < D i a g r a m O b j e c t K e y > < K e y > L i n k s \ & l t ; C o l u m n s \ C o u n t   o f   T e r m R e a s o n & g t ; - & l t ; M e a s u r e s \ T e r m R e a s o n & g t ; \ C O L U M N < / K e y > < / D i a g r a m O b j e c t K e y > < D i a g r a m O b j e c t K e y > < K e y > L i n k s \ & l t ; C o l u m n s \ C o u n t   o f   T e r m R e a s o n & g t ; - & l t ; M e a s u r e s \ T e r m R e a s o n & g t ; \ M E A S U R E < / K e y > < / D i a g r a m O b j e c t K e y > < D i a g r a m O b j e c t K e y > < K e y > L i n k s \ & l t ; C o l u m n s \ C o u n t   o f   P a y T y p e & g t ; - & l t ; M e a s u r e s \ P a y T y p e & g t ; < / K e y > < / D i a g r a m O b j e c t K e y > < D i a g r a m O b j e c t K e y > < K e y > L i n k s \ & l t ; C o l u m n s \ C o u n t   o f   P a y T y p e & g t ; - & l t ; M e a s u r e s \ P a y T y p e & g t ; \ C O L U M N < / K e y > < / D i a g r a m O b j e c t K e y > < D i a g r a m O b j e c t K e y > < K e y > L i n k s \ & l t ; C o l u m n s \ C o u n t   o f   P a y T y p e & g t ; - & l t ; M e a s u r e s \ P a y T y p e & g t ; \ M E A S U R E < / K e y > < / D i a g r a m O b j e c t K e y > < D i a g r a m O b j e c t K e y > < K e y > L i n k s \ & l t ; C o l u m n s \ C o u n t   o f   F P & g t ; - & l t ; M e a s u r e s \ F P & g t ; < / K e y > < / D i a g r a m O b j e c t K e y > < D i a g r a m O b j e c t K e y > < K e y > L i n k s \ & l t ; C o l u m n s \ C o u n t   o f   F P & g t ; - & l t ; M e a s u r e s \ F P & g t ; \ C O L U M N < / K e y > < / D i a g r a m O b j e c t K e y > < D i a g r a m O b j e c t K e y > < K e y > L i n k s \ & l t ; C o l u m n s \ C o u n t   o f   F P & g t ; - & l t ; M e a s u r e s \ F P & g t ; \ M E A S U R E 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 M e a s u r e s \ C o u n t   o f   T e n u r e M o n t h s < / K e y > < / a : K e y > < a : V a l u e   i : t y p e = " M e a s u r e G r i d N o d e V i e w S t a t e " > < C o l u m n > 1 4 < / C o l u m n > < L a y e d O u t > t r u e < / L a y e d O u t > < W a s U I I n v i s i b l e > t r u e < / W a s U I I n v i s i b l e > < / a : V a l u e > < / a : K e y V a l u e O f D i a g r a m O b j e c t K e y a n y T y p e z b w N T n L X > < a : K e y V a l u e O f D i a g r a m O b j e c t K e y a n y T y p e z b w N T n L X > < a : K e y > < K e y > M e a s u r e s \ C o u n t   o f   T e n u r e M o n t h s \ T a g I n f o \ F o r m u l a < / K e y > < / a : K e y > < a : V a l u e   i : t y p e = " M e a s u r e G r i d V i e w S t a t e I D i a g r a m T a g A d d i t i o n a l I n f o " / > < / a : K e y V a l u e O f D i a g r a m O b j e c t K e y a n y T y p e z b w N T n L X > < a : K e y V a l u e O f D i a g r a m O b j e c t K e y a n y T y p e z b w N T n L X > < a : K e y > < K e y > M e a s u r e s \ C o u n t   o f   T e n u r e M o n t h s \ T a g I n f o \ V a l u e < / K e y > < / a : K e y > < a : V a l u e   i : t y p e = " M e a s u r e G r i d V i e w S t a t e I D i a g r a m T a g A d d i t i o n a l I n f o " / > < / a : K e y V a l u e O f D i a g r a m O b j e c t K e y a n y T y p e z b w N T n L X > < a : K e y V a l u e O f D i a g r a m O b j e c t K e y a n y T y p e z b w N T n L X > < a : K e y > < K e y > M e a s u r e s \ S u m   o f   B a d H i r e s < / K e y > < / a : K e y > < a : V a l u e   i : t y p e = " M e a s u r e G r i d N o d e V i e w S t a t e " > < C o l u m n > 1 5 < / C o l u m n > < L a y e d O u t > t r u e < / L a y e d O u t > < W a s U I I n v i s i b l e > t r u e < / W a s U I I n v i s i b l e > < / a : V a l u e > < / a : K e y V a l u e O f D i a g r a m O b j e c t K e y a n y T y p e z b w N T n L X > < a : K e y V a l u e O f D i a g r a m O b j e c t K e y a n y T y p e z b w N T n L X > < a : K e y > < K e y > M e a s u r e s \ S u m   o f   B a d H i r e s \ T a g I n f o \ F o r m u l a < / K e y > < / a : K e y > < a : V a l u e   i : t y p e = " M e a s u r e G r i d V i e w S t a t e I D i a g r a m T a g A d d i t i o n a l I n f o " / > < / a : K e y V a l u e O f D i a g r a m O b j e c t K e y a n y T y p e z b w N T n L X > < a : K e y V a l u e O f D i a g r a m O b j e c t K e y a n y T y p e z b w N T n L X > < a : K e y > < K e y > M e a s u r e s \ S u m   o f   B a d H i r e s \ T a g I n f o \ V a l u e < / K e y > < / a : K e y > < a : V a l u e   i : t y p e = " M e a s u r e G r i d V i e w S t a t e I D i a g r a m T a g A d d i t i o n a l I n f o " / > < / a : K e y V a l u e O f D i a g r a m O b j e c t K e y a n y T y p e z b w N T n L X > < a : K e y V a l u e O f D i a g r a m O b j e c t K e y a n y T y p e z b w N T n L X > < a : K e y > < K e y > M e a s u r e s \ C o u n t   o f   T e r m R e a s o n < / K e y > < / a : K e y > < a : V a l u e   i : t y p e = " M e a s u r e G r i d N o d e V i e w S t a t e " > < C o l u m n > 1 1 < / C o l u m n > < L a y e d O u t > t r u e < / L a y e d O u t > < W a s U I I n v i s i b l e > t r u e < / W a s U I I n v i s i b l e > < / a : V a l u e > < / a : K e y V a l u e O f D i a g r a m O b j e c t K e y a n y T y p e z b w N T n L X > < a : K e y V a l u e O f D i a g r a m O b j e c t K e y a n y T y p e z b w N T n L X > < a : K e y > < K e y > M e a s u r e s \ C o u n t   o f   T e r m R e a s o n \ T a g I n f o \ F o r m u l a < / K e y > < / a : K e y > < a : V a l u e   i : t y p e = " M e a s u r e G r i d V i e w S t a t e I D i a g r a m T a g A d d i t i o n a l I n f o " / > < / a : K e y V a l u e O f D i a g r a m O b j e c t K e y a n y T y p e z b w N T n L X > < a : K e y V a l u e O f D i a g r a m O b j e c t K e y a n y T y p e z b w N T n L X > < a : K e y > < K e y > M e a s u r e s \ C o u n t   o f   T e r m R e a s o n \ T a g I n f o \ V a l u e < / K e y > < / a : K e y > < a : V a l u e   i : t y p e = " M e a s u r e G r i d V i e w S t a t e I D i a g r a m T a g A d d i t i o n a l I n f o " / > < / a : K e y V a l u e O f D i a g r a m O b j e c t K e y a n y T y p e z b w N T n L X > < a : K e y V a l u e O f D i a g r a m O b j e c t K e y a n y T y p e z b w N T n L X > < a : K e y > < K e y > M e a s u r e s \ C o u n t   o f   P a y T y p e < / K e y > < / a : K e y > < a : V a l u e   i : t y p e = " M e a s u r e G r i d N o d e V i e w S t a t e " > < C o l u m n > 1 0 < / C o l u m n > < L a y e d O u t > t r u e < / L a y e d O u t > < W a s U I I n v i s i b l e > t r u e < / W a s U I I n v i s i b l e > < / a : V a l u e > < / a : K e y V a l u e O f D i a g r a m O b j e c t K e y a n y T y p e z b w N T n L X > < a : K e y V a l u e O f D i a g r a m O b j e c t K e y a n y T y p e z b w N T n L X > < a : K e y > < K e y > M e a s u r e s \ C o u n t   o f   P a y T y p e \ T a g I n f o \ F o r m u l a < / K e y > < / a : K e y > < a : V a l u e   i : t y p e = " M e a s u r e G r i d V i e w S t a t e I D i a g r a m T a g A d d i t i o n a l I n f o " / > < / a : K e y V a l u e O f D i a g r a m O b j e c t K e y a n y T y p e z b w N T n L X > < a : K e y V a l u e O f D i a g r a m O b j e c t K e y a n y T y p e z b w N T n L X > < a : K e y > < K e y > M e a s u r e s \ C o u n t   o f   P a y T y p e \ T a g I n f o \ V a l u e < / K e y > < / a : K e y > < a : V a l u e   i : t y p e = " M e a s u r e G r i d V i e w S t a t e I D i a g r a m T a g A d d i t i o n a l I n f o " / > < / a : K e y V a l u e O f D i a g r a m O b j e c t K e y a n y T y p e z b w N T n L X > < a : K e y V a l u e O f D i a g r a m O b j e c t K e y a n y T y p e z b w N T n L X > < a : K e y > < K e y > M e a s u r e s \ C o u n t   o f   F P < / K e y > < / a : K e y > < a : V a l u e   i : t y p e = " M e a s u r e G r i d N o d e V i e w S t a t e " > < C o l u m n > 5 < / C o l u m n > < L a y e d O u t > t r u e < / L a y e d O u t > < W a s U I I n v i s i b l e > t r u e < / W a s U I I n v i s i b l e > < / a : V a l u e > < / a : K e y V a l u e O f D i a g r a m O b j e c t K e y a n y T y p e z b w N T n L X > < a : K e y V a l u e O f D i a g r a m O b j e c t K e y a n y T y p e z b w N T n L X > < a : K e y > < K e y > M e a s u r e s \ C o u n t   o f   F P \ T a g I n f o \ F o r m u l a < / K e y > < / a : K e y > < a : V a l u e   i : t y p e = " M e a s u r e G r i d V i e w S t a t e I D i a g r a m T a g A d d i t i o n a l I n f o " / > < / a : K e y V a l u e O f D i a g r a m O b j e c t K e y a n y T y p e z b w N T n L X > < a : K e y V a l u e O f D i a g r a m O b j e c t K e y a n y T y p e z b w N T n L X > < a : K e y > < K e y > M e a s u r e s \ C o u n t   o f   F P \ T a g I n f o \ V a l u e 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 m e m b e r s < / K e y > < / a : K e y > < a : V a l u e   i : t y p e = " M e a s u r e G r i d N o d e V i e w S t a t e " > < L a y e d O u t > t r u e < / L a y e d O u t > < R o w > 1 < / R o w > < / a : V a l u e > < / a : K e y V a l u e O f D i a g r a m O b j e c t K e y a n y T y p e z b w N T n L X > < a : K e y V a l u e O f D i a g r a m O b j e c t K e y a n y T y p e z b w N T n L X > < a : K e y > < K e y > M e a s u r e s \ A c t i v e   m e m b e r s \ T a g I n f o \ F o r m u l a < / K e y > < / a : K e y > < a : V a l u e   i : t y p e = " M e a s u r e G r i d V i e w S t a t e I D i a g r a m T a g A d d i t i o n a l I n f o " / > < / a : K e y V a l u e O f D i a g r a m O b j e c t K e y a n y T y p e z b w N T n L X > < a : K e y V a l u e O f D i a g r a m O b j e c t K e y a n y T y p e z b w N T n L X > < a : K e y > < K e y > M e a s u r e s \ A c t i v e   m e m b e r s \ T a g I n f o \ V a l u e 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 M e a s u r e s \ m e a s u r e   1 < / K e y > < / a : K e y > < a : V a l u e   i : t y p e = " M e a s u r e G r i d N o d e V i e w S t a t e " > < L a y e d O u t > t r u e < / L a y e d O u t > < R o w > 3 < / 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 M e a s u r e s \ S e p a r a t i o n s < / K e y > < / a : K e y > < a : V a l u e   i : t y p e = " M e a s u r e G r i d N o d e V i e w S t a t e " > < L a y e d O u t > t r u e < / L a y e d O u t > < R o w > 4 < / R o w > < / a : V a l u e > < / a : K e y V a l u e O f D i a g r a m O b j e c t K e y a n y T y p e z b w N T n L X > < a : K e y V a l u e O f D i a g r a m O b j e c t K e y a n y T y p e z b w N T n L X > < a : K e y > < K e y > M e a s u r e s \ S e p a r a t i o n s \ T a g I n f o \ F o r m u l a < / K e y > < / a : K e y > < a : V a l u e   i : t y p e = " M e a s u r e G r i d V i e w S t a t e I D i a g r a m T a g A d d i t i o n a l I n f o " / > < / a : K e y V a l u e O f D i a g r a m O b j e c t K e y a n y T y p e z b w N T n L X > < a : K e y V a l u e O f D i a g r a m O b j e c t K e y a n y T y p e z b w N T n L X > < a : K e y > < K e y > M e a s u r e s \ S e p a r a t i o n s \ T a g I n f o \ V a l u e < / K e y > < / a : K e y > < a : V a l u e   i : t y p e = " M e a s u r e G r i d V i e w S t a t e I D i a g r a m T a g A d d i t i o n a l I n f o " / > < / a : K e y V a l u e O f D i a g r a m O b j e c t K e y a n y T y p e z b w N T n L X > < a : K e y V a l u e O f D i a g r a m O b j e c t K e y a n y T y p e z b w N T n L X > < a : K e y > < K e y > M e a s u r e s \ T u r n o v e r < / K e y > < / a : K e y > < a : V a l u e   i : t y p e = " M e a s u r e G r i d N o d e V i e w S t a t e " > < L a y e d O u t > t r u e < / L a y e d O u t > < R o w > 5 < / R o w > < / a : V a l u e > < / a : K e y V a l u e O f D i a g r a m O b j e c t K e y a n y T y p e z b w N T n L X > < a : K e y V a l u e O f D i a g r a m O b j e c t K e y a n y T y p e z b w N T n L X > < a : K e y > < K e y > M e a s u r e s \ T u r n o v e r \ T a g I n f o \ F o r m u l a < / K e y > < / a : K e y > < a : V a l u e   i : t y p e = " M e a s u r e G r i d V i e w S t a t e I D i a g r a m T a g A d d i t i o n a l I n f o " / > < / a : K e y V a l u e O f D i a g r a m O b j e c t K e y a n y T y p e z b w N T n L X > < a : K e y V a l u e O f D i a g r a m O b j e c t K e y a n y T y p e z b w N T n L X > < a : K e y > < K e y > M e a s u r e s \ T u r n o v e r \ T a g I n f o \ V a l u e 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a : K e y V a l u e O f D i a g r a m O b j e c t K e y a n y T y p e z b w N T n L X > < a : K e y > < K e y > L i n k s \ & l t ; C o l u m n s \ C o u n t   o f   T e n u r e M o n t h s & g t ; - & l t ; M e a s u r e s \ T e n u r e M o n t h s & g t ; < / K e y > < / a : K e y > < a : V a l u e   i : t y p e = " M e a s u r e G r i d V i e w S t a t e I D i a g r a m L i n k " / > < / a : K e y V a l u e O f D i a g r a m O b j e c t K e y a n y T y p e z b w N T n L X > < a : K e y V a l u e O f D i a g r a m O b j e c t K e y a n y T y p e z b w N T n L X > < a : K e y > < K e y > L i n k s \ & l t ; C o l u m n s \ C o u n t   o f   T e n u r e M o n t h s & g t ; - & l t ; M e a s u r e s \ T e n u r e M o n t h s & g t ; \ C O L U M N < / K e y > < / a : K e y > < a : V a l u e   i : t y p e = " M e a s u r e G r i d V i e w S t a t e I D i a g r a m L i n k E n d p o i n t " / > < / a : K e y V a l u e O f D i a g r a m O b j e c t K e y a n y T y p e z b w N T n L X > < a : K e y V a l u e O f D i a g r a m O b j e c t K e y a n y T y p e z b w N T n L X > < a : K e y > < K e y > L i n k s \ & l t ; C o l u m n s \ C o u n t   o f   T e n u r e M o n t h s & g t ; - & l t ; M e a s u r e s \ T e n u r e M o n t h s & g t ; \ M E A S U R E < / K e y > < / a : K e y > < a : V a l u e   i : t y p e = " M e a s u r e G r i d V i e w S t a t e I D i a g r a m L i n k E n d p o i n t " / > < / a : K e y V a l u e O f D i a g r a m O b j e c t K e y a n y T y p e z b w N T n L X > < a : K e y V a l u e O f D i a g r a m O b j e c t K e y a n y T y p e z b w N T n L X > < a : K e y > < K e y > L i n k s \ & l t ; C o l u m n s \ S u m   o f   B a d H i r e s & g t ; - & l t ; M e a s u r e s \ B a d H i r e s & g t ; < / K e y > < / a : K e y > < a : V a l u e   i : t y p e = " M e a s u r e G r i d V i e w S t a t e I D i a g r a m L i n k " / > < / a : K e y V a l u e O f D i a g r a m O b j e c t K e y a n y T y p e z b w N T n L X > < a : K e y V a l u e O f D i a g r a m O b j e c t K e y a n y T y p e z b w N T n L X > < a : K e y > < K e y > L i n k s \ & l t ; C o l u m n s \ S u m   o f   B a d H i r e s & g t ; - & l t ; M e a s u r e s \ B a d H i r e s & g t ; \ C O L U M N < / K e y > < / a : K e y > < a : V a l u e   i : t y p e = " M e a s u r e G r i d V i e w S t a t e I D i a g r a m L i n k E n d p o i n t " / > < / a : K e y V a l u e O f D i a g r a m O b j e c t K e y a n y T y p e z b w N T n L X > < a : K e y V a l u e O f D i a g r a m O b j e c t K e y a n y T y p e z b w N T n L X > < a : K e y > < K e y > L i n k s \ & l t ; C o l u m n s \ S u m   o f   B a d H i r e s & g t ; - & l t ; M e a s u r e s \ B a d H i r e s & g t ; \ M E A S U R E < / K e y > < / a : K e y > < a : V a l u e   i : t y p e = " M e a s u r e G r i d V i e w S t a t e I D i a g r a m L i n k E n d p o i n t " / > < / a : K e y V a l u e O f D i a g r a m O b j e c t K e y a n y T y p e z b w N T n L X > < a : K e y V a l u e O f D i a g r a m O b j e c t K e y a n y T y p e z b w N T n L X > < a : K e y > < K e y > L i n k s \ & l t ; C o l u m n s \ C o u n t   o f   T e r m R e a s o n & g t ; - & l t ; M e a s u r e s \ T e r m R e a s o n & g t ; < / K e y > < / a : K e y > < a : V a l u e   i : t y p e = " M e a s u r e G r i d V i e w S t a t e I D i a g r a m L i n k " / > < / a : K e y V a l u e O f D i a g r a m O b j e c t K e y a n y T y p e z b w N T n L X > < a : K e y V a l u e O f D i a g r a m O b j e c t K e y a n y T y p e z b w N T n L X > < a : K e y > < K e y > L i n k s \ & l t ; C o l u m n s \ C o u n t   o f   T e r m R e a s o n & g t ; - & l t ; M e a s u r e s \ T e r m R e a s o n & g t ; \ C O L U M N < / K e y > < / a : K e y > < a : V a l u e   i : t y p e = " M e a s u r e G r i d V i e w S t a t e I D i a g r a m L i n k E n d p o i n t " / > < / a : K e y V a l u e O f D i a g r a m O b j e c t K e y a n y T y p e z b w N T n L X > < a : K e y V a l u e O f D i a g r a m O b j e c t K e y a n y T y p e z b w N T n L X > < a : K e y > < K e y > L i n k s \ & l t ; C o l u m n s \ C o u n t   o f   T e r m R e a s o n & g t ; - & l t ; M e a s u r e s \ T e r m R e a s o n & g t ; \ M E A S U R E < / K e y > < / a : K e y > < a : V a l u e   i : t y p e = " M e a s u r e G r i d V i e w S t a t e I D i a g r a m L i n k E n d p o i n t " / > < / a : K e y V a l u e O f D i a g r a m O b j e c t K e y a n y T y p e z b w N T n L X > < a : K e y V a l u e O f D i a g r a m O b j e c t K e y a n y T y p e z b w N T n L X > < a : K e y > < K e y > L i n k s \ & l t ; C o l u m n s \ C o u n t   o f   P a y T y p e & g t ; - & l t ; M e a s u r e s \ P a y T y p e & g t ; < / K e y > < / a : K e y > < a : V a l u e   i : t y p e = " M e a s u r e G r i d V i e w S t a t e I D i a g r a m L i n k " / > < / a : K e y V a l u e O f D i a g r a m O b j e c t K e y a n y T y p e z b w N T n L X > < a : K e y V a l u e O f D i a g r a m O b j e c t K e y a n y T y p e z b w N T n L X > < a : K e y > < K e y > L i n k s \ & l t ; C o l u m n s \ C o u n t   o f   P a y T y p e & g t ; - & l t ; M e a s u r e s \ P a y T y p e & g t ; \ C O L U M N < / K e y > < / a : K e y > < a : V a l u e   i : t y p e = " M e a s u r e G r i d V i e w S t a t e I D i a g r a m L i n k E n d p o i n t " / > < / a : K e y V a l u e O f D i a g r a m O b j e c t K e y a n y T y p e z b w N T n L X > < a : K e y V a l u e O f D i a g r a m O b j e c t K e y a n y T y p e z b w N T n L X > < a : K e y > < K e y > L i n k s \ & l t ; C o l u m n s \ C o u n t   o f   P a y T y p e & g t ; - & l t ; M e a s u r e s \ P a y T y p e & g t ; \ M E A S U R E < / K e y > < / a : K e y > < a : V a l u e   i : t y p e = " M e a s u r e G r i d V i e w S t a t e I D i a g r a m L i n k E n d p o i n t " / > < / a : K e y V a l u e O f D i a g r a m O b j e c t K e y a n y T y p e z b w N T n L X > < a : K e y V a l u e O f D i a g r a m O b j e c t K e y a n y T y p e z b w N T n L X > < a : K e y > < K e y > L i n k s \ & l t ; C o l u m n s \ C o u n t   o f   F P & g t ; - & l t ; M e a s u r e s \ F P & g t ; < / K e y > < / a : K e y > < a : V a l u e   i : t y p e = " M e a s u r e G r i d V i e w S t a t e I D i a g r a m L i n k " / > < / a : K e y V a l u e O f D i a g r a m O b j e c t K e y a n y T y p e z b w N T n L X > < a : K e y V a l u e O f D i a g r a m O b j e c t K e y a n y T y p e z b w N T n L X > < a : K e y > < K e y > L i n k s \ & l t ; C o l u m n s \ C o u n t   o f   F P & g t ; - & l t ; M e a s u r e s \ F P & g t ; \ C O L U M N < / K e y > < / a : K e y > < a : V a l u e   i : t y p e = " M e a s u r e G r i d V i e w S t a t e I D i a g r a m L i n k E n d p o i n t " / > < / a : K e y V a l u e O f D i a g r a m O b j e c t K e y a n y T y p e z b w N T n L X > < a : K e y V a l u e O f D i a g r a m O b j e c t K e y a n y T y p e z b w N T n L X > < a : K e y > < K e y > L i n k s \ & l t ; C o l u m n s \ C o u n t   o f   F P & g t ; - & l t ; M e a s u r e s \ F P & g t ; \ M E A S U R E 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L i n k e d T a b l e U p d a t e M o d e " > < C u s t o m C o n t e n t > < ! [ C D A T A [ T r u e ] ] > < / C u s t o m C o n t e n t > < / G e m i n i > 
</file>

<file path=customXml/item8.xml>��< ? x m l   v e r s i o n = " 1 . 0 "   e n c o d i n g = " U T F - 1 6 " ? > < G e m i n i   x m l n s = " h t t p : / / g e m i n i / p i v o t c u s t o m i z a t i o n / d c d 4 8 b a a - 3 d e 9 - 4 4 9 1 - b b 1 6 - 3 f 1 a 7 e a 3 6 2 d a " > < C u s t o m C o n t e n t > < ! [ C D A T A [ < ? x m l   v e r s i o n = " 1 . 0 "   e n c o d i n g = " u t f - 1 6 " ? > < S e t t i n g s > < C a l c u l a t e d F i e l d s > < i t e m > < M e a s u r e N a m e > E m p C o u n t < / M e a s u r e N a m e > < D i s p l a y N a m e > E m p C o u n t < / D i s p l a y N a m e > < V i s i b l e > F a l s e < / V i s i b l e > < / i t e m > < i t e m > < M e a s u r e N a m e > A c t i v e   m e m b e r s < / M e a s u r e N a m e > < D i s p l a y N a m e > A c t i v e   m e m b e r s < / D i s p l a y N a m e > < V i s i b l e > F a l s e < / V i s i b l e > < / i t e m > < i t e m > < M e a s u r e N a m e > N e w   H i r e s < / M e a s u r e N a m e > < D i s p l a y N a m e > N e w   H i r e s < / D i s p l a y N a m e > < V i s i b l e > F a l s e < / V i s i b l e > < / i t e m > < i t e m > < M e a s u r e N a m e > m e a s u r e   1 < / M e a s u r e N a m e > < D i s p l a y N a m e > m e a s u r e   1 < / D i s p l a y N a m e > < V i s i b l e > F a l s e < / V i s i b l e > < / i t e m > < i t e m > < M e a s u r e N a m e > S e p a r a t i o n s < / M e a s u r e N a m e > < D i s p l a y N a m e > S e p a r a t i o n s < / D i s p l a y N a m e > < V i s i b l e > F a l s e < / V i s i b l e > < / i t e m > < i t e m > < M e a s u r e N a m e > T u r n o v e r < / M e a s u r e N a m e > < D i s p l a y N a m e > T u r n o v e r < / D i s p l a y N a m e > < V i s i b l e > F a l s e < / V i s i b l e > < / i t e m > < / C a l c u l a t e d F i e l d s > < S A H o s t H a s h > 0 < / S A H o s t H a s h > < G e m i n i F i e l d L i s t V i s i b l e > T r u e < / G e m i n i F i e l d L i s t V i s i b l e > < / S e t t i n g s > ] ] > < / 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9175E4A-7E61-46D3-A1D5-40AD1B203457}">
  <ds:schemaRefs/>
</ds:datastoreItem>
</file>

<file path=customXml/itemProps10.xml><?xml version="1.0" encoding="utf-8"?>
<ds:datastoreItem xmlns:ds="http://schemas.openxmlformats.org/officeDocument/2006/customXml" ds:itemID="{0BA999B9-B2F7-4CA3-8B61-488800571DEE}">
  <ds:schemaRefs/>
</ds:datastoreItem>
</file>

<file path=customXml/itemProps11.xml><?xml version="1.0" encoding="utf-8"?>
<ds:datastoreItem xmlns:ds="http://schemas.openxmlformats.org/officeDocument/2006/customXml" ds:itemID="{0407DF0C-A728-47D2-9AED-6D8B84F81EB5}">
  <ds:schemaRefs/>
</ds:datastoreItem>
</file>

<file path=customXml/itemProps12.xml><?xml version="1.0" encoding="utf-8"?>
<ds:datastoreItem xmlns:ds="http://schemas.openxmlformats.org/officeDocument/2006/customXml" ds:itemID="{88A09DF8-E76E-4177-AC25-FB824F5E3E9D}">
  <ds:schemaRefs/>
</ds:datastoreItem>
</file>

<file path=customXml/itemProps13.xml><?xml version="1.0" encoding="utf-8"?>
<ds:datastoreItem xmlns:ds="http://schemas.openxmlformats.org/officeDocument/2006/customXml" ds:itemID="{7B3370B5-FEF0-4954-8109-2759C93404C7}">
  <ds:schemaRefs/>
</ds:datastoreItem>
</file>

<file path=customXml/itemProps14.xml><?xml version="1.0" encoding="utf-8"?>
<ds:datastoreItem xmlns:ds="http://schemas.openxmlformats.org/officeDocument/2006/customXml" ds:itemID="{478EA857-0749-4C13-9BE2-C9811A32AE72}">
  <ds:schemaRefs/>
</ds:datastoreItem>
</file>

<file path=customXml/itemProps15.xml><?xml version="1.0" encoding="utf-8"?>
<ds:datastoreItem xmlns:ds="http://schemas.openxmlformats.org/officeDocument/2006/customXml" ds:itemID="{5E5F5A70-465C-4C72-B729-4545F1369999}">
  <ds:schemaRefs/>
</ds:datastoreItem>
</file>

<file path=customXml/itemProps16.xml><?xml version="1.0" encoding="utf-8"?>
<ds:datastoreItem xmlns:ds="http://schemas.openxmlformats.org/officeDocument/2006/customXml" ds:itemID="{BA0BC2CC-4814-401E-A7E2-DCA9CF05463C}">
  <ds:schemaRefs/>
</ds:datastoreItem>
</file>

<file path=customXml/itemProps17.xml><?xml version="1.0" encoding="utf-8"?>
<ds:datastoreItem xmlns:ds="http://schemas.openxmlformats.org/officeDocument/2006/customXml" ds:itemID="{52114BBE-D5BC-4E3D-A366-FA75950F3436}">
  <ds:schemaRefs/>
</ds:datastoreItem>
</file>

<file path=customXml/itemProps18.xml><?xml version="1.0" encoding="utf-8"?>
<ds:datastoreItem xmlns:ds="http://schemas.openxmlformats.org/officeDocument/2006/customXml" ds:itemID="{0011A8CD-7A74-46E3-8A44-635A48476ACE}">
  <ds:schemaRefs/>
</ds:datastoreItem>
</file>

<file path=customXml/itemProps19.xml><?xml version="1.0" encoding="utf-8"?>
<ds:datastoreItem xmlns:ds="http://schemas.openxmlformats.org/officeDocument/2006/customXml" ds:itemID="{D3B6B972-0E36-4D2B-BBA6-D39940F88B26}">
  <ds:schemaRefs/>
</ds:datastoreItem>
</file>

<file path=customXml/itemProps2.xml><?xml version="1.0" encoding="utf-8"?>
<ds:datastoreItem xmlns:ds="http://schemas.openxmlformats.org/officeDocument/2006/customXml" ds:itemID="{DC6CF963-5709-4D6C-9FEE-1D60C3D9BF57}">
  <ds:schemaRefs/>
</ds:datastoreItem>
</file>

<file path=customXml/itemProps20.xml><?xml version="1.0" encoding="utf-8"?>
<ds:datastoreItem xmlns:ds="http://schemas.openxmlformats.org/officeDocument/2006/customXml" ds:itemID="{20E41D9F-346B-43F5-8E03-C6A47C660DB3}">
  <ds:schemaRefs/>
</ds:datastoreItem>
</file>

<file path=customXml/itemProps21.xml><?xml version="1.0" encoding="utf-8"?>
<ds:datastoreItem xmlns:ds="http://schemas.openxmlformats.org/officeDocument/2006/customXml" ds:itemID="{2AD89473-54D8-4D52-B77E-1E1CC7F6D4C7}">
  <ds:schemaRefs/>
</ds:datastoreItem>
</file>

<file path=customXml/itemProps22.xml><?xml version="1.0" encoding="utf-8"?>
<ds:datastoreItem xmlns:ds="http://schemas.openxmlformats.org/officeDocument/2006/customXml" ds:itemID="{4B810E70-178A-416A-9194-67C362F9970B}">
  <ds:schemaRefs/>
</ds:datastoreItem>
</file>

<file path=customXml/itemProps23.xml><?xml version="1.0" encoding="utf-8"?>
<ds:datastoreItem xmlns:ds="http://schemas.openxmlformats.org/officeDocument/2006/customXml" ds:itemID="{E289478C-C068-4811-8B49-4FC0CDCB5D6F}">
  <ds:schemaRefs/>
</ds:datastoreItem>
</file>

<file path=customXml/itemProps24.xml><?xml version="1.0" encoding="utf-8"?>
<ds:datastoreItem xmlns:ds="http://schemas.openxmlformats.org/officeDocument/2006/customXml" ds:itemID="{31550BD5-A088-4D08-BDC1-E7BC820A9336}">
  <ds:schemaRefs/>
</ds:datastoreItem>
</file>

<file path=customXml/itemProps25.xml><?xml version="1.0" encoding="utf-8"?>
<ds:datastoreItem xmlns:ds="http://schemas.openxmlformats.org/officeDocument/2006/customXml" ds:itemID="{FCEC1800-06F4-4059-A3D1-E15DF138BD0E}">
  <ds:schemaRefs>
    <ds:schemaRef ds:uri="http://schemas.microsoft.com/DataMashup"/>
  </ds:schemaRefs>
</ds:datastoreItem>
</file>

<file path=customXml/itemProps26.xml><?xml version="1.0" encoding="utf-8"?>
<ds:datastoreItem xmlns:ds="http://schemas.openxmlformats.org/officeDocument/2006/customXml" ds:itemID="{30E7481E-06AA-43CC-A24B-3399860E772E}">
  <ds:schemaRefs/>
</ds:datastoreItem>
</file>

<file path=customXml/itemProps27.xml><?xml version="1.0" encoding="utf-8"?>
<ds:datastoreItem xmlns:ds="http://schemas.openxmlformats.org/officeDocument/2006/customXml" ds:itemID="{1FF44680-168C-436E-A6EE-9F9266B44754}">
  <ds:schemaRefs/>
</ds:datastoreItem>
</file>

<file path=customXml/itemProps28.xml><?xml version="1.0" encoding="utf-8"?>
<ds:datastoreItem xmlns:ds="http://schemas.openxmlformats.org/officeDocument/2006/customXml" ds:itemID="{4AABF86C-E8AD-4F63-9F28-DAEF6A87EB8A}">
  <ds:schemaRefs/>
</ds:datastoreItem>
</file>

<file path=customXml/itemProps29.xml><?xml version="1.0" encoding="utf-8"?>
<ds:datastoreItem xmlns:ds="http://schemas.openxmlformats.org/officeDocument/2006/customXml" ds:itemID="{1B02C7E8-D8F2-471C-9B1F-B03F1726AC59}">
  <ds:schemaRefs/>
</ds:datastoreItem>
</file>

<file path=customXml/itemProps3.xml><?xml version="1.0" encoding="utf-8"?>
<ds:datastoreItem xmlns:ds="http://schemas.openxmlformats.org/officeDocument/2006/customXml" ds:itemID="{9C5F51F0-BB5C-4BD3-91A0-1394DD8843B9}">
  <ds:schemaRefs/>
</ds:datastoreItem>
</file>

<file path=customXml/itemProps4.xml><?xml version="1.0" encoding="utf-8"?>
<ds:datastoreItem xmlns:ds="http://schemas.openxmlformats.org/officeDocument/2006/customXml" ds:itemID="{322B0397-E08D-4C6A-8FBD-0BF3BFD4BAED}">
  <ds:schemaRefs/>
</ds:datastoreItem>
</file>

<file path=customXml/itemProps5.xml><?xml version="1.0" encoding="utf-8"?>
<ds:datastoreItem xmlns:ds="http://schemas.openxmlformats.org/officeDocument/2006/customXml" ds:itemID="{4D012474-0908-469B-860A-955C1D5BC50F}">
  <ds:schemaRefs/>
</ds:datastoreItem>
</file>

<file path=customXml/itemProps6.xml><?xml version="1.0" encoding="utf-8"?>
<ds:datastoreItem xmlns:ds="http://schemas.openxmlformats.org/officeDocument/2006/customXml" ds:itemID="{3427863D-7547-420C-B7FF-4C8ECEE0080E}">
  <ds:schemaRefs/>
</ds:datastoreItem>
</file>

<file path=customXml/itemProps7.xml><?xml version="1.0" encoding="utf-8"?>
<ds:datastoreItem xmlns:ds="http://schemas.openxmlformats.org/officeDocument/2006/customXml" ds:itemID="{ADAFF186-13F3-4FB8-9EFE-80D4DE07E5B0}">
  <ds:schemaRefs/>
</ds:datastoreItem>
</file>

<file path=customXml/itemProps8.xml><?xml version="1.0" encoding="utf-8"?>
<ds:datastoreItem xmlns:ds="http://schemas.openxmlformats.org/officeDocument/2006/customXml" ds:itemID="{6F77C52C-D336-4E8A-B238-29BCC77B206A}">
  <ds:schemaRefs/>
</ds:datastoreItem>
</file>

<file path=customXml/itemProps9.xml><?xml version="1.0" encoding="utf-8"?>
<ds:datastoreItem xmlns:ds="http://schemas.openxmlformats.org/officeDocument/2006/customXml" ds:itemID="{E1338067-12EB-4E87-BCBE-3EB225A74C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Sheet12</vt:lpstr>
      <vt:lpstr>Sheet11</vt:lpstr>
      <vt:lpstr>Termination reason</vt:lpstr>
      <vt:lpstr>Separations</vt:lpstr>
      <vt:lpstr>Active region</vt:lpstr>
      <vt:lpstr>Tenure</vt:lpstr>
      <vt:lpstr>Ethinic</vt:lpstr>
      <vt:lpstr>Active</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hp5CD337BQ62@outlook.com</cp:lastModifiedBy>
  <dcterms:created xsi:type="dcterms:W3CDTF">2024-05-14T13:56:11Z</dcterms:created>
  <dcterms:modified xsi:type="dcterms:W3CDTF">2024-05-23T16:31:05Z</dcterms:modified>
</cp:coreProperties>
</file>