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Workshop Material\Dimensions\"/>
    </mc:Choice>
  </mc:AlternateContent>
  <xr:revisionPtr revIDLastSave="0" documentId="13_ncr:1_{B0714595-5CD1-4F02-BCBA-B9EEDC09B1F3}" xr6:coauthVersionLast="47" xr6:coauthVersionMax="47" xr10:uidLastSave="{00000000-0000-0000-0000-000000000000}"/>
  <bookViews>
    <workbookView xWindow="-108" yWindow="-108" windowWidth="23256" windowHeight="12456" activeTab="1" xr2:uid="{B6EF3F89-B75D-4938-9D4F-95339D851B3E}"/>
  </bookViews>
  <sheets>
    <sheet name="Sheet1" sheetId="1" r:id="rId1"/>
    <sheet name="Sheet 2" sheetId="2" r:id="rId2"/>
  </sheets>
  <definedNames>
    <definedName name="_xlnm._FilterDatabase" localSheetId="0" hidden="1">Sheet1!$A$2:$H$26</definedName>
    <definedName name="Leads">Sheet1!$G$3:$G$26</definedName>
    <definedName name="Pipeline">Sheet1!$F$3:$F$26</definedName>
    <definedName name="Pipeline_Lead">Sheet1!$H$3:$H$26</definedName>
    <definedName name="QTR">Sheet1!$A$3:$A$26</definedName>
    <definedName name="Region">Sheet1!$B$3:$B$26</definedName>
    <definedName name="Revenue">Sheet1!$C$3:$C$26</definedName>
    <definedName name="Revenue_Win">Sheet1!$E$3:$E$26</definedName>
    <definedName name="Wins">Sheet1!$D$3:$D$26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4" i="2"/>
  <c r="E14" i="2"/>
  <c r="E13" i="2"/>
  <c r="D13" i="2"/>
  <c r="D10" i="2"/>
  <c r="E10" i="2"/>
  <c r="E9" i="2"/>
  <c r="F13" i="2" l="1"/>
  <c r="F14" i="2"/>
  <c r="F10" i="2"/>
  <c r="E15" i="2"/>
  <c r="D15" i="2"/>
  <c r="E11" i="2"/>
  <c r="D11" i="2"/>
  <c r="F9" i="2"/>
  <c r="F11" i="2" l="1"/>
  <c r="F15" i="2"/>
</calcChain>
</file>

<file path=xl/sharedStrings.xml><?xml version="1.0" encoding="utf-8"?>
<sst xmlns="http://schemas.openxmlformats.org/spreadsheetml/2006/main" count="90" uniqueCount="34">
  <si>
    <t>QTR</t>
  </si>
  <si>
    <t>2023-Q1</t>
  </si>
  <si>
    <t>2023-Q2</t>
  </si>
  <si>
    <t>2023-Q3</t>
  </si>
  <si>
    <t>2023-Q4</t>
  </si>
  <si>
    <t>2024-Q1</t>
  </si>
  <si>
    <t>2024-Q2</t>
  </si>
  <si>
    <t>Pipeline</t>
  </si>
  <si>
    <t>Leads</t>
  </si>
  <si>
    <t>Wins</t>
  </si>
  <si>
    <t>Revenue</t>
  </si>
  <si>
    <t>Sales(Lag)</t>
  </si>
  <si>
    <t>Marketing(Leads)</t>
  </si>
  <si>
    <t>Revenue/Win</t>
  </si>
  <si>
    <t>Pipeline/Lead</t>
  </si>
  <si>
    <t>Region</t>
  </si>
  <si>
    <t>East</t>
  </si>
  <si>
    <t>North</t>
  </si>
  <si>
    <t>West</t>
  </si>
  <si>
    <t>South</t>
  </si>
  <si>
    <t>CQ</t>
  </si>
  <si>
    <t>PQ</t>
  </si>
  <si>
    <t>Diff</t>
  </si>
  <si>
    <t>*</t>
  </si>
  <si>
    <t>Column1</t>
  </si>
  <si>
    <t>Column2</t>
  </si>
  <si>
    <t>Column3</t>
  </si>
  <si>
    <t>Column4</t>
  </si>
  <si>
    <t xml:space="preserve">            Wins</t>
  </si>
  <si>
    <t xml:space="preserve">           Revenue/Win</t>
  </si>
  <si>
    <t xml:space="preserve">            Leads</t>
  </si>
  <si>
    <t xml:space="preserve">            Pipeline/Lead</t>
  </si>
  <si>
    <t>.</t>
  </si>
  <si>
    <t>Sale Performace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</si>
</sst>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9" fontId="0" fillId="0" borderId="0" xfId="1" applyFont="1"/>
    <xf numFmtId="9" fontId="2" fillId="0" borderId="0" xfId="1" applyFont="1"/>
    <xf numFmtId="0" fontId="2" fillId="0" borderId="0" xfId="0" applyNumberFormat="1" applyFo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 applyBorder="1"/>
    <xf numFmtId="0" fontId="4" fillId="2" borderId="4" xfId="0" applyFont="1" applyFill="1" applyBorder="1"/>
    <xf numFmtId="164" fontId="5" fillId="3" borderId="3" xfId="0" applyNumberFormat="1" applyFont="1" applyFill="1" applyBorder="1" applyAlignment="1"/>
    <xf numFmtId="9" fontId="5" fillId="3" borderId="3" xfId="1" applyFont="1" applyFill="1" applyBorder="1" applyAlignment="1"/>
    <xf numFmtId="0" fontId="4" fillId="3" borderId="2" xfId="0" applyFont="1" applyFill="1" applyBorder="1" applyAlignment="1">
      <alignment vertical="center"/>
    </xf>
    <xf numFmtId="9" fontId="4" fillId="3" borderId="2" xfId="1" applyFont="1" applyFill="1" applyBorder="1" applyAlignment="1">
      <alignment vertical="center"/>
    </xf>
    <xf numFmtId="164" fontId="5" fillId="3" borderId="2" xfId="0" applyNumberFormat="1" applyFont="1" applyFill="1" applyBorder="1" applyAlignment="1"/>
    <xf numFmtId="9" fontId="5" fillId="3" borderId="2" xfId="1" applyFont="1" applyFill="1" applyBorder="1" applyAlignment="1"/>
    <xf numFmtId="164" fontId="5" fillId="3" borderId="0" xfId="0" applyNumberFormat="1" applyFont="1" applyFill="1" applyBorder="1" applyAlignment="1"/>
    <xf numFmtId="9" fontId="5" fillId="3" borderId="0" xfId="1" applyFont="1" applyFill="1" applyBorder="1" applyAlignment="1"/>
    <xf numFmtId="0" fontId="6" fillId="2" borderId="1" xfId="0" applyFont="1" applyFill="1" applyBorder="1" applyAlignment="1">
      <alignment horizontal="center"/>
    </xf>
    <xf numFmtId="0" fontId="4" fillId="2" borderId="2" xfId="0" applyNumberFormat="1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220980</xdr:colOff>
      <xdr:row>18</xdr:row>
      <xdr:rowOff>60960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8A6846-0BFA-0656-D36B-0E45C4D5B22A}"/>
            </a:ext>
          </a:extLst>
        </xdr:cNvPr>
        <xdr:cNvSpPr txBox="1"/>
      </xdr:nvSpPr>
      <xdr:spPr>
        <a:xfrm>
          <a:off x="9052560" y="36728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1FC4C-E4D1-431A-8777-79995122FA76}" name="Table1" displayName="Table1" ref="C5:F15" totalsRowShown="0" headerRowDxfId="0">
  <autoFilter ref="C5:F15" xr:uid="{B471FC4C-E4D1-431A-8777-79995122FA76}"/>
  <tableColumns count="4">
    <tableColumn id="1" xr3:uid="{C28195EC-9C4F-40CE-B03C-3B93BB894745}" name="Column1" dataDxfId="4"/>
    <tableColumn id="2" xr3:uid="{8D148E97-E895-4494-AAD4-A22C01442B3C}" name="Column2" dataDxfId="3"/>
    <tableColumn id="3" xr3:uid="{4FED15CE-387D-41DC-9452-68E224625B80}" name="Column3" dataDxfId="2"/>
    <tableColumn id="4" xr3:uid="{DB7CB83C-F3A5-41E6-9790-78BBF40245B7}" name="Column4" dataDxfId="1" dataCellStyle="Percent">
      <calculatedColumnFormula>D6/E6-1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1CA6-99D4-47A7-B516-E8525591A8DD}">
  <sheetPr codeName="Sheet1"/>
  <dimension ref="A1:P26"/>
  <sheetViews>
    <sheetView workbookViewId="0">
      <selection activeCell="G14" sqref="G14"/>
    </sheetView>
  </sheetViews>
  <sheetFormatPr defaultRowHeight="14.4" x14ac:dyDescent="0.3"/>
  <cols>
    <col min="3" max="3" width="12.5546875" bestFit="1" customWidth="1"/>
    <col min="5" max="5" width="13.33203125" customWidth="1"/>
    <col min="6" max="6" width="11.109375" bestFit="1" customWidth="1"/>
    <col min="8" max="8" width="12" style="6" customWidth="1"/>
    <col min="12" max="12" width="13" customWidth="1"/>
    <col min="14" max="14" width="14.77734375" customWidth="1"/>
    <col min="15" max="15" width="15.21875" customWidth="1"/>
    <col min="16" max="16" width="11.77734375" style="9" customWidth="1"/>
  </cols>
  <sheetData>
    <row r="1" spans="1:16" x14ac:dyDescent="0.3">
      <c r="C1" s="2" t="s">
        <v>11</v>
      </c>
      <c r="D1" s="2"/>
      <c r="E1" s="2"/>
      <c r="F1" s="2" t="s">
        <v>12</v>
      </c>
      <c r="G1" s="2"/>
    </row>
    <row r="2" spans="1:16" s="5" customFormat="1" x14ac:dyDescent="0.3">
      <c r="A2" s="5" t="s">
        <v>0</v>
      </c>
      <c r="B2" s="5" t="s">
        <v>15</v>
      </c>
      <c r="C2" s="5" t="s">
        <v>10</v>
      </c>
      <c r="D2" s="5" t="s">
        <v>9</v>
      </c>
      <c r="E2" s="5" t="s">
        <v>13</v>
      </c>
      <c r="F2" s="5" t="s">
        <v>7</v>
      </c>
      <c r="G2" s="5" t="s">
        <v>8</v>
      </c>
      <c r="H2" s="7" t="s">
        <v>14</v>
      </c>
      <c r="P2" s="10"/>
    </row>
    <row r="3" spans="1:16" x14ac:dyDescent="0.3">
      <c r="A3" t="s">
        <v>6</v>
      </c>
      <c r="B3" t="s">
        <v>16</v>
      </c>
      <c r="C3" s="3">
        <v>16409.64</v>
      </c>
      <c r="D3">
        <v>278</v>
      </c>
      <c r="E3" s="3">
        <v>59.02748201438849</v>
      </c>
      <c r="F3" s="3">
        <v>42076</v>
      </c>
      <c r="G3" s="1">
        <v>78</v>
      </c>
      <c r="H3" s="8">
        <v>53.531806615776084</v>
      </c>
    </row>
    <row r="4" spans="1:16" x14ac:dyDescent="0.3">
      <c r="A4" t="s">
        <v>5</v>
      </c>
      <c r="B4" t="s">
        <v>16</v>
      </c>
      <c r="C4" s="3">
        <v>8540.7000000000007</v>
      </c>
      <c r="D4">
        <v>197</v>
      </c>
      <c r="E4" s="3">
        <v>43.353807106598985</v>
      </c>
      <c r="F4" s="3">
        <v>28469</v>
      </c>
      <c r="G4" s="1">
        <v>721</v>
      </c>
      <c r="H4" s="8">
        <v>39.485436893203882</v>
      </c>
    </row>
    <row r="5" spans="1:16" x14ac:dyDescent="0.3">
      <c r="A5" t="s">
        <v>1</v>
      </c>
      <c r="B5" t="s">
        <v>16</v>
      </c>
      <c r="C5" s="3">
        <v>7952.7</v>
      </c>
      <c r="D5">
        <v>182</v>
      </c>
      <c r="E5" s="3">
        <v>43.696153846153848</v>
      </c>
      <c r="F5" s="3">
        <v>26509</v>
      </c>
      <c r="G5" s="1">
        <v>392</v>
      </c>
      <c r="H5" s="8">
        <v>67.625</v>
      </c>
    </row>
    <row r="6" spans="1:16" x14ac:dyDescent="0.3">
      <c r="A6" t="s">
        <v>2</v>
      </c>
      <c r="B6" t="s">
        <v>16</v>
      </c>
      <c r="C6" s="3">
        <v>13725.72</v>
      </c>
      <c r="D6">
        <v>286</v>
      </c>
      <c r="E6" s="3">
        <v>47.992027972027969</v>
      </c>
      <c r="F6" s="3">
        <v>38127</v>
      </c>
      <c r="G6" s="1">
        <v>48</v>
      </c>
      <c r="H6" s="8">
        <v>79.266112266112259</v>
      </c>
    </row>
    <row r="7" spans="1:16" x14ac:dyDescent="0.3">
      <c r="A7" t="s">
        <v>3</v>
      </c>
      <c r="B7" t="s">
        <v>16</v>
      </c>
      <c r="C7" s="3">
        <v>3321.65</v>
      </c>
      <c r="D7">
        <v>273</v>
      </c>
      <c r="E7" s="3">
        <v>12.167216117216118</v>
      </c>
      <c r="F7" s="3">
        <v>10715</v>
      </c>
      <c r="G7" s="1">
        <v>427</v>
      </c>
      <c r="H7" s="8">
        <v>25.093676814988289</v>
      </c>
    </row>
    <row r="8" spans="1:16" x14ac:dyDescent="0.3">
      <c r="A8" t="s">
        <v>4</v>
      </c>
      <c r="B8" t="s">
        <v>16</v>
      </c>
      <c r="C8" s="3">
        <v>13541.4</v>
      </c>
      <c r="D8">
        <v>169</v>
      </c>
      <c r="E8" s="3">
        <v>80.126627218934914</v>
      </c>
      <c r="F8" s="3">
        <v>37615</v>
      </c>
      <c r="G8" s="1">
        <v>700</v>
      </c>
      <c r="H8" s="8">
        <v>53.735714285714288</v>
      </c>
    </row>
    <row r="9" spans="1:16" x14ac:dyDescent="0.3">
      <c r="A9" t="s">
        <v>6</v>
      </c>
      <c r="B9" t="s">
        <v>17</v>
      </c>
      <c r="C9" s="3">
        <v>13064</v>
      </c>
      <c r="D9">
        <v>143</v>
      </c>
      <c r="E9" s="3">
        <v>91.35664335664336</v>
      </c>
      <c r="F9" s="3">
        <v>32660</v>
      </c>
      <c r="G9" s="1">
        <v>683</v>
      </c>
      <c r="H9" s="8">
        <v>47.818448023426065</v>
      </c>
    </row>
    <row r="10" spans="1:16" x14ac:dyDescent="0.3">
      <c r="A10" t="s">
        <v>5</v>
      </c>
      <c r="B10" t="s">
        <v>17</v>
      </c>
      <c r="C10" s="3">
        <v>13551.56</v>
      </c>
      <c r="D10">
        <v>222</v>
      </c>
      <c r="E10" s="3">
        <v>61.043063063063059</v>
      </c>
      <c r="F10" s="3">
        <v>35662</v>
      </c>
      <c r="G10" s="1">
        <v>641</v>
      </c>
      <c r="H10" s="8">
        <v>55.634945397815912</v>
      </c>
    </row>
    <row r="11" spans="1:16" x14ac:dyDescent="0.3">
      <c r="A11" t="s">
        <v>1</v>
      </c>
      <c r="B11" t="s">
        <v>17</v>
      </c>
      <c r="C11" s="3">
        <v>13782.91</v>
      </c>
      <c r="D11">
        <v>105</v>
      </c>
      <c r="E11" s="3">
        <v>131.26580952380951</v>
      </c>
      <c r="F11" s="3">
        <v>44461</v>
      </c>
      <c r="G11" s="1">
        <v>326</v>
      </c>
      <c r="H11" s="8">
        <v>136.38343558282207</v>
      </c>
    </row>
    <row r="12" spans="1:16" x14ac:dyDescent="0.3">
      <c r="A12" t="s">
        <v>2</v>
      </c>
      <c r="B12" t="s">
        <v>17</v>
      </c>
      <c r="C12" s="3">
        <v>7740</v>
      </c>
      <c r="D12">
        <v>182</v>
      </c>
      <c r="E12" s="3">
        <v>42.527472527472526</v>
      </c>
      <c r="F12" s="3">
        <v>19350</v>
      </c>
      <c r="G12" s="1">
        <v>433</v>
      </c>
      <c r="H12" s="8">
        <v>44.688221709006932</v>
      </c>
    </row>
    <row r="13" spans="1:16" x14ac:dyDescent="0.3">
      <c r="A13" t="s">
        <v>3</v>
      </c>
      <c r="B13" t="s">
        <v>17</v>
      </c>
      <c r="C13" s="3">
        <v>12424.3</v>
      </c>
      <c r="D13">
        <v>286</v>
      </c>
      <c r="E13" s="3">
        <v>43.441608391608391</v>
      </c>
      <c r="F13" s="3">
        <v>35498</v>
      </c>
      <c r="G13" s="1">
        <v>586</v>
      </c>
      <c r="H13" s="8">
        <v>60.576791808873722</v>
      </c>
    </row>
    <row r="14" spans="1:16" x14ac:dyDescent="0.3">
      <c r="A14" t="s">
        <v>4</v>
      </c>
      <c r="B14" t="s">
        <v>17</v>
      </c>
      <c r="C14" s="3">
        <v>8190.94</v>
      </c>
      <c r="D14">
        <v>263</v>
      </c>
      <c r="E14" s="3">
        <v>31.144258555133078</v>
      </c>
      <c r="F14" s="3">
        <v>24091</v>
      </c>
      <c r="G14" s="1">
        <v>58</v>
      </c>
      <c r="H14" s="8">
        <v>41.536206896551725</v>
      </c>
    </row>
    <row r="15" spans="1:16" x14ac:dyDescent="0.3">
      <c r="A15" t="s">
        <v>6</v>
      </c>
      <c r="B15" t="s">
        <v>18</v>
      </c>
      <c r="C15" s="3">
        <v>14210.59</v>
      </c>
      <c r="D15">
        <v>252</v>
      </c>
      <c r="E15" s="3">
        <v>56.39123015873016</v>
      </c>
      <c r="F15" s="3">
        <v>38407</v>
      </c>
      <c r="G15" s="1">
        <v>640</v>
      </c>
      <c r="H15" s="8">
        <v>60.010937499999997</v>
      </c>
    </row>
    <row r="16" spans="1:16" x14ac:dyDescent="0.3">
      <c r="A16" t="s">
        <v>5</v>
      </c>
      <c r="B16" t="s">
        <v>18</v>
      </c>
      <c r="C16" s="3">
        <v>8480.2800000000007</v>
      </c>
      <c r="D16">
        <v>206</v>
      </c>
      <c r="E16" s="3">
        <v>41.166407766990297</v>
      </c>
      <c r="F16" s="3">
        <v>24942</v>
      </c>
      <c r="G16" s="1">
        <v>68</v>
      </c>
      <c r="H16" s="8">
        <v>36.252906976744185</v>
      </c>
    </row>
    <row r="17" spans="1:8" x14ac:dyDescent="0.3">
      <c r="A17" t="s">
        <v>1</v>
      </c>
      <c r="B17" t="s">
        <v>18</v>
      </c>
      <c r="C17" s="3">
        <v>12007.45</v>
      </c>
      <c r="D17">
        <v>113</v>
      </c>
      <c r="E17" s="3">
        <v>106.26061946902655</v>
      </c>
      <c r="F17" s="3">
        <v>34307</v>
      </c>
      <c r="G17" s="1">
        <v>493</v>
      </c>
      <c r="H17" s="8">
        <v>69.588235294117652</v>
      </c>
    </row>
    <row r="18" spans="1:8" x14ac:dyDescent="0.3">
      <c r="A18" t="s">
        <v>2</v>
      </c>
      <c r="B18" t="s">
        <v>18</v>
      </c>
      <c r="C18" s="3">
        <v>11248.38</v>
      </c>
      <c r="D18">
        <v>225</v>
      </c>
      <c r="E18" s="3">
        <v>49.992799999999995</v>
      </c>
      <c r="F18" s="3">
        <v>29601</v>
      </c>
      <c r="G18" s="1">
        <v>647</v>
      </c>
      <c r="H18" s="8">
        <v>45.751159196290573</v>
      </c>
    </row>
    <row r="19" spans="1:8" x14ac:dyDescent="0.3">
      <c r="A19" t="s">
        <v>3</v>
      </c>
      <c r="B19" t="s">
        <v>18</v>
      </c>
      <c r="C19" s="3">
        <v>11336.7</v>
      </c>
      <c r="D19">
        <v>239</v>
      </c>
      <c r="E19" s="3">
        <v>47.433891213389124</v>
      </c>
      <c r="F19" s="3">
        <v>37789</v>
      </c>
      <c r="G19" s="1">
        <v>678</v>
      </c>
      <c r="H19" s="8">
        <v>55.735988200589972</v>
      </c>
    </row>
    <row r="20" spans="1:8" x14ac:dyDescent="0.3">
      <c r="A20" t="s">
        <v>4</v>
      </c>
      <c r="B20" t="s">
        <v>18</v>
      </c>
      <c r="C20" s="3">
        <v>12785.6</v>
      </c>
      <c r="D20">
        <v>179</v>
      </c>
      <c r="E20" s="3">
        <v>71.427932960893855</v>
      </c>
      <c r="F20" s="3">
        <v>39955</v>
      </c>
      <c r="G20" s="1">
        <v>683</v>
      </c>
      <c r="H20" s="8">
        <v>58.499267935578331</v>
      </c>
    </row>
    <row r="21" spans="1:8" x14ac:dyDescent="0.3">
      <c r="A21" t="s">
        <v>6</v>
      </c>
      <c r="B21" t="s">
        <v>19</v>
      </c>
      <c r="C21" s="3">
        <v>15657.34</v>
      </c>
      <c r="D21">
        <v>267</v>
      </c>
      <c r="E21" s="3">
        <v>58.641722846441951</v>
      </c>
      <c r="F21" s="3">
        <v>46051</v>
      </c>
      <c r="G21" s="1">
        <v>48</v>
      </c>
      <c r="H21" s="8">
        <v>94.950515463917526</v>
      </c>
    </row>
    <row r="22" spans="1:8" x14ac:dyDescent="0.3">
      <c r="A22" t="s">
        <v>5</v>
      </c>
      <c r="B22" t="s">
        <v>19</v>
      </c>
      <c r="C22" s="3">
        <v>5179.22</v>
      </c>
      <c r="D22">
        <v>147</v>
      </c>
      <c r="E22" s="3">
        <v>35.232789115646263</v>
      </c>
      <c r="F22" s="3">
        <v>15233</v>
      </c>
      <c r="G22" s="1">
        <v>672</v>
      </c>
      <c r="H22" s="8">
        <v>22.668154761904763</v>
      </c>
    </row>
    <row r="23" spans="1:8" x14ac:dyDescent="0.3">
      <c r="A23" t="s">
        <v>1</v>
      </c>
      <c r="B23" t="s">
        <v>19</v>
      </c>
      <c r="C23" s="3">
        <v>18959.34</v>
      </c>
      <c r="D23">
        <v>161</v>
      </c>
      <c r="E23" s="3">
        <v>117.75987577639752</v>
      </c>
      <c r="F23" s="3">
        <v>49893</v>
      </c>
      <c r="G23" s="1">
        <v>666</v>
      </c>
      <c r="H23" s="8">
        <v>74.914414414414409</v>
      </c>
    </row>
    <row r="24" spans="1:8" x14ac:dyDescent="0.3">
      <c r="A24" t="s">
        <v>2</v>
      </c>
      <c r="B24" t="s">
        <v>19</v>
      </c>
      <c r="C24" s="3">
        <v>4208.75</v>
      </c>
      <c r="D24">
        <v>155</v>
      </c>
      <c r="E24" s="3">
        <v>27.153225806451612</v>
      </c>
      <c r="F24" s="3">
        <v>11375</v>
      </c>
      <c r="G24" s="1">
        <v>67</v>
      </c>
      <c r="H24" s="8">
        <v>16.876854599406528</v>
      </c>
    </row>
    <row r="25" spans="1:8" x14ac:dyDescent="0.3">
      <c r="A25" t="s">
        <v>3</v>
      </c>
      <c r="B25" t="s">
        <v>19</v>
      </c>
      <c r="C25" s="3">
        <v>7821.02</v>
      </c>
      <c r="D25">
        <v>276</v>
      </c>
      <c r="E25" s="3">
        <v>28.337028985507249</v>
      </c>
      <c r="F25" s="3">
        <v>23003</v>
      </c>
      <c r="G25" s="1">
        <v>725</v>
      </c>
      <c r="H25" s="8">
        <v>31.728275862068966</v>
      </c>
    </row>
    <row r="26" spans="1:8" x14ac:dyDescent="0.3">
      <c r="A26" t="s">
        <v>4</v>
      </c>
      <c r="B26" t="s">
        <v>19</v>
      </c>
      <c r="C26" s="3">
        <v>4319.54</v>
      </c>
      <c r="D26">
        <v>204</v>
      </c>
      <c r="E26" s="3">
        <v>21.174215686274511</v>
      </c>
      <c r="F26" s="3">
        <v>13934</v>
      </c>
      <c r="G26" s="1">
        <v>43</v>
      </c>
      <c r="H26" s="8">
        <v>31.88558352402746</v>
      </c>
    </row>
  </sheetData>
  <autoFilter ref="A2:H26" xr:uid="{42FD1CA6-99D4-47A7-B516-E8525591A8DD}"/>
  <mergeCells count="2">
    <mergeCell ref="C1:E1"/>
    <mergeCell ref="F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762D-C2C2-4DB3-9DA2-5B4915CC4078}">
  <sheetPr codeName="Sheet2"/>
  <dimension ref="A2:H22"/>
  <sheetViews>
    <sheetView showGridLines="0" showRowColHeaders="0" tabSelected="1" topLeftCell="B1" workbookViewId="0">
      <selection activeCell="N26" sqref="N26"/>
    </sheetView>
  </sheetViews>
  <sheetFormatPr defaultRowHeight="14.4" x14ac:dyDescent="0.3"/>
  <cols>
    <col min="1" max="1" width="14.44140625" hidden="1" customWidth="1"/>
    <col min="2" max="2" width="14.44140625" customWidth="1"/>
    <col min="3" max="3" width="27.5546875" customWidth="1"/>
    <col min="4" max="4" width="21.44140625" customWidth="1"/>
    <col min="5" max="5" width="22" customWidth="1"/>
    <col min="6" max="6" width="16.6640625" customWidth="1"/>
    <col min="8" max="8" width="0" hidden="1" customWidth="1"/>
  </cols>
  <sheetData>
    <row r="2" spans="1:8" ht="21" x14ac:dyDescent="0.4">
      <c r="D2" s="29" t="s">
        <v>15</v>
      </c>
      <c r="E2" s="29" t="s">
        <v>17</v>
      </c>
      <c r="H2" s="5" t="s">
        <v>15</v>
      </c>
    </row>
    <row r="3" spans="1:8" x14ac:dyDescent="0.3">
      <c r="H3" s="5" t="s">
        <v>23</v>
      </c>
    </row>
    <row r="4" spans="1:8" x14ac:dyDescent="0.3">
      <c r="H4" t="s">
        <v>16</v>
      </c>
    </row>
    <row r="5" spans="1:8" hidden="1" x14ac:dyDescent="0.3">
      <c r="C5" s="1" t="s">
        <v>24</v>
      </c>
      <c r="D5" s="13" t="s">
        <v>25</v>
      </c>
      <c r="E5" s="13" t="s">
        <v>26</v>
      </c>
      <c r="F5" s="13" t="s">
        <v>27</v>
      </c>
      <c r="G5" s="12"/>
      <c r="H5" t="s">
        <v>17</v>
      </c>
    </row>
    <row r="6" spans="1:8" hidden="1" x14ac:dyDescent="0.3">
      <c r="C6" s="1"/>
      <c r="D6" s="13" t="s">
        <v>0</v>
      </c>
      <c r="E6" s="13"/>
      <c r="F6" s="13"/>
      <c r="H6" t="s">
        <v>18</v>
      </c>
    </row>
    <row r="7" spans="1:8" ht="21" x14ac:dyDescent="0.4">
      <c r="C7" s="17" t="s">
        <v>33</v>
      </c>
      <c r="D7" s="33" t="s">
        <v>20</v>
      </c>
      <c r="E7" s="33" t="s">
        <v>21</v>
      </c>
      <c r="F7" s="34" t="s">
        <v>22</v>
      </c>
      <c r="H7" t="s">
        <v>19</v>
      </c>
    </row>
    <row r="8" spans="1:8" ht="21" x14ac:dyDescent="0.4">
      <c r="A8" s="5" t="s">
        <v>10</v>
      </c>
      <c r="B8" s="5"/>
      <c r="C8" s="32"/>
      <c r="D8" s="35" t="s">
        <v>5</v>
      </c>
      <c r="E8" s="35" t="s">
        <v>6</v>
      </c>
      <c r="F8" s="36"/>
    </row>
    <row r="9" spans="1:8" ht="21" x14ac:dyDescent="0.4">
      <c r="A9" s="5" t="s">
        <v>9</v>
      </c>
      <c r="B9" s="5"/>
      <c r="C9" s="16" t="s">
        <v>10</v>
      </c>
      <c r="D9" s="21">
        <f ca="1">SUMIFS(INDIRECT($A8),QTR,D$8,INDIRECT($D$2),$E$2)</f>
        <v>13551.56</v>
      </c>
      <c r="E9" s="21">
        <f ca="1">SUMIFS(INDIRECT($A8),QTR,E$8,INDIRECT($D$2),$E$2)</f>
        <v>13064</v>
      </c>
      <c r="F9" s="22">
        <f ca="1">D9/E9-1</f>
        <v>3.7320881812614726E-2</v>
      </c>
    </row>
    <row r="10" spans="1:8" ht="21" x14ac:dyDescent="0.4">
      <c r="A10" s="5" t="s">
        <v>13</v>
      </c>
      <c r="B10" s="5"/>
      <c r="C10" s="17" t="s">
        <v>28</v>
      </c>
      <c r="D10" s="23">
        <f ca="1">SUMIFS(INDIRECT($A9),QTR,D$8,INDIRECT($D$2),$E$2)</f>
        <v>222</v>
      </c>
      <c r="E10" s="23">
        <f ca="1">SUMIFS(INDIRECT($A9),QTR,E$8,INDIRECT($D$2),$E$2)</f>
        <v>143</v>
      </c>
      <c r="F10" s="24">
        <f t="shared" ref="F10:F15" ca="1" si="0">D10/E10-1</f>
        <v>0.5524475524475525</v>
      </c>
    </row>
    <row r="11" spans="1:8" ht="21" x14ac:dyDescent="0.4">
      <c r="A11" s="5" t="s">
        <v>7</v>
      </c>
      <c r="B11" s="5"/>
      <c r="C11" s="18" t="s">
        <v>29</v>
      </c>
      <c r="D11" s="25">
        <f ca="1">D9/D10</f>
        <v>61.043063063063059</v>
      </c>
      <c r="E11" s="25">
        <f ca="1">E9/E10</f>
        <v>91.35664335664336</v>
      </c>
      <c r="F11" s="26">
        <f t="shared" ca="1" si="0"/>
        <v>-0.33181582838196444</v>
      </c>
    </row>
    <row r="12" spans="1:8" s="15" customFormat="1" ht="9" customHeight="1" x14ac:dyDescent="0.4">
      <c r="A12" s="14"/>
      <c r="B12" s="14"/>
      <c r="C12" s="19"/>
      <c r="D12" s="27"/>
      <c r="E12" s="27"/>
      <c r="F12" s="28"/>
    </row>
    <row r="13" spans="1:8" s="4" customFormat="1" ht="21" x14ac:dyDescent="0.4">
      <c r="A13" s="11" t="s">
        <v>8</v>
      </c>
      <c r="B13" s="11"/>
      <c r="C13" s="20" t="s">
        <v>7</v>
      </c>
      <c r="D13" s="25">
        <f ca="1">SUMIFS(INDIRECT($A11),QTR,D$8,INDIRECT($D$2),$E$2)</f>
        <v>35662</v>
      </c>
      <c r="E13" s="25">
        <f ca="1">SUMIFS(INDIRECT($A11),QTR,E$8,INDIRECT($D$2),$E$2)</f>
        <v>32660</v>
      </c>
      <c r="F13" s="26">
        <f t="shared" ca="1" si="0"/>
        <v>9.1916717697489325E-2</v>
      </c>
    </row>
    <row r="14" spans="1:8" ht="21" x14ac:dyDescent="0.4">
      <c r="A14" s="7" t="s">
        <v>14</v>
      </c>
      <c r="B14" s="7"/>
      <c r="C14" s="30" t="s">
        <v>30</v>
      </c>
      <c r="D14" s="23">
        <f ca="1">SUMIFS(INDIRECT($A13),QTR,D$8,INDIRECT($D$2),$E$2)</f>
        <v>641</v>
      </c>
      <c r="E14" s="23">
        <f ca="1">SUMIFS(INDIRECT($A13),QTR,E$8,INDIRECT($D$2),$E$2)</f>
        <v>683</v>
      </c>
      <c r="F14" s="26">
        <f t="shared" ca="1" si="0"/>
        <v>-6.1493411420204924E-2</v>
      </c>
    </row>
    <row r="15" spans="1:8" ht="21" x14ac:dyDescent="0.4">
      <c r="C15" s="31" t="s">
        <v>31</v>
      </c>
      <c r="D15" s="25">
        <f ca="1">D13/D14</f>
        <v>55.634945397815912</v>
      </c>
      <c r="E15" s="25">
        <f ca="1">E13/E14</f>
        <v>47.818448023426065</v>
      </c>
      <c r="F15" s="26">
        <f t="shared" ca="1" si="0"/>
        <v>0.16346196285083492</v>
      </c>
    </row>
    <row r="20" spans="3:4" x14ac:dyDescent="0.3">
      <c r="C20" s="5"/>
    </row>
    <row r="22" spans="3:4" x14ac:dyDescent="0.3">
      <c r="D22" t="s">
        <v>32</v>
      </c>
    </row>
  </sheetData>
  <conditionalFormatting sqref="F9:F15">
    <cfRule type="iconSet" priority="2">
      <iconSet iconSet="4Arrows">
        <cfvo type="percent" val="0"/>
        <cfvo type="percent" val="25"/>
        <cfvo type="percent" val="50"/>
        <cfvo type="percent" val="75"/>
      </iconSe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3" xr:uid="{DAE68C67-C0B2-4307-9262-7C3103A919A1}">
      <formula1>$H$4:$H$8</formula1>
    </dataValidation>
    <dataValidation type="list" allowBlank="1" showInputMessage="1" showErrorMessage="1" sqref="E2" xr:uid="{9E34BC6B-49D5-4B3E-9492-81E0418A8804}">
      <formula1>$H$3:$H$7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 2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Sharma</dc:creator>
  <cp:lastModifiedBy>Neeraj Sharma</cp:lastModifiedBy>
  <dcterms:created xsi:type="dcterms:W3CDTF">2024-07-10T09:24:00Z</dcterms:created>
  <dcterms:modified xsi:type="dcterms:W3CDTF">2024-07-10T11:29:53Z</dcterms:modified>
</cp:coreProperties>
</file>