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3.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Ex3.xml" ContentType="application/vnd.ms-office.chartex+xml"/>
  <Override PartName="/xl/charts/style24.xml" ContentType="application/vnd.ms-office.chartstyle+xml"/>
  <Override PartName="/xl/charts/colors24.xml" ContentType="application/vnd.ms-office.chartcolorstyle+xml"/>
  <Override PartName="/xl/charts/chart22.xml" ContentType="application/vnd.openxmlformats-officedocument.drawingml.chart+xml"/>
  <Override PartName="/xl/charts/style25.xml" ContentType="application/vnd.ms-office.chartstyle+xml"/>
  <Override PartName="/xl/charts/colors25.xml" ContentType="application/vnd.ms-office.chartcolorsty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D:\Excel Projects\Project 1 Super Store\"/>
    </mc:Choice>
  </mc:AlternateContent>
  <xr:revisionPtr revIDLastSave="0" documentId="13_ncr:1_{27F64048-BD7D-4B09-8ADF-5119AECFDC41}" xr6:coauthVersionLast="47" xr6:coauthVersionMax="47" xr10:uidLastSave="{00000000-0000-0000-0000-000000000000}"/>
  <workbookProtection workbookAlgorithmName="SHA-512" workbookHashValue="KFebQZh/URAOW+kuJP66B4KNMl3SlYNVHcDEEixFlsHz8ugnEs7jdCkiZ3sr9JpAAC14SojkTdqWhcoeqd+GxQ==" workbookSaltValue="Ra9H38DOYrCO5Z5BQL5I/w==" workbookSpinCount="100000" lockStructure="1"/>
  <bookViews>
    <workbookView xWindow="-108" yWindow="-108" windowWidth="23256" windowHeight="12456" firstSheet="1" activeTab="1" xr2:uid="{F7EA0CD5-D2DB-4D15-986A-0DBEAFDBFDEF}"/>
  </bookViews>
  <sheets>
    <sheet name="Calculations" sheetId="1" state="hidden" r:id="rId1"/>
    <sheet name="Sales" sheetId="11" r:id="rId2"/>
    <sheet name="Profit" sheetId="17" r:id="rId3"/>
    <sheet name="Orders" sheetId="18" r:id="rId4"/>
    <sheet name="About" sheetId="10" r:id="rId5"/>
    <sheet name="FilePath_Query" sheetId="20" state="hidden" r:id="rId6"/>
    <sheet name="Setup" sheetId="19" state="hidden" r:id="rId7"/>
  </sheets>
  <definedNames>
    <definedName name="_xlchart.v5.0" hidden="1">Calculations!$D$40</definedName>
    <definedName name="_xlchart.v5.1" hidden="1">Calculations!$D$41:$D$81</definedName>
    <definedName name="_xlchart.v5.10" hidden="1">Calculations!$E$288</definedName>
    <definedName name="_xlchart.v5.11" hidden="1">Calculations!$E$289:$E$329</definedName>
    <definedName name="_xlchart.v5.2" hidden="1">Calculations!$E$40</definedName>
    <definedName name="_xlchart.v5.3" hidden="1">Calculations!$E$41:$E$81</definedName>
    <definedName name="_xlchart.v5.4" hidden="1">Calculations!$D$167</definedName>
    <definedName name="_xlchart.v5.5" hidden="1">Calculations!$D$168:$D$208</definedName>
    <definedName name="_xlchart.v5.6" hidden="1">Calculations!$E$167</definedName>
    <definedName name="_xlchart.v5.7" hidden="1">Calculations!$E$168:$E$208</definedName>
    <definedName name="_xlchart.v5.8" hidden="1">Calculations!$D$288</definedName>
    <definedName name="_xlchart.v5.9" hidden="1">Calculations!$D$289:$D$329</definedName>
    <definedName name="ExternalData_1" localSheetId="5" hidden="1">FilePath_Query!$A$1:$A$2</definedName>
    <definedName name="FilePath">Setup!$A$2</definedName>
    <definedName name="FromArray_1">_xlfn.ANCHORARRAY(Setup!$A$2)</definedName>
    <definedName name="Slicer_Category">#N/A</definedName>
    <definedName name="Slicer_Date_Hierarchy">#N/A</definedName>
    <definedName name="Slicer_Segment">#N/A</definedName>
  </definedNames>
  <calcPr calcId="191029"/>
  <pivotCaches>
    <pivotCache cacheId="36" r:id="rId8"/>
    <pivotCache cacheId="39" r:id="rId9"/>
    <pivotCache cacheId="42" r:id="rId10"/>
    <pivotCache cacheId="45" r:id="rId11"/>
    <pivotCache cacheId="48" r:id="rId12"/>
    <pivotCache cacheId="51" r:id="rId13"/>
    <pivotCache cacheId="54" r:id="rId14"/>
    <pivotCache cacheId="57" r:id="rId15"/>
    <pivotCache cacheId="60" r:id="rId16"/>
    <pivotCache cacheId="63" r:id="rId17"/>
    <pivotCache cacheId="66" r:id="rId18"/>
    <pivotCache cacheId="69" r:id="rId19"/>
    <pivotCache cacheId="72" r:id="rId20"/>
    <pivotCache cacheId="75" r:id="rId21"/>
    <pivotCache cacheId="78" r:id="rId22"/>
    <pivotCache cacheId="81" r:id="rId23"/>
    <pivotCache cacheId="84" r:id="rId24"/>
    <pivotCache cacheId="87" r:id="rId25"/>
    <pivotCache cacheId="90" r:id="rId26"/>
    <pivotCache cacheId="93" r:id="rId27"/>
    <pivotCache cacheId="96" r:id="rId28"/>
    <pivotCache cacheId="99" r:id="rId29"/>
    <pivotCache cacheId="102" r:id="rId30"/>
    <pivotCache cacheId="105" r:id="rId31"/>
    <pivotCache cacheId="108" r:id="rId32"/>
    <pivotCache cacheId="111" r:id="rId33"/>
    <pivotCache cacheId="114" r:id="rId34"/>
    <pivotCache cacheId="117" r:id="rId35"/>
    <pivotCache cacheId="120" r:id="rId36"/>
    <pivotCache cacheId="123" r:id="rId37"/>
    <pivotCache cacheId="126" r:id="rId38"/>
    <pivotCache cacheId="129" r:id="rId39"/>
    <pivotCache cacheId="132" r:id="rId40"/>
  </pivotCaches>
  <extLst>
    <ext xmlns:x14="http://schemas.microsoft.com/office/spreadsheetml/2009/9/main" uri="{876F7934-8845-4945-9796-88D515C7AA90}">
      <x14:pivotCaches>
        <pivotCache cacheId="33" r:id="rId41"/>
      </x14:pivotCaches>
    </ext>
    <ext xmlns:x14="http://schemas.microsoft.com/office/spreadsheetml/2009/9/main" uri="{BBE1A952-AA13-448e-AADC-164F8A28A991}">
      <x14:slicerCaches>
        <x14:slicerCache r:id="rId42"/>
        <x14:slicerCache r:id="rId43"/>
        <x14:slicerCache r:id="rId4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671dcb1d-311e-4c2a-9d30-09a4589bd47e" name="Orders" connection="Query - Orders"/>
          <x15:modelTable id="Customers_2841d0a2-9ba0-4817-85b5-77249d9c3692" name="Customers" connection="Query - Customers"/>
          <x15:modelTable id="Products_0534e110-7c55-4e7f-ac47-4482e176b76b" name="Products" connection="Query - Products"/>
          <x15:modelTable id="Returns_9c9517a0-6233-4f26-b4a5-cffffe0a28e9" name="Returns" connection="Query - Returns"/>
          <x15:modelTable id="Calendar" name="Calendar" connection="Connection"/>
        </x15:modelTables>
        <x15:modelRelationships>
          <x15:modelRelationship fromTable="Orders" fromColumn="Customer ID" toTable="Customers" toColumn="Customer ID"/>
          <x15:modelRelationship fromTable="Orders" fromColumn="Product ID" toTable="Products" toColumn="Product ID"/>
          <x15:modelRelationship fromTable="Orders" fromColumn="Order Date" toTable="Calendar" toColumn="Date"/>
          <x15:modelRelationship fromTable="Orders" fromColumn="Order ID" toTable="Returns" toColumn="Ord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2" i="19" l="1" a="1"/>
  <c r="A2" i="19" s="1"/>
  <c r="K250" i="1"/>
  <c r="K244" i="1"/>
  <c r="K239" i="1"/>
  <c r="K122" i="1"/>
  <c r="K115" i="1"/>
  <c r="K19" i="1"/>
  <c r="K13" i="1"/>
  <c r="K7" i="1"/>
  <c r="R289" i="1"/>
  <c r="Q289" i="1"/>
  <c r="P289" i="1"/>
  <c r="O289" i="1"/>
  <c r="N289" i="1"/>
  <c r="R288" i="1"/>
  <c r="Q288" i="1"/>
  <c r="P288" i="1"/>
  <c r="O288" i="1"/>
  <c r="N288" i="1"/>
  <c r="D288" i="1" a="1"/>
  <c r="D288" i="1" s="1"/>
  <c r="R168" i="1"/>
  <c r="Q168" i="1"/>
  <c r="P168" i="1"/>
  <c r="O168" i="1"/>
  <c r="N168" i="1"/>
  <c r="R167" i="1"/>
  <c r="Q167" i="1"/>
  <c r="P167" i="1"/>
  <c r="O167" i="1"/>
  <c r="N167" i="1"/>
  <c r="D167" i="1" a="1"/>
  <c r="D167" i="1" s="1"/>
  <c r="R41" i="1"/>
  <c r="Q41" i="1"/>
  <c r="P41" i="1"/>
  <c r="O41" i="1"/>
  <c r="N41" i="1"/>
  <c r="R40" i="1"/>
  <c r="Q40" i="1"/>
  <c r="P40" i="1"/>
  <c r="O40" i="1"/>
  <c r="N40" i="1"/>
  <c r="H49" i="1"/>
  <c r="H48" i="1"/>
  <c r="H47" i="1"/>
  <c r="H46" i="1"/>
  <c r="H45" i="1"/>
  <c r="H44" i="1"/>
  <c r="H43" i="1"/>
  <c r="H42" i="1"/>
  <c r="H41" i="1"/>
  <c r="H40" i="1"/>
  <c r="E41" i="1" a="1"/>
  <c r="E41" i="1" s="1"/>
  <c r="D41" i="1" a="1"/>
  <c r="D41" i="1" s="1"/>
  <c r="E26" i="1"/>
  <c r="E27" i="1"/>
  <c r="F2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8A1714-63C9-4236-BC66-E87165B6BDA6}" name="Connection" type="104" refreshedVersion="0" background="1">
    <extLst>
      <ext xmlns:x15="http://schemas.microsoft.com/office/spreadsheetml/2010/11/main" uri="{DE250136-89BD-433C-8126-D09CA5730AF9}">
        <x15:connection id="Calendar"/>
      </ext>
    </extLst>
  </connection>
  <connection id="2" xr16:uid="{B55C4E7E-67D3-485A-8BF9-87DC7AD4D5E3}" name="Query - Customers" description="Connection to the 'Customers' query in the workbook." type="100" refreshedVersion="8" minRefreshableVersion="5" saveData="1">
    <extLst>
      <ext xmlns:x15="http://schemas.microsoft.com/office/spreadsheetml/2010/11/main" uri="{DE250136-89BD-433C-8126-D09CA5730AF9}">
        <x15:connection id="1c9f1c5b-5646-4089-8475-6e15d8303dc9"/>
      </ext>
    </extLst>
  </connection>
  <connection id="3" xr16:uid="{3C802441-2A3A-483C-A928-96A8B2CD6376}" keepAlive="1" name="Query - FilePath_Query" description="Connection to the 'FilePath_Query' query in the workbook." type="5" refreshedVersion="8" background="1" saveData="1">
    <dbPr connection="Provider=Microsoft.Mashup.OleDb.1;Data Source=$Workbook$;Location=FilePath_Query;Extended Properties=&quot;&quot;" command="SELECT * FROM [FilePath_Query]"/>
  </connection>
  <connection id="4" xr16:uid="{BACFBC0E-3917-41B2-AA0C-A762B2232817}" name="Query - Orders" description="Connection to the 'Orders' query in the workbook." type="100" refreshedVersion="8" minRefreshableVersion="5" saveData="1">
    <extLst>
      <ext xmlns:x15="http://schemas.microsoft.com/office/spreadsheetml/2010/11/main" uri="{DE250136-89BD-433C-8126-D09CA5730AF9}">
        <x15:connection id="2b0a3456-43a6-4a15-9d3f-ebbff6a38925"/>
      </ext>
    </extLst>
  </connection>
  <connection id="5" xr16:uid="{E08BFCF2-C440-40B1-873E-68C4ABEC40AE}" name="Query - Products" description="Connection to the 'Products' query in the workbook." type="100" refreshedVersion="8" minRefreshableVersion="5" saveData="1">
    <extLst>
      <ext xmlns:x15="http://schemas.microsoft.com/office/spreadsheetml/2010/11/main" uri="{DE250136-89BD-433C-8126-D09CA5730AF9}">
        <x15:connection id="1618bc76-b8a8-46e9-b7b5-a9f867cc33b9"/>
      </ext>
    </extLst>
  </connection>
  <connection id="6" xr16:uid="{2D0A90EE-8764-47D9-9E2B-CE7745107DAE}" name="Query - Returns" description="Connection to the 'Returns' query in the workbook." type="100" refreshedVersion="8" minRefreshableVersion="5" saveData="1">
    <extLst>
      <ext xmlns:x15="http://schemas.microsoft.com/office/spreadsheetml/2010/11/main" uri="{DE250136-89BD-433C-8126-D09CA5730AF9}">
        <x15:connection id="dfbf39b3-c78e-4322-aecc-10799eb481c2"/>
      </ext>
    </extLst>
  </connection>
  <connection id="7" xr16:uid="{0F850EF6-9412-4B43-B27B-828D65E57FD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<sst xmlns="http://schemas.openxmlformats.org/spreadsheetml/2006/main" count="443" uniqueCount="159">
  <si>
    <t>Total Sales</t>
  </si>
  <si>
    <t>Total Profit</t>
  </si>
  <si>
    <t>Total Orders</t>
  </si>
  <si>
    <t>Profit Margin %</t>
  </si>
  <si>
    <t>KPI Cards</t>
  </si>
  <si>
    <t>Sale By Month (Small KPI Graph)</t>
  </si>
  <si>
    <t>January</t>
  </si>
  <si>
    <t>February</t>
  </si>
  <si>
    <t>March</t>
  </si>
  <si>
    <t>April</t>
  </si>
  <si>
    <t>May</t>
  </si>
  <si>
    <t>June</t>
  </si>
  <si>
    <t>July</t>
  </si>
  <si>
    <t>August</t>
  </si>
  <si>
    <t>September</t>
  </si>
  <si>
    <t>October</t>
  </si>
  <si>
    <t>November</t>
  </si>
  <si>
    <t>December</t>
  </si>
  <si>
    <t>Months</t>
  </si>
  <si>
    <t>Profit By Month (Small KPI Graph)</t>
  </si>
  <si>
    <t>Orders By Month (Small KPI Graph)</t>
  </si>
  <si>
    <t>Profit Margin (Small KPI Graph)</t>
  </si>
  <si>
    <t>Remaining</t>
  </si>
  <si>
    <t>KPI Indicators</t>
  </si>
  <si>
    <t>Sales</t>
  </si>
  <si>
    <t>YoY Sales Growth %</t>
  </si>
  <si>
    <t>Years</t>
  </si>
  <si>
    <t>Profits</t>
  </si>
  <si>
    <t>YoY Profit Growth %</t>
  </si>
  <si>
    <t>YoY Orders Growth %</t>
  </si>
  <si>
    <t>Orders</t>
  </si>
  <si>
    <t>Indicators</t>
  </si>
  <si>
    <t>KPIs</t>
  </si>
  <si>
    <t>Value</t>
  </si>
  <si>
    <t>Format</t>
  </si>
  <si>
    <t>[Color10]▲ 0.0% "vs. PY";[Red]▼ 0.0% "vs. PY";0.0% "vs. PY"</t>
  </si>
  <si>
    <t>Sales By States</t>
  </si>
  <si>
    <t>Alabama</t>
  </si>
  <si>
    <t>Arizona</t>
  </si>
  <si>
    <t>Arkansas</t>
  </si>
  <si>
    <t>California</t>
  </si>
  <si>
    <t>Colorado</t>
  </si>
  <si>
    <t>Connecticut</t>
  </si>
  <si>
    <t>Delaware</t>
  </si>
  <si>
    <t>Florida</t>
  </si>
  <si>
    <t>Georgia</t>
  </si>
  <si>
    <t>Illinois</t>
  </si>
  <si>
    <t>Indiana</t>
  </si>
  <si>
    <t>Iowa</t>
  </si>
  <si>
    <t>Kentucky</t>
  </si>
  <si>
    <t>Louisiana</t>
  </si>
  <si>
    <t>Maryland</t>
  </si>
  <si>
    <t>Massachusetts</t>
  </si>
  <si>
    <t>Michigan</t>
  </si>
  <si>
    <t>Minnesota</t>
  </si>
  <si>
    <t>Mississippi</t>
  </si>
  <si>
    <t>Missouri</t>
  </si>
  <si>
    <t>Nebraska</t>
  </si>
  <si>
    <t>Nevada</t>
  </si>
  <si>
    <t>New Hampshire</t>
  </si>
  <si>
    <t>New Jersey</t>
  </si>
  <si>
    <t>New Mexico</t>
  </si>
  <si>
    <t>New York</t>
  </si>
  <si>
    <t>North Carolina</t>
  </si>
  <si>
    <t>Ohio</t>
  </si>
  <si>
    <t>Oklahoma</t>
  </si>
  <si>
    <t>Oregon</t>
  </si>
  <si>
    <t>Pennsylvania</t>
  </si>
  <si>
    <t>Rhode Island</t>
  </si>
  <si>
    <t>South Dakota</t>
  </si>
  <si>
    <t>Tennessee</t>
  </si>
  <si>
    <t>Texas</t>
  </si>
  <si>
    <t>Utah</t>
  </si>
  <si>
    <t>Virginia</t>
  </si>
  <si>
    <t>Washington</t>
  </si>
  <si>
    <t>Wisconsin</t>
  </si>
  <si>
    <t>States</t>
  </si>
  <si>
    <t>For Sales</t>
  </si>
  <si>
    <t>Sates</t>
  </si>
  <si>
    <t>Pivot Table</t>
  </si>
  <si>
    <t>Top 5 Sales</t>
  </si>
  <si>
    <t>Apr</t>
  </si>
  <si>
    <t>Aug</t>
  </si>
  <si>
    <t>Dec</t>
  </si>
  <si>
    <t>Feb</t>
  </si>
  <si>
    <t>Jan</t>
  </si>
  <si>
    <t>Jul</t>
  </si>
  <si>
    <t>Jun</t>
  </si>
  <si>
    <t>Mar</t>
  </si>
  <si>
    <t>Nov</t>
  </si>
  <si>
    <t>Oct</t>
  </si>
  <si>
    <t>Sep</t>
  </si>
  <si>
    <t>Month</t>
  </si>
  <si>
    <t>Sales Monthly Target</t>
  </si>
  <si>
    <t>Target</t>
  </si>
  <si>
    <t>Sales - Target Met</t>
  </si>
  <si>
    <t>Sales - Target Missed</t>
  </si>
  <si>
    <t>Binders</t>
  </si>
  <si>
    <t>Phones</t>
  </si>
  <si>
    <t>Storage</t>
  </si>
  <si>
    <t>Sum of Sales</t>
  </si>
  <si>
    <t>Sub Category</t>
  </si>
  <si>
    <t>Top 7 Sub Categories</t>
  </si>
  <si>
    <t>Kansas</t>
  </si>
  <si>
    <t>Sales By Months (Trend Chart)</t>
  </si>
  <si>
    <t>Tables</t>
  </si>
  <si>
    <t>Chairs</t>
  </si>
  <si>
    <t>Sale Dashboard</t>
  </si>
  <si>
    <t>Profit Dashboard</t>
  </si>
  <si>
    <t>Profit Trend</t>
  </si>
  <si>
    <t>Row Labels</t>
  </si>
  <si>
    <t>Average Discount</t>
  </si>
  <si>
    <t>Average Dicount KPI Chart</t>
  </si>
  <si>
    <t>Year</t>
  </si>
  <si>
    <t>YoY Profit Margin Growth %</t>
  </si>
  <si>
    <t>Profit Margin KPI Chart</t>
  </si>
  <si>
    <t>Total Returned Revenue</t>
  </si>
  <si>
    <t>YoY Return Revenue Growth %</t>
  </si>
  <si>
    <t>[Red]▲ 0.0% "vs. PY";[Color10]▼ 0.0% "vs. PY";0.0% "vs. PY"</t>
  </si>
  <si>
    <t>Return Revenue</t>
  </si>
  <si>
    <t>Bookcases</t>
  </si>
  <si>
    <t>Profit By States</t>
  </si>
  <si>
    <t>Bottom 7 Sub Categories</t>
  </si>
  <si>
    <t>Fasteners</t>
  </si>
  <si>
    <t>Labels</t>
  </si>
  <si>
    <t>Supplies</t>
  </si>
  <si>
    <t>Grand Total</t>
  </si>
  <si>
    <t>Profiy By Segment</t>
  </si>
  <si>
    <t>Consumer</t>
  </si>
  <si>
    <t>Corporate</t>
  </si>
  <si>
    <t>Home Office</t>
  </si>
  <si>
    <t>Machines</t>
  </si>
  <si>
    <t>Orders Dashboard</t>
  </si>
  <si>
    <t>Total Return</t>
  </si>
  <si>
    <t>Return Rate %</t>
  </si>
  <si>
    <t>Average Order Value</t>
  </si>
  <si>
    <t>Total Return KPI Chart</t>
  </si>
  <si>
    <t>Return Rate KPI Chart</t>
  </si>
  <si>
    <t>YoY Return Rate Growth %</t>
  </si>
  <si>
    <t>YoY Toatl Returns Growth %</t>
  </si>
  <si>
    <t>Return Rate</t>
  </si>
  <si>
    <t>AOV KPI Chart</t>
  </si>
  <si>
    <t>AOV</t>
  </si>
  <si>
    <t>YoY Average Order Value Growth %</t>
  </si>
  <si>
    <t>Accessories</t>
  </si>
  <si>
    <t>Orders By States</t>
  </si>
  <si>
    <t>Furnishings</t>
  </si>
  <si>
    <t>Paper</t>
  </si>
  <si>
    <t>First Class</t>
  </si>
  <si>
    <t>Same Day</t>
  </si>
  <si>
    <t>Second Class</t>
  </si>
  <si>
    <t>Standard Class</t>
  </si>
  <si>
    <t>Profiy By Shipment Mode</t>
  </si>
  <si>
    <t>Copiers</t>
  </si>
  <si>
    <t>Envelopes</t>
  </si>
  <si>
    <t>FilePath_Query</t>
  </si>
  <si>
    <t>D:\Excel Projects\Project 1 Super Store\</t>
  </si>
  <si>
    <t>District of Columbia</t>
  </si>
  <si>
    <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</si>
</sst>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0%;0.0%"/>
    <numFmt numFmtId="166" formatCode="\$#,##0.0,\K"/>
    <numFmt numFmtId="167" formatCode="[Color10]\▲\ 0.0%\ &quot;vs. PY&quot;;[Red]\▼\ 0.0%\ &quot;vs. PY&quot;;0.0%\ &quot;vs. PY&quot;"/>
    <numFmt numFmtId="168" formatCode="_-[$$-409]* #,##0_ ;_-[$$-409]* \-#,##0\ ;_-[$$-409]* &quot;-&quot;??_ ;_-@_ "/>
    <numFmt numFmtId="169" formatCode="0.00%;\-0.00%;0.00%"/>
    <numFmt numFmtId="170" formatCode="0%;\-0%;0%"/>
    <numFmt numFmtId="171" formatCode="\$#,##0.00;\(\$#,##0.00\);\$#,##0.00"/>
  </numFmts>
  <fonts count="7" x14ac:knownFonts="1">
    <font>
      <sz val="18"/>
      <color theme="1"/>
      <name val="Aptos Narrow"/>
      <family val="2"/>
      <scheme val="minor"/>
    </font>
    <font>
      <b/>
      <sz val="18"/>
      <color theme="0"/>
      <name val="Aptos Narrow"/>
      <family val="2"/>
      <scheme val="minor"/>
    </font>
    <font>
      <b/>
      <sz val="18"/>
      <color theme="1"/>
      <name val="Aptos Narrow"/>
      <family val="2"/>
      <scheme val="minor"/>
    </font>
    <font>
      <sz val="18"/>
      <color theme="0"/>
      <name val="Aptos Narrow"/>
      <family val="2"/>
      <scheme val="minor"/>
    </font>
    <font>
      <b/>
      <sz val="20"/>
      <color theme="1"/>
      <name val="Aptos Narrow"/>
      <family val="2"/>
      <scheme val="minor"/>
    </font>
    <font>
      <b/>
      <sz val="24"/>
      <color theme="1"/>
      <name val="Aptos Narrow"/>
      <family val="2"/>
      <scheme val="minor"/>
    </font>
    <font>
      <sz val="14"/>
      <color theme="1"/>
      <name val="Aptos Narrow"/>
      <family val="2"/>
      <scheme val="minor"/>
    </font>
  </fonts>
  <fills count="19">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3"/>
        <bgColor indexed="64"/>
      </patternFill>
    </fill>
    <fill>
      <patternFill patternType="solid">
        <fgColor theme="6"/>
        <bgColor indexed="64"/>
      </patternFill>
    </fill>
    <fill>
      <patternFill patternType="solid">
        <fgColor theme="4"/>
        <bgColor indexed="64"/>
      </patternFill>
    </fill>
    <fill>
      <patternFill patternType="solid">
        <fgColor rgb="FFFFFF00"/>
        <bgColor indexed="64"/>
      </patternFill>
    </fill>
    <fill>
      <patternFill patternType="solid">
        <fgColor theme="5"/>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rgb="FFC00000"/>
        <bgColor indexed="64"/>
      </patternFill>
    </fill>
    <fill>
      <patternFill patternType="solid">
        <fgColor rgb="FFF60000"/>
        <bgColor indexed="64"/>
      </patternFill>
    </fill>
    <fill>
      <patternFill patternType="solid">
        <fgColor rgb="FFFF5353"/>
        <bgColor indexed="64"/>
      </patternFill>
    </fill>
    <fill>
      <patternFill patternType="solid">
        <fgColor rgb="FFFF8989"/>
        <bgColor indexed="64"/>
      </patternFill>
    </fill>
    <fill>
      <patternFill patternType="solid">
        <fgColor rgb="FFFFB9B9"/>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62">
    <xf numFmtId="0" fontId="0" fillId="0" borderId="0" xfId="0"/>
    <xf numFmtId="164" fontId="0" fillId="0" borderId="0" xfId="0" applyNumberFormat="1"/>
    <xf numFmtId="1" fontId="0" fillId="0" borderId="0" xfId="0" applyNumberFormat="1"/>
    <xf numFmtId="165" fontId="0" fillId="0" borderId="0" xfId="0" applyNumberFormat="1"/>
    <xf numFmtId="0" fontId="1" fillId="2" borderId="0" xfId="0" applyFont="1" applyFill="1" applyAlignment="1">
      <alignment horizontal="centerContinuous"/>
    </xf>
    <xf numFmtId="166" fontId="0" fillId="0" borderId="0" xfId="0" applyNumberFormat="1"/>
    <xf numFmtId="0" fontId="0" fillId="0" borderId="0" xfId="0" pivotButton="1"/>
    <xf numFmtId="0" fontId="0" fillId="0" borderId="0" xfId="0" applyAlignment="1">
      <alignment horizontal="left"/>
    </xf>
    <xf numFmtId="0" fontId="0" fillId="2" borderId="0" xfId="0" applyFill="1" applyAlignment="1">
      <alignment horizontal="centerContinuous"/>
    </xf>
    <xf numFmtId="0" fontId="3" fillId="2" borderId="0" xfId="0" applyFont="1" applyFill="1" applyAlignment="1">
      <alignment horizontal="centerContinuous"/>
    </xf>
    <xf numFmtId="0" fontId="2" fillId="0" borderId="0" xfId="0" applyFont="1"/>
    <xf numFmtId="0" fontId="2" fillId="7" borderId="0" xfId="0" applyFont="1" applyFill="1"/>
    <xf numFmtId="166" fontId="5" fillId="0" borderId="0" xfId="0" applyNumberFormat="1" applyFont="1" applyAlignment="1">
      <alignment horizontal="left"/>
    </xf>
    <xf numFmtId="0" fontId="1" fillId="6" borderId="1" xfId="0" applyFont="1" applyFill="1" applyBorder="1" applyAlignment="1">
      <alignment horizontal="centerContinuous"/>
    </xf>
    <xf numFmtId="0" fontId="1" fillId="6" borderId="2" xfId="0" applyFont="1" applyFill="1" applyBorder="1" applyAlignment="1">
      <alignment horizontal="centerContinuous"/>
    </xf>
    <xf numFmtId="0" fontId="1" fillId="6" borderId="3" xfId="0" applyFont="1" applyFill="1" applyBorder="1" applyAlignment="1">
      <alignment horizontal="centerContinuous"/>
    </xf>
    <xf numFmtId="0" fontId="1" fillId="5" borderId="4" xfId="0" applyFont="1" applyFill="1" applyBorder="1" applyAlignment="1">
      <alignment horizontal="centerContinuous"/>
    </xf>
    <xf numFmtId="0" fontId="1" fillId="5" borderId="0" xfId="0" applyFont="1" applyFill="1" applyAlignment="1">
      <alignment horizontal="centerContinuous"/>
    </xf>
    <xf numFmtId="0" fontId="1" fillId="5" borderId="5" xfId="0" applyFont="1" applyFill="1" applyBorder="1" applyAlignment="1">
      <alignment horizontal="centerContinuous"/>
    </xf>
    <xf numFmtId="168" fontId="0" fillId="0" borderId="0" xfId="0" applyNumberFormat="1"/>
    <xf numFmtId="0" fontId="0" fillId="0" borderId="5" xfId="0" applyBorder="1"/>
    <xf numFmtId="0" fontId="0" fillId="0" borderId="6" xfId="0" applyBorder="1"/>
    <xf numFmtId="0" fontId="0" fillId="0" borderId="7" xfId="0" applyBorder="1"/>
    <xf numFmtId="0" fontId="0" fillId="0" borderId="8" xfId="0" applyBorder="1"/>
    <xf numFmtId="0" fontId="1" fillId="6" borderId="0" xfId="0" applyFont="1" applyFill="1" applyAlignment="1">
      <alignment horizontal="centerContinuous"/>
    </xf>
    <xf numFmtId="0" fontId="0" fillId="0" borderId="9" xfId="0" pivotButton="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9" xfId="0" applyBorder="1"/>
    <xf numFmtId="164" fontId="0" fillId="0" borderId="10" xfId="0" applyNumberFormat="1" applyBorder="1"/>
    <xf numFmtId="164" fontId="0" fillId="0" borderId="11" xfId="0" applyNumberFormat="1" applyBorder="1"/>
    <xf numFmtId="164" fontId="0" fillId="0" borderId="12" xfId="0" applyNumberFormat="1" applyBorder="1"/>
    <xf numFmtId="169" fontId="0" fillId="0" borderId="0" xfId="0" applyNumberFormat="1"/>
    <xf numFmtId="170" fontId="0" fillId="0" borderId="0" xfId="0" applyNumberFormat="1"/>
    <xf numFmtId="0" fontId="6" fillId="3" borderId="0" xfId="0" applyFont="1" applyFill="1"/>
    <xf numFmtId="166" fontId="4" fillId="3" borderId="0" xfId="0" applyNumberFormat="1" applyFont="1" applyFill="1" applyAlignment="1">
      <alignment horizontal="left"/>
    </xf>
    <xf numFmtId="0" fontId="2" fillId="11" borderId="0" xfId="0" applyFont="1" applyFill="1" applyAlignment="1">
      <alignment horizontal="left" vertical="center"/>
    </xf>
    <xf numFmtId="0" fontId="2" fillId="12" borderId="0" xfId="0" applyFont="1" applyFill="1" applyAlignment="1">
      <alignment horizontal="left" vertical="center"/>
    </xf>
    <xf numFmtId="0" fontId="2" fillId="13" borderId="0" xfId="0" applyFont="1" applyFill="1" applyAlignment="1">
      <alignment horizontal="left" vertical="center"/>
    </xf>
    <xf numFmtId="0" fontId="1" fillId="9" borderId="0" xfId="0" applyFont="1" applyFill="1" applyAlignment="1">
      <alignment horizontal="left" vertical="center"/>
    </xf>
    <xf numFmtId="0" fontId="1" fillId="10" borderId="0" xfId="0" applyFont="1" applyFill="1" applyAlignment="1">
      <alignment horizontal="left" vertical="center"/>
    </xf>
    <xf numFmtId="0" fontId="0" fillId="3" borderId="0" xfId="0" applyFill="1" applyAlignment="1">
      <alignment horizontal="left"/>
    </xf>
    <xf numFmtId="166" fontId="5" fillId="3" borderId="0" xfId="0" applyNumberFormat="1" applyFont="1" applyFill="1" applyAlignment="1">
      <alignment horizontal="left"/>
    </xf>
    <xf numFmtId="0" fontId="2" fillId="5" borderId="0" xfId="0" applyFont="1" applyFill="1" applyAlignment="1">
      <alignment horizontal="centerContinuous"/>
    </xf>
    <xf numFmtId="167" fontId="4" fillId="3" borderId="0" xfId="0" applyNumberFormat="1" applyFont="1" applyFill="1" applyAlignment="1">
      <alignment horizontal="center" vertical="center"/>
    </xf>
    <xf numFmtId="0" fontId="1" fillId="14" borderId="0" xfId="0" applyFont="1" applyFill="1" applyAlignment="1">
      <alignment horizontal="center" vertical="center"/>
    </xf>
    <xf numFmtId="0" fontId="1" fillId="15" borderId="0" xfId="0" applyFont="1" applyFill="1" applyAlignment="1">
      <alignment horizontal="center" vertical="center"/>
    </xf>
    <xf numFmtId="0" fontId="1" fillId="16" borderId="0" xfId="0" applyFont="1" applyFill="1" applyAlignment="1">
      <alignment horizontal="center" vertical="center"/>
    </xf>
    <xf numFmtId="0" fontId="2" fillId="17" borderId="0" xfId="0" applyFont="1" applyFill="1" applyAlignment="1">
      <alignment horizontal="center" vertical="center"/>
    </xf>
    <xf numFmtId="0" fontId="2" fillId="18" borderId="0" xfId="0" applyFont="1" applyFill="1" applyAlignment="1">
      <alignment horizontal="center" vertical="center"/>
    </xf>
    <xf numFmtId="0" fontId="0" fillId="3" borderId="0" xfId="0" applyFill="1" applyAlignment="1">
      <alignment horizontal="center"/>
    </xf>
    <xf numFmtId="166" fontId="5" fillId="3" borderId="0" xfId="0" applyNumberFormat="1" applyFont="1" applyFill="1" applyAlignment="1">
      <alignment horizontal="center"/>
    </xf>
    <xf numFmtId="171" fontId="0" fillId="0" borderId="0" xfId="0" applyNumberFormat="1"/>
    <xf numFmtId="1" fontId="5" fillId="3" borderId="0" xfId="0" applyNumberFormat="1" applyFont="1" applyFill="1" applyAlignment="1">
      <alignment horizontal="left"/>
    </xf>
    <xf numFmtId="0" fontId="0" fillId="8" borderId="0" xfId="0" applyFill="1"/>
    <xf numFmtId="0" fontId="0" fillId="8" borderId="0" xfId="0" applyFill="1" applyAlignment="1">
      <alignment horizontal="center" vertical="center"/>
    </xf>
    <xf numFmtId="0" fontId="2" fillId="0" borderId="0" xfId="0" applyFont="1" applyAlignment="1">
      <alignment horizontal="center" vertical="center"/>
    </xf>
    <xf numFmtId="0" fontId="3" fillId="4" borderId="0" xfId="0" applyFont="1" applyFill="1" applyAlignment="1">
      <alignment horizontal="center" vertical="center"/>
    </xf>
    <xf numFmtId="0" fontId="3" fillId="2" borderId="0" xfId="0" applyFont="1"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center" vertical="center"/>
    </xf>
  </cellXfs>
  <cellStyles count="1">
    <cellStyle name="Normal" xfId="0" builtinId="0"/>
  </cellStyles>
  <dxfs count="12">
    <dxf>
      <numFmt numFmtId="0" formatCode="Genera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0.0%;\-0.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colors>
    <mruColors>
      <color rgb="FFD60000"/>
      <color rgb="FFFF6600"/>
      <color rgb="FFFF5353"/>
      <color rgb="FFFFB9B9"/>
      <color rgb="FFFF8989"/>
      <color rgb="FFFF3737"/>
      <color rgb="FFF60000"/>
      <color rgb="FF112D4E"/>
      <color rgb="FFC85A00"/>
      <color rgb="FFEE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117" Type="http://schemas.openxmlformats.org/officeDocument/2006/relationships/customXml" Target="../customXml/item66.xml"/><Relationship Id="rId21" Type="http://schemas.openxmlformats.org/officeDocument/2006/relationships/pivotCacheDefinition" Target="pivotCache/pivotCacheDefinition14.xml"/><Relationship Id="rId42" Type="http://schemas.microsoft.com/office/2007/relationships/slicerCache" Target="slicerCaches/slicerCache1.xml"/><Relationship Id="rId47" Type="http://schemas.openxmlformats.org/officeDocument/2006/relationships/styles" Target="styles.xml"/><Relationship Id="rId63" Type="http://schemas.openxmlformats.org/officeDocument/2006/relationships/customXml" Target="../customXml/item12.xml"/><Relationship Id="rId68" Type="http://schemas.openxmlformats.org/officeDocument/2006/relationships/customXml" Target="../customXml/item17.xml"/><Relationship Id="rId84" Type="http://schemas.openxmlformats.org/officeDocument/2006/relationships/customXml" Target="../customXml/item33.xml"/><Relationship Id="rId89" Type="http://schemas.openxmlformats.org/officeDocument/2006/relationships/customXml" Target="../customXml/item38.xml"/><Relationship Id="rId112" Type="http://schemas.openxmlformats.org/officeDocument/2006/relationships/customXml" Target="../customXml/item61.xml"/><Relationship Id="rId16" Type="http://schemas.openxmlformats.org/officeDocument/2006/relationships/pivotCacheDefinition" Target="pivotCache/pivotCacheDefinition9.xml"/><Relationship Id="rId107" Type="http://schemas.openxmlformats.org/officeDocument/2006/relationships/customXml" Target="../customXml/item56.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openxmlformats.org/officeDocument/2006/relationships/pivotCacheDefinition" Target="pivotCache/pivotCacheDefinition30.xml"/><Relationship Id="rId53" Type="http://schemas.openxmlformats.org/officeDocument/2006/relationships/customXml" Target="../customXml/item2.xml"/><Relationship Id="rId58" Type="http://schemas.openxmlformats.org/officeDocument/2006/relationships/customXml" Target="../customXml/item7.xml"/><Relationship Id="rId74" Type="http://schemas.openxmlformats.org/officeDocument/2006/relationships/customXml" Target="../customXml/item23.xml"/><Relationship Id="rId79" Type="http://schemas.openxmlformats.org/officeDocument/2006/relationships/customXml" Target="../customXml/item28.xml"/><Relationship Id="rId102" Type="http://schemas.openxmlformats.org/officeDocument/2006/relationships/customXml" Target="../customXml/item51.xml"/><Relationship Id="rId123" Type="http://schemas.openxmlformats.org/officeDocument/2006/relationships/customXml" Target="../customXml/item72.xml"/><Relationship Id="rId5" Type="http://schemas.openxmlformats.org/officeDocument/2006/relationships/worksheet" Target="worksheets/sheet5.xml"/><Relationship Id="rId90" Type="http://schemas.openxmlformats.org/officeDocument/2006/relationships/customXml" Target="../customXml/item39.xml"/><Relationship Id="rId95" Type="http://schemas.openxmlformats.org/officeDocument/2006/relationships/customXml" Target="../customXml/item44.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43" Type="http://schemas.microsoft.com/office/2007/relationships/slicerCache" Target="slicerCaches/slicerCache2.xml"/><Relationship Id="rId48" Type="http://schemas.openxmlformats.org/officeDocument/2006/relationships/sharedStrings" Target="sharedStrings.xml"/><Relationship Id="rId64" Type="http://schemas.openxmlformats.org/officeDocument/2006/relationships/customXml" Target="../customXml/item13.xml"/><Relationship Id="rId69" Type="http://schemas.openxmlformats.org/officeDocument/2006/relationships/customXml" Target="../customXml/item18.xml"/><Relationship Id="rId113" Type="http://schemas.openxmlformats.org/officeDocument/2006/relationships/customXml" Target="../customXml/item62.xml"/><Relationship Id="rId118" Type="http://schemas.openxmlformats.org/officeDocument/2006/relationships/customXml" Target="../customXml/item67.xml"/><Relationship Id="rId80" Type="http://schemas.openxmlformats.org/officeDocument/2006/relationships/customXml" Target="../customXml/item29.xml"/><Relationship Id="rId85" Type="http://schemas.openxmlformats.org/officeDocument/2006/relationships/customXml" Target="../customXml/item34.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33" Type="http://schemas.openxmlformats.org/officeDocument/2006/relationships/pivotCacheDefinition" Target="pivotCache/pivotCacheDefinition26.xml"/><Relationship Id="rId38" Type="http://schemas.openxmlformats.org/officeDocument/2006/relationships/pivotCacheDefinition" Target="pivotCache/pivotCacheDefinition31.xml"/><Relationship Id="rId59" Type="http://schemas.openxmlformats.org/officeDocument/2006/relationships/customXml" Target="../customXml/item8.xml"/><Relationship Id="rId103" Type="http://schemas.openxmlformats.org/officeDocument/2006/relationships/customXml" Target="../customXml/item52.xml"/><Relationship Id="rId108" Type="http://schemas.openxmlformats.org/officeDocument/2006/relationships/customXml" Target="../customXml/item57.xml"/><Relationship Id="rId124" Type="http://schemas.openxmlformats.org/officeDocument/2006/relationships/customXml" Target="../customXml/item73.xml"/><Relationship Id="rId54" Type="http://schemas.openxmlformats.org/officeDocument/2006/relationships/customXml" Target="../customXml/item3.xml"/><Relationship Id="rId70" Type="http://schemas.openxmlformats.org/officeDocument/2006/relationships/customXml" Target="../customXml/item19.xml"/><Relationship Id="rId75" Type="http://schemas.openxmlformats.org/officeDocument/2006/relationships/customXml" Target="../customXml/item24.xml"/><Relationship Id="rId91" Type="http://schemas.openxmlformats.org/officeDocument/2006/relationships/customXml" Target="../customXml/item40.xml"/><Relationship Id="rId96"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49" Type="http://schemas.openxmlformats.org/officeDocument/2006/relationships/sheetMetadata" Target="metadata.xml"/><Relationship Id="rId114" Type="http://schemas.openxmlformats.org/officeDocument/2006/relationships/customXml" Target="../customXml/item63.xml"/><Relationship Id="rId119" Type="http://schemas.openxmlformats.org/officeDocument/2006/relationships/customXml" Target="../customXml/item68.xml"/><Relationship Id="rId44" Type="http://schemas.microsoft.com/office/2007/relationships/slicerCache" Target="slicerCaches/slicerCache3.xml"/><Relationship Id="rId60" Type="http://schemas.openxmlformats.org/officeDocument/2006/relationships/customXml" Target="../customXml/item9.xml"/><Relationship Id="rId65" Type="http://schemas.openxmlformats.org/officeDocument/2006/relationships/customXml" Target="../customXml/item14.xml"/><Relationship Id="rId81" Type="http://schemas.openxmlformats.org/officeDocument/2006/relationships/customXml" Target="../customXml/item30.xml"/><Relationship Id="rId86" Type="http://schemas.openxmlformats.org/officeDocument/2006/relationships/customXml" Target="../customXml/item35.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pivotCacheDefinition" Target="pivotCache/pivotCacheDefinition32.xml"/><Relationship Id="rId109" Type="http://schemas.openxmlformats.org/officeDocument/2006/relationships/customXml" Target="../customXml/item58.xml"/><Relationship Id="rId34" Type="http://schemas.openxmlformats.org/officeDocument/2006/relationships/pivotCacheDefinition" Target="pivotCache/pivotCacheDefinition27.xml"/><Relationship Id="rId50" Type="http://schemas.openxmlformats.org/officeDocument/2006/relationships/powerPivotData" Target="model/item.data"/><Relationship Id="rId55" Type="http://schemas.openxmlformats.org/officeDocument/2006/relationships/customXml" Target="../customXml/item4.xml"/><Relationship Id="rId76" Type="http://schemas.openxmlformats.org/officeDocument/2006/relationships/customXml" Target="../customXml/item25.xml"/><Relationship Id="rId97" Type="http://schemas.openxmlformats.org/officeDocument/2006/relationships/customXml" Target="../customXml/item46.xml"/><Relationship Id="rId104" Type="http://schemas.openxmlformats.org/officeDocument/2006/relationships/customXml" Target="../customXml/item53.xml"/><Relationship Id="rId120" Type="http://schemas.openxmlformats.org/officeDocument/2006/relationships/customXml" Target="../customXml/item69.xml"/><Relationship Id="rId125"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0.xml"/><Relationship Id="rId92" Type="http://schemas.openxmlformats.org/officeDocument/2006/relationships/customXml" Target="../customXml/item41.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pivotCacheDefinition" Target="pivotCache/pivotCacheDefinition33.xml"/><Relationship Id="rId45" Type="http://schemas.openxmlformats.org/officeDocument/2006/relationships/theme" Target="theme/theme1.xml"/><Relationship Id="rId66" Type="http://schemas.openxmlformats.org/officeDocument/2006/relationships/customXml" Target="../customXml/item15.xml"/><Relationship Id="rId87" Type="http://schemas.openxmlformats.org/officeDocument/2006/relationships/customXml" Target="../customXml/item36.xml"/><Relationship Id="rId110" Type="http://schemas.openxmlformats.org/officeDocument/2006/relationships/customXml" Target="../customXml/item59.xml"/><Relationship Id="rId115" Type="http://schemas.openxmlformats.org/officeDocument/2006/relationships/customXml" Target="../customXml/item64.xml"/><Relationship Id="rId61" Type="http://schemas.openxmlformats.org/officeDocument/2006/relationships/customXml" Target="../customXml/item10.xml"/><Relationship Id="rId82" Type="http://schemas.openxmlformats.org/officeDocument/2006/relationships/customXml" Target="../customXml/item31.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30" Type="http://schemas.openxmlformats.org/officeDocument/2006/relationships/pivotCacheDefinition" Target="pivotCache/pivotCacheDefinition23.xml"/><Relationship Id="rId35" Type="http://schemas.openxmlformats.org/officeDocument/2006/relationships/pivotCacheDefinition" Target="pivotCache/pivotCacheDefinition28.xml"/><Relationship Id="rId56" Type="http://schemas.openxmlformats.org/officeDocument/2006/relationships/customXml" Target="../customXml/item5.xml"/><Relationship Id="rId77" Type="http://schemas.openxmlformats.org/officeDocument/2006/relationships/customXml" Target="../customXml/item26.xml"/><Relationship Id="rId100" Type="http://schemas.openxmlformats.org/officeDocument/2006/relationships/customXml" Target="../customXml/item49.xml"/><Relationship Id="rId105" Type="http://schemas.openxmlformats.org/officeDocument/2006/relationships/customXml" Target="../customXml/item54.xml"/><Relationship Id="rId8" Type="http://schemas.openxmlformats.org/officeDocument/2006/relationships/pivotCacheDefinition" Target="pivotCache/pivotCacheDefinition1.xml"/><Relationship Id="rId51" Type="http://schemas.openxmlformats.org/officeDocument/2006/relationships/calcChain" Target="calcChain.xml"/><Relationship Id="rId72" Type="http://schemas.openxmlformats.org/officeDocument/2006/relationships/customXml" Target="../customXml/item21.xml"/><Relationship Id="rId93" Type="http://schemas.openxmlformats.org/officeDocument/2006/relationships/customXml" Target="../customXml/item42.xml"/><Relationship Id="rId98" Type="http://schemas.openxmlformats.org/officeDocument/2006/relationships/customXml" Target="../customXml/item47.xml"/><Relationship Id="rId121" Type="http://schemas.openxmlformats.org/officeDocument/2006/relationships/customXml" Target="../customXml/item70.xml"/><Relationship Id="rId3" Type="http://schemas.openxmlformats.org/officeDocument/2006/relationships/worksheet" Target="worksheets/sheet3.xml"/><Relationship Id="rId25" Type="http://schemas.openxmlformats.org/officeDocument/2006/relationships/pivotCacheDefinition" Target="pivotCache/pivotCacheDefinition18.xml"/><Relationship Id="rId46" Type="http://schemas.openxmlformats.org/officeDocument/2006/relationships/connections" Target="connections.xml"/><Relationship Id="rId67" Type="http://schemas.openxmlformats.org/officeDocument/2006/relationships/customXml" Target="../customXml/item16.xml"/><Relationship Id="rId116" Type="http://schemas.openxmlformats.org/officeDocument/2006/relationships/customXml" Target="../customXml/item65.xml"/><Relationship Id="rId20" Type="http://schemas.openxmlformats.org/officeDocument/2006/relationships/pivotCacheDefinition" Target="pivotCache/pivotCacheDefinition13.xml"/><Relationship Id="rId41" Type="http://schemas.openxmlformats.org/officeDocument/2006/relationships/pivotCacheDefinition" Target="pivotCache/pivotCacheDefinition34.xml"/><Relationship Id="rId62" Type="http://schemas.openxmlformats.org/officeDocument/2006/relationships/customXml" Target="../customXml/item11.xml"/><Relationship Id="rId83" Type="http://schemas.openxmlformats.org/officeDocument/2006/relationships/customXml" Target="../customXml/item32.xml"/><Relationship Id="rId88" Type="http://schemas.openxmlformats.org/officeDocument/2006/relationships/customXml" Target="../customXml/item37.xml"/><Relationship Id="rId111" Type="http://schemas.openxmlformats.org/officeDocument/2006/relationships/customXml" Target="../customXml/item60.xml"/><Relationship Id="rId15" Type="http://schemas.openxmlformats.org/officeDocument/2006/relationships/pivotCacheDefinition" Target="pivotCache/pivotCacheDefinition8.xml"/><Relationship Id="rId36" Type="http://schemas.openxmlformats.org/officeDocument/2006/relationships/pivotCacheDefinition" Target="pivotCache/pivotCacheDefinition29.xml"/><Relationship Id="rId57" Type="http://schemas.openxmlformats.org/officeDocument/2006/relationships/customXml" Target="../customXml/item6.xml"/><Relationship Id="rId106" Type="http://schemas.openxmlformats.org/officeDocument/2006/relationships/customXml" Target="../customXml/item55.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52" Type="http://schemas.openxmlformats.org/officeDocument/2006/relationships/customXml" Target="../customXml/item1.xml"/><Relationship Id="rId73" Type="http://schemas.openxmlformats.org/officeDocument/2006/relationships/customXml" Target="../customXml/item22.xml"/><Relationship Id="rId78" Type="http://schemas.openxmlformats.org/officeDocument/2006/relationships/customXml" Target="../customXml/item27.xml"/><Relationship Id="rId94" Type="http://schemas.openxmlformats.org/officeDocument/2006/relationships/customXml" Target="../customXml/item43.xml"/><Relationship Id="rId99" Type="http://schemas.openxmlformats.org/officeDocument/2006/relationships/customXml" Target="../customXml/item48.xml"/><Relationship Id="rId101" Type="http://schemas.openxmlformats.org/officeDocument/2006/relationships/customXml" Target="../customXml/item50.xml"/><Relationship Id="rId122" Type="http://schemas.openxmlformats.org/officeDocument/2006/relationships/customXml" Target="../customXml/item7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macro).xlsm]Calculations!Trend_Sales</c:name>
    <c:fmtId val="25"/>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Sales By Month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noFill/>
            <a:round/>
          </a:ln>
          <a:effectLst/>
        </c:spPr>
        <c:marker>
          <c:symbol val="dash"/>
          <c:size val="24"/>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815252416756176E-2"/>
          <c:y val="0.12060161963740297"/>
          <c:w val="0.97636949516648763"/>
          <c:h val="0.78205537030291139"/>
        </c:manualLayout>
      </c:layout>
      <c:barChart>
        <c:barDir val="col"/>
        <c:grouping val="clustered"/>
        <c:varyColors val="0"/>
        <c:ser>
          <c:idx val="0"/>
          <c:order val="0"/>
          <c:tx>
            <c:strRef>
              <c:f>Calculations!$B$85</c:f>
              <c:strCache>
                <c:ptCount val="1"/>
                <c:pt idx="0">
                  <c:v>Total 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Calculations!$A$86:$A$97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Calculations!$B$86:$B$97</c:f>
              <c:numCache>
                <c:formatCode>\$#,##0;\(\$#,##0\);\$#,##0</c:formatCode>
                <c:ptCount val="12"/>
                <c:pt idx="0">
                  <c:v>38048.184000000001</c:v>
                </c:pt>
                <c:pt idx="1">
                  <c:v>49238.41</c:v>
                </c:pt>
                <c:pt idx="2">
                  <c:v>49612.044999999998</c:v>
                </c:pt>
                <c:pt idx="3">
                  <c:v>45192.277999999998</c:v>
                </c:pt>
                <c:pt idx="4">
                  <c:v>64964.321799999998</c:v>
                </c:pt>
                <c:pt idx="5">
                  <c:v>38991.942999999999</c:v>
                </c:pt>
                <c:pt idx="6">
                  <c:v>42773.394999999997</c:v>
                </c:pt>
                <c:pt idx="7">
                  <c:v>46339.988400000002</c:v>
                </c:pt>
                <c:pt idx="8">
                  <c:v>41985.1423</c:v>
                </c:pt>
                <c:pt idx="9">
                  <c:v>52268.15</c:v>
                </c:pt>
                <c:pt idx="10">
                  <c:v>66837.585000000006</c:v>
                </c:pt>
                <c:pt idx="11">
                  <c:v>72954.155499999993</c:v>
                </c:pt>
              </c:numCache>
            </c:numRef>
          </c:val>
          <c:extLst>
            <c:ext xmlns:c16="http://schemas.microsoft.com/office/drawing/2014/chart" uri="{C3380CC4-5D6E-409C-BE32-E72D297353CC}">
              <c16:uniqueId val="{00000000-EDB2-42EB-9DCE-6941A9C0D440}"/>
            </c:ext>
          </c:extLst>
        </c:ser>
        <c:dLbls>
          <c:showLegendKey val="0"/>
          <c:showVal val="0"/>
          <c:showCatName val="0"/>
          <c:showSerName val="0"/>
          <c:showPercent val="0"/>
          <c:showBubbleSize val="0"/>
        </c:dLbls>
        <c:gapWidth val="68"/>
        <c:axId val="192831567"/>
        <c:axId val="192828687"/>
      </c:barChart>
      <c:lineChart>
        <c:grouping val="standard"/>
        <c:varyColors val="0"/>
        <c:ser>
          <c:idx val="1"/>
          <c:order val="1"/>
          <c:tx>
            <c:strRef>
              <c:f>Calculations!$C$85</c:f>
              <c:strCache>
                <c:ptCount val="1"/>
                <c:pt idx="0">
                  <c:v>Total Profit</c:v>
                </c:pt>
              </c:strCache>
            </c:strRef>
          </c:tx>
          <c:spPr>
            <a:ln w="28575" cap="rnd">
              <a:noFill/>
              <a:round/>
            </a:ln>
            <a:effectLst/>
          </c:spPr>
          <c:marker>
            <c:symbol val="dash"/>
            <c:size val="24"/>
            <c:spPr>
              <a:solidFill>
                <a:schemeClr val="accent2"/>
              </a:solidFill>
              <a:ln w="9525">
                <a:solidFill>
                  <a:schemeClr val="accent2"/>
                </a:solidFill>
              </a:ln>
              <a:effectLst/>
            </c:spPr>
          </c:marker>
          <c:cat>
            <c:strRef>
              <c:f>Calculations!$A$86:$A$97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Calculations!$C$86:$C$97</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0"/>
          <c:extLst>
            <c:ext xmlns:c16="http://schemas.microsoft.com/office/drawing/2014/chart" uri="{C3380CC4-5D6E-409C-BE32-E72D297353CC}">
              <c16:uniqueId val="{00000001-EDB2-42EB-9DCE-6941A9C0D440}"/>
            </c:ext>
          </c:extLst>
        </c:ser>
        <c:dLbls>
          <c:showLegendKey val="0"/>
          <c:showVal val="0"/>
          <c:showCatName val="0"/>
          <c:showSerName val="0"/>
          <c:showPercent val="0"/>
          <c:showBubbleSize val="0"/>
        </c:dLbls>
        <c:marker val="1"/>
        <c:smooth val="0"/>
        <c:axId val="192831567"/>
        <c:axId val="192828687"/>
      </c:lineChart>
      <c:catAx>
        <c:axId val="192831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2828687"/>
        <c:crosses val="autoZero"/>
        <c:auto val="1"/>
        <c:lblAlgn val="ctr"/>
        <c:lblOffset val="100"/>
        <c:noMultiLvlLbl val="0"/>
      </c:catAx>
      <c:valAx>
        <c:axId val="192828687"/>
        <c:scaling>
          <c:orientation val="minMax"/>
        </c:scaling>
        <c:delete val="1"/>
        <c:axPos val="l"/>
        <c:numFmt formatCode="\$#,##0;\(\$#,##0\);\$#,##0" sourceLinked="1"/>
        <c:majorTickMark val="none"/>
        <c:minorTickMark val="none"/>
        <c:tickLblPos val="nextTo"/>
        <c:crossAx val="192831567"/>
        <c:crosses val="autoZero"/>
        <c:crossBetween val="between"/>
      </c:valAx>
      <c:spPr>
        <a:noFill/>
        <a:ln>
          <a:noFill/>
        </a:ln>
        <a:effectLst/>
      </c:spPr>
    </c:plotArea>
    <c:legend>
      <c:legendPos val="t"/>
      <c:layout>
        <c:manualLayout>
          <c:xMode val="edge"/>
          <c:yMode val="edge"/>
          <c:x val="2.8206060708578978E-4"/>
          <c:y val="3.4519572953736616E-3"/>
          <c:w val="0.22822213012847078"/>
          <c:h val="0.1313845377868691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macro).xlsm]Calculations!Monthly_Target_Sales</c:name>
    <c:fmtId val="2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Monthly</a:t>
            </a:r>
            <a:r>
              <a:rPr lang="en-IN" sz="1800" b="1" baseline="0"/>
              <a:t> Target</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tx1">
                <a:lumMod val="65000"/>
                <a:lumOff val="35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069970845481049E-2"/>
          <c:y val="0.16552016608856368"/>
          <c:w val="0.93586005830903785"/>
          <c:h val="0.742315112540193"/>
        </c:manualLayout>
      </c:layout>
      <c:barChart>
        <c:barDir val="col"/>
        <c:grouping val="clustered"/>
        <c:varyColors val="0"/>
        <c:ser>
          <c:idx val="0"/>
          <c:order val="0"/>
          <c:tx>
            <c:strRef>
              <c:f>Calculations!$F$85</c:f>
              <c:strCache>
                <c:ptCount val="1"/>
                <c:pt idx="0">
                  <c:v>Sales - Target Met</c:v>
                </c:pt>
              </c:strCache>
            </c:strRef>
          </c:tx>
          <c:spPr>
            <a:solidFill>
              <a:schemeClr val="accent1"/>
            </a:solidFill>
            <a:ln>
              <a:noFill/>
            </a:ln>
            <a:effectLst/>
          </c:spPr>
          <c:invertIfNegative val="0"/>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Calculations!$F$86:$F$97</c:f>
              <c:numCache>
                <c:formatCode>\$#,##0.0,\K</c:formatCode>
                <c:ptCount val="12"/>
                <c:pt idx="4">
                  <c:v>64964.321799999998</c:v>
                </c:pt>
                <c:pt idx="10">
                  <c:v>66837.585000000006</c:v>
                </c:pt>
                <c:pt idx="11">
                  <c:v>72954.155499999993</c:v>
                </c:pt>
              </c:numCache>
            </c:numRef>
          </c:val>
          <c:extLst>
            <c:ext xmlns:c16="http://schemas.microsoft.com/office/drawing/2014/chart" uri="{C3380CC4-5D6E-409C-BE32-E72D297353CC}">
              <c16:uniqueId val="{00000000-333A-4B90-BBDF-468396DAD136}"/>
            </c:ext>
          </c:extLst>
        </c:ser>
        <c:ser>
          <c:idx val="1"/>
          <c:order val="1"/>
          <c:tx>
            <c:strRef>
              <c:f>Calculations!$G$85</c:f>
              <c:strCache>
                <c:ptCount val="1"/>
                <c:pt idx="0">
                  <c:v>Sales - Target Missed</c:v>
                </c:pt>
              </c:strCache>
            </c:strRef>
          </c:tx>
          <c:spPr>
            <a:solidFill>
              <a:schemeClr val="accent2"/>
            </a:solidFill>
            <a:ln>
              <a:noFill/>
            </a:ln>
            <a:effectLst/>
          </c:spPr>
          <c:invertIfNegative val="0"/>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Calculations!$G$86:$G$97</c:f>
              <c:numCache>
                <c:formatCode>\$#,##0.0,\K</c:formatCode>
                <c:ptCount val="12"/>
                <c:pt idx="0">
                  <c:v>38048.184000000001</c:v>
                </c:pt>
                <c:pt idx="1">
                  <c:v>49238.41</c:v>
                </c:pt>
                <c:pt idx="2">
                  <c:v>49612.044999999998</c:v>
                </c:pt>
                <c:pt idx="3">
                  <c:v>45192.277999999998</c:v>
                </c:pt>
                <c:pt idx="5">
                  <c:v>38991.942999999999</c:v>
                </c:pt>
                <c:pt idx="6">
                  <c:v>42773.394999999997</c:v>
                </c:pt>
                <c:pt idx="7">
                  <c:v>46339.988400000002</c:v>
                </c:pt>
                <c:pt idx="8">
                  <c:v>41985.1423</c:v>
                </c:pt>
                <c:pt idx="9">
                  <c:v>52268.15</c:v>
                </c:pt>
              </c:numCache>
            </c:numRef>
          </c:val>
          <c:extLst>
            <c:ext xmlns:c16="http://schemas.microsoft.com/office/drawing/2014/chart" uri="{C3380CC4-5D6E-409C-BE32-E72D297353CC}">
              <c16:uniqueId val="{00000001-333A-4B90-BBDF-468396DAD136}"/>
            </c:ext>
          </c:extLst>
        </c:ser>
        <c:dLbls>
          <c:showLegendKey val="0"/>
          <c:showVal val="0"/>
          <c:showCatName val="0"/>
          <c:showSerName val="0"/>
          <c:showPercent val="0"/>
          <c:showBubbleSize val="0"/>
        </c:dLbls>
        <c:gapWidth val="80"/>
        <c:overlap val="100"/>
        <c:axId val="1210567183"/>
        <c:axId val="1210553263"/>
      </c:barChart>
      <c:lineChart>
        <c:grouping val="standard"/>
        <c:varyColors val="0"/>
        <c:ser>
          <c:idx val="2"/>
          <c:order val="2"/>
          <c:tx>
            <c:strRef>
              <c:f>Calculations!$H$85</c:f>
              <c:strCache>
                <c:ptCount val="1"/>
                <c:pt idx="0">
                  <c:v>Target</c:v>
                </c:pt>
              </c:strCache>
            </c:strRef>
          </c:tx>
          <c:spPr>
            <a:ln w="28575" cap="rnd">
              <a:solidFill>
                <a:schemeClr val="tx1">
                  <a:lumMod val="65000"/>
                  <a:lumOff val="35000"/>
                </a:schemeClr>
              </a:solidFill>
              <a:prstDash val="dash"/>
              <a:round/>
            </a:ln>
            <a:effectLst/>
          </c:spPr>
          <c:marker>
            <c:symbol val="none"/>
          </c:marker>
          <c:cat>
            <c:strRef>
              <c:f>Calculations!$E$86:$E$97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Calculations!$H$86:$H$97</c:f>
              <c:numCache>
                <c:formatCode>\$#,##0;\(\$#,##0\);\$#,##0</c:formatCode>
                <c:ptCount val="12"/>
                <c:pt idx="0">
                  <c:v>60000</c:v>
                </c:pt>
                <c:pt idx="1">
                  <c:v>60000</c:v>
                </c:pt>
                <c:pt idx="2">
                  <c:v>60000</c:v>
                </c:pt>
                <c:pt idx="3">
                  <c:v>60000</c:v>
                </c:pt>
                <c:pt idx="4">
                  <c:v>60000</c:v>
                </c:pt>
                <c:pt idx="5">
                  <c:v>60000</c:v>
                </c:pt>
                <c:pt idx="6">
                  <c:v>60000</c:v>
                </c:pt>
                <c:pt idx="7">
                  <c:v>60000</c:v>
                </c:pt>
                <c:pt idx="8">
                  <c:v>60000</c:v>
                </c:pt>
                <c:pt idx="9">
                  <c:v>60000</c:v>
                </c:pt>
                <c:pt idx="10">
                  <c:v>60000</c:v>
                </c:pt>
                <c:pt idx="11">
                  <c:v>60000</c:v>
                </c:pt>
              </c:numCache>
            </c:numRef>
          </c:val>
          <c:smooth val="0"/>
          <c:extLst>
            <c:ext xmlns:c16="http://schemas.microsoft.com/office/drawing/2014/chart" uri="{C3380CC4-5D6E-409C-BE32-E72D297353CC}">
              <c16:uniqueId val="{00000002-333A-4B90-BBDF-468396DAD136}"/>
            </c:ext>
          </c:extLst>
        </c:ser>
        <c:dLbls>
          <c:showLegendKey val="0"/>
          <c:showVal val="0"/>
          <c:showCatName val="0"/>
          <c:showSerName val="0"/>
          <c:showPercent val="0"/>
          <c:showBubbleSize val="0"/>
        </c:dLbls>
        <c:marker val="1"/>
        <c:smooth val="0"/>
        <c:axId val="1210567183"/>
        <c:axId val="1210553263"/>
      </c:lineChart>
      <c:catAx>
        <c:axId val="121056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210553263"/>
        <c:crosses val="autoZero"/>
        <c:auto val="1"/>
        <c:lblAlgn val="ctr"/>
        <c:lblOffset val="100"/>
        <c:noMultiLvlLbl val="0"/>
      </c:catAx>
      <c:valAx>
        <c:axId val="1210553263"/>
        <c:scaling>
          <c:orientation val="minMax"/>
        </c:scaling>
        <c:delete val="1"/>
        <c:axPos val="l"/>
        <c:numFmt formatCode="\$#,##0.0,\K" sourceLinked="1"/>
        <c:majorTickMark val="none"/>
        <c:minorTickMark val="none"/>
        <c:tickLblPos val="nextTo"/>
        <c:crossAx val="1210567183"/>
        <c:crosses val="autoZero"/>
        <c:crossBetween val="between"/>
      </c:valAx>
      <c:spPr>
        <a:noFill/>
        <a:ln>
          <a:noFill/>
        </a:ln>
        <a:effectLst/>
      </c:spPr>
    </c:plotArea>
    <c:legend>
      <c:legendPos val="t"/>
      <c:layout>
        <c:manualLayout>
          <c:xMode val="edge"/>
          <c:yMode val="edge"/>
          <c:x val="0"/>
          <c:y val="7.7073954983922832E-2"/>
          <c:w val="0.99912536443148692"/>
          <c:h val="8.133630402309036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macro).xlsm]Calculations!Top_7_Sub</c:name>
    <c:fmtId val="18"/>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Top 7 Sub 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82381048522781"/>
          <c:y val="0.13366242038216561"/>
          <c:w val="0.80344114677972944"/>
          <c:h val="0.83130573248407647"/>
        </c:manualLayout>
      </c:layout>
      <c:barChart>
        <c:barDir val="bar"/>
        <c:grouping val="clustered"/>
        <c:varyColors val="0"/>
        <c:ser>
          <c:idx val="0"/>
          <c:order val="0"/>
          <c:tx>
            <c:strRef>
              <c:f>Calculations!$B$100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Calculations!$A$101:$A$107</c:f>
              <c:strCache>
                <c:ptCount val="7"/>
                <c:pt idx="0">
                  <c:v>Copiers</c:v>
                </c:pt>
                <c:pt idx="1">
                  <c:v>Binders</c:v>
                </c:pt>
                <c:pt idx="2">
                  <c:v>Machines</c:v>
                </c:pt>
                <c:pt idx="3">
                  <c:v>Storage</c:v>
                </c:pt>
                <c:pt idx="4">
                  <c:v>Tables</c:v>
                </c:pt>
                <c:pt idx="5">
                  <c:v>Phones</c:v>
                </c:pt>
                <c:pt idx="6">
                  <c:v>Chairs</c:v>
                </c:pt>
              </c:strCache>
            </c:strRef>
          </c:cat>
          <c:val>
            <c:numRef>
              <c:f>Calculations!$B$101:$B$107</c:f>
              <c:numCache>
                <c:formatCode>\$#,##0.0,\K</c:formatCode>
                <c:ptCount val="7"/>
                <c:pt idx="0">
                  <c:v>49599.41</c:v>
                </c:pt>
                <c:pt idx="1">
                  <c:v>49683.324999999997</c:v>
                </c:pt>
                <c:pt idx="2">
                  <c:v>55906.885999999999</c:v>
                </c:pt>
                <c:pt idx="3">
                  <c:v>58788.7</c:v>
                </c:pt>
                <c:pt idx="4">
                  <c:v>60833.200499999999</c:v>
                </c:pt>
                <c:pt idx="5">
                  <c:v>78962.03</c:v>
                </c:pt>
                <c:pt idx="6">
                  <c:v>83918.645000000004</c:v>
                </c:pt>
              </c:numCache>
            </c:numRef>
          </c:val>
          <c:extLst>
            <c:ext xmlns:c16="http://schemas.microsoft.com/office/drawing/2014/chart" uri="{C3380CC4-5D6E-409C-BE32-E72D297353CC}">
              <c16:uniqueId val="{00000000-3994-4BC6-888C-06C87CCC674D}"/>
            </c:ext>
          </c:extLst>
        </c:ser>
        <c:dLbls>
          <c:showLegendKey val="0"/>
          <c:showVal val="0"/>
          <c:showCatName val="0"/>
          <c:showSerName val="0"/>
          <c:showPercent val="0"/>
          <c:showBubbleSize val="0"/>
        </c:dLbls>
        <c:gapWidth val="50"/>
        <c:axId val="1259323455"/>
        <c:axId val="1259326335"/>
      </c:barChart>
      <c:catAx>
        <c:axId val="12593234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259326335"/>
        <c:crosses val="autoZero"/>
        <c:auto val="1"/>
        <c:lblAlgn val="ctr"/>
        <c:lblOffset val="100"/>
        <c:noMultiLvlLbl val="0"/>
      </c:catAx>
      <c:valAx>
        <c:axId val="1259326335"/>
        <c:scaling>
          <c:orientation val="minMax"/>
        </c:scaling>
        <c:delete val="1"/>
        <c:axPos val="b"/>
        <c:numFmt formatCode="\$#,##0.0,\K" sourceLinked="1"/>
        <c:majorTickMark val="out"/>
        <c:minorTickMark val="none"/>
        <c:tickLblPos val="nextTo"/>
        <c:crossAx val="1259323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18DF-4E14-8BE0-780A5ED0A1D7}"/>
              </c:ext>
            </c:extLst>
          </c:dPt>
          <c:dPt>
            <c:idx val="1"/>
            <c:bubble3D val="0"/>
            <c:spPr>
              <a:solidFill>
                <a:schemeClr val="accent2"/>
              </a:solidFill>
              <a:ln w="19050">
                <a:noFill/>
              </a:ln>
              <a:effectLst/>
            </c:spPr>
            <c:extLst>
              <c:ext xmlns:c16="http://schemas.microsoft.com/office/drawing/2014/chart" uri="{C3380CC4-5D6E-409C-BE32-E72D297353CC}">
                <c16:uniqueId val="{00000003-18DF-4E14-8BE0-780A5ED0A1D7}"/>
              </c:ext>
            </c:extLst>
          </c:dPt>
          <c:cat>
            <c:strRef>
              <c:f>Calculations!$E$26:$F$26</c:f>
              <c:strCache>
                <c:ptCount val="2"/>
                <c:pt idx="0">
                  <c:v>Profit Margin %</c:v>
                </c:pt>
                <c:pt idx="1">
                  <c:v>Remaining</c:v>
                </c:pt>
              </c:strCache>
            </c:strRef>
          </c:cat>
          <c:val>
            <c:numRef>
              <c:f>Calculations!$E$27:$F$27</c:f>
              <c:numCache>
                <c:formatCode>0.0%;\-0.0%;0.0%</c:formatCode>
                <c:ptCount val="2"/>
                <c:pt idx="0">
                  <c:v>0.13426530315632457</c:v>
                </c:pt>
                <c:pt idx="1">
                  <c:v>0.86599999999999999</c:v>
                </c:pt>
              </c:numCache>
            </c:numRef>
          </c:val>
          <c:extLst>
            <c:ext xmlns:c16="http://schemas.microsoft.com/office/drawing/2014/chart" uri="{C3380CC4-5D6E-409C-BE32-E72D297353CC}">
              <c16:uniqueId val="{00000004-18DF-4E14-8BE0-780A5ED0A1D7}"/>
            </c:ext>
          </c:extLst>
        </c:ser>
        <c:dLbls>
          <c:showLegendKey val="0"/>
          <c:showVal val="0"/>
          <c:showCatName val="0"/>
          <c:showSerName val="0"/>
          <c:showPercent val="0"/>
          <c:showBubbleSize val="0"/>
          <c:showLeaderLines val="1"/>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macro).xlsm]Calculations!Sale_By_Month_Small</c:name>
    <c:fmtId val="2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Calculations!$A$9:$A$20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Calculations!$B$9:$B$20</c:f>
              <c:numCache>
                <c:formatCode>\$#,##0;\(\$#,##0\);\$#,##0</c:formatCode>
                <c:ptCount val="12"/>
                <c:pt idx="0">
                  <c:v>38048.184000000001</c:v>
                </c:pt>
                <c:pt idx="1">
                  <c:v>49238.41</c:v>
                </c:pt>
                <c:pt idx="2">
                  <c:v>49612.044999999998</c:v>
                </c:pt>
                <c:pt idx="3">
                  <c:v>45192.277999999998</c:v>
                </c:pt>
                <c:pt idx="4">
                  <c:v>64964.321799999998</c:v>
                </c:pt>
                <c:pt idx="5">
                  <c:v>38991.942999999999</c:v>
                </c:pt>
                <c:pt idx="6">
                  <c:v>42773.394999999997</c:v>
                </c:pt>
                <c:pt idx="7">
                  <c:v>46339.988400000002</c:v>
                </c:pt>
                <c:pt idx="8">
                  <c:v>41985.1423</c:v>
                </c:pt>
                <c:pt idx="9">
                  <c:v>52268.15</c:v>
                </c:pt>
                <c:pt idx="10">
                  <c:v>66837.585000000006</c:v>
                </c:pt>
                <c:pt idx="11">
                  <c:v>72954.155499999993</c:v>
                </c:pt>
              </c:numCache>
            </c:numRef>
          </c:val>
          <c:smooth val="1"/>
          <c:extLst>
            <c:ext xmlns:c16="http://schemas.microsoft.com/office/drawing/2014/chart" uri="{C3380CC4-5D6E-409C-BE32-E72D297353CC}">
              <c16:uniqueId val="{00000000-6B11-42AD-9A79-A6A48DF60C53}"/>
            </c:ext>
          </c:extLst>
        </c:ser>
        <c:dLbls>
          <c:showLegendKey val="0"/>
          <c:showVal val="0"/>
          <c:showCatName val="0"/>
          <c:showSerName val="0"/>
          <c:showPercent val="0"/>
          <c:showBubbleSize val="0"/>
        </c:dLbls>
        <c:marker val="1"/>
        <c:smooth val="0"/>
        <c:axId val="665684831"/>
        <c:axId val="665685311"/>
      </c:lineChart>
      <c:catAx>
        <c:axId val="665684831"/>
        <c:scaling>
          <c:orientation val="minMax"/>
        </c:scaling>
        <c:delete val="1"/>
        <c:axPos val="b"/>
        <c:numFmt formatCode="General" sourceLinked="1"/>
        <c:majorTickMark val="none"/>
        <c:minorTickMark val="none"/>
        <c:tickLblPos val="nextTo"/>
        <c:crossAx val="665685311"/>
        <c:crosses val="autoZero"/>
        <c:auto val="1"/>
        <c:lblAlgn val="ctr"/>
        <c:lblOffset val="100"/>
        <c:noMultiLvlLbl val="0"/>
      </c:catAx>
      <c:valAx>
        <c:axId val="665685311"/>
        <c:scaling>
          <c:orientation val="minMax"/>
        </c:scaling>
        <c:delete val="1"/>
        <c:axPos val="l"/>
        <c:numFmt formatCode="\$#,##0;\(\$#,##0\);\$#,##0" sourceLinked="1"/>
        <c:majorTickMark val="none"/>
        <c:minorTickMark val="none"/>
        <c:tickLblPos val="nextTo"/>
        <c:crossAx val="665684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macro).xlsm]Calculations!Orders_By_Month_Small_Graph</c:name>
    <c:fmtId val="1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Calculations!$B$24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Calculations!$A$25:$A$36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Calculations!$B$25:$B$36</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smooth val="1"/>
          <c:extLst>
            <c:ext xmlns:c16="http://schemas.microsoft.com/office/drawing/2014/chart" uri="{C3380CC4-5D6E-409C-BE32-E72D297353CC}">
              <c16:uniqueId val="{00000000-1D11-428F-B3F1-79DC3E72D0D8}"/>
            </c:ext>
          </c:extLst>
        </c:ser>
        <c:dLbls>
          <c:showLegendKey val="0"/>
          <c:showVal val="0"/>
          <c:showCatName val="0"/>
          <c:showSerName val="0"/>
          <c:showPercent val="0"/>
          <c:showBubbleSize val="0"/>
        </c:dLbls>
        <c:marker val="1"/>
        <c:smooth val="0"/>
        <c:axId val="1729027119"/>
        <c:axId val="1729026159"/>
      </c:lineChart>
      <c:catAx>
        <c:axId val="1729027119"/>
        <c:scaling>
          <c:orientation val="minMax"/>
        </c:scaling>
        <c:delete val="1"/>
        <c:axPos val="b"/>
        <c:numFmt formatCode="General" sourceLinked="1"/>
        <c:majorTickMark val="none"/>
        <c:minorTickMark val="none"/>
        <c:tickLblPos val="nextTo"/>
        <c:crossAx val="1729026159"/>
        <c:crosses val="autoZero"/>
        <c:auto val="1"/>
        <c:lblAlgn val="ctr"/>
        <c:lblOffset val="100"/>
        <c:noMultiLvlLbl val="0"/>
      </c:catAx>
      <c:valAx>
        <c:axId val="1729026159"/>
        <c:scaling>
          <c:orientation val="minMax"/>
        </c:scaling>
        <c:delete val="1"/>
        <c:axPos val="l"/>
        <c:numFmt formatCode="0" sourceLinked="1"/>
        <c:majorTickMark val="none"/>
        <c:minorTickMark val="none"/>
        <c:tickLblPos val="nextTo"/>
        <c:crossAx val="1729027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macro).xlsm]Calculations!Profit_By_Month_Small_Graph</c:name>
    <c:fmtId val="29"/>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Calculations!$D$9:$D$20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Calculations!$E$9:$E$20</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1"/>
          <c:extLst>
            <c:ext xmlns:c16="http://schemas.microsoft.com/office/drawing/2014/chart" uri="{C3380CC4-5D6E-409C-BE32-E72D297353CC}">
              <c16:uniqueId val="{00000000-41BF-4259-825B-747E71558585}"/>
            </c:ext>
          </c:extLst>
        </c:ser>
        <c:dLbls>
          <c:showLegendKey val="0"/>
          <c:showVal val="0"/>
          <c:showCatName val="0"/>
          <c:showSerName val="0"/>
          <c:showPercent val="0"/>
          <c:showBubbleSize val="0"/>
        </c:dLbls>
        <c:marker val="1"/>
        <c:smooth val="0"/>
        <c:axId val="1729006479"/>
        <c:axId val="1728995439"/>
      </c:lineChart>
      <c:catAx>
        <c:axId val="1729006479"/>
        <c:scaling>
          <c:orientation val="minMax"/>
        </c:scaling>
        <c:delete val="1"/>
        <c:axPos val="b"/>
        <c:numFmt formatCode="General" sourceLinked="1"/>
        <c:majorTickMark val="none"/>
        <c:minorTickMark val="none"/>
        <c:tickLblPos val="nextTo"/>
        <c:crossAx val="1728995439"/>
        <c:crosses val="autoZero"/>
        <c:auto val="1"/>
        <c:lblAlgn val="ctr"/>
        <c:lblOffset val="100"/>
        <c:noMultiLvlLbl val="0"/>
      </c:catAx>
      <c:valAx>
        <c:axId val="1728995439"/>
        <c:scaling>
          <c:orientation val="minMax"/>
        </c:scaling>
        <c:delete val="1"/>
        <c:axPos val="l"/>
        <c:numFmt formatCode="\$#,##0;\(\$#,##0\);\$#,##0" sourceLinked="1"/>
        <c:majorTickMark val="none"/>
        <c:minorTickMark val="none"/>
        <c:tickLblPos val="nextTo"/>
        <c:crossAx val="172900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dLbls>
          <c:showLegendKey val="0"/>
          <c:showVal val="0"/>
          <c:showCatName val="0"/>
          <c:showSerName val="0"/>
          <c:showPercent val="0"/>
          <c:showBubbleSize val="0"/>
          <c:showLeaderLines val="0"/>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macro).xlsm]Calculations!Profit_By_Month_Small_Graph</c:name>
    <c:fmtId val="2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Calculations!$D$9:$D$20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Calculations!$E$9:$E$20</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smooth val="1"/>
          <c:extLst>
            <c:ext xmlns:c16="http://schemas.microsoft.com/office/drawing/2014/chart" uri="{C3380CC4-5D6E-409C-BE32-E72D297353CC}">
              <c16:uniqueId val="{00000000-A138-4935-8BA7-EFF2632D03AF}"/>
            </c:ext>
          </c:extLst>
        </c:ser>
        <c:dLbls>
          <c:showLegendKey val="0"/>
          <c:showVal val="0"/>
          <c:showCatName val="0"/>
          <c:showSerName val="0"/>
          <c:showPercent val="0"/>
          <c:showBubbleSize val="0"/>
        </c:dLbls>
        <c:marker val="1"/>
        <c:smooth val="0"/>
        <c:axId val="1729006479"/>
        <c:axId val="1728995439"/>
      </c:lineChart>
      <c:catAx>
        <c:axId val="1729006479"/>
        <c:scaling>
          <c:orientation val="minMax"/>
        </c:scaling>
        <c:delete val="1"/>
        <c:axPos val="b"/>
        <c:numFmt formatCode="General" sourceLinked="1"/>
        <c:majorTickMark val="none"/>
        <c:minorTickMark val="none"/>
        <c:tickLblPos val="nextTo"/>
        <c:crossAx val="1728995439"/>
        <c:crosses val="autoZero"/>
        <c:auto val="1"/>
        <c:lblAlgn val="ctr"/>
        <c:lblOffset val="100"/>
        <c:noMultiLvlLbl val="0"/>
      </c:catAx>
      <c:valAx>
        <c:axId val="1728995439"/>
        <c:scaling>
          <c:orientation val="minMax"/>
        </c:scaling>
        <c:delete val="1"/>
        <c:axPos val="l"/>
        <c:numFmt formatCode="\$#,##0;\(\$#,##0\);\$#,##0" sourceLinked="1"/>
        <c:majorTickMark val="none"/>
        <c:minorTickMark val="none"/>
        <c:tickLblPos val="nextTo"/>
        <c:crossAx val="172900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macro).xlsm]Calculations!KPI_Avg_Dis_Chart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Calculations!$B$116</c:f>
              <c:strCache>
                <c:ptCount val="1"/>
                <c:pt idx="0">
                  <c:v>Total</c:v>
                </c:pt>
              </c:strCache>
            </c:strRef>
          </c:tx>
          <c:spPr>
            <a:solidFill>
              <a:schemeClr val="accent1"/>
            </a:solidFill>
            <a:ln>
              <a:noFill/>
            </a:ln>
            <a:effectLst/>
          </c:spPr>
          <c:invertIfNegative val="0"/>
          <c:cat>
            <c:strRef>
              <c:f>Calculations!$A$117:$A$128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Calculations!$B$117:$B$128</c:f>
              <c:numCache>
                <c:formatCode>0.00%;\-0.00%;0.00%</c:formatCode>
                <c:ptCount val="12"/>
                <c:pt idx="0">
                  <c:v>0.10064935064935068</c:v>
                </c:pt>
                <c:pt idx="1">
                  <c:v>0.13984126984126985</c:v>
                </c:pt>
                <c:pt idx="2">
                  <c:v>0.17911917098445596</c:v>
                </c:pt>
                <c:pt idx="3">
                  <c:v>0.16489361702127661</c:v>
                </c:pt>
                <c:pt idx="4">
                  <c:v>0.16507692307692307</c:v>
                </c:pt>
                <c:pt idx="5">
                  <c:v>0.1502645502645503</c:v>
                </c:pt>
                <c:pt idx="6">
                  <c:v>0.14759615384615388</c:v>
                </c:pt>
                <c:pt idx="7">
                  <c:v>0.18835443037974678</c:v>
                </c:pt>
                <c:pt idx="8">
                  <c:v>0.14860169491525421</c:v>
                </c:pt>
                <c:pt idx="9">
                  <c:v>0.12987288135593222</c:v>
                </c:pt>
                <c:pt idx="10">
                  <c:v>0.16416382252559719</c:v>
                </c:pt>
                <c:pt idx="11">
                  <c:v>0.15411985018726587</c:v>
                </c:pt>
              </c:numCache>
            </c:numRef>
          </c:val>
          <c:extLst>
            <c:ext xmlns:c16="http://schemas.microsoft.com/office/drawing/2014/chart" uri="{C3380CC4-5D6E-409C-BE32-E72D297353CC}">
              <c16:uniqueId val="{00000000-785C-47C5-B798-00056CB2B315}"/>
            </c:ext>
          </c:extLst>
        </c:ser>
        <c:dLbls>
          <c:showLegendKey val="0"/>
          <c:showVal val="0"/>
          <c:showCatName val="0"/>
          <c:showSerName val="0"/>
          <c:showPercent val="0"/>
          <c:showBubbleSize val="0"/>
        </c:dLbls>
        <c:gapWidth val="100"/>
        <c:overlap val="100"/>
        <c:axId val="264430304"/>
        <c:axId val="264421184"/>
      </c:barChart>
      <c:catAx>
        <c:axId val="264430304"/>
        <c:scaling>
          <c:orientation val="minMax"/>
        </c:scaling>
        <c:delete val="1"/>
        <c:axPos val="b"/>
        <c:numFmt formatCode="General" sourceLinked="1"/>
        <c:majorTickMark val="none"/>
        <c:minorTickMark val="none"/>
        <c:tickLblPos val="nextTo"/>
        <c:crossAx val="264421184"/>
        <c:crosses val="autoZero"/>
        <c:auto val="1"/>
        <c:lblAlgn val="ctr"/>
        <c:lblOffset val="100"/>
        <c:noMultiLvlLbl val="0"/>
      </c:catAx>
      <c:valAx>
        <c:axId val="264421184"/>
        <c:scaling>
          <c:orientation val="minMax"/>
        </c:scaling>
        <c:delete val="1"/>
        <c:axPos val="l"/>
        <c:numFmt formatCode="0.00%;\-0.00%;0.00%" sourceLinked="1"/>
        <c:majorTickMark val="none"/>
        <c:minorTickMark val="none"/>
        <c:tickLblPos val="nextTo"/>
        <c:crossAx val="264430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macro).xlsm]Calculations!Profit_Margin_KPI_Chart</c:name>
    <c:fmtId val="7"/>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Calculations!$E$116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Calculations!$D$117:$D$128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Calculations!$E$117:$E$128</c:f>
              <c:numCache>
                <c:formatCode>0.0%;\-0.0%;0.0%</c:formatCode>
                <c:ptCount val="12"/>
                <c:pt idx="0">
                  <c:v>0.22343166233636799</c:v>
                </c:pt>
                <c:pt idx="1">
                  <c:v>0.2982166808392066</c:v>
                </c:pt>
                <c:pt idx="2">
                  <c:v>3.9312017877916543E-2</c:v>
                </c:pt>
                <c:pt idx="3">
                  <c:v>0.16425992732652248</c:v>
                </c:pt>
                <c:pt idx="4">
                  <c:v>0.15355150525099456</c:v>
                </c:pt>
                <c:pt idx="5">
                  <c:v>0.11490412262861587</c:v>
                </c:pt>
                <c:pt idx="6">
                  <c:v>0.14313697802103387</c:v>
                </c:pt>
                <c:pt idx="7">
                  <c:v>1.8546597219260417E-2</c:v>
                </c:pt>
                <c:pt idx="8">
                  <c:v>0.12318398882740002</c:v>
                </c:pt>
                <c:pt idx="9">
                  <c:v>0.157963645164407</c:v>
                </c:pt>
                <c:pt idx="10">
                  <c:v>4.5745467913001339E-2</c:v>
                </c:pt>
                <c:pt idx="11">
                  <c:v>0.15507232895047357</c:v>
                </c:pt>
              </c:numCache>
            </c:numRef>
          </c:val>
          <c:smooth val="1"/>
          <c:extLst>
            <c:ext xmlns:c16="http://schemas.microsoft.com/office/drawing/2014/chart" uri="{C3380CC4-5D6E-409C-BE32-E72D297353CC}">
              <c16:uniqueId val="{00000000-B401-4B30-B868-1E68CC56E386}"/>
            </c:ext>
          </c:extLst>
        </c:ser>
        <c:dLbls>
          <c:showLegendKey val="0"/>
          <c:showVal val="0"/>
          <c:showCatName val="0"/>
          <c:showSerName val="0"/>
          <c:showPercent val="0"/>
          <c:showBubbleSize val="0"/>
        </c:dLbls>
        <c:marker val="1"/>
        <c:smooth val="0"/>
        <c:axId val="445695664"/>
        <c:axId val="445691344"/>
      </c:lineChart>
      <c:catAx>
        <c:axId val="445695664"/>
        <c:scaling>
          <c:orientation val="minMax"/>
        </c:scaling>
        <c:delete val="1"/>
        <c:axPos val="b"/>
        <c:numFmt formatCode="General" sourceLinked="1"/>
        <c:majorTickMark val="none"/>
        <c:minorTickMark val="none"/>
        <c:tickLblPos val="nextTo"/>
        <c:crossAx val="445691344"/>
        <c:crosses val="autoZero"/>
        <c:auto val="1"/>
        <c:lblAlgn val="ctr"/>
        <c:lblOffset val="100"/>
        <c:noMultiLvlLbl val="0"/>
      </c:catAx>
      <c:valAx>
        <c:axId val="445691344"/>
        <c:scaling>
          <c:orientation val="minMax"/>
        </c:scaling>
        <c:delete val="1"/>
        <c:axPos val="l"/>
        <c:numFmt formatCode="0.0%;\-0.0%;0.0%" sourceLinked="1"/>
        <c:majorTickMark val="none"/>
        <c:minorTickMark val="none"/>
        <c:tickLblPos val="nextTo"/>
        <c:crossAx val="445695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macro).xlsm]Calculations!KPI_Total_Return_Chart</c:name>
    <c:fmtId val="1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Calculations!$B$131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Calculations!$A$132:$A$143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Calculations!$B$132:$B$143</c:f>
              <c:numCache>
                <c:formatCode>\$#,##0;\(\$#,##0\);\$#,##0</c:formatCode>
                <c:ptCount val="12"/>
                <c:pt idx="0">
                  <c:v>1431.2280000000001</c:v>
                </c:pt>
                <c:pt idx="1">
                  <c:v>3851.799</c:v>
                </c:pt>
                <c:pt idx="2">
                  <c:v>2068.5160000000001</c:v>
                </c:pt>
                <c:pt idx="3">
                  <c:v>2443.585</c:v>
                </c:pt>
                <c:pt idx="4">
                  <c:v>6231.9920000000002</c:v>
                </c:pt>
                <c:pt idx="5">
                  <c:v>2350.1880000000001</c:v>
                </c:pt>
                <c:pt idx="6">
                  <c:v>2835.0439999999999</c:v>
                </c:pt>
                <c:pt idx="7">
                  <c:v>1316.8589999999999</c:v>
                </c:pt>
                <c:pt idx="8">
                  <c:v>1248.056</c:v>
                </c:pt>
                <c:pt idx="9">
                  <c:v>2618.134</c:v>
                </c:pt>
                <c:pt idx="10">
                  <c:v>3374.2640000000001</c:v>
                </c:pt>
                <c:pt idx="11">
                  <c:v>6352.107</c:v>
                </c:pt>
              </c:numCache>
            </c:numRef>
          </c:val>
          <c:smooth val="1"/>
          <c:extLst>
            <c:ext xmlns:c16="http://schemas.microsoft.com/office/drawing/2014/chart" uri="{C3380CC4-5D6E-409C-BE32-E72D297353CC}">
              <c16:uniqueId val="{00000000-0102-4028-A8B0-CAC3C6F1B5B6}"/>
            </c:ext>
          </c:extLst>
        </c:ser>
        <c:dLbls>
          <c:showLegendKey val="0"/>
          <c:showVal val="0"/>
          <c:showCatName val="0"/>
          <c:showSerName val="0"/>
          <c:showPercent val="0"/>
          <c:showBubbleSize val="0"/>
        </c:dLbls>
        <c:marker val="1"/>
        <c:smooth val="0"/>
        <c:axId val="44066479"/>
        <c:axId val="44062159"/>
      </c:lineChart>
      <c:catAx>
        <c:axId val="44066479"/>
        <c:scaling>
          <c:orientation val="minMax"/>
        </c:scaling>
        <c:delete val="1"/>
        <c:axPos val="b"/>
        <c:numFmt formatCode="General" sourceLinked="1"/>
        <c:majorTickMark val="out"/>
        <c:minorTickMark val="none"/>
        <c:tickLblPos val="nextTo"/>
        <c:crossAx val="44062159"/>
        <c:crosses val="autoZero"/>
        <c:auto val="1"/>
        <c:lblAlgn val="ctr"/>
        <c:lblOffset val="100"/>
        <c:noMultiLvlLbl val="0"/>
      </c:catAx>
      <c:valAx>
        <c:axId val="44062159"/>
        <c:scaling>
          <c:orientation val="minMax"/>
        </c:scaling>
        <c:delete val="1"/>
        <c:axPos val="l"/>
        <c:numFmt formatCode="\$#,##0;\(\$#,##0\);\$#,##0" sourceLinked="1"/>
        <c:majorTickMark val="out"/>
        <c:minorTickMark val="none"/>
        <c:tickLblPos val="nextTo"/>
        <c:crossAx val="44066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macro).xlsm]Calculations!Profit_Trend</c:name>
    <c:fmtId val="16"/>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Profit</a:t>
            </a:r>
            <a:r>
              <a:rPr lang="en-IN" sz="1800" b="1" baseline="0"/>
              <a:t> By Month</a:t>
            </a:r>
            <a:endParaRPr lang="en-IN"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3"/>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4"/>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5"/>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6"/>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7"/>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8"/>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9"/>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0"/>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4">
                <a:alpha val="95000"/>
              </a:schemeClr>
            </a:solidFill>
            <a:round/>
          </a:ln>
          <a:effectLst/>
        </c:spPr>
        <c:marker>
          <c:symbol val="circle"/>
          <c:size val="7"/>
          <c:spPr>
            <a:solidFill>
              <a:schemeClr val="accent5"/>
            </a:solidFill>
            <a:ln w="9525">
              <a:noFill/>
            </a:ln>
            <a:effectLst/>
          </c:spPr>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accent5">
                      <a:lumMod val="60000"/>
                      <a:lumOff val="4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pivotFmt>
    </c:pivotFmts>
    <c:plotArea>
      <c:layout>
        <c:manualLayout>
          <c:layoutTarget val="inner"/>
          <c:xMode val="edge"/>
          <c:yMode val="edge"/>
          <c:x val="6.4528171459922708E-3"/>
          <c:y val="0.11422562838008238"/>
          <c:w val="0.99278308864951481"/>
          <c:h val="0.78843136156023197"/>
        </c:manualLayout>
      </c:layout>
      <c:barChart>
        <c:barDir val="col"/>
        <c:grouping val="clustered"/>
        <c:varyColors val="0"/>
        <c:ser>
          <c:idx val="0"/>
          <c:order val="0"/>
          <c:tx>
            <c:strRef>
              <c:f>Calculations!$B$151</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Calculations!$A$152:$A$163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Calculations!$B$152:$B$163</c:f>
              <c:numCache>
                <c:formatCode>\$#,##0;\(\$#,##0\);\$#,##0</c:formatCode>
                <c:ptCount val="12"/>
                <c:pt idx="0">
                  <c:v>8501.1689999999999</c:v>
                </c:pt>
                <c:pt idx="1">
                  <c:v>14683.715200000001</c:v>
                </c:pt>
                <c:pt idx="2">
                  <c:v>1950.3496</c:v>
                </c:pt>
                <c:pt idx="3">
                  <c:v>7423.2803000000004</c:v>
                </c:pt>
                <c:pt idx="4">
                  <c:v>9975.3693999999996</c:v>
                </c:pt>
                <c:pt idx="5">
                  <c:v>4480.335</c:v>
                </c:pt>
                <c:pt idx="6">
                  <c:v>6122.4544999999998</c:v>
                </c:pt>
                <c:pt idx="7">
                  <c:v>859.44910000000004</c:v>
                </c:pt>
                <c:pt idx="8">
                  <c:v>5171.8972999999996</c:v>
                </c:pt>
                <c:pt idx="9">
                  <c:v>8256.4675000000007</c:v>
                </c:pt>
                <c:pt idx="10">
                  <c:v>3057.5165999999999</c:v>
                </c:pt>
                <c:pt idx="11">
                  <c:v>11313.1708</c:v>
                </c:pt>
              </c:numCache>
            </c:numRef>
          </c:val>
          <c:extLst>
            <c:ext xmlns:c16="http://schemas.microsoft.com/office/drawing/2014/chart" uri="{C3380CC4-5D6E-409C-BE32-E72D297353CC}">
              <c16:uniqueId val="{00000000-3C3E-4EC9-84D3-0BB508A6F11B}"/>
            </c:ext>
          </c:extLst>
        </c:ser>
        <c:dLbls>
          <c:showLegendKey val="0"/>
          <c:showVal val="1"/>
          <c:showCatName val="0"/>
          <c:showSerName val="0"/>
          <c:showPercent val="0"/>
          <c:showBubbleSize val="0"/>
        </c:dLbls>
        <c:gapWidth val="68"/>
        <c:overlap val="100"/>
        <c:axId val="1126833696"/>
        <c:axId val="1126835616"/>
      </c:barChart>
      <c:lineChart>
        <c:grouping val="standard"/>
        <c:varyColors val="0"/>
        <c:ser>
          <c:idx val="1"/>
          <c:order val="1"/>
          <c:tx>
            <c:strRef>
              <c:f>Calculations!$C$151</c:f>
              <c:strCache>
                <c:ptCount val="1"/>
                <c:pt idx="0">
                  <c:v>Profit Margin %</c:v>
                </c:pt>
              </c:strCache>
            </c:strRef>
          </c:tx>
          <c:spPr>
            <a:ln w="28575" cap="rnd">
              <a:solidFill>
                <a:schemeClr val="accent4">
                  <a:alpha val="95000"/>
                </a:schemeClr>
              </a:solidFill>
              <a:round/>
            </a:ln>
            <a:effectLst/>
          </c:spPr>
          <c:marker>
            <c:symbol val="circle"/>
            <c:size val="7"/>
            <c:spPr>
              <a:solidFill>
                <a:schemeClr val="accent5">
                  <a:lumMod val="60000"/>
                  <a:lumOff val="4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accent5">
                        <a:lumMod val="60000"/>
                        <a:lumOff val="4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Calculations!$A$152:$A$163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Calculations!$C$152:$C$163</c:f>
              <c:numCache>
                <c:formatCode>0.0%;\-0.0%;0.0%</c:formatCode>
                <c:ptCount val="12"/>
                <c:pt idx="0">
                  <c:v>0.22343166233636799</c:v>
                </c:pt>
                <c:pt idx="1">
                  <c:v>0.2982166808392066</c:v>
                </c:pt>
                <c:pt idx="2">
                  <c:v>3.9312017877916543E-2</c:v>
                </c:pt>
                <c:pt idx="3">
                  <c:v>0.16425992732652248</c:v>
                </c:pt>
                <c:pt idx="4">
                  <c:v>0.15355150525099456</c:v>
                </c:pt>
                <c:pt idx="5">
                  <c:v>0.11490412262861587</c:v>
                </c:pt>
                <c:pt idx="6">
                  <c:v>0.14313697802103387</c:v>
                </c:pt>
                <c:pt idx="7">
                  <c:v>1.8546597219260417E-2</c:v>
                </c:pt>
                <c:pt idx="8">
                  <c:v>0.12318398882740002</c:v>
                </c:pt>
                <c:pt idx="9">
                  <c:v>0.157963645164407</c:v>
                </c:pt>
                <c:pt idx="10">
                  <c:v>4.5745467913001339E-2</c:v>
                </c:pt>
                <c:pt idx="11">
                  <c:v>0.15507232895047357</c:v>
                </c:pt>
              </c:numCache>
            </c:numRef>
          </c:val>
          <c:smooth val="1"/>
          <c:extLst>
            <c:ext xmlns:c16="http://schemas.microsoft.com/office/drawing/2014/chart" uri="{C3380CC4-5D6E-409C-BE32-E72D297353CC}">
              <c16:uniqueId val="{00000001-3C3E-4EC9-84D3-0BB508A6F11B}"/>
            </c:ext>
          </c:extLst>
        </c:ser>
        <c:dLbls>
          <c:showLegendKey val="0"/>
          <c:showVal val="1"/>
          <c:showCatName val="0"/>
          <c:showSerName val="0"/>
          <c:showPercent val="0"/>
          <c:showBubbleSize val="0"/>
        </c:dLbls>
        <c:marker val="1"/>
        <c:smooth val="0"/>
        <c:axId val="1524592400"/>
        <c:axId val="1524608720"/>
      </c:lineChart>
      <c:catAx>
        <c:axId val="11268336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26835616"/>
        <c:crosses val="autoZero"/>
        <c:auto val="1"/>
        <c:lblAlgn val="ctr"/>
        <c:lblOffset val="100"/>
        <c:noMultiLvlLbl val="0"/>
      </c:catAx>
      <c:valAx>
        <c:axId val="1126835616"/>
        <c:scaling>
          <c:orientation val="minMax"/>
        </c:scaling>
        <c:delete val="0"/>
        <c:axPos val="l"/>
        <c:numFmt formatCode="\$#,##0;\(\$#,##0\);\$#,##0" sourceLinked="1"/>
        <c:majorTickMark val="out"/>
        <c:minorTickMark val="none"/>
        <c:tickLblPos val="none"/>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126833696"/>
        <c:crosses val="autoZero"/>
        <c:crossBetween val="between"/>
      </c:valAx>
      <c:valAx>
        <c:axId val="1524608720"/>
        <c:scaling>
          <c:orientation val="minMax"/>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524592400"/>
        <c:crosses val="max"/>
        <c:crossBetween val="between"/>
      </c:valAx>
      <c:catAx>
        <c:axId val="1524592400"/>
        <c:scaling>
          <c:orientation val="minMax"/>
        </c:scaling>
        <c:delete val="1"/>
        <c:axPos val="t"/>
        <c:numFmt formatCode="General" sourceLinked="1"/>
        <c:majorTickMark val="out"/>
        <c:minorTickMark val="none"/>
        <c:tickLblPos val="nextTo"/>
        <c:crossAx val="1524608720"/>
        <c:crosses val="max"/>
        <c:auto val="1"/>
        <c:lblAlgn val="ctr"/>
        <c:lblOffset val="100"/>
        <c:noMultiLvlLbl val="0"/>
      </c:catAx>
      <c:spPr>
        <a:noFill/>
        <a:ln>
          <a:noFill/>
        </a:ln>
        <a:effectLst/>
      </c:spPr>
    </c:plotArea>
    <c:legend>
      <c:legendPos val="t"/>
      <c:layout>
        <c:manualLayout>
          <c:xMode val="edge"/>
          <c:yMode val="edge"/>
          <c:x val="3.2144435873068863E-3"/>
          <c:y val="3.3382489787976847E-3"/>
          <c:w val="0.26683312348547955"/>
          <c:h val="9.219816272965879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macro).xlsm]Calculations!Profit_Bottom_7_Sub_Cate</c:name>
    <c:fmtId val="3"/>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i="0" u="none" strike="noStrike" baseline="0"/>
              <a:t>Bottom 7 Sub-Categories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72A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Calculations!$B$214</c:f>
              <c:strCache>
                <c:ptCount val="1"/>
                <c:pt idx="0">
                  <c:v>Total</c:v>
                </c:pt>
              </c:strCache>
            </c:strRef>
          </c:tx>
          <c:spPr>
            <a:solidFill>
              <a:srgbClr val="3F72AF"/>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Calculations!$A$215:$A$221</c:f>
              <c:strCache>
                <c:ptCount val="7"/>
                <c:pt idx="0">
                  <c:v>Envelopes</c:v>
                </c:pt>
                <c:pt idx="1">
                  <c:v>Art</c:v>
                </c:pt>
                <c:pt idx="2">
                  <c:v>Labels</c:v>
                </c:pt>
                <c:pt idx="3">
                  <c:v>Fasteners</c:v>
                </c:pt>
                <c:pt idx="4">
                  <c:v>Bookcases</c:v>
                </c:pt>
                <c:pt idx="5">
                  <c:v>Supplies</c:v>
                </c:pt>
                <c:pt idx="6">
                  <c:v>Tables</c:v>
                </c:pt>
              </c:strCache>
            </c:strRef>
          </c:cat>
          <c:val>
            <c:numRef>
              <c:f>Calculations!$B$215:$B$221</c:f>
              <c:numCache>
                <c:formatCode>\$#,##0;\(\$#,##0\);\$#,##0</c:formatCode>
                <c:ptCount val="7"/>
                <c:pt idx="0">
                  <c:v>2066.7483000000002</c:v>
                </c:pt>
                <c:pt idx="1">
                  <c:v>1413.9626000000001</c:v>
                </c:pt>
                <c:pt idx="2">
                  <c:v>1192.6119000000001</c:v>
                </c:pt>
                <c:pt idx="3">
                  <c:v>294.07339999999999</c:v>
                </c:pt>
                <c:pt idx="4">
                  <c:v>212.471</c:v>
                </c:pt>
                <c:pt idx="5">
                  <c:v>-698.96389999999997</c:v>
                </c:pt>
                <c:pt idx="6">
                  <c:v>-2950.9418000000001</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23C2-48B5-B1F1-10481E4B5171}"/>
            </c:ext>
          </c:extLst>
        </c:ser>
        <c:dLbls>
          <c:dLblPos val="ctr"/>
          <c:showLegendKey val="0"/>
          <c:showVal val="1"/>
          <c:showCatName val="0"/>
          <c:showSerName val="0"/>
          <c:showPercent val="0"/>
          <c:showBubbleSize val="0"/>
        </c:dLbls>
        <c:gapWidth val="50"/>
        <c:axId val="485117279"/>
        <c:axId val="485117759"/>
      </c:barChart>
      <c:catAx>
        <c:axId val="48511727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485117759"/>
        <c:crosses val="autoZero"/>
        <c:auto val="1"/>
        <c:lblAlgn val="ctr"/>
        <c:lblOffset val="500"/>
        <c:noMultiLvlLbl val="0"/>
      </c:catAx>
      <c:valAx>
        <c:axId val="485117759"/>
        <c:scaling>
          <c:orientation val="minMax"/>
        </c:scaling>
        <c:delete val="1"/>
        <c:axPos val="b"/>
        <c:numFmt formatCode="\$#,##0;\(\$#,##0\);\$#,##0" sourceLinked="1"/>
        <c:majorTickMark val="none"/>
        <c:minorTickMark val="none"/>
        <c:tickLblPos val="nextTo"/>
        <c:crossAx val="485117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macro).xlsm]Calculations!Profit_By_Seg</c:name>
    <c:fmtId val="3"/>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Profit</a:t>
            </a:r>
            <a:r>
              <a:rPr lang="en-US" sz="1800" b="1" baseline="0"/>
              <a:t> By Segments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2"/>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i="0" u="none" strike="noStrike" kern="1200" baseline="0">
                      <a:solidFill>
                        <a:schemeClr val="tx1"/>
                      </a:solidFill>
                      <a:latin typeface="+mn-lt"/>
                      <a:ea typeface="+mn-ea"/>
                      <a:cs typeface="+mn-cs"/>
                    </a:defRPr>
                  </a:pPr>
                  <a:t>[CELLRANGE]</a:t>
                </a:fld>
                <a:endParaRPr lang="en-US" sz="1200" baseline="0"/>
              </a:p>
              <a:p>
                <a:pPr>
                  <a:defRPr sz="1200" b="1" i="0" u="none" strike="noStrike" kern="1200" baseline="0">
                    <a:solidFill>
                      <a:schemeClr val="tx1"/>
                    </a:solidFill>
                    <a:latin typeface="+mn-lt"/>
                    <a:ea typeface="+mn-ea"/>
                    <a:cs typeface="+mn-cs"/>
                  </a:defRPr>
                </a:pPr>
                <a:fld id="{518B6832-7EBF-41F6-A35E-64BB96A8357C}" type="PERCENTAGE">
                  <a:rPr lang="en-US" sz="1200"/>
                  <a:pPr>
                    <a:defRPr sz="1200" b="1" i="0" u="none" strike="noStrike" kern="1200" baseline="0">
                      <a:solidFill>
                        <a:schemeClr val="tx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2"/>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i="0" u="none" strike="noStrike" kern="1200" baseline="0">
                      <a:solidFill>
                        <a:schemeClr val="bg1"/>
                      </a:solidFill>
                      <a:latin typeface="+mn-lt"/>
                      <a:ea typeface="+mn-ea"/>
                      <a:cs typeface="+mn-cs"/>
                    </a:defRPr>
                  </a:pPr>
                  <a:t>[CELLRANGE]</a:t>
                </a:fld>
                <a:endParaRPr lang="en-US" sz="1200" baseline="0"/>
              </a:p>
              <a:p>
                <a:pPr>
                  <a:defRPr sz="1200" b="1" i="0" u="none" strike="noStrike" kern="1200" baseline="0">
                    <a:solidFill>
                      <a:schemeClr val="bg1"/>
                    </a:solidFill>
                    <a:latin typeface="+mn-lt"/>
                    <a:ea typeface="+mn-ea"/>
                    <a:cs typeface="+mn-cs"/>
                  </a:defRPr>
                </a:pPr>
                <a:fld id="{2D694EFD-D4AF-4D77-949A-457EF793DF76}" type="PERCENTAGE">
                  <a:rPr lang="en-US" sz="1200"/>
                  <a:pPr>
                    <a:defRPr sz="1200" b="1" i="0" u="none" strike="noStrike" kern="1200" baseline="0">
                      <a:solidFill>
                        <a:schemeClr val="bg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3"/>
        <c:spPr>
          <a:solidFill>
            <a:schemeClr val="accent3"/>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i="0" u="none" strike="noStrike" kern="1200" baseline="0">
                      <a:solidFill>
                        <a:schemeClr val="tx1">
                          <a:lumMod val="95000"/>
                          <a:lumOff val="5000"/>
                        </a:schemeClr>
                      </a:solidFill>
                      <a:latin typeface="+mn-lt"/>
                      <a:ea typeface="+mn-ea"/>
                      <a:cs typeface="+mn-cs"/>
                    </a:defRPr>
                  </a:pPr>
                  <a:t>[CELLRANGE]</a:t>
                </a:fld>
                <a:endParaRPr lang="en-US" sz="1200" baseline="0"/>
              </a:p>
              <a:p>
                <a:pPr>
                  <a:defRPr sz="1200" b="1" i="0" u="none" strike="noStrike" kern="1200" baseline="0">
                    <a:solidFill>
                      <a:schemeClr val="tx1">
                        <a:lumMod val="95000"/>
                        <a:lumOff val="5000"/>
                      </a:schemeClr>
                    </a:solidFill>
                    <a:latin typeface="+mn-lt"/>
                    <a:ea typeface="+mn-ea"/>
                    <a:cs typeface="+mn-cs"/>
                  </a:defRPr>
                </a:pPr>
                <a:fld id="{9870AD29-9513-42BD-8C75-285FEA5A969A}" type="PERCENTAGE">
                  <a:rPr lang="en-US" sz="1200"/>
                  <a:pPr>
                    <a:defRPr sz="1200" b="1" i="0" u="none" strike="noStrike" kern="1200" baseline="0">
                      <a:solidFill>
                        <a:schemeClr val="tx1">
                          <a:lumMod val="95000"/>
                          <a:lumOff val="5000"/>
                        </a:schemeClr>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xForSave val="1"/>
              <c15:showDataLabelsRange val="1"/>
            </c:ext>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5"/>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i="0" u="none" strike="noStrike" kern="1200" baseline="0">
                      <a:solidFill>
                        <a:schemeClr val="bg1"/>
                      </a:solidFill>
                      <a:latin typeface="+mn-lt"/>
                      <a:ea typeface="+mn-ea"/>
                      <a:cs typeface="+mn-cs"/>
                    </a:defRPr>
                  </a:pPr>
                  <a:t>[CELLRANGE]</a:t>
                </a:fld>
                <a:endParaRPr lang="en-US" sz="1200" baseline="0"/>
              </a:p>
              <a:p>
                <a:pPr>
                  <a:defRPr sz="1200" b="1" i="0" u="none" strike="noStrike" kern="1200" baseline="0">
                    <a:solidFill>
                      <a:schemeClr val="bg1"/>
                    </a:solidFill>
                    <a:latin typeface="+mn-lt"/>
                    <a:ea typeface="+mn-ea"/>
                    <a:cs typeface="+mn-cs"/>
                  </a:defRPr>
                </a:pPr>
                <a:fld id="{2D694EFD-D4AF-4D77-949A-457EF793DF76}" type="PERCENTAGE">
                  <a:rPr lang="en-US" sz="1200"/>
                  <a:pPr>
                    <a:defRPr sz="1200" b="1" i="0" u="none" strike="noStrike" kern="1200" baseline="0">
                      <a:solidFill>
                        <a:schemeClr val="bg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i="0" u="none" strike="noStrike" kern="1200" baseline="0">
                      <a:solidFill>
                        <a:schemeClr val="tx1"/>
                      </a:solidFill>
                      <a:latin typeface="+mn-lt"/>
                      <a:ea typeface="+mn-ea"/>
                      <a:cs typeface="+mn-cs"/>
                    </a:defRPr>
                  </a:pPr>
                  <a:t>[CELLRANGE]</a:t>
                </a:fld>
                <a:endParaRPr lang="en-US" sz="1200" baseline="0"/>
              </a:p>
              <a:p>
                <a:pPr>
                  <a:defRPr sz="1200" b="1" i="0" u="none" strike="noStrike" kern="1200" baseline="0">
                    <a:solidFill>
                      <a:schemeClr val="tx1"/>
                    </a:solidFill>
                    <a:latin typeface="+mn-lt"/>
                    <a:ea typeface="+mn-ea"/>
                    <a:cs typeface="+mn-cs"/>
                  </a:defRPr>
                </a:pPr>
                <a:fld id="{518B6832-7EBF-41F6-A35E-64BB96A8357C}" type="PERCENTAGE">
                  <a:rPr lang="en-US" sz="1200"/>
                  <a:pPr>
                    <a:defRPr sz="1200" b="1" i="0" u="none" strike="noStrike" kern="1200" baseline="0">
                      <a:solidFill>
                        <a:schemeClr val="tx1"/>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w="19050">
            <a:solidFill>
              <a:schemeClr val="lt1"/>
            </a:solidFill>
          </a:ln>
          <a:effectLst/>
        </c:spPr>
        <c:dLbl>
          <c:idx val="0"/>
          <c:tx>
            <c:rich>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i="0" u="none" strike="noStrike" kern="1200" baseline="0">
                      <a:solidFill>
                        <a:schemeClr val="tx1">
                          <a:lumMod val="95000"/>
                          <a:lumOff val="5000"/>
                        </a:schemeClr>
                      </a:solidFill>
                      <a:latin typeface="+mn-lt"/>
                      <a:ea typeface="+mn-ea"/>
                      <a:cs typeface="+mn-cs"/>
                    </a:defRPr>
                  </a:pPr>
                  <a:t>[CELLRANGE]</a:t>
                </a:fld>
                <a:endParaRPr lang="en-US" sz="1200" baseline="0"/>
              </a:p>
              <a:p>
                <a:pPr>
                  <a:defRPr sz="1200" b="1" i="0" u="none" strike="noStrike" kern="1200" baseline="0">
                    <a:solidFill>
                      <a:schemeClr val="tx1">
                        <a:lumMod val="95000"/>
                        <a:lumOff val="5000"/>
                      </a:schemeClr>
                    </a:solidFill>
                    <a:latin typeface="+mn-lt"/>
                    <a:ea typeface="+mn-ea"/>
                    <a:cs typeface="+mn-cs"/>
                  </a:defRPr>
                </a:pPr>
                <a:fld id="{9870AD29-9513-42BD-8C75-285FEA5A969A}" type="PERCENTAGE">
                  <a:rPr lang="en-US" sz="1200"/>
                  <a:pPr>
                    <a:defRPr sz="1200" b="1" i="0" u="none" strike="noStrike" kern="1200" baseline="0">
                      <a:solidFill>
                        <a:schemeClr val="tx1">
                          <a:lumMod val="95000"/>
                          <a:lumOff val="5000"/>
                        </a:schemeClr>
                      </a:solidFill>
                      <a:latin typeface="+mn-lt"/>
                      <a:ea typeface="+mn-ea"/>
                      <a:cs typeface="+mn-cs"/>
                    </a:defRPr>
                  </a:pPr>
                  <a:t>[PERCENTAGE]</a:t>
                </a:fld>
                <a:endParaRPr lang="en-IN"/>
              </a:p>
            </c:rich>
          </c:tx>
          <c:spPr>
            <a:noFill/>
            <a:ln>
              <a:no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9"/>
        <c:spPr>
          <a:solidFill>
            <a:schemeClr val="accent1"/>
          </a:solidFill>
          <a:ln w="19050">
            <a:solidFill>
              <a:schemeClr val="lt1"/>
            </a:solidFill>
          </a:ln>
          <a:effectLst/>
        </c:spPr>
        <c:dLbl>
          <c:idx val="0"/>
          <c:tx>
            <c:rich>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a:solidFill>
                        <a:schemeClr val="bg1"/>
                      </a:solidFill>
                    </a:defRPr>
                  </a:pPr>
                  <a:t>[CELLRANGE]</a:t>
                </a:fld>
                <a:endParaRPr lang="en-US" sz="1200" baseline="0"/>
              </a:p>
              <a:p>
                <a:pPr>
                  <a:defRPr sz="1200" b="1">
                    <a:solidFill>
                      <a:schemeClr val="bg1"/>
                    </a:solidFill>
                  </a:defRPr>
                </a:pPr>
                <a:fld id="{2D694EFD-D4AF-4D77-949A-457EF793DF76}" type="PERCENTAGE">
                  <a:rPr lang="en-US" sz="1200"/>
                  <a:pPr>
                    <a:defRPr sz="1200" b="1">
                      <a:solidFill>
                        <a:schemeClr val="bg1"/>
                      </a:solidFill>
                    </a:defRPr>
                  </a:pPr>
                  <a:t>[PERCENTAGE]</a:t>
                </a:fld>
                <a:endParaRPr lang="en-IN"/>
              </a:p>
            </c:rich>
          </c:tx>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w="19050">
            <a:solidFill>
              <a:schemeClr val="lt1"/>
            </a:solidFill>
          </a:ln>
          <a:effectLst/>
        </c:spPr>
        <c:dLbl>
          <c:idx val="0"/>
          <c:tx>
            <c:rich>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a:solidFill>
                        <a:schemeClr val="tx1"/>
                      </a:solidFill>
                    </a:defRPr>
                  </a:pPr>
                  <a:t>[CELLRANGE]</a:t>
                </a:fld>
                <a:endParaRPr lang="en-US" sz="1200" baseline="0"/>
              </a:p>
              <a:p>
                <a:pPr>
                  <a:defRPr sz="1200" b="1">
                    <a:solidFill>
                      <a:schemeClr val="tx1"/>
                    </a:solidFill>
                  </a:defRPr>
                </a:pPr>
                <a:fld id="{518B6832-7EBF-41F6-A35E-64BB96A8357C}" type="PERCENTAGE">
                  <a:rPr lang="en-US" sz="1200"/>
                  <a:pPr>
                    <a:defRPr sz="1200" b="1">
                      <a:solidFill>
                        <a:schemeClr val="tx1"/>
                      </a:solidFill>
                    </a:defRPr>
                  </a:pPr>
                  <a:t>[PERCENTAGE]</a:t>
                </a:fld>
                <a:endParaRPr lang="en-IN"/>
              </a:p>
            </c:rich>
          </c:tx>
          <c:spPr>
            <a:noFill/>
            <a:ln>
              <a:noFill/>
            </a:ln>
            <a:effectLst/>
          </c:spPr>
          <c:txPr>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w="19050">
            <a:solidFill>
              <a:schemeClr val="lt1"/>
            </a:solidFill>
          </a:ln>
          <a:effectLst/>
        </c:spPr>
        <c:dLbl>
          <c:idx val="0"/>
          <c:tx>
            <c:rich>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a:solidFill>
                        <a:schemeClr val="tx1">
                          <a:lumMod val="95000"/>
                          <a:lumOff val="5000"/>
                        </a:schemeClr>
                      </a:solidFill>
                    </a:defRPr>
                  </a:pPr>
                  <a:t>[CELLRANGE]</a:t>
                </a:fld>
                <a:endParaRPr lang="en-US" sz="1200" baseline="0"/>
              </a:p>
              <a:p>
                <a:pPr>
                  <a:defRPr sz="1200" b="1">
                    <a:solidFill>
                      <a:schemeClr val="tx1">
                        <a:lumMod val="95000"/>
                        <a:lumOff val="5000"/>
                      </a:schemeClr>
                    </a:solidFill>
                  </a:defRPr>
                </a:pPr>
                <a:fld id="{9870AD29-9513-42BD-8C75-285FEA5A969A}" type="PERCENTAGE">
                  <a:rPr lang="en-US" sz="1200"/>
                  <a:pPr>
                    <a:defRPr sz="1200" b="1">
                      <a:solidFill>
                        <a:schemeClr val="tx1">
                          <a:lumMod val="95000"/>
                          <a:lumOff val="5000"/>
                        </a:schemeClr>
                      </a:solidFill>
                    </a:defRPr>
                  </a:pPr>
                  <a:t>[PERCENTAGE]</a:t>
                </a:fld>
                <a:endParaRPr lang="en-IN"/>
              </a:p>
            </c:rich>
          </c:tx>
          <c:spPr>
            <a:noFill/>
            <a:ln>
              <a:noFill/>
            </a:ln>
            <a:effectLst/>
          </c:spPr>
          <c:txPr>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s>
    <c:plotArea>
      <c:layout>
        <c:manualLayout>
          <c:layoutTarget val="inner"/>
          <c:xMode val="edge"/>
          <c:yMode val="edge"/>
          <c:x val="0.13318388429752062"/>
          <c:y val="0.11690996684624948"/>
          <c:w val="0.74237878787878775"/>
          <c:h val="0.83759894322420214"/>
        </c:manualLayout>
      </c:layout>
      <c:doughnutChart>
        <c:varyColors val="1"/>
        <c:ser>
          <c:idx val="0"/>
          <c:order val="0"/>
          <c:tx>
            <c:strRef>
              <c:f>Calculations!$A$226:$A$228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24-4825-8708-66A9741BDF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24-4825-8708-66A9741BDF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24-4825-8708-66A9741BDFEF}"/>
              </c:ext>
            </c:extLst>
          </c:dPt>
          <c:dLbls>
            <c:dLbl>
              <c:idx val="0"/>
              <c:tx>
                <c:rich>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fld id="{0E69A494-0AEF-4521-95EF-8AA5BFFC2D7D}" type="CELLRANGE">
                      <a:rPr lang="en-US" sz="1200"/>
                      <a:pPr>
                        <a:defRPr sz="1200" b="1">
                          <a:solidFill>
                            <a:schemeClr val="bg1"/>
                          </a:solidFill>
                        </a:defRPr>
                      </a:pPr>
                      <a:t>[CELLRANGE]</a:t>
                    </a:fld>
                    <a:endParaRPr lang="en-US" sz="1200" baseline="0"/>
                  </a:p>
                  <a:p>
                    <a:pPr>
                      <a:defRPr sz="1200" b="1">
                        <a:solidFill>
                          <a:schemeClr val="bg1"/>
                        </a:solidFill>
                      </a:defRPr>
                    </a:pPr>
                    <a:fld id="{2D694EFD-D4AF-4D77-949A-457EF793DF76}" type="PERCENTAGE">
                      <a:rPr lang="en-US" sz="1200"/>
                      <a:pPr>
                        <a:defRPr sz="1200" b="1">
                          <a:solidFill>
                            <a:schemeClr val="bg1"/>
                          </a:solidFill>
                        </a:defRPr>
                      </a:pPr>
                      <a:t>[PERCENTAGE]</a:t>
                    </a:fld>
                    <a:endParaRPr lang="en-IN"/>
                  </a:p>
                </c:rich>
              </c:tx>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DD24-4825-8708-66A9741BDFEF}"/>
                </c:ext>
              </c:extLst>
            </c:dLbl>
            <c:dLbl>
              <c:idx val="1"/>
              <c:tx>
                <c:rich>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fld id="{3BD3884E-E7B0-44BD-AE2E-5C7CC57D770E}" type="CELLRANGE">
                      <a:rPr lang="en-US" sz="1200"/>
                      <a:pPr>
                        <a:defRPr sz="1200" b="1">
                          <a:solidFill>
                            <a:schemeClr val="tx1"/>
                          </a:solidFill>
                        </a:defRPr>
                      </a:pPr>
                      <a:t>[CELLRANGE]</a:t>
                    </a:fld>
                    <a:endParaRPr lang="en-US" sz="1200" baseline="0"/>
                  </a:p>
                  <a:p>
                    <a:pPr>
                      <a:defRPr sz="1200" b="1">
                        <a:solidFill>
                          <a:schemeClr val="tx1"/>
                        </a:solidFill>
                      </a:defRPr>
                    </a:pPr>
                    <a:fld id="{518B6832-7EBF-41F6-A35E-64BB96A8357C}" type="PERCENTAGE">
                      <a:rPr lang="en-US" sz="1200"/>
                      <a:pPr>
                        <a:defRPr sz="1200" b="1">
                          <a:solidFill>
                            <a:schemeClr val="tx1"/>
                          </a:solidFill>
                        </a:defRPr>
                      </a:pPr>
                      <a:t>[PERCENTAGE]</a:t>
                    </a:fld>
                    <a:endParaRPr lang="en-IN"/>
                  </a:p>
                </c:rich>
              </c:tx>
              <c:spPr>
                <a:noFill/>
                <a:ln>
                  <a:noFill/>
                </a:ln>
                <a:effectLst/>
              </c:spPr>
              <c:txPr>
                <a:bodyPr rot="-216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DD24-4825-8708-66A9741BDFEF}"/>
                </c:ext>
              </c:extLst>
            </c:dLbl>
            <c:dLbl>
              <c:idx val="2"/>
              <c:tx>
                <c:rich>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fld id="{9858B98F-7A04-4923-B798-6A842AF013C1}" type="CELLRANGE">
                      <a:rPr lang="en-US" sz="1200"/>
                      <a:pPr>
                        <a:defRPr sz="1200" b="1">
                          <a:solidFill>
                            <a:schemeClr val="tx1">
                              <a:lumMod val="95000"/>
                              <a:lumOff val="5000"/>
                            </a:schemeClr>
                          </a:solidFill>
                        </a:defRPr>
                      </a:pPr>
                      <a:t>[CELLRANGE]</a:t>
                    </a:fld>
                    <a:endParaRPr lang="en-US" sz="1200" baseline="0"/>
                  </a:p>
                  <a:p>
                    <a:pPr>
                      <a:defRPr sz="1200" b="1">
                        <a:solidFill>
                          <a:schemeClr val="tx1">
                            <a:lumMod val="95000"/>
                            <a:lumOff val="5000"/>
                          </a:schemeClr>
                        </a:solidFill>
                      </a:defRPr>
                    </a:pPr>
                    <a:fld id="{9870AD29-9513-42BD-8C75-285FEA5A969A}" type="PERCENTAGE">
                      <a:rPr lang="en-US" sz="1200"/>
                      <a:pPr>
                        <a:defRPr sz="1200" b="1">
                          <a:solidFill>
                            <a:schemeClr val="tx1">
                              <a:lumMod val="95000"/>
                              <a:lumOff val="5000"/>
                            </a:schemeClr>
                          </a:solidFill>
                        </a:defRPr>
                      </a:pPr>
                      <a:t>[PERCENTAGE]</a:t>
                    </a:fld>
                    <a:endParaRPr lang="en-IN"/>
                  </a:p>
                </c:rich>
              </c:tx>
              <c:spPr>
                <a:noFill/>
                <a:ln>
                  <a:noFill/>
                </a:ln>
                <a:effectLst/>
              </c:spPr>
              <c:txPr>
                <a:bodyPr rot="-2460000" spcFirstLastPara="1" vertOverflow="clip" horzOverflow="clip"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DD24-4825-8708-66A9741BDFEF}"/>
                </c:ext>
              </c:extLst>
            </c:dLbl>
            <c:spPr>
              <a:noFill/>
              <a:ln>
                <a:noFill/>
              </a:ln>
              <a:effectLst/>
            </c:spPr>
            <c:txPr>
              <a:bodyPr rot="5220000" spcFirstLastPara="1" vertOverflow="clip" horzOverflow="clip"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Calculations!$A$226:$A$228</c:f>
              <c:strCache>
                <c:ptCount val="3"/>
                <c:pt idx="0">
                  <c:v>Consumer</c:v>
                </c:pt>
                <c:pt idx="1">
                  <c:v>Corporate</c:v>
                </c:pt>
                <c:pt idx="2">
                  <c:v>Home Office</c:v>
                </c:pt>
              </c:strCache>
            </c:strRef>
          </c:cat>
          <c:val>
            <c:numRef>
              <c:f>Calculations!$A$226:$A$228</c:f>
              <c:numCache>
                <c:formatCode>\$#,##0.0,\K</c:formatCode>
                <c:ptCount val="3"/>
                <c:pt idx="0">
                  <c:v>35770.953200000004</c:v>
                </c:pt>
                <c:pt idx="1">
                  <c:v>30995.169000000002</c:v>
                </c:pt>
                <c:pt idx="2">
                  <c:v>15029.052100000001</c:v>
                </c:pt>
              </c:numCache>
            </c:numRef>
          </c:val>
          <c:extLst>
            <c:ext xmlns:c15="http://schemas.microsoft.com/office/drawing/2012/chart" uri="{02D57815-91ED-43cb-92C2-25804820EDAC}">
              <c15:datalabelsRange>
                <c15:f>Calculations!$A$226:$A$228</c15:f>
                <c15:dlblRangeCache>
                  <c:ptCount val="3"/>
                  <c:pt idx="0">
                    <c:v>Consumer</c:v>
                  </c:pt>
                  <c:pt idx="1">
                    <c:v>Corporate</c:v>
                  </c:pt>
                  <c:pt idx="2">
                    <c:v>Home Office</c:v>
                  </c:pt>
                </c15:dlblRangeCache>
              </c15:datalabelsRange>
            </c:ext>
            <c:ext xmlns:c16="http://schemas.microsoft.com/office/drawing/2014/chart" uri="{C3380CC4-5D6E-409C-BE32-E72D297353CC}">
              <c16:uniqueId val="{00000006-DD24-4825-8708-66A9741BDFEF}"/>
            </c:ext>
          </c:extLst>
        </c:ser>
        <c:dLbls>
          <c:showLegendKey val="0"/>
          <c:showVal val="1"/>
          <c:showCatName val="0"/>
          <c:showSerName val="0"/>
          <c:showPercent val="0"/>
          <c:showBubbleSize val="0"/>
          <c:showLeaderLines val="1"/>
        </c:dLbls>
        <c:firstSliceAng val="0"/>
        <c:holeSize val="5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25782508543987"/>
          <c:y val="0.10576923076923077"/>
          <c:w val="0.62715105162523899"/>
          <c:h val="0.78846153846153844"/>
        </c:manualLayout>
      </c:layout>
      <c:pieChart>
        <c:varyColors val="1"/>
        <c:dLbls>
          <c:showLegendKey val="0"/>
          <c:showVal val="0"/>
          <c:showCatName val="0"/>
          <c:showSerName val="0"/>
          <c:showPercent val="0"/>
          <c:showBubbleSize val="0"/>
          <c:showLeaderLines val="0"/>
        </c:dLbls>
        <c:firstSliceAng val="0"/>
      </c:pieChart>
      <c:spPr>
        <a:noFill/>
        <a:ln w="1270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macro).xlsm]Calculations!Orders_By_Month_Small_Graph</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Calculations!$B$24</c:f>
              <c:strCache>
                <c:ptCount val="1"/>
                <c:pt idx="0">
                  <c:v>Total</c:v>
                </c:pt>
              </c:strCache>
            </c:strRef>
          </c:tx>
          <c:spPr>
            <a:solidFill>
              <a:schemeClr val="accent1"/>
            </a:solidFill>
            <a:ln>
              <a:noFill/>
            </a:ln>
            <a:effectLst/>
          </c:spPr>
          <c:invertIfNegative val="0"/>
          <c:cat>
            <c:strRef>
              <c:f>Calculations!$A$25:$A$36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Calculations!$B$25:$B$36</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extLst>
            <c:ext xmlns:c16="http://schemas.microsoft.com/office/drawing/2014/chart" uri="{C3380CC4-5D6E-409C-BE32-E72D297353CC}">
              <c16:uniqueId val="{00000000-7694-48C2-BEBD-9A4C3C21AEB7}"/>
            </c:ext>
          </c:extLst>
        </c:ser>
        <c:dLbls>
          <c:showLegendKey val="0"/>
          <c:showVal val="0"/>
          <c:showCatName val="0"/>
          <c:showSerName val="0"/>
          <c:showPercent val="0"/>
          <c:showBubbleSize val="0"/>
        </c:dLbls>
        <c:gapWidth val="80"/>
        <c:overlap val="100"/>
        <c:axId val="2113157136"/>
        <c:axId val="2113173936"/>
      </c:barChart>
      <c:catAx>
        <c:axId val="2113157136"/>
        <c:scaling>
          <c:orientation val="minMax"/>
        </c:scaling>
        <c:delete val="1"/>
        <c:axPos val="b"/>
        <c:numFmt formatCode="General" sourceLinked="1"/>
        <c:majorTickMark val="none"/>
        <c:minorTickMark val="none"/>
        <c:tickLblPos val="nextTo"/>
        <c:crossAx val="2113173936"/>
        <c:crosses val="autoZero"/>
        <c:auto val="1"/>
        <c:lblAlgn val="ctr"/>
        <c:lblOffset val="100"/>
        <c:noMultiLvlLbl val="0"/>
      </c:catAx>
      <c:valAx>
        <c:axId val="2113173936"/>
        <c:scaling>
          <c:orientation val="minMax"/>
        </c:scaling>
        <c:delete val="1"/>
        <c:axPos val="l"/>
        <c:numFmt formatCode="0" sourceLinked="1"/>
        <c:majorTickMark val="none"/>
        <c:minorTickMark val="none"/>
        <c:tickLblPos val="nextTo"/>
        <c:crossAx val="2113157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macro).xlsm]Calculations!KPI_Total_Returns_Chart</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Calculations!$B$241</c:f>
              <c:strCache>
                <c:ptCount val="1"/>
                <c:pt idx="0">
                  <c:v>Total</c:v>
                </c:pt>
              </c:strCache>
            </c:strRef>
          </c:tx>
          <c:spPr>
            <a:solidFill>
              <a:srgbClr val="C00000"/>
            </a:solidFill>
            <a:ln>
              <a:noFill/>
            </a:ln>
            <a:effectLst/>
          </c:spPr>
          <c:invertIfNegative val="0"/>
          <c:cat>
            <c:strRef>
              <c:f>Calculations!$A$242:$A$253</c:f>
              <c:strCache>
                <c:ptCount val="12"/>
                <c:pt idx="0">
                  <c:v>Jan</c:v>
                </c:pt>
                <c:pt idx="1">
                  <c:v>Feb</c:v>
                </c:pt>
                <c:pt idx="2">
                  <c:v>Mar</c:v>
                </c:pt>
                <c:pt idx="3">
                  <c:v>Apr</c:v>
                </c:pt>
                <c:pt idx="4">
                  <c:v>May</c:v>
                </c:pt>
                <c:pt idx="5">
                  <c:v>Jun</c:v>
                </c:pt>
                <c:pt idx="6">
                  <c:v>Aug</c:v>
                </c:pt>
                <c:pt idx="7">
                  <c:v>Oct</c:v>
                </c:pt>
                <c:pt idx="8">
                  <c:v>Nov</c:v>
                </c:pt>
                <c:pt idx="9">
                  <c:v>Dec</c:v>
                </c:pt>
                <c:pt idx="10">
                  <c:v>Jul</c:v>
                </c:pt>
                <c:pt idx="11">
                  <c:v>Sep</c:v>
                </c:pt>
              </c:strCache>
            </c:strRef>
          </c:cat>
          <c:val>
            <c:numRef>
              <c:f>Calculations!$B$242:$B$253</c:f>
              <c:numCache>
                <c:formatCode>0</c:formatCode>
                <c:ptCount val="12"/>
                <c:pt idx="0">
                  <c:v>5</c:v>
                </c:pt>
                <c:pt idx="1">
                  <c:v>4</c:v>
                </c:pt>
                <c:pt idx="2">
                  <c:v>7</c:v>
                </c:pt>
                <c:pt idx="3">
                  <c:v>5</c:v>
                </c:pt>
                <c:pt idx="4">
                  <c:v>9</c:v>
                </c:pt>
                <c:pt idx="5">
                  <c:v>6</c:v>
                </c:pt>
                <c:pt idx="6">
                  <c:v>5</c:v>
                </c:pt>
                <c:pt idx="7">
                  <c:v>12</c:v>
                </c:pt>
                <c:pt idx="8">
                  <c:v>10</c:v>
                </c:pt>
                <c:pt idx="9">
                  <c:v>7</c:v>
                </c:pt>
                <c:pt idx="10">
                  <c:v>3</c:v>
                </c:pt>
                <c:pt idx="11">
                  <c:v>4</c:v>
                </c:pt>
              </c:numCache>
            </c:numRef>
          </c:val>
          <c:extLst>
            <c:ext xmlns:c16="http://schemas.microsoft.com/office/drawing/2014/chart" uri="{C3380CC4-5D6E-409C-BE32-E72D297353CC}">
              <c16:uniqueId val="{00000000-9123-46F6-8992-AEA6D168B0FA}"/>
            </c:ext>
          </c:extLst>
        </c:ser>
        <c:dLbls>
          <c:showLegendKey val="0"/>
          <c:showVal val="0"/>
          <c:showCatName val="0"/>
          <c:showSerName val="0"/>
          <c:showPercent val="0"/>
          <c:showBubbleSize val="0"/>
        </c:dLbls>
        <c:gapWidth val="80"/>
        <c:overlap val="100"/>
        <c:axId val="2113200816"/>
        <c:axId val="2113192176"/>
      </c:barChart>
      <c:catAx>
        <c:axId val="2113200816"/>
        <c:scaling>
          <c:orientation val="minMax"/>
        </c:scaling>
        <c:delete val="1"/>
        <c:axPos val="b"/>
        <c:numFmt formatCode="General" sourceLinked="1"/>
        <c:majorTickMark val="none"/>
        <c:minorTickMark val="none"/>
        <c:tickLblPos val="nextTo"/>
        <c:crossAx val="2113192176"/>
        <c:crosses val="autoZero"/>
        <c:auto val="1"/>
        <c:lblAlgn val="ctr"/>
        <c:lblOffset val="100"/>
        <c:noMultiLvlLbl val="0"/>
      </c:catAx>
      <c:valAx>
        <c:axId val="2113192176"/>
        <c:scaling>
          <c:orientation val="minMax"/>
        </c:scaling>
        <c:delete val="1"/>
        <c:axPos val="l"/>
        <c:numFmt formatCode="0" sourceLinked="1"/>
        <c:majorTickMark val="none"/>
        <c:minorTickMark val="none"/>
        <c:tickLblPos val="nextTo"/>
        <c:crossAx val="211320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macro).xlsm]Calculations!KPI_Return_Rate_Chart</c:name>
    <c:fmtId val="2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Calculations!$E$241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Calculations!$D$242:$D$253</c:f>
              <c:strCache>
                <c:ptCount val="12"/>
                <c:pt idx="0">
                  <c:v>Jan</c:v>
                </c:pt>
                <c:pt idx="1">
                  <c:v>Feb</c:v>
                </c:pt>
                <c:pt idx="2">
                  <c:v>Mar</c:v>
                </c:pt>
                <c:pt idx="3">
                  <c:v>Apr</c:v>
                </c:pt>
                <c:pt idx="4">
                  <c:v>May</c:v>
                </c:pt>
                <c:pt idx="5">
                  <c:v>Jun</c:v>
                </c:pt>
                <c:pt idx="6">
                  <c:v>Aug</c:v>
                </c:pt>
                <c:pt idx="7">
                  <c:v>Oct</c:v>
                </c:pt>
                <c:pt idx="8">
                  <c:v>Nov</c:v>
                </c:pt>
                <c:pt idx="9">
                  <c:v>Dec</c:v>
                </c:pt>
                <c:pt idx="10">
                  <c:v>Jul</c:v>
                </c:pt>
                <c:pt idx="11">
                  <c:v>Sep</c:v>
                </c:pt>
              </c:strCache>
            </c:strRef>
          </c:cat>
          <c:val>
            <c:numRef>
              <c:f>Calculations!$E$242:$E$253</c:f>
              <c:numCache>
                <c:formatCode>0.00%;\-0.00%;0.00%</c:formatCode>
                <c:ptCount val="12"/>
                <c:pt idx="0">
                  <c:v>3.7616197398540753E-2</c:v>
                </c:pt>
                <c:pt idx="1">
                  <c:v>7.8227526030998959E-2</c:v>
                </c:pt>
                <c:pt idx="2">
                  <c:v>4.1693826569737254E-2</c:v>
                </c:pt>
                <c:pt idx="3">
                  <c:v>5.4070852546977168E-2</c:v>
                </c:pt>
                <c:pt idx="4">
                  <c:v>9.5929455235227293E-2</c:v>
                </c:pt>
                <c:pt idx="5">
                  <c:v>6.0273682693883709E-2</c:v>
                </c:pt>
                <c:pt idx="6">
                  <c:v>2.8417335555483217E-2</c:v>
                </c:pt>
                <c:pt idx="7">
                  <c:v>5.0090427918340327E-2</c:v>
                </c:pt>
                <c:pt idx="8">
                  <c:v>5.0484529026594838E-2</c:v>
                </c:pt>
                <c:pt idx="9">
                  <c:v>8.7069844842491542E-2</c:v>
                </c:pt>
                <c:pt idx="10">
                  <c:v>6.6280546587428935E-2</c:v>
                </c:pt>
                <c:pt idx="11">
                  <c:v>2.9726134809360882E-2</c:v>
                </c:pt>
              </c:numCache>
            </c:numRef>
          </c:val>
          <c:smooth val="1"/>
          <c:extLst>
            <c:ext xmlns:c16="http://schemas.microsoft.com/office/drawing/2014/chart" uri="{C3380CC4-5D6E-409C-BE32-E72D297353CC}">
              <c16:uniqueId val="{00000000-E633-4F25-9BF8-8C3487C39B1B}"/>
            </c:ext>
          </c:extLst>
        </c:ser>
        <c:dLbls>
          <c:showLegendKey val="0"/>
          <c:showVal val="0"/>
          <c:showCatName val="0"/>
          <c:showSerName val="0"/>
          <c:showPercent val="0"/>
          <c:showBubbleSize val="0"/>
        </c:dLbls>
        <c:marker val="1"/>
        <c:smooth val="0"/>
        <c:axId val="1786348208"/>
        <c:axId val="1786346288"/>
      </c:lineChart>
      <c:catAx>
        <c:axId val="1786348208"/>
        <c:scaling>
          <c:orientation val="minMax"/>
        </c:scaling>
        <c:delete val="1"/>
        <c:axPos val="b"/>
        <c:numFmt formatCode="General" sourceLinked="1"/>
        <c:majorTickMark val="none"/>
        <c:minorTickMark val="none"/>
        <c:tickLblPos val="nextTo"/>
        <c:crossAx val="1786346288"/>
        <c:crosses val="autoZero"/>
        <c:auto val="1"/>
        <c:lblAlgn val="ctr"/>
        <c:lblOffset val="100"/>
        <c:noMultiLvlLbl val="0"/>
      </c:catAx>
      <c:valAx>
        <c:axId val="1786346288"/>
        <c:scaling>
          <c:orientation val="minMax"/>
        </c:scaling>
        <c:delete val="1"/>
        <c:axPos val="l"/>
        <c:numFmt formatCode="0.00%;\-0.00%;0.00%" sourceLinked="1"/>
        <c:majorTickMark val="none"/>
        <c:minorTickMark val="none"/>
        <c:tickLblPos val="nextTo"/>
        <c:crossAx val="1786348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macro).xlsm]Calculations!AOV_KPI_Chart</c:name>
    <c:fmtId val="2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Calculations!$B$256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Calculations!$A$257:$A$268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Calculations!$B$257:$B$268</c:f>
              <c:numCache>
                <c:formatCode>\$#,##0.00;\(\$#,##0.00\);\$#,##0.00</c:formatCode>
                <c:ptCount val="12"/>
                <c:pt idx="0">
                  <c:v>494.13225974025977</c:v>
                </c:pt>
                <c:pt idx="1">
                  <c:v>794.16790322580653</c:v>
                </c:pt>
                <c:pt idx="2">
                  <c:v>516.79213541666661</c:v>
                </c:pt>
                <c:pt idx="3">
                  <c:v>480.76891489361702</c:v>
                </c:pt>
                <c:pt idx="4">
                  <c:v>528.16521788617888</c:v>
                </c:pt>
                <c:pt idx="5">
                  <c:v>428.48289010989009</c:v>
                </c:pt>
                <c:pt idx="6">
                  <c:v>407.36566666666664</c:v>
                </c:pt>
                <c:pt idx="7">
                  <c:v>396.06827692307695</c:v>
                </c:pt>
                <c:pt idx="8">
                  <c:v>302.05138345323741</c:v>
                </c:pt>
                <c:pt idx="9">
                  <c:v>428.42745901639347</c:v>
                </c:pt>
                <c:pt idx="10">
                  <c:v>445.58390000000003</c:v>
                </c:pt>
                <c:pt idx="11">
                  <c:v>524.85003956834532</c:v>
                </c:pt>
              </c:numCache>
            </c:numRef>
          </c:val>
          <c:smooth val="1"/>
          <c:extLst>
            <c:ext xmlns:c16="http://schemas.microsoft.com/office/drawing/2014/chart" uri="{C3380CC4-5D6E-409C-BE32-E72D297353CC}">
              <c16:uniqueId val="{00000000-DC31-447C-9BE6-3816E75D5143}"/>
            </c:ext>
          </c:extLst>
        </c:ser>
        <c:dLbls>
          <c:showLegendKey val="0"/>
          <c:showVal val="0"/>
          <c:showCatName val="0"/>
          <c:showSerName val="0"/>
          <c:showPercent val="0"/>
          <c:showBubbleSize val="0"/>
        </c:dLbls>
        <c:marker val="1"/>
        <c:smooth val="0"/>
        <c:axId val="2113115376"/>
        <c:axId val="2113108176"/>
      </c:lineChart>
      <c:catAx>
        <c:axId val="2113115376"/>
        <c:scaling>
          <c:orientation val="minMax"/>
        </c:scaling>
        <c:delete val="1"/>
        <c:axPos val="b"/>
        <c:numFmt formatCode="General" sourceLinked="1"/>
        <c:majorTickMark val="none"/>
        <c:minorTickMark val="none"/>
        <c:tickLblPos val="nextTo"/>
        <c:crossAx val="2113108176"/>
        <c:crosses val="autoZero"/>
        <c:auto val="1"/>
        <c:lblAlgn val="ctr"/>
        <c:lblOffset val="100"/>
        <c:noMultiLvlLbl val="0"/>
      </c:catAx>
      <c:valAx>
        <c:axId val="2113108176"/>
        <c:scaling>
          <c:orientation val="minMax"/>
        </c:scaling>
        <c:delete val="1"/>
        <c:axPos val="l"/>
        <c:numFmt formatCode="\$#,##0.00;\(\$#,##0.00\);\$#,##0.00" sourceLinked="1"/>
        <c:majorTickMark val="none"/>
        <c:minorTickMark val="none"/>
        <c:tickLblPos val="nextTo"/>
        <c:crossAx val="21131153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macro).xlsm]Calculations!Order_By_Months_Trend</c:name>
    <c:fmtId val="39"/>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a:t>Orders</a:t>
            </a:r>
            <a:r>
              <a:rPr lang="en-IN" sz="1800" b="1" baseline="0"/>
              <a:t> By Month</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9.3832268191501284E-2"/>
          <c:w val="1"/>
          <c:h val="0.80879470792689767"/>
        </c:manualLayout>
      </c:layout>
      <c:barChart>
        <c:barDir val="col"/>
        <c:grouping val="clustered"/>
        <c:varyColors val="0"/>
        <c:ser>
          <c:idx val="0"/>
          <c:order val="0"/>
          <c:tx>
            <c:strRef>
              <c:f>Calculations!$B$272</c:f>
              <c:strCache>
                <c:ptCount val="1"/>
                <c:pt idx="0">
                  <c:v>Total Orders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Calculations!$A$273:$A$284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Calculations!$B$273:$B$284</c:f>
              <c:numCache>
                <c:formatCode>0</c:formatCode>
                <c:ptCount val="12"/>
                <c:pt idx="0">
                  <c:v>77</c:v>
                </c:pt>
                <c:pt idx="1">
                  <c:v>62</c:v>
                </c:pt>
                <c:pt idx="2">
                  <c:v>96</c:v>
                </c:pt>
                <c:pt idx="3">
                  <c:v>94</c:v>
                </c:pt>
                <c:pt idx="4">
                  <c:v>123</c:v>
                </c:pt>
                <c:pt idx="5">
                  <c:v>91</c:v>
                </c:pt>
                <c:pt idx="6">
                  <c:v>105</c:v>
                </c:pt>
                <c:pt idx="7">
                  <c:v>117</c:v>
                </c:pt>
                <c:pt idx="8">
                  <c:v>139</c:v>
                </c:pt>
                <c:pt idx="9">
                  <c:v>122</c:v>
                </c:pt>
                <c:pt idx="10">
                  <c:v>150</c:v>
                </c:pt>
                <c:pt idx="11">
                  <c:v>139</c:v>
                </c:pt>
              </c:numCache>
            </c:numRef>
          </c:val>
          <c:extLst>
            <c:ext xmlns:c16="http://schemas.microsoft.com/office/drawing/2014/chart" uri="{C3380CC4-5D6E-409C-BE32-E72D297353CC}">
              <c16:uniqueId val="{00000000-5DD4-4C25-9D9A-82B1E548C036}"/>
            </c:ext>
          </c:extLst>
        </c:ser>
        <c:dLbls>
          <c:showLegendKey val="0"/>
          <c:showVal val="0"/>
          <c:showCatName val="0"/>
          <c:showSerName val="0"/>
          <c:showPercent val="0"/>
          <c:showBubbleSize val="0"/>
        </c:dLbls>
        <c:gapWidth val="68"/>
        <c:overlap val="100"/>
        <c:axId val="1092913616"/>
        <c:axId val="1092914096"/>
      </c:barChart>
      <c:lineChart>
        <c:grouping val="standard"/>
        <c:varyColors val="0"/>
        <c:ser>
          <c:idx val="1"/>
          <c:order val="1"/>
          <c:tx>
            <c:strRef>
              <c:f>Calculations!$C$272</c:f>
              <c:strCache>
                <c:ptCount val="1"/>
                <c:pt idx="0">
                  <c:v>Return Rate %</c:v>
                </c:pt>
              </c:strCache>
            </c:strRef>
          </c:tx>
          <c:spPr>
            <a:ln w="34925" cap="rnd">
              <a:solidFill>
                <a:schemeClr val="tx1">
                  <a:lumMod val="65000"/>
                  <a:lumOff val="35000"/>
                </a:schemeClr>
              </a:solidFill>
              <a:prstDash val="sysDash"/>
              <a:round/>
            </a:ln>
            <a:effectLst/>
          </c:spPr>
          <c:marker>
            <c:symbol val="circle"/>
            <c:size val="6"/>
            <c:spPr>
              <a:solidFill>
                <a:srgbClr val="C00000"/>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Calculations!$A$273:$A$284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Calculations!$C$273:$C$284</c:f>
              <c:numCache>
                <c:formatCode>0.0%;\-0.0%;0.0%</c:formatCode>
                <c:ptCount val="12"/>
                <c:pt idx="0">
                  <c:v>3.7616197398540753E-2</c:v>
                </c:pt>
                <c:pt idx="1">
                  <c:v>7.8227526030998959E-2</c:v>
                </c:pt>
                <c:pt idx="2">
                  <c:v>4.1693826569737254E-2</c:v>
                </c:pt>
                <c:pt idx="3">
                  <c:v>5.4070852546977168E-2</c:v>
                </c:pt>
                <c:pt idx="4">
                  <c:v>9.5929455235227293E-2</c:v>
                </c:pt>
                <c:pt idx="5">
                  <c:v>6.0273682693883709E-2</c:v>
                </c:pt>
                <c:pt idx="6">
                  <c:v>6.6280546587428935E-2</c:v>
                </c:pt>
                <c:pt idx="7">
                  <c:v>2.8417335555483217E-2</c:v>
                </c:pt>
                <c:pt idx="8">
                  <c:v>2.9726134809360882E-2</c:v>
                </c:pt>
                <c:pt idx="9">
                  <c:v>5.0090427918340327E-2</c:v>
                </c:pt>
                <c:pt idx="10">
                  <c:v>5.0484529026594838E-2</c:v>
                </c:pt>
                <c:pt idx="11">
                  <c:v>8.7069844842491542E-2</c:v>
                </c:pt>
              </c:numCache>
            </c:numRef>
          </c:val>
          <c:smooth val="1"/>
          <c:extLst>
            <c:ext xmlns:c16="http://schemas.microsoft.com/office/drawing/2014/chart" uri="{C3380CC4-5D6E-409C-BE32-E72D297353CC}">
              <c16:uniqueId val="{00000001-5DD4-4C25-9D9A-82B1E548C036}"/>
            </c:ext>
          </c:extLst>
        </c:ser>
        <c:dLbls>
          <c:showLegendKey val="0"/>
          <c:showVal val="0"/>
          <c:showCatName val="0"/>
          <c:showSerName val="0"/>
          <c:showPercent val="0"/>
          <c:showBubbleSize val="0"/>
        </c:dLbls>
        <c:marker val="1"/>
        <c:smooth val="0"/>
        <c:axId val="1566568608"/>
        <c:axId val="1362520720"/>
      </c:lineChart>
      <c:catAx>
        <c:axId val="109291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092914096"/>
        <c:crosses val="autoZero"/>
        <c:auto val="1"/>
        <c:lblAlgn val="ctr"/>
        <c:lblOffset val="100"/>
        <c:noMultiLvlLbl val="0"/>
      </c:catAx>
      <c:valAx>
        <c:axId val="1092914096"/>
        <c:scaling>
          <c:orientation val="minMax"/>
        </c:scaling>
        <c:delete val="0"/>
        <c:axPos val="l"/>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913616"/>
        <c:crosses val="autoZero"/>
        <c:crossBetween val="between"/>
      </c:valAx>
      <c:valAx>
        <c:axId val="1362520720"/>
        <c:scaling>
          <c:orientation val="minMax"/>
        </c:scaling>
        <c:delete val="0"/>
        <c:axPos val="r"/>
        <c:numFmt formatCode="0.0%;\-0.0%;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568608"/>
        <c:crosses val="max"/>
        <c:crossBetween val="between"/>
      </c:valAx>
      <c:catAx>
        <c:axId val="1566568608"/>
        <c:scaling>
          <c:orientation val="minMax"/>
        </c:scaling>
        <c:delete val="1"/>
        <c:axPos val="t"/>
        <c:numFmt formatCode="General" sourceLinked="1"/>
        <c:majorTickMark val="out"/>
        <c:minorTickMark val="none"/>
        <c:tickLblPos val="nextTo"/>
        <c:crossAx val="1362520720"/>
        <c:crosses val="max"/>
        <c:auto val="1"/>
        <c:lblAlgn val="ctr"/>
        <c:lblOffset val="100"/>
        <c:noMultiLvlLbl val="0"/>
      </c:catAx>
      <c:spPr>
        <a:noFill/>
        <a:ln>
          <a:noFill/>
        </a:ln>
        <a:effectLst/>
      </c:spPr>
    </c:plotArea>
    <c:legend>
      <c:legendPos val="t"/>
      <c:layout>
        <c:manualLayout>
          <c:xMode val="edge"/>
          <c:yMode val="edge"/>
          <c:x val="5.3350636529384151E-4"/>
          <c:y val="9.823182711198428E-3"/>
          <c:w val="0.30253506829088223"/>
          <c:h val="9.020433905146317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macro).xlsm]Calculations!Bottom 7 Sub Cate</c:name>
    <c:fmtId val="9"/>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IN" sz="1800" b="1" i="0" u="none" strike="noStrike" baseline="0"/>
              <a:t>Top 7 Returned Sub-Categories</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Calculations!$B$335</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Calculations!$A$336:$A$342</c:f>
              <c:strCache>
                <c:ptCount val="7"/>
                <c:pt idx="0">
                  <c:v>Furnishings</c:v>
                </c:pt>
                <c:pt idx="1">
                  <c:v>Storage</c:v>
                </c:pt>
                <c:pt idx="2">
                  <c:v>Chairs</c:v>
                </c:pt>
                <c:pt idx="3">
                  <c:v>Accessories</c:v>
                </c:pt>
                <c:pt idx="4">
                  <c:v>Phones</c:v>
                </c:pt>
                <c:pt idx="5">
                  <c:v>Paper</c:v>
                </c:pt>
                <c:pt idx="6">
                  <c:v>Binders</c:v>
                </c:pt>
              </c:strCache>
            </c:strRef>
          </c:cat>
          <c:val>
            <c:numRef>
              <c:f>Calculations!$B$336:$B$342</c:f>
              <c:numCache>
                <c:formatCode>0</c:formatCode>
                <c:ptCount val="7"/>
                <c:pt idx="0">
                  <c:v>13</c:v>
                </c:pt>
                <c:pt idx="1">
                  <c:v>14</c:v>
                </c:pt>
                <c:pt idx="2">
                  <c:v>14</c:v>
                </c:pt>
                <c:pt idx="3">
                  <c:v>15</c:v>
                </c:pt>
                <c:pt idx="4">
                  <c:v>15</c:v>
                </c:pt>
                <c:pt idx="5">
                  <c:v>29</c:v>
                </c:pt>
                <c:pt idx="6">
                  <c:v>30</c:v>
                </c:pt>
              </c:numCache>
            </c:numRef>
          </c:val>
          <c:extLst>
            <c:ext xmlns:c16="http://schemas.microsoft.com/office/drawing/2014/chart" uri="{C3380CC4-5D6E-409C-BE32-E72D297353CC}">
              <c16:uniqueId val="{00000000-8924-41D3-AD4C-D6A7DA84D5C5}"/>
            </c:ext>
          </c:extLst>
        </c:ser>
        <c:dLbls>
          <c:showLegendKey val="0"/>
          <c:showVal val="0"/>
          <c:showCatName val="0"/>
          <c:showSerName val="0"/>
          <c:showPercent val="0"/>
          <c:showBubbleSize val="0"/>
        </c:dLbls>
        <c:gapWidth val="50"/>
        <c:overlap val="100"/>
        <c:axId val="805552736"/>
        <c:axId val="805558976"/>
      </c:barChart>
      <c:catAx>
        <c:axId val="805552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400" b="1" i="0" u="none" strike="noStrike" kern="1200" baseline="0">
                <a:solidFill>
                  <a:schemeClr val="tx1">
                    <a:lumMod val="65000"/>
                    <a:lumOff val="35000"/>
                  </a:schemeClr>
                </a:solidFill>
                <a:latin typeface="+mn-lt"/>
                <a:ea typeface="+mn-ea"/>
                <a:cs typeface="+mn-cs"/>
              </a:defRPr>
            </a:pPr>
            <a:endParaRPr lang="en-US"/>
          </a:p>
        </c:txPr>
        <c:crossAx val="805558976"/>
        <c:crosses val="autoZero"/>
        <c:auto val="1"/>
        <c:lblAlgn val="ctr"/>
        <c:lblOffset val="100"/>
        <c:noMultiLvlLbl val="0"/>
      </c:catAx>
      <c:valAx>
        <c:axId val="805558976"/>
        <c:scaling>
          <c:orientation val="minMax"/>
        </c:scaling>
        <c:delete val="1"/>
        <c:axPos val="b"/>
        <c:numFmt formatCode="0" sourceLinked="1"/>
        <c:majorTickMark val="none"/>
        <c:minorTickMark val="none"/>
        <c:tickLblPos val="nextTo"/>
        <c:crossAx val="805552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macro).xlsm]Calculations!Orders_By_Shipment</c:name>
    <c:fmtId val="2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Orders By Ship Mode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2"/>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spPr>
            <a:noFill/>
            <a:ln>
              <a:noFill/>
            </a:ln>
            <a:effectLst/>
          </c:spPr>
          <c:txPr>
            <a:bodyPr rot="66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s>
    <c:plotArea>
      <c:layout/>
      <c:doughnutChart>
        <c:varyColors val="1"/>
        <c:ser>
          <c:idx val="0"/>
          <c:order val="0"/>
          <c:tx>
            <c:strRef>
              <c:f>Calculations!$E$335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CE-4970-A9AE-9037A68137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CE-4970-A9AE-9037A68137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CE-4970-A9AE-9037A68137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CE-4970-A9AE-9037A681375D}"/>
              </c:ext>
            </c:extLst>
          </c:dPt>
          <c:dLbls>
            <c:dLbl>
              <c:idx val="1"/>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0CE-4970-A9AE-9037A681375D}"/>
                </c:ext>
              </c:extLst>
            </c:dLbl>
            <c:dLbl>
              <c:idx val="2"/>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0CE-4970-A9AE-9037A681375D}"/>
                </c:ext>
              </c:extLst>
            </c:dLbl>
            <c:spPr>
              <a:noFill/>
              <a:ln>
                <a:noFill/>
              </a:ln>
              <a:effectLst/>
            </c:spPr>
            <c:txPr>
              <a:bodyPr rot="3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Calculations!$D$336:$D$340</c:f>
              <c:strCache>
                <c:ptCount val="4"/>
                <c:pt idx="0">
                  <c:v>Standard Class</c:v>
                </c:pt>
                <c:pt idx="1">
                  <c:v>Second Class</c:v>
                </c:pt>
                <c:pt idx="2">
                  <c:v>Same Day</c:v>
                </c:pt>
                <c:pt idx="3">
                  <c:v>First Class</c:v>
                </c:pt>
              </c:strCache>
            </c:strRef>
          </c:cat>
          <c:val>
            <c:numRef>
              <c:f>Calculations!$E$336:$E$340</c:f>
              <c:numCache>
                <c:formatCode>0</c:formatCode>
                <c:ptCount val="4"/>
                <c:pt idx="0">
                  <c:v>782</c:v>
                </c:pt>
                <c:pt idx="1">
                  <c:v>244</c:v>
                </c:pt>
                <c:pt idx="2">
                  <c:v>74</c:v>
                </c:pt>
                <c:pt idx="3">
                  <c:v>215</c:v>
                </c:pt>
              </c:numCache>
            </c:numRef>
          </c:val>
          <c:extLst>
            <c:ext xmlns:c16="http://schemas.microsoft.com/office/drawing/2014/chart" uri="{C3380CC4-5D6E-409C-BE32-E72D297353CC}">
              <c16:uniqueId val="{00000008-C0CE-4970-A9AE-9037A681375D}"/>
            </c:ext>
          </c:extLst>
        </c:ser>
        <c:dLbls>
          <c:showLegendKey val="0"/>
          <c:showVal val="1"/>
          <c:showCatName val="0"/>
          <c:showSerName val="0"/>
          <c:showPercent val="0"/>
          <c:showBubbleSize val="0"/>
          <c:showLeaderLines val="1"/>
        </c:dLbls>
        <c:firstSliceAng val="0"/>
        <c:holeSize val="5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Sales By State</a:t>
          </a:r>
        </a:p>
      </cx:txPr>
    </cx:title>
    <cx:plotArea>
      <cx:plotAreaRegion>
        <cx:plotSurface>
          <cx:spPr>
            <a:ln>
              <a:noFill/>
            </a:ln>
          </cx:spPr>
        </cx:plotSurface>
        <cx:series layoutId="regionMap" uniqueId="{0BE46969-CB97-43C4-8922-DE29BF893524}">
          <cx:tx>
            <cx:txData>
              <cx:f/>
              <cx:v>Total Sales</cx:v>
            </cx:txData>
          </cx:tx>
          <cx:dataId val="0"/>
          <cx:layoutPr>
            <cx:geography cultureLanguage="en-US" cultureRegion="IN" attribution="Powered by Bing">
              <cx:geoCache provider="{E9337A44-BEBE-4D9F-B70C-5C5E7DAFC167}">
                <cx:binary>1H1rb9y4su1fCfL5yiO+xYMzBxipu/2KncROsmfyRejYHr1FvV+//iy524mt6Z144xgXcDCYRlpi
s8jFKlatKjL/fTP81016t63eDFma1/91M/z+Nmya4r9++62+Ce+ybX2URTeVqc3fzdGNyX4zf/8d
3dz9dltt+ygPfqM24b/dhNuquRve/s9/49eCO/PO3GybyOQf27tqvLqr27Spf/Ls4KM329ssyldR
3VTRTUN+f/vpbtjWb9/c5U3UjJ/G4u73t09eefvmt+UP/aPTNynkatpbtGXkiEvmcIcQ+/4Pefsm
NXmwf2xpfcQYo1opqu//OA99X24ztP+lOPfCbG9vq7u6xmDuP783eyI5vv3z7Zsb0+bNPF0BZu73
t5/zqLm7fXPdbJs7DDuqjbd7wTOz+J+v78f729MJ/5//XnyBGVh88wiT5XT96tEBSPIco7u7e5ia
F4BFHDkcM247zg4W+hQWRx4xzqgkin6HbbckHmB5hkj/DprvTZfwXL5KeLxtGv1tqjzaviA+6ogK
LqUm+vv8P1YbQvTRDI4inOz05qHvHT7Pk+kwQI/bLhDy/niVCF3e9W/+MlXyMEf/d/3h9EgzTTlM
1w4f9lR/lDiSeCIk4Tt45EPfO3yeI9FhdH60XGBz+derxOaPKppM/pKqw4+oZpQ6D1OvnkJDCDmS
kgsthbzHDjvSY9P2DIEOI/O94QKYP76+SmDmhXayzYo6jKoX3Hk4O5IO9EIzcVhzyJFQSlJt7y0f
dqbH8DxbrMMgLZovoLo8eZ1QmaoJ33jbyqTRi6qSOBJMMyWYvbNiC1VS+og4gjlS7jTJXlq5Z8v1
b8BatF+i5b1KtD7c5Xk9pt32RT0Gbh85Gg7D3p+zbZi1xx6DUkcOcxw42nssF472c6U6jNTT1guc
PrxOr+FfW5i+PGhM/mCBXsBvUEecECaUow5qFKH2kRCSOzbfxUuLzel5Mh3G6HHbBUL/ep0Inaaw
dyZC3LbbIV4AH/uIUE4cJvd+m36qRQ4sHnckE47Y4Yfnj3en50h0GJ0fLRfYnL57lVbufRiZh7l5
EVw4EYLoR9brsXVz6BGeMMW4+u5VPMblV9IcxmTXaoHH+9fpI5xjOtqbZHw5TJg6ElRRR4of1M0T
TMQRdZRSjLAdJuKh710M9ByJDuPyo+UCm/PXGQN5JjXV9vYF9YU5R1o7Qtj8B3/zGBtiw7XjCnYO
getjRXmOKIdB+dFyAYr3/lUasOM7UwUvyunQI2zs1OH6MBXqsCPOOVPc3vtwC2ieIdBhZL43XABz
/Dp3/YvoJoyC7Ut6ZfzIUVxp5ezJNPjGj7XFEUcKIRBctv3zRZzzHIkOQ/Oj5QKbi9NXqTR/pNtv
22z7YFP+7xs/w8YOtoZSuog9wVA73J75t/3us/DEniHJYUi+N1wg8sfr9MP+FdU3Jq+jl1UXybQW
TO5DSUz9E3XRUBeqhdD7jX9hyJ4l0mFwHjVdwPOv16kwF9GcDTHNC6oMn3M3mnD2wAWQp/BofkS0
w2xwpA96unPIniXLYVweNV3gcvE6kzozT3hxN0Q3L+mU8SNOCUPOZk+XQS8e6w2x5RGxHYasHCB7
7JU9T5rD0Dxuu8Dm8uJVbjIbeMvR7QtqDHWOBMwVASv9Pap/DAyiS+4gtqTQmvs/C4P2DIEOY/O9
4QKYzevcay62db29Cdv6rmnqhxX8f/cBkGxDqpMhwP9BXT6GRyGhYwv4Ag58hMdq82x5DqOzaL7A
6OKPV6k8p6Z/Qc0BNLbiUijOv2vGY2g0O5rTPJLY++cLz/lX0hwGZtdqgcfp68TjS4Qo80UzATMv
Q6ijmdxzzItoRjlHc5pAaHv/fGHNniPRYVx+tFxg8+V1YnMVogjozWmdbvPbB8vyAuYM5oo68I+d
/WazxAcZUIK6nDlHff9ngc9zpTqM0dPWC5yuXqcTfZrfRtsXTXzqoznU5474QcU8NmsIPlFfAPV5
KP9YUJvPEOgwOt8bLoA5fZ1e9EVU16atopdTHhCbsGuAZZ8fsxeFaxquGihnRejel1sg8xyJDkPz
o+UCm4vXyW/OccHZXVXfjS+HDpLQBOELqIE9xblAR/EjqRyBata96eMPff8oi/q1TIfxeTyeBUKX
Z6/SVfMMuIGbJrppm4dpepHdRyhBBHuovyFPg1AFwo2BpSZ0oTnPlOYwOE8aL9DxPr1KdD432/Dl
YGGog0aIg8KnfVnUQnPuq9aUAx5ULlzoX8lxGJBdqwUSn18nErNlnv8ripfcaKAH1HZgrfamSj/V
E1QCoICQIsG2z7AtYHmmUIfRedJ4AdLF9atUl/fVXfCilTQMFbiORC2G3AP0FJ9dJY2DRCdfsAK/
luQwKA/tFni8v3qVeKzu0m2/fcnKTpgwGwojKXtQmaeIoCaaAy/OyD7wWWwwz5HoMDI/Wi6wWa1f
JTbvk3QbmhdNoyHd7zAOpmZH0yyrAzU4AzDPtq32nACs3WMm7TkSHcbmR8sFNu/PXyU270wb1S8c
bdpHGobKlt/556eKowlKOwn2fmfPfy685meJdBidR00X8Lx7nZTN5d23alsn24fl+zIOM87ZzL7Z
TncWnhlOsAE8RWH2ds8XjsBzJDoMzo+WC2wuX6dZO9/m9YueLXSQluE4OIia5vs/i1BGgytwbOLY
DxvSwhH4tTyHcXlot0Dl/HU6ZhfbanxZgnMuPkNlIGb9qR1TEkWaBIdz9L64dkFsPkeSw4j8aLnA
5GL1KjeZP6rkpXUFJU6oCLQZ2TtnC9J55s2YRontA+O5cM6eI9FhbH60XGDzx+t0nC/vuu1LJp/n
yB8V//z7IZsFMoRIRJo4ZaP2Z3Vh5R67Zr+W5zAuD+0WqFx+eZUac21aHIFabZOXLaVBxQbDGU6c
SNsFmYsiNDhtR5TZqLaRC5/sufIcxuZp6wVC16/Tpj3cMfDG/P0GtcJt9u1Fi2ux59goaCYMQDxO
1eDck01wnBCXEOwgXAD1n4p1GLDDv7IAbuW9CtW6+ekNCTvTs3Orn7z5n14MoRFx4iAUCp53zhuc
gce4wa2G64b69AdnYYHb4uKGfy/WYcAWzZ+M5P/TrRD//saI7xdqrLbNdn1/E8ejSyN+/vR+uLgc
ZNF0v2UcxG03d6e3v7+lHLP8/X6P+SeebDWLSVu0u9vWze9vLSmPtGIMNSFAD2WI86HQ/m5+hCKe
uTIB5W04/IvbDRzsdPl8xPP3tyjhYSDqAPc+81DP9hxNoNaM4tyPJojBNC48+H77yQeTjmAUv8/G
/u9v8jb7YKK8qXH5CNZUsXttHt3cI2hBLQmjSoI9pBCguNle4ZQf3ib/LyVxlZM+EXcO8ZtWr2nB
Cyv17KKLpi9CtEWy5VYl6k1ejvXIVw0dRDh4lvHtb0Fe8dzyDB0SdaZDMbarRFt5edLrLK0vUpEV
1uiaZBDFN5E08WBWmKs0Zl6gFCd3ajBje5WGg0q3jiMK/4ZlrJSXgYzKgrkZiWqIwgtRZe9DYjd9
vgpSUSWFa3qRZe+IGkuIHGQZGc9pxvL4b6vuDNo8gvTAJGFLezJHSN9RruGRzKdJMV1YEY/nSJEs
akMZOnd+b/K4PGkynvKTlHd1pU6mOmii3puiAndipLYfUX/z8+4Jwumn/c/pW4arFVAIibohPT9/
hNEUM6eWtoxuY5KwJPIawwQLXa2pVcabauiDqllVYRPw0LW4NRX5h56zsaYe4ZPs2Vkjw7xOXGNK
VpFLlGGUePZzIbGEH8uoUGvGcAwQJTa4ZGBelk9lHMLIomHFrFtpVZ1NV8GkAlVuUoc3zHbzqpHy
ayJsvzn9eb8LbOZ+uUbEiyQRRQnvst+iHY0yFnNugxFrTrqdXaT1nyH3aR64fRy10fvcx71DjRuG
Bqkk9+fdI35bDFvhIh+cYdFcgI5S87Q8giYQXWTZQ8huLZWqknmit6XYQpGs5tRMkUovI4sYcsGS
cmyvk9q2p9DFIdsUk/KfSgJ3WILOBCVmY4uwn0oSqtBP49GubrnsoXKbkciJJBtR9W3N15Hjc/m1
ajEFpVtLMDtfjT12lV53kbGL/heoIDR6Oi2C4mAPIqc5IUQFW6yGRkZ2PCa5f+PrKRfVsSmLzB/X
lp/VejwenWrAEvn5+MnCkqm5fAsX9MyKCscGNMfTCQj0FAtdNNY33N6gMutkaMJZIbLBhLjiqO1j
PnEvyuqRFu6gKcNEiMgO2+uskPHo5Rap8mudhVmVr0phKnqVdVFef/u5mLM9fWRvFY4626gM5IIg
5QxtWdiStvedyi6n4dtQNRUWgd0mNvCxh54Jyx0q1lnXBU3KWWma3swfURG0v8DnH5OFEApFisxG
2RtnHKbt6WQ5Ja2bsZbmW54KCzY8hvWaercb7WYU58wXsPt10CIoz2KRw6JWRVYRceJYsdUlbhnC
2s6WfwzRKo+mtDvnQ1KY7BdmhSwVDNf6oLqFokaCAmEpF/vTwPq80PnEvtU+lVa2jpu6SNsP5dRE
Re715VhCOEtlHZ6ZsczMuHKSabSu+6LwT2tdpXHgZdNkj+dZWOaN7+baln7jtcK20iuZ6WDKPMr0
AJNIrXgk+Zk96RS/mkR+X5a/UFOC2PTJAsANUriVQEsbZ94laqwXFgMrMy+7vCu+KmFELLzCRnVI
6fp+q3XlkUlZMO3+uLOeacvxrL03JwXxHTwa+obJctP27Nc6xJdWnMLb0FAkQigyif9YFsmQ1Jkf
muJrUUGLyjWrE4dfUBKy8ZzV7Yjp0H6XTl+ycBhH5bZh1ZehB4Pfy6ugnHzrpMp4PH2prLaWl04k
Zwdh4F2W6uOkFTM8pmYaS2jslOiuiipOpi9TKpM+ce00nTetCLMPgEyuQ3zJRlyX88XJhgHYMRGP
+KgnO2icVSFqVm+kamfskiGI4GCU991rJ7DG3nXMEOMnDJwHSB5Z+ewbNIXIku1Qy7wsNrqrSHfN
mZmad1WV+JWbpllFM88K/Gw4CTg2179yJ/f5l87uCBaZcgL4GV2ZG7goP7cNS6uJ2VdIN8HH50qi
YGixNJg/5gHRRfp1IlldBe5AbVXUbm9ik56ytuxhKH7e49Ia0blKmRLs2ziBof/RY13ZddhnrP+L
Te28GPuWz+aP1irB5i27UsivfswmLMKetk0dXCgYFqzTn4sxF9I8UQqGE21UYa9AIRTl8JKfmqOJ
dW1paZl9yXieNcxtTCusO1OGJaxRmNQ5WVe+MtGHrnYCWJwiFCZYB05DO+PixHWfdm5Dg/I89R15
PbAqdUa37onsrhrHsiOvFNNgzrGI7NCNbe5Hhct9SWZlD22sQ9OF8C5O/ThpZs3vwE29n0/gFaPL
kooN3fHPR7y0aw5K8+25coXenzhGTPB0xIn0w7wva/W5a3MbTqyoKgontpvmdcvhZPGTkPQDlu2Q
aIaPoLn3bC1ZzEuatXFP/Wt/kPOSpmU0ZdVJVFA2m8hyqm2yKdOuqKPjSYwJtM7vs9mnJqOTQTsV
KaFGPx8SXVg2Bx6Qg20TVg0I4nLDhakuWZ5NJs7pZ6cJGXSrKYJZgMZi7ay693qMypERsvnhMKs4
bOVsUqqixEZjhQRuPBnE/JUpE6S0Uh0rfhL16TwP5dgbeemXA96KQjYPcQwyWW8SS1VsUzhVx2pv
xH6B4f5iaAsvE0PToFEoSihRJc7h7z1FqxkSotLWjJ9Z0M2WqqlKLK0pnSJz09hOQnN3bEw5fVE0
n/fHzDIEgAwyS4NxPWWSNMFGM6vtP8NLrTAdvYoZVh/rJliTPLI0lhjv02K2bi3M5klEix5mrYFH
gg6jxrfxN8RYBFORBRxT0TQqtBpPpG0MlQg1jfG33fzMpnDOCH4PbD/sfJTHoeJCRx24C/CuFBUO
wk77H64u6ScuR1lan7pMGViHnXtLQ2foEg+RZRjkvzILi+1o7pIjh0htbEso/l4GXnZs4LUWg/pU
twQrpBlxyCY6xt6P+eFxwY1Y+71lhtqVKRsx4Wnn53BZYPQwS301pM0HJWvHjzd+wx0YAyhkd1WB
dcEOkFlQ/GbIsVHtYQvKPsdUDqmTQ1egRTMcQTLMQFhxRPChx1h3V7bJDCQRSYK9KZHNHKf+fLa5
Zk9tIgY/bwIwEgQ3Gv4zooI7WFuBPYyfwnCUqe82bcIKz+9tP76UdOLVuC7DShaOqynVcehWVRmV
Z3baskG4Bbwd67wKMotf+FmomFf2Zghu7Ci1T3q/5XKVqNyktzxOp+oqMzLDxasTSfv3vCP2MK2c
ONei8Er4j3W76XvhdJdVGfqDcWVmZ+QdsyuiV3leaeLFQ9NWvmsGp5xiN8y7ig9eMCQdlKGbqn5M
3cESMY83mpKWX8u0GXng2QNp+/a40H1IfPhvftCcNqGCZ+apKe2nCWEtlmJxOiSj37plXcRy02kV
sJXIrGH61EtDoy8tTwN/xXhDiTciPjWjK4Om1isd0T7xApEGJzhO1axKY/fTua9z2z4mPQnpJrBq
J7TXRWIy/nkUXZBYn7Wxh+HT0AysubDqJreusGOo9lZUUlafJ9UFuXELY0hYf9TDlCbHfgR2YzMZ
7mTG1YlhNPRUNdWl841ksZPfhrQw3bDCUhnLO902fW97SdrXJD5p/LwUzgpxgEjlsZ9ZibzURFlJ
ctzJgtZpeBc6OWswywNhTsUvJmY6LOmJVHURfsSZ5Eba6zznRaFOW+1HYfouF0NSBuu4C5q+e9cL
P4iijc+zvhVXfk5ZeSpjHgbOBmtFssQtusnGtp7WTtRrN7C4LJtV6FdTPJ72QW2F0XEfZdhtvET3
HAa2K6JW/GmsVor6FIujt3yvZ3BbyGVbwOvSbjMyZ5DvU6oUPprdl1YUpXiGi2s4uptMzctvU1tq
2p3FsioCekIGy1LKG2ORtOp4yGOSpa7g3bwv2sKKMJyACWwq28EfcRzbi0WoRfB+7Iu+UB9i34r7
dKMSZtHiNGlH7XTvZcxEpN1S65mTUFUjwuSLCnzfms45T2vMlDWWMNkXsNplKM4t5lcqfUeiMiLp
hzjuY8df9zEMQbA2EQq+Kw8maxZp7KzUpms7CMeoXNlFElfOKm9sS+R/0oDm6C+LU60/t4FTll6F
0BszS502wg7iERnOPwL54bK4Zalnn56HNUbvFSHJmdzEYT/PGEubBB+mDhvrOs/UbPJ51wSO8nTf
GCyAKYe/cdzoKsN7xW6oYSMmTF8Z41Iahb2k9tFbGhIEmTmJZnhIwUMq/kXSYZ7nnOsYXJLVWhWg
sPLECfldWSKgKTdVFMHT8nqHjKr0IicUrQUEeVu2X5o4b6Mc82WFkzkO24mT4cKJ1SxyBKSL6Vpi
ZaEHhkflN98a5gUmK2tGXowWvkt1Nk9N1xG8ii3WKXvI0OEgP8a4H09VMVZ+A+EW4jsxFEZeJ4L7
mnm81yCA3EKFBHOxXz3+VGv8pIqteXB+M95PRotVU3l7H1eLScx/Y7VILpgdVdb1fqqt3esPk7x7
D0wBTS4ULTIIQHIr7L4lkSyi6jjK2YhBl3TCfdduQFkQ2dcIwAOjXbEDykxdg6WGyLutgtOc6NEX
LknCbpTvddYazFJHsxSv0AIcW+WB5vA77Sb2ODu9QYZrh6CjKrDLb3o3g6aABsGu7cYU0ggxmleY
XPbkZGydOTq3d9Dulof0kxTzI3mEFmuh0nnwgxxDrNOAVHM3IQ8lvhxNaavw82RFvG3OMFI2T+9u
IU3t2EJKDHL+FRJVNdohs8GwuuomnEXfTag19RP+YlJmuFpbtsiT+HSiQg3FcWCDRLLXfdQa6LSO
g5n5qHvgG3WKlt+IDHIsn1rAY8Xgqw7O7vsaXPb8g7SbP3gXOPhIc3tWh2wSs/x5K4Ow/9ymQRpE
mzxw8LthyUjATpJ6VKQ5Z7u1EsW1btTxfsp13FUQZ4hYgh/BDmDQeVxECfb5jpSTtD/Dc4udblWU
VpNHnl0HPjoXcYibkFdNWoDbTEEYgLIBTGF7qkwwq3OL/RXfJWMrY2eTwFkcxjOm63QwJw03dpZ5
qeZp1rl+HYA2JJq0eD9syhofcBpFepmVLf4/Zj14O2H3BFRRCS4/veySxgcp0FcxeidhYLovMvcH
RAH+OM1rv9cw5fFmYCWFhXGqMG2ddZphi83Wg5X7uj4VGlvV8Jcthxj2JkiNSZKTPZ0cN2lYxZs2
TBHv3oy8xv2/J0UcYjqO2b3OlMZJMWG13yf+9IWFjumbzyXrw16eNLuhDzqoMUWsGKYEI0qCvhZr
OdkEVq6p+Dx9ZCjmVQO+al7iO/7UqZMeM0BaOo+3iSKKjwoLHO+XEdhHy43SCbyy5jTJtQvKYpTZ
BStIhTfkSOYYthNtjXW1I1kmItLK37R5Wfn0NPDLCb8x7ag3H2E5WMNS8AQUpU8ShL5Zhtgp95oU
xIQ4zxI561PD+wgkfJA4DUwlk/6IPa8eYWniDSLbefLaiM1UAW2dBFx8nOYBmqPmCKP8q4d75ltn
vV9XVXSpWTyTlKbFdnehEp/J5iMHjTX668GPrTHcyL4Qab0CdYGMu6tAAsmvPGAEITk2Qw3wJ4tP
GJXMs3nbyIQ/L7eKVgSLbzeTcWPARLPIjlh31k8i89XHZGp767qCMw1WYSpKLb/C3mJ9WX0xYQZi
bs9j8IvcgvFHeDmzVGkEfxWetc5MX3yVegxL8o0PqUwvpSyL0d9waurG+ruPSDz4a+xoLBVunYL/
tjwnJar6AkayT5pPdlDGQeD5YmThcNUr+Dblre6irqR/1b4DauK4Stou055Fpzr5MvGWcuO22B0G
BPuEGPiUSgndkharPIs19Tp8aanOVT0yU8NqP5IdlmURgyD2UFYyzsO6Nzdp2s32T4/BbE3g/c/K
G9XZ/EZ+z977MZ2/E8S28MYYjPOLPgM7ka0Ruc+5jSj1C6hyAG/Rv5yakRTrGIo6a6XO5if7JQuf
EpZIo7ACj3YU/GxOrcCrhrFiyiW0sp0PbaiC3ri9nYOw5+Pka3ral/ms5YE1zXRgjTwRPjjcsua0
nGysb24j/3AJ3nKWPImQafy670hUGltaiaViXe8itjyKJ5W4cV60/GOyM1jJjmgsUdaJ1WCl5UxC
1pWsOF9lQVYa3w1L2VrXbSQKjLnpkcXrziIazG5cyAf0obp0Fqu9VzjLJNhHXF+0s5IXdE4zrvJ+
mNek8ieaRK4I6zzL1mGcQhs3uwkBDzwbvQRnHPC7vCZWfB5SlirnF8TXIqAHlwP7gBVMYdwk+Qet
HDbIIYCvptehMRJSqyAYoA29gZktLT5rUNqBeAndLipn2X8R3T2N7ebucYUTSs93d2ws6feqHYzV
1wpU1c40xuCAIQXiAGjSz7taEOjQJhvlBOgLlBX+L+ew/lGGqneS0vHhSj6sETsZjPHKwuf8Pe7/
mle3luEMahvFQNjwigOyvXH8uSxPKQQUA2P9ODho50ikw7HO6VNZ/I5R0LdxcK2RVZNfI0Fmf7yu
cdPIejJwnX81z//sEFdhgTiQjqYgF/WCV0zCyiZpZvtX5ZBjowgS7Pinakxg5vaa/fMBkpm2+5He
mUc437cpcNjWobjhYUlkDmnMg7xJ5dXeYvThNJP2o2SjEJuB1063iQt/qj62PRvjVdbmsz1nFUyD
VU8c+9EvJHq60iERQqm5Vp4pLVBSt0yLjdq2ejWy8irdKVUPvw46PrSJD7seOV0ECELejtBMzbA5
wLWwwlmQuGBlO3ldich+IzJmhO0OMC2jB1Nf4nXoh08uo5EhnvT6XT6r2JnZnw9iCSOAw8VmtkDG
BKf+cKDm6brBvls2dLC6y7BOZss03TtCRS3y9uNoOS3H5THPp7oEEiC4aQC1U/dlOPNV3k/7UwO8
ERw9aC/3294QhGXs2gaW1bhVjav4/rP+QPnP1xtAMXDehN9Xzj3WUdb7YKK7KL7cbUtwkmc0VJJC
L/K6nDeMn3c4p/ceLVMsCKSf5lPhqEfhYDQXfGY/TkNUTSI5UblVJcJTWabYV1lBYX6lgv/sCtA5
yODhX1dBkLk0dZlPs7ENZHCyc0U6AXYE64iWGT5+Pqp9KcajgYErRFf3lxDg1kgHh+GeImfbyMuo
KKyPq4naYb2mYpirEVocWmzN3/WUI4fumToAt6rdzJ8QLbqNCBqSnWO3RglO4JmkAPPzjnJwD/aH
zBdBYE5G+AbCXPpDlJBh9HyKlNNfdVlmCIOqmPK8XGdpO9HGs40t62zlVAJU2zs2EMPkB73L5yUS
wQh77+cZKYeLJAg7jZKZtpMRAScSo1TjBIGGirJVasUFoNg7KMpCs9BNdm4FPHQHm4W8N2O7UCPp
bZjuPswoTDdCw9kN6DtqwaE11EGckNMWL8DFkq26ZHU6O3PWzrcpkByFttuFQ6bITeomI5Ob15XO
o5UsVBq37gPlUWLbDN29I3PvQSGz1mN+p9KZN3FVdmCWEFskkq4Lx6DLLEFU0Z3ZyFZEgZcOGU6t
HoPPT+P0M4Pbq9mlHBvNi9NY2tZMBtRdBZ513MVhuh9rVq7CpM1Au4KBUcgyuHHYOMb3rNYEvZ25
JW55F/SDLnWh+nVQQrnLT2LU3WQ+Id8wZ7TgA9pUXpqmRhLhU1SAbQ5WKEJCOcEmrEpCYi8jcDr/
HhF61s6ZkENPvxIxjI1zCdrMLz7mWscJXcd5bdmIhHF4aWg8lHIhl77OzQhsV/1Ap2p0bQvMROfB
NSPC8UY++v27RNdNPblIR/cRomntVMiLRqFdH3M7bfpv0s6SMVz5HA537mYqz6o/czAvVus6u5Tb
3haVyIcH8p2TwW7HmzxMJW3hRd/7WSC+Zz9xzJt509ktjfTeG8xVmiBkqzQqYgq3q2yZEViywCiI
QZOEun1idfoTjLhxrotcW+kmi0Qg3DAI+msxRiJejVHvH0e8YyeRzabTrBq6EzAZ5kpVknqDFuGl
iprUBmfcVZ98LOoTHghTu9C+8FtcFemfgR2Z1aCJj1g0Zc0xgl1QSjQX505hfzUJ1DHvC/lO9lGx
UjwMga5tVZtYDXwdm6h9P8VpY6/hlTdrZ7RZihUrs5uwaK8p4cV5xa3gPOvqZi1qUNCofQlOOtPq
Vah756MqwhJ5/SK6jerSX6VhEbgjz/OV8HV55kw024x+jixwXgiOn3bG3ONxrjY9fvLUQTz2rRpM
e4y6B/+21El6nAwkndxRx2ITxra5Lji4eTcFRVO7FjPB536YnG1q5QKhfJt96h0arW3a2Gfc1mHk
Gsti7zhouk3V1LgXMVb+R5CHEeqVGqZvCVI9iGdIQa46GofRphhza03qrLmqOw7CAaZgVY9De8bq
akxckfWO5yvth86fUUf1eIoKhPampjwma9MWDcKcKAtHt8OF7ndOI1S2snyrOss0yhFWnDTxx6Fj
CeKkzJyLuiGl5zuh2dpxXbwbcFPveS3JvEJ9MedQg64/G+DOXtgq6U7BfltnUcJCunJg/W5J37Pc
nSaHhAibC+uvvij7u9KyBo9GZNrWdWwoKgoKlA9OU42VG6ZF6qJiqmpXxdQnw5lsgzJwbVJElyNR
MMQIqbyuZyk7wz8ZkBZn1VBWG1q09Fyk2eCC6f0i+vHGbn3/khOoT1e3zQrUoh25wZB1aiVGw9Zc
NfllEfLqr7EY4JPZSG8HtdsmqIFIPBUFonCtlvEtMtPGZTTNjw2IApfaWfNxIHnysQ7HJvGSpgk+
l+FY/lkNRUbdcmgHzydVEbsx5EPG1QHnBsUbwsnjg9N/0LQOUy+fungbZ8XkIsmTfcGd/qVbFB35
qJFEOC1o5XhtZftnPMr5tnbk8C4G398h7cBbdOo3rt9aJSLSNngnHctE7v+yd25LkuJY1n4itXES
ILOxuQD8GB4ekXHKiLzB8lAFCARCICHx9P8iMrunMqum2vq/nra2bsuqiHR3XEh7r/WtTee37LMi
KGqKFPUZzyifxvt4ids9Nvo4zlmzJsfZH+p7cDpgO5ZaPQdDLw9GW//ApYk/q7B8XtAnP6+jWNPD
KCOX8VFUvzlckEM9J1rvUAa6x1kxWmYqGuHYttWcebUxp5i18jCiDvWzKpnYM+tn9iW0Mnziqhy+
mNWsv2ks8MIkQ3AbASw4eDgpitGO8yPqS5LRpTcXoqb20+oN/SHs/BJkFuTka+28CGeZxY7k8SaF
HkTb+JjAmMnl1PNDS7V6BtsV4v2b4Ox7fbjncTi9QZcb71lfq6PvOvYohFpvqomPO5tgy0UbLJpr
H3nzWeloue+nUj2pNI2+hq3B5hCMzlwjJ3DzQNO688NZ31iVLKdmseEA3SbtD2UsogLtMQhLyB7s
tBJVXsqyVh/WIK2fU0gnb+Oazk848KsjbrbkdvXJDIYpbvYdK+kFDrcf5rNgXZGurg+x3lW/Xysy
3LeQ4O8rO8gxBxni7dXCxzc566hCc72uF8UifQNQqYU6IIanKlyZwJ4t7C5M2vTow/PLjVyju9RU
IZR5Rb6RMgCDdnE0WhuWO2FR6xaJhqSdXloammTeeXh0WDdnHZPlZSGyuofK0l1J5PqXblaf8TsV
hN7Gf5kEKhiuE361jAO/pNJvzmyQwSdNSr3kXb14t0B99HMTGDMe6qALo5zVfnITlYNK98wTPTuL
OpUFfNxozQz87iJlq0gyvs7MZCIs++tA4PffODImuNaxt8zqMjIDo8e3yl9OfTSKu9BG5EPSs0bm
sVX1sKuZVA+8aozYwfJ19Y1o2qEpiOopIMSy9MkhMdO0Pri0V7o+bKWHV7DRYjh9i6s2LFV7btGT
qy73E1QuORW6NLdQS/iUh9qvnpZkHVw+eF18Aa5X+sXio0S8mdGIzy+0QfensI8oOdMYhVPVAys6
mjlOzjSwXs+f1tCVgcmcHT2mzwE2O++URnAEDmPnelXUZqL6kZGq5SBwqo6pTJGy6tqcRMw+NiGo
mSyoo+7D4HyyHhY0mjz3kjHwLgvjts8DBR3/NumwnRYA5NZigLJ15sHc5HicXnueibMTv+scidka
4vL3nhUFdBrRbpSWDKi4m+eIp3PhYh53AQT2acD9kMLezLXvArGLfN3Vl7aGO5uJHjJvvs527LNQ
OBg/iebtsW8iOuwqGIW3bQOZtOC2scewwpNHijj16gSSGFf+qa2UhB2paeKyYIH7Hc/BfCWU2SQX
vIymLInaEFIcNLsXXxL1zTCUJqGSLjgMQ+mHu8rUgQ5ylHA1GXJ480DRliyp4wdHoiFBYaZT13Q5
dtIZPzB4pMHUW2xCYxrvatnJjFajb9muFYmf1DsZ2IHSW5+YWD/DzBXlkY9p9Lky5tO61tVzVctP
FZOUZ2gTxOMCtmNXpqU6eDg8PGwSsYL9law3nQu6qwobvTe1Yrkc5SqzBJimzISg4lH1XVwoFbtM
p02E/dXM4utcles+GTrYeJUtb+Ewpl7u22kZixWHTXTPpjp8TAAQqaIx0HqwHrBgMvBwyzd/kO0H
OfZTupuSpLpMQz886nGaq522lSlPUI2rJCPCspMY+FgE/djt27Gkj33r+Ts218NNW1JyG7Q2ugkk
TMuhmmBeM7RFRRCUeKiTTvRhtUHQZV6CQ7jwmBmnnfTj4Qp+cJlPUi1lxqbFs/nYVjyP4snIjPmi
BEMKIFKfphgfbucgcj+uJUbdlvC9xwOHv1Yo3JRLtrpWXXHK4/Bv4rYrGo76Am+hfMCp0+x1wuJc
97J+4U3lf4LyZveAdthh8JjYJzLh94R7Kjcirl+9Xjx3HCRYhcZtnwQlfxuWYB4yGg7DW+iV6qyD
sLRZqSxP8wbi6LmUAT505UHhbqzJ0eyGdxxtydksfvO1rcPkU1tW/mvrh8vFwLktqByHUwjJ+AXi
e9Bue5qVWci98TYuyxB1KzbHbRFGX6N2a4ZdL7ZT2wbTl8GkpNl1cQMjFGLyEJ962jdDPqnGzvCa
1gFiYbJwPw877CNZTBpObzs5BV/qup7bLOjwHjLeJXWat/h7c8hfWBO1k/QkYh0kxVwD5FSotdrq
LOQwf5To2uq8lWHofcLBu6iMkXQxRzK3cTFLTo7NSIPnjRvY+6tpddY4Iu8otfyLNqnE8YDOcz/o
EjTUUNLwAutO3UgHqCRTFUqai520/NIGs23yCTKjyRrT2a/z7HCv4KZEn6YlVMxvBq6VyeDImV3P
TXiGSF0BmWrsimIe2OhvCO6aci+Ser6JHPq3jKAcmYuuHAndkVGA+fVWQ1/mqeveEmls3k7hVHQe
Gb2rXhL/Ee5aykAFoYbL4nmpu8OCouqM3a9fdnasa45SjqH0BMVBhmtYLz7JdbmReE54VO6UNEgY
gEjBIsqjWtQ8as2+MjGsFNHmvEWRpnZbG2vy0o1NgJo67Mv1tZ90394Fg79MBbqKssWWxuJhlbny
ddW5A/EC3kd3sQ7LNGv9sQk/d8BGSZ8bklpe7mGYtda7beshHliObttGMtNrLSadJzhwqStq+Fdp
l2nQ3JEreuNK0d64tAxCL580GjB53xmoQ2FmgXkzvVdajs1rVbXRUBULbhXYKEjjhL3KjB2HeN5X
qNX6k641Eb9P42QN3dXgn0S/oyO8tsfSC+C9HCRAqbkvlIuIx++5li2+h4gAl9IcJDM8AAPMHR//
N0FY4uE6Trx3BZO1pa8ULlP9+F2sJXIzHOaObdJo4JdW3iDOuFn34AU2HwT34Zp8q6LSs/EBXPWK
+230J9a8abnUpM76FEIXQWdb8iXGEYHteH7RNQSF9DKjoLRXjzPPRbmuJj22hxXuFr4tHHl84F/C
VPdGFLSbtetvQo2Pt2Z4gnIQTDmgl1CUj+FMZRPvYoCqTXj2tB7dAA6pmVHjoHeoxr2UKcd+TOah
aEEh3QaAuVC6S4Yd07EGRVQaHZo5Ec5JqLAGSmqTA6nS3RLtqt5GTbeTC4gbBu2gH9LLitIv3ZWk
i0u4YKZkUmd+NLJol7g1jA7w/cSLTHX3TEDXzFkwIHyWRRr3zg60ifjm9S2qLNDvtWp3QzyxujAK
nIrN1mCE+bjG2r1T9mfWVOYeYqk5QgduLoNXhnkbxPqW+86JnQwFYC3DYARL0j1yZpfkNKKES7Kw
ly7KbL+0/UHNHihGm8qlRzjHtN/k6pUtttZIlFmMc1QXc7i6h6khi0WBQLodKlB0iCWXlB5UHM2i
KEVqv5C1tE5mfrWM/kPaNi0t8KTw/qvCc0pUNnGD1qBfiUE3orhf71BOqOmoa9qabxWxm+KCijro
87Wtqz1yWqYke6H9FHBOMLI+L71oGHaR86ajPw3JW2e6yJ/ypAyqIYeg2FB0qImbriKNPV0EHtXz
K9AHYBNgWEHZ5WA6RoMCyQ/AFUHculbovEUWjajDby0MN5stYZvskjbuzqSaBqDsmiJcAbZOCqAb
gdNTkfaUwZIic31AbgFfTGIrkoVg646j7EaeawhmX1YAC1gbJfugiTfgc65yH/vS3jt82UXEypTt
ONiK3wjgJYiHXFYXgm14+oTmcqk/JFyoreoKg+aICiY+qyihzRdskaE7hCbiD8MSlrfAJKtvlfJx
5dNltcDVSg1lZF0bm8nGW55TS/X9oroaHwExNrjDiRiwmyYCYYWWsgcf8mFSMD4sJx+iRVMsYGM+
LmGEHCFtp+jYR5wDT1T0cSyrYT8Hvfcaq8nPWAIOsVbdCkJ/Wl2GyJG7IlMZNEWgJ4NQV9cDkGeN
YeZUxQp02tSvwEGrcrF4u6zb0Ah0w7nsExfs4RDBZ8VEiGYqKhMabL0EeYcmm2UCvDCsphFFQe+m
21BLfakC36SFRyuZ7AFCyKfFJjOo47nHpwQNkHyKVJ1WmUABfjeSreKd8Nz3PkNN7ZosbksGHKUd
m7rAgc5BXkEuuV8FFIBsjaWMd60BYFeEnmh262jxOxUFTgdsRMjChPL3Zar7XVBONl9m6t4S7Bbm
xs69kkU3mvRhomrWeDlKRzQEDVQgEQy3YVcGN2ndtQkwodKJTPkluyGkDr64rmnPlsjpHqwez8GA
BZ+RitE9fIaEubyhE1d5skSNK/Ti+JR1Kp3Lna6btMP+q8LuhvuBo/s5XugLKWtpr1Cu2hBiwCBc
1knhvzUMxEMmAGJcBxAm3i5ZqENTwAKkGsbSo2InfF4/tdSqJce5iaoO9XlRh2pMt+sW3y3hAhk6
DIbymnYifB1BWVSZ0d1bOInhVc3DkOFZldAeQVQClKoMlnyn3iqyeBVqK0tygsrjVmnEeyboLp/6
SpOT4ripC9W0yd2s5+E80xFZD5W0F+gCyZGUXvoCxbhJsAyq+IsM1nBnI296MMoFpxaPLQlybtJl
q9Y8AXSmh8STTFN6nMK6j4uVERROomH20NPAdA9IyzaFgrhVKCz1KB9DqncoX/yb3g012MDFf61L
Z19ZOfuZnLSH6CRtdyLtyt+BFXtFRKP5OUW5f/Cj0v8ygEB/9fArNCMWFw7I/ysyN+mthcl/kGbG
XZfqzwCU53upPVdm6Tx4Pu6D9Z5VpEVF40figPNA9WgzprBIE8Ap+O3LMgbqI4fYUaQWjcqITPGa
2dofXkjaRY+8DiORR1D1T1L2PqwwkJZtGH51Guq/2rUSepD6ggOqFaaAB44U0ys62kHIBxVNQ0Tv
Zl6P2OUnPJUVbJIakX8GJGAdFyO8BhiOw13kgNK4wxIgqxEU4eDZuT55uhZ8PQHkdvNz2diFfqV9
NLRHPqRijvIyUt5MitTQaFHYvFrQLPC0wEdw5jexVwC881eUjannmly1sfLsSTsLFTOLA0v3UdQv
6ae472dsKqNsO9thH6O1RwvUeeAUCuLiqgLQEoGxAo6MMh5UlUMWGjcNMPaIAgWt5fCbNxKXTAUM
TYB6u0kurq3hWDZVC1pIVuUGkWMNjrBBKl6t3vjBhOmMFqYJbazUy5AupeEFjNgUfR8iQ43lV86H
SQ/FtGCaoL/zZKin8YtuV+O7DH+LbFy+DBFKsmyVNXaGY4mYJGc5FOvtk0Rx5bHuUFfWJONHTao1
oFlTpi3+HVj4JLY3ZJ7QMN9wN5VdnFuPpYnZ/xt77ueACMw/BKgxQRw1JlzpmP6ab+o99BzcSvbV
40iR/HC9g7ilsJ9UKCrQnktqepF7IlJBkiWqQxAp6+CjTPkc9jZ55u9G19+/r5/dZbwtTFyIEVfF
jGaYh/CKfvYMG+oQTaqa5Fs7yC3bJL6DH6JlHRYiGWCX/Ruj8mdPfntFxLhxNbbsMCzfbcTAH/1e
iIbp7CEv8Zv4/ormO1UT0l7Bmp+SOtKA4IxnCSIfDYdZ+f2r+DE/4UeY4/scgK+DRLKmqudf/vjf
T4PAf/9r+51//cz7qIT/+ROexaaGafh9/tufwsP0tlnV068/9NPfjFf/8e62GQo//eFP4xz+l4EN
D79Nupv/l3/50zSHn6aM/HM20Ps0B4pZnH9YHX+a53D/F0+i/sMv/hjosA3tZhjLkEC1YQg9bQ8n
+j7QgaR4WjFMK3/jTeJt6nfwr4kOeDII/hHELC8IkWp9HwYGR3kb6oCJR4lPQTcBBEDGHzPc/pOh
DsBkf/X3kesDYQOVLkLiGNb7zwsMB+a0Cum5I036Fif5VoKhk1nCa4D8BtshKwTBWYhGif0yxyPL
gkmpU5QOvrdfR4jMeY1mmeVQijoK74zGJJvaSheKfcUZU94tcYxErfNxPjWwD4BkpJD9BZmmHdqD
qFihFEL5DIFw7ZLVSXQidekHMMvr9UD8YHhRk1Nnx8f66oNh2iVkXZ/LgIRNFkG22CnmSb7DTNDx
EVun7Y/eyMYUoKiXfMZEhLjPW1gZPBswDheQs2QtYBpbFrruj02yNr8R36++LuCXb3GSJK9wfbgu
GGHRpRZdyTM/mTydJRuJi3aoCnZAsug9kqPdjQkZv2uGer41y0QOfslXNAclHMFhNnaHHRqeSlJx
k1NclNzaRUPkjVEsCcFsBtXcy0xHw+dU4TL7BCRHpoPaO/dxpXfYb6NjEGyYNyzrLGoiH1AmE/cI
NcSoq1bxwVu7Ab1zqu7qElITGqe2P9MkkDlP1zJvlzrZByzwYECn4rZP/ArMexIvCAG1cuV5T72P
fpLMFz1ErxP4hkd/mvr0kKoSHgNizhUUR9CpB3Sa4Yvt2mDPdZgehKw4arG1LG9xujaFC702F1CM
byk100MSDynfxXFJzyHqLNQncb+LhP+QmHuYFz0OqGg8RJV3H2m9yVVDEF59Muk3tA/VsxKhvTPT
hiiIeIfgDcJroiWQZmdxwPbenVHBlRcmef+BenN020bBx2bZokqD10J+1g5jSKry0Wk67mJCxXHx
cFoM/py3LecPJeTWO02mpChttKAjGA4thmfsRLQsea29oSjXQTQZMwM0XDgvex2L9ne2LF9RIZP9
AP8cZeXc+Q9Y5LA4rB1PE9K42dqxcOendClahOSKuKcfBqw22ALsBo0xxgykY1yQenpdYZuDKU7I
vg5iP6MIXB5RxoOo09CwfA1/pDM1eQWdU51kV48PtJPy1iGCeE7SaSwgerqd8iEydmgvrqEZsW6w
bJFLi6FxS1jPme5RVW451jaHSkJ3gO7sg0OPkJmqgYJziCPhKv85LTvb7CfmLyFUbR8JPrg1S13V
6cMSA9uVuQOKAOs8aClcfkwZoVFGx7b2X2CmV3znUd7coFpKPsxpXdYfbbSKGRAu78J9zwYC2zFu
HF7fgGVOXfCRhXIAO8nhVeYKMIKCOTAQ+moZxrOcliGoJUqOFc2Q5d4aQR8YiDKPpmmi5RFlkIbv
WlWEh9c29Ax/g4ym1r6A3tgna1bTDQ2RcCoKM4GjL7DMquoNk2KqLue13+D7IYPA8lwGB5gfHUBV
Z35j8fEhBiVV0fE+TXeAj+a2OgLuiN700C/z16Rlfhu/4RoxbbJu6w0gY4XUZn3ZziH+DzbuCQ4/
xiVktYdE61PfarBw3hgGcR7MKihxY/l29378/N9J/ZdjaP8wPwlhdJyq/6L2/nRSbw+3eIMN+dPx
/v2X/nlK+//AmQMgLI1wG+KoRuH345ROcN7GOBwRv443EDgGNftj7lJEMWULD7MHv4MRtyBVcYD/
OKXxLA+M6cS57YfIC0AqoP/JKf1z2UmhVaAtSN6fOkEZcOBfIEPfxKPxvGo4QetHnqDtK3oXqkVe
EXxMiz9cmr/I7m6A5B+wuPfXAgS6De9nCJP+WuKayYM6mvr9KUFbfV2N86/Y79mLwxW4jOPKvq9a
lIqYo/UXr7eVzL+8HtK6AUZ2AKH68ywWRTBuSqYeXk/AXwDMjvEvGberf51tFJ4whiMOdxC0fAQ4
m+Dp7z/sz9X1+4WlHs5QVGYYG/KnsPZIvMkOCJycVjXP30Qn4Et3UHIuzl/tgy1X9lIG3r/7yH9x
iSmuFhhrFHAIwmHZ/LGmn6eZqyVNxEkJ3963XT1/QyvTrFCnlL2vPPcfv2DsY5Hi5bB6MTbu10Ei
fKPMULWxY03K4SZJZVq4emZQDkLyCbmx+O3vL6v/p+uaYDxdnEIkQ4WK8veXotJNvrdW5cZ8DXZs
Mx2XU3C3rqNnsLdibkMO4dGHWtNHG2LtP4yG9i+9BJOX13G79hsUkjzMLgg0nE2KbVbKerrAabWv
Lkj/zSpAbuLXRZhQzDHBvR/h28TN/sv77QVqOS5mjSIYPvMTEQEtb6aq8xB1G1BKgt30lzOKSNdt
NAP1n3APugeCIuQIeDSOz82EmRACntnnCnhVnNXxNmIKk2gwSgJQ0xUAn6jPAEw75EWU8a8igLcI
j5OufqGDqeIoCxuwdS5Y072k1r9CayJqpxNvuMFwNPvgz7G9LxsGIG5VZqBfUuh+DsnI1Zod2P2A
3yicQvcxdom4AK7dsiP3DPnIu5qBa9/0/pMqOaYvQIdypBqyAFSr/xtWqW0qnH0Nt7dzxEz0wfZu
ufRe3cH6pziBDYtQW75vBMoJ3KfWTPaeLLO9Z+0IAsmWo3zTPJBvq/LCU4y02ZhbY+RbKkJz7+FR
VyJn44rty8JKQeWv6GewJfZhUJ0fZMKU8i2sZ/tARuI/0VmnRbM29DPm4gT9qXfMvsWQ1HQeo0qY
cGVRxuhI4ZPKFgUPZiXgBQGili8BDDVV6HShnzv0G9d0NbhuKvKfNMOXtqYje1mQ5/ock9g+NNXE
dgB2aLh3QzOnObMEhceEDOHD97Va8yrUeR02i75tWjt96/hWzUQUHzZwmJxxmBYMuoE2CP3mzJKy
ESdkmEZUPzEGkendDKbxYw2n8iWV2E+LGXFluxMuwjoxfRx9HqZUvtUVBPlqFOzCnGIvsoM1mUV9
g5WB+AnJI6A9NwoqHZKxcrD3Wju5FCZGQAY+1CTfrOUICFZDuyLLhnlMVQZ4JoQNx4HfgZTEZ10g
fGZpNajj+/WP7EwBp6QR7LkEunuKqjQfMfXo+v4z0O/7XDiPY99Y6yPBZ/1QJ7MploqxPdAALOB6
uz1iBI7lEYheWd5At/dkbqYFuPJoU/YQeomvMKcF6gb05y71+HUGASVplgoEHB9l3HvQesvBlmYP
r91lZUjwC33X+N5p8efEWARaSV+fJ4BE5OA8TDQpRoztKR+gLtIuqwFdyKyvUWpdAiSb3tCSL98M
GCCTL3xam/vFkWD5OOHy14ep781hCjBUJVu9dsgISGugHcgZYcoDxXWenmRY1sh3OiiOPXMYx9Hl
GDBjT4icRnv4dOGVAlnOjVmOJXP2Zq4G+xQjl5vXsoScj7z3NQJ1lkOg8V8nLxgLidEM2eysf0fi
en5Y6nGqsrk09NOMGGGE9TUtmHbIGntjAHEf0WBXIoOVOICVGNZrqnT1DVKgf42hOZ/7po6v0usZ
Kvw1che/XwS+cEtgFK0AmQ69XOdvrIGIWgBrqZoCi5udoxJTLApY5mDa0fWVL2GPqQWFT6JnzEAj
OSY5fe59MFq8Q31/HJGqNPjBEIsOniiWlGvp9K328YcM+7J9wDGHtRyU6DKOMSlxSq+qObhpliiQ
Z/YiXA0zN6lSQTNqjH1YbV2+WHjkVxn58s1Nm7KISSmf7ZBWL5zG2DCHoH3i8IQ/coXBKQjdUczb
8SCDNogpnFLJAGQwVsI6XtLhKYZHsDYcLSU+RrX3Q+gLZwopkH1cJ+l/EoqQ9bRCKUtPIbT7cMl9
Odl9CNOvPUMFCr+slaHxDl75+X84NjXx+oTQ8FNS1+P/D8uGURXJI8IObQLYZjnRUBNThHAkf4La
+qC/s4BV9B6JPQzL+plui1wwgrnpIvqDbusTEn0BAoiflzix1DNGGgTlF5YujcJUAFkO+zUdmi4L
qlZHMLlachFdo3HpRCmzFQmGV5ekw7GJ+vQuqUOv4LirDuCGVZs7GEhvmMyBWkTONL2ES0Mgnhh8
rZiIoHZNB2NiB4asUleVTu7kQp5eESJgLwpMEKTvLp6+eR1nF1piBkbWxisWzaixUqbKSwtE57al
pKu+Lqp68K8YMoa9dIwD7Omc4e8xwM0O8Vyzy7Tgq8k7TPaBb6Y53lOSIjXeyAj/oG57LEEbVuwS
dxIxiAp96ecOBNDR1Qb7oKHVNB2gRqVQCTqMrUMMoMs4DhORh0lq7+Eg4F6iy9gdEodzHLNWm0NY
rtHn1XFs+O9bYFJroBlIXm5Lf/G6+h6jRWHbARuILovW3gG5+NVkaibTtz4E15b5ocLJH6wj/Zx0
OB8nKLZLIWjTqQKTI7q66MBSo2JwaFEO39+Wj8mH3WGsOSqJkhAcXwng8ZuxU+ponLb3s0HtK2BT
7vy16905WIK4B4PsRGRvEX8PwtxTbHhbglHWdwE1eNeNkPisi1nxkr1qXPIQwROecFrECJMLDHeo
RqhNS+oZDGuobBSfdQvcNQe84x5LMtC3uPaxsTpF+GWRyiLz8Zc8Y7Ri7Cj2RcAy3UC8s9Q1+R2D
jxgo0gUqF94zqpyGJOwlsAuWRdopnOQjm/0n+Hg4nirIdu1eAdhb8U6a7YrCUwIdTx2OdS1TigNT
Yat6LLdvlHPg1qsWWHEdCMMrhkKga5iD1QOVSSe5EVEpLb0Xn0AtiXCdUFo+wiAh+tF8VzOa79pG
12JiBY4qCaIRjX81umbv2oZAEeEpquXqgCl6FFg9yo0OLf2ueZdSyk40BaKtQI02pQV8CmqQZNPt
2nclRswmx4QLzLEE713YTbHp+Cpv8fWPD1DG6lO7KTuWsOZMgO0BPYfuE20KULVpQW5ThTq9UHwO
qEX9pht5EJAimC45JIkPVYotPVSV3vte5cM2hPKkNg1q2NSoatOl+neJCmWIyuD/NxgfgYpk3lQs
DGqg+3RTtti7yDWPBoDeMC05doXfezX+Tjp3xzZhDOsahcEmlrFZendUOFMYKGnx5MTRbuIaauPy
0W6CG9+kN6i0oKKQGAUoHd3aQPcf8G3jXN5EO5x84hC9C3kknPMU2l7FulvdAtYMcanuvE38kyTW
b2oTBAcj+JCHUAnRqI2HbhMOYwND2n9A5Qe/e5MW6bvICAyhaeCvMw7IrYctXaZHwtff6BhDGovg
ZGHCKQXJDu3X65CadsTInOAEnjKnzbaD1B52CJxX2A1nPtzoMSAnQLKjvJ3aDotU1NhtmlhhRa6m
xHdf2q6e7l2L4bG5Qdld/H0btXUdP7XGKYQIPAkEwoIPCeLXtn9FjIPhxJNHSd+LfgObM1Nb4fv3
r/On7ifFaGcIFT5F248I3tav/iH3iwTIrPkwy2PXgw7MdJL4T+OkCNxAZNJu4g1ZO79vh3//un9q
/fG6yBhQxCbheqJT/Pl10ZJ3IR+sPFrexZ9nItRRTLaz+wUTatVuEL17iOMae/Fotir371/957Qz
en/8B7o35lpjwqb3J4vRTRzqCcDTI0YeoQEBfh08YdrscMMTKPXZXEn8rycV2pKt8sYsQmzu72/h
/xS7f6vYxQG+7L9R7LbB5r88kOLdWwvff/GHasfifyCkDqHZj7dZ+ME2OfGHaodA9T/ev1pvG0KH
DCvW9D9Vu+1Jex6EkAj3lAf5B8vyn6odxcB030P+GeFQzJEL/f9EtYuSn5cYbGLYxWCyA9y/FMri
ryF2yE5yim0SXFYU09V6aKYKofZiCLxMgBwi6LV3UqBKyExK+ZhhAO/6RoIu9rfQ0xHkM7mUeO87
jK4V+wrVQ54M63Q7VP2xVqE+Y/BRUkQdi2/wWALMbugniWGoFbmZmxSISCTiR+C2FkcZm1G0DBwO
FVjjDEDPiC18chn+Pn8fjGPTw+oowwMfWZnjfVsI6NWxberbGDXz+f+xd17LkRtbFv0iKICEf4Up
R2+abPYLgm0IDySAhP36WWhJMy3NXN2Y9/sghRRBslBVQGaec/ZeG6i1hOuQPMxbd7cMbeTyOQYW
up0TulYzwF6LFapyLghPomQsMdGl3ffRNuZoLOTAoLwvwt5s1pukRxsxKz3Cbfst0xwOf9WgQdko
kEvp23a0W6S0TSqOGOGaV3+diniQDJi2yoqrpb/ryxXuRFqq914o81C5tRdKW/Yns+b0ZNQGmq61
Az/feP5phZD46HLSjGrD2E6yFD7yB5QuMH+nU6qKux7bO7PLcmMjyw1mb7gkLF2aMYIOM0pzzQ5m
poXB1FbDpczdG5hFDGfM+hE/yhyrxD0CZDpJSCVBUu10R7+FR8GeFYlEP6K2NkI7W19sNa3hpPY3
IUuE2Uh2owq7c9jbmsMuP34FeB2Zy1JfUMzkV5ITW2iKJW4396DllTzYW4fquWS8mtPhCjrbOfmJ
f1Frq4eggmSQA9V9Wc0cE5rOpGdoAf6Z47IchJX6gTbV61kwB312C7mdBwM+EThUoAqLYR/EoK3R
sOhWBMoPc47HwWeEItPBpY59o/giF2lddZp3XpsECrKN1XYcelhOVXpkiXYDHycZLmQtLovuuR2c
F2/Zrgsxo4+aHOugNTn8J5jmR1fW75tdfCk6ZR3hNvbU6HMT636hXTrh/7A2rYhQi9oR98RzNSyB
M3NLeH2K461oD2NarqFIE+CrqQonvMihNVTQf5R9pglmfFmtzQjLfrhatPLrtlpLvFBWxUVeMOVu
0jrctsajqOJeyIH0R24qQahuFmqrbF1CypcuKo3+M0C/GvQhk2LO2hMjyhVhFfKmuAWqfnAQRR4S
s/jUCye9oVdWH0zva4qG7bLAqght6WjPqELrIRydzIrcKs/hhJdeCEZSD4oyW48y9/tnvVkYVrt+
+bgxn4hwGd0Mqq8OXlHOVNaZc9jwNEfwcN24WZC2KaHp95xDtljfyhqLp5eFo12KCB8oU263cM6G
6JMwT72J6XF6VvYkrvAijxHkfflpxLxwGL3EjPB6uqGT+nNkz3UX6HaL3N4u9E9rYoFugSPEk9tt
B5VJ4HHjhhF4K5snyArrfYJk7GLgksauyi6dh7NWZrEjvTlaVI3FomrKmGiB8sCljteI0k1+ULvG
v1gdW8iFmlXC78JIwJytOk+dmyIym7TI3fg85TbYJzeriiA39Y8Fk2q0gFy5QB+kD+moJ93Lz6iu
Hay4Ls243n50aG3Gs27ubq6lC7YZh4xFiwtnnv9tVNVjvtIHNMb7ChrPbg00jmuu/aitbT1UWP16
5WKv4+cHt8Edta4w7hpMH6mG0Ad+YrTuZ0X4mB4y6vy9w1EepN72xOh6Obl7cwQZJRpyb1QhB601
Fnkror7puKVQnN6gHTqMtXj3u73SyMm2mOrBfkrAoYa168fjirWeR+24WN2PaagoKLY1ubX73fxY
GcYl8SrEBJWY4nJFy4ofQe44I+9EFX/XVuKL4wzXQKKK82AvL948oIvKHRVWq+mcRz1vnn1/eq2S
fo5otf9wMkbdEzzKcE6rZ2GMV66lcM544pK3fR3YbVvdVC42a72/rzLaLQxpsQx33UffIz7MfXxH
9ja2RwTMeQSeqYi7WVXXa4WyDtCPF9hm4p+YowZIHr/4K80ULO6ntmqMq80p8DaJtTsor5oiNNd1
0Gzbc8c5/n4onesCgTIkULw1oAF5no20OvSjjXK7tp9kWWe0Hbv8au1QwfYdTvXJ1Ch8RkFhy/aS
1Z3zVpXLZwim48ld3e/tiH0uS6vsMAo1w4tctEPaJDvSYvLvVEWXOnWzoLOs/cLnG9lRaym6vGGd
PLbF1sZMoA5Ll9MOd6wKhpr2OqJAAIKyfDchKrMWjuPZA2LKWpPj6EgS58T6m1+yyZqP6E2bePY0
G7uuV1MDC/OYb6Z9SN3ZPIhKmiHuDOOYusXrjM4Ld6j3vKrhaqDDHkgt/TA17M9VUyUHGE5bYEnH
ONgtxCNkmvoFW7wIWlzANADb5ACSqY1mD6l/85WuTKM+WaCBcZ6mnoaE/bTMlIEyXFQHh+2FOgiP
TFjQmS2wj3H31d4dLRx/xnaWiXJ/yGjwYGY4daLNJyN0pSOST+Y4g57E/bf28LZje2hZvaH+bxL0
WdCIxH5ECuo6/RtQ02ZrLsQWIB8OUWNS/ARNUVEmQ5OU/db3N/85Xv/MM/o3x2ubsds/na7Dd/Jl
cP78T4TYfrb+/bf+OFobhvUbI0rQNnsoBzPuX47Wglw3zs07ZfknDZ7Z+59Ha8FAHCyKB5mGSJmf
w+M/ZWviN+bXBI56ukdLmAnz/+do/bdoBJwkpNtQFFMimjq0bWufmP9Ssiq4tnLvKt42s0kwyYy4
PGhNKKJh6c7TA4Kf9VIsEzuQrpfqTbXW9IkmA9vC4Dfd6y+f3v8xwv77uHO/GousnV0eqiNa3dUI
v16N1ayy9LNxuhVdY9ymDDDpyrstW9syKaCe02yNby6n+Tzoa4/2AZwwtguYo66FIN1tvvtK6Xf8
jQyvSFUZn2AreWxPjp38MECeLod/vuK92vq1tfDzioFGUwADd9M98TdFgZXj9oPJp26B+qZp5IAm
/jRRr5gH5a4t2iAGFUWUu9jKNtfBbbCWunnkFM/4itmj+p4tw2DQ4pJ2RPu4xWBUZzRk3d4uoX22
RXZfjv6FI202RPQA/Jch667KaqaPR1STc5P3dGmP//yu/tbH4E1Rb9EFQ6nBvYG46q9fg8tIEwd6
NdwiGvBf2tSjrLfKXUYkG3qo89L7TzIxqs///LJ/U2cwvqIhAnfMR628/2u/rF/uRfyjqSWHtLlt
PFQLQFrHW5g4YG+T7OWfX+lvDZOfr0RpilIC7bbv7lrSX19JNkD+Ouzqtyz11juUbprGiUJLFZQy
i/UOfmho6qvXhoXJge7f3TR/k4ry8twowhYWOgKH1eFvLw8jKkeJDATBZWxN2stov5fVfg32Vg8x
200brDpf/XGuuhm+Rdm6PzDlAX32V+t6cbDVheZcYJgvgNZ8wogtzCjz1vWHpBcXITypQfVCtehP
tuls4+/dln+pNDH+9xcFD4xlA5IVYlfX2sv1X74oHflbY9uJdmOMSf2e40Vh6K2VqrECcyVQ4zJn
efmVkQ/4kq2Dp4lOPg9x9rgfyt22Nlyz1MXVUEw/ciiM3ydbZu7ln79iMGtcxS9dP901iSaibYBD
Ef44/b+/XqXTe7kOUtW8KWjXJ74XKR8d7I4Y9w9qGscQA4b+QDFnjwRVZS5e0IZxZi+PlSUJN6m6
+lESqLYEbjWnr3NRt2fmcSqQdic/gZ7wogRIZEg3oMhJCzAZ7yfF0NzOUhvwJmFjSVPDR4+wQZ8K
xZTVJxAF1aMo0vsU5MSC5s3tblXSPStRayYdWbGrB1bB2mCN2xbos1dcV5ntvSU6hujM8YzrDUcB
tbeeYQzh48jPmoeSIJhXb4uM2dairVi+yaFTTyOESsxYtXIPydCNZwK6xHOXGTPwdFcz8mDLSiZe
pg7jJG867ctYg6aROJrPIFjl2ej86ns+SYfn3qzLJxQTixtM2DEufdKP4crngEFG+HdY8JcYG0h3
MIzFmOLKRh4LMgb+djghQo7rwURJIH20tbBXIkii6sRWI+YQjjBjDOVWn5daz65E78snG5PncaSM
FQdAQ9u757R9POhLsR0o+9KDhrr4Hbf6/AFVTNrhBttn3FsdU3pY6DjzcMxzvKbT6B36NtkHRWZ9
QhazV1gWpzlnAkoTFENRaFgNqazd1l44B6oqCU2lNTUeyDJOd0Lfw2waVpQPPQCqgjtJHUw1+8Nx
YVx7jcRmqxK4gp2q6wDAAfyI72g2hdjehllbdj+e37OUt9/EWhfK7LEHj6PUb1WpwHTh9+y2I0Qy
lYB2ymmNF6Jqn3QCic7FatKwHfkOEhgHOtMf3MYeoHMOwxl83HJGj1vOqR72lTKSu6xDXdeeytWl
Nb8ula+unUGZ3FFz0hqMJEb2woOjZUVyN/HoOGnYIWDihjPLoT6gEuj9AB8LLsZ4wfAfaolv+Fhs
ErCo8NsSZoGZT5jWYa5cxDdDwqngsLcBttDbGBOHjSgB5dTZ3vCehjUdGNlp4EbbNPc+tHFycz3S
W6HgWXmjd2sD1Ugujekq10Y+vQzdtp4GndUN/kOauRBjhwkJht8PDbOkyqnXkz4MtQxtgacudBd7
rY49vHgt5GsVr5qsmY7hsC7riH907Q4VhMZwTzXNK5IOvz6bva+quMyU87iNyoRXgzvVuMrmjFp1
P59n6pj0k2ye2IzNC2YhUR5GyRXErarSDdXtsuHxKZCM3NQeuuBY41HpgZ0ZI0dy266iNDER7bvA
Bekk/WyBN4jntx/4tnwHJIEC10ByRtadDT23Trhg0DfAA+vMKG/zJNrGpMRoNvfSB60/F1ZowkPd
8PYVm3bFaMU6GDIByuNmvitjgzyw9pzlxpzG6B8yknr4ucDwcQRy+6RwIhemz1sAAkD70mOBozzO
eY7ErbERI5YH3mRp5jPFphhvHemvLa2rTt3YY8OWlGIH4hd8fOnmgZwDo3kDLoCGpIP9vhzoWmz5
laFS9WzhMHq3l4QBomdw88J8Bh0XD87G/BHP7z5jNMmYCdHyxzmc/7dqnjlZFIj6n3BCzV9ln5nA
BuY0QYZlU4Q19FbMg121JD38FHttkI2sh5/CMUNh2mdqiKY9VPDxlxiqeJGfeqgY0GlcbMB3Pyel
jd7tN2dRdAND5oFB07Ja6JP0bubsmM0NF9aCMTKu2MH8F/xq3N01q2QfeYa/tGc1+Im4L3pAVY/C
a3zrvFgFGia1IGgOElpd93aJBCpu55qXbtuNsesiarXBWnL3N7/r1GbWJ64LryaKloZ3MXZAoZm/
ozMK/XLi0ZFVWuYPDTEIcEhGTgW/a5AMoZrsrjOsFfugKTOdr3vul/GmRmA1BLk+dpA3dFc343Xq
mAfz/3BieEcsIHAH9nOyamoUmKZ/AT6aewFJAiX3BUCXd8pOLmPpi/XRVIs+XCEvQAHXSpCYTx67
BTof3bjt/LR7sxiudTutPhcXVCb+eEVyGTbQtXc7REAwT49S8LGG0HDWb2VV2vfLOOCU7gg+LF9n
p06HEwSS+mMl7401JO+YqVMHeGacizVj9k063KumJ/WhnmWKI9timVv7OXvMAQlegXkobDp4vaDf
W9kW21Em0EyQkJfGNI15TDYtMf2z1bRG96NmQV4vmIp4NoBHcY8UNqrcAxSDKWaTmbsrox/RkmPR
UBM7rTnpHL274kvvT/6ztnJMv2y+6o3vkOLWgXxUw50AUQn+1FIbO19sBrR5lnwtc6jhgSSRZJrU
zbK61VMxDcwi3OFk1fgET9u8cwNBvAzbUVZl2940zmJdawoPfJx1TT1dpesss9Czhzp75iSCBAQl
Hi0ZNx+moMyGGef1PHkdu8DaPVVpZ+SfjRbVwBTAtyrXT1KBJ+KPwdSKMxfr6UVL5Pw1S3UNc4M7
OOU5B1T6sAxash17tGd5nG8jN2kuVGHeL2W12be1I3f2jZx058YyMqB+6FPmIZ5B9UC59BDT0cB0
a9aOYahiYzGXPpoqGFdHVIHc/aVF65Y+H77+MGF2073iRjaei6znXmOn22V5aT3cN35DYOYopA/I
vc5wFS3jG0kdM1OXspzcT8hMEF7N2Gks6GWVNz12CQmDbO7c0bHMTb5NCod1uc6xF7TXbi8z8x7Q
U+Wcd9sV72tZtPSm7LVdPDJAzECKVo/qpqoSrr8HjX8YMq/MonnR9TMDD5771YEISlpZ5v6nk/K7
f+DfdFJQhO/ZZP96UHmuKpzj+fCrteCPX/qjk+K5OAF2r6iBGWD3FvD3/hhS+gYp3shVTM+nECfy
+S+dFFov8DZA/FLt6RZF5Z+dFOc333FdFOu+I/bJpvj/dFJoVPy13sBXKqhdbWrw3WIAx/uv9Ubu
5OQ6GUN2WTqDu2eWlP92sTpXsnM5hdAIsKIdUEHPtesqJIt2noQ6A8slSgfVdqceOFMSei3Tv21z
rSSupnYj/EDXlwfQJrV1NApq84eSwJjXDla9DTDNhO2ElJUz+iQGljDajWQGACcVwVjj9kEPOjpE
fXA2DAYM6efN2JRFvxBL4gbsuI8nYgMyjsxtgi40kRPIB6376her+82DMBEpnP4xrmnUzjz+irw3
yK92BBPEEte+UFk0+LVzMwNFR308Pg6V0A7uYJgovapJh8rkGPmTLIr1Ycl0dUvMTf1YF9rSxC5M
dnql3o4YxD+XAiIo5GNly+m4I0fQaLXrKZ0d/yIY410ZmXdcctFrCFXzlrOnzcFpyNBeqVmURrTY
SXewlCteKx+8ak7Az5MhFif2M+tLOq2Qk9qV+KzNNO9HUfTnqcU2mRniPnOgBdiNQ2DKmjvBAl3l
3nQ1Ahya+ZH0DzB0VUWYh1zc7JuTCHm03NYMe6yeV0Zdw8Zylu5xopjlY8/y9GaAgno7Zw2wVDVu
47U+x7R7oRnLvv4oJsenkrHWw2DnXpj27vCIjfWbnSRtZCRGEnJMhzZMq4fp8fbqWxoDI7duOCHY
0K9QgLuc7p6KfjAfTbT8VyayrPt8wNkuS7Cvwsze7daZI4rFKwSoawSqsUBOm1gB8WXaw9Qu9VPV
l3XYlPR5BIK7UPGJsBGWDwBzwb8t5RhyHh0+lcuWBBbWr9uVnIZILraIDZsr1QjqjPQpSZ83z9XQ
wYHlHRlCtT5/tih6TPPSuDIpTC5Ijb9X/PxdSm7Ygzs1bPvrkviPLqK+B0+AniJPo0gCmW7bLcdR
RTzupB1LMmGOmzY2j7rgjnadUV1TZVhXK1A82Zschbntb9qFef/Uw1KJNaWyi4UvLZIWJXxgomeK
urKcj2ORUDp24xVukoEMSudmYn92wYI07HVoyTjWL9rJbEghIAJHMksBSxGMCRF/zqZeNPi82bA9
evmqHxJgihM12dA1n9d5LO4zs7/TVPVioDmP/Mp6NDq9ihtPfhuk656RXzFRzpqgAgZT47I/lGy4
a1jnQFStGTjp/k2t34EV0oA1FArTUX+1Rh9r6OonJzlP2s3s+X6cjDLdfYhvLIbDnZD1ctAGMCxV
mdpsX4P1YjnaHC6ob6I66XUMwYLHSru4SWYHZKW/TW7SYYeo+yP52eJcDBeSfa9VDcaiU4B1G+ic
ycD+5zDs7q06qhHEx/Ms8wMKrQV4SDE8cjKvHpATpueJNIlg3UrzjIlleaiXajs2iimqlJLzQLlw
huiny9qb8xlEVVICbBzmh9kCDEVP9qQROHo7c8yg3AhIJ5v1p6bQEGNEndGL4h6Us1lfM7O8rXvv
a9uhHXSczX8uTPhNlmjKIPPy5H41vfyOgIt3QtmsM4wRJpe58e7IyQbsC6viy9DzlvU6kxFYZHGV
Vk19oE3HLa1jZZxImI8raLj3K8tukC2sdzTlCG5wm/XLNvp5MCWsz3SO1DUT0JU53O72qHO9e+r6
5anRORunsArv2jqzaFb71SjvU0RRZ1NSYHI0tlycmDZnzIHJ0hlMF9bXnOyCiNO2/6gK9wMn5xym
YjEOc+ZVI/oBCqVAc5QXoO+vIXBbOSoKkOmjDSUcFJYGGS7bDp5QgJTR1vOIN5L4zvElI9rXsE7r
1PyErGVIcVut+1ZqBWF9mVWMuDUz9K93ZY8IP0BB5p3K0Su26wVHxcPChv1k9gmPSDlz6517Ndmf
B6KnLtmG7CZgeGB/Vdz9eWhQaGa4rhPXoiST7mNXaVCSE0PvL6h0PKpFwE/KLxporJ06w2hL78hF
qp5It4YP1E+ae6QbxY3rb3P2Jj1roJ6z6hM20+wdBZoOO97rgRah/LGIo+vpX7mWZKq6zWNynqTH
82FOEwi1ZdMeJEv7B9gtHWGFJeYbNQ0IDEHg6xFt+KXnuNzAmi3skTactWzjK6it7r3r9fyNPTlt
drHKzWBu9R3WAv9DX0hYi7IqMR8JG51eNc7Jt7Xunl3DqX7Utel8txF80AfMzG7E3D5VKDKt/GyD
LqlZbcOB88MaIZBmZOknfIq0kzLvZZxW+5qxYvUdWGKRXOpRgCoi3mx+SDrLeWEfQdsEhe8wrqvA
X+G6Eg90SfDUGTLh8q3MmR+zGKXJi1820/3idtB4sAto93mBPSQQ6I7eijUpb81Kpil3sbLcUPj1
dkaPWn63VFc+ggp7quioEQXN0OVconGN6MDzsMIp7O62zuySkPKDjF8x5Ekdr4Ra3+Clnt9AP88/
AFZ3XzzLmg6NVkBM1VIfqczSrdqlN4rpvrFZbwIcXdo3S1+HO0pZxLqm5kELc1dER642yy9+ujTQ
27dkPEtDmXOE1KRbYVLVxWsHntMKvNZUj4W187C0xexuHSWrM89cXhxHocsV9DuzKa7cj023198S
XyVWjGSmXCJj0mgrVlb+CMJNP8LccgEdjw2DZ88qjizPBQNrY0LXXgr3Gm93dzFoFYHJsfRoncCE
VYxMaAfLLWTObsWdDgTKKQTk84y+QGAM8sEYBxUNDAmvK20a68BNWhUtSIXODKko4Ouq6d/KvlBu
kKcjs58RGdjnchWyweDkrzCpSRP+4XCAukn0WUamcL5aaeZ/crOmfocE2h7MbEcqscQndB2nstXC
2S9ZEe1l1c85DtEbf7PcLxNi+JPM5Joi87FxA67man515z67UlBbXyCNAuLCV7agT+rRZDStIFXJ
W/hPsqpK71SY2Qr3LcH/s4jMeAf6JQB72cBXccA82L6iyVQsQn8bNw6QcarPI/eSPoDQB5Hw3e9E
B5i1dlLt4rVF8jlHP/dpJU12OJhNtlyNw7gepwJQVrT1NC1q18TynZb3OkXp565xb1OE0m1WTwiU
NErPEeIb4QUPlsJdNbpECqSEGOaR7Utx51ScDT0Sbo6dw8EisPvJ+uq7m0CK1sr0hbkPjFvonhYN
Ms001tAYcv3oV2l6O6B6j2exJWcBsOq4WbaKNmlWh1HXx2tDQ5Iz9vWPrBCAYojyQ/dRMHyj04kF
o3RwkKS2m3x1LCQDU6sT8Mm3uQ0hhKbxJhNLecZcAP0sSWzYs3mfFhY5t1bxXer+1FCI8i/JCJ+l
Bc1Em3QZCpOles7BBh713Cbm3UjG615CfeYGd7yrsiepK9U5I9ZzinwHEghdsm48ebkPVK3BufKZ
nB+jD7JknjLYXTZYMSmFE3fJtl2VmiEvMzbAa95hRfpGnn9LtlyRQqDUqZYdbE0QAueuIvsV5cKr
XKFuhAyGesyZnXtvdp32gyZmf/5Z+v1HzvtvqmSTUQKztn9dJT//WN7/UiL/8Rt/6nhN6mAGp/Tl
KWyZfzG4/W8dr/Mbk1zc4WwzP/k5/y02MB0Ka9QJrnAsxu5iL1z/KJGF/ZtHzxo2jv7Tx476908W
0B/j/N8JR/+3Q91g/vbXGhlvsG1Ra7tYhGnk81p/rZEBhmlT17bYETu4Z5NGA2+o1m8/2Wc0sLo4
05CdLnVbPrqzdzNgNPzsTEX3JFtUuXo/XMYVqncH2RlaClS0NSEN8Djtc3IiBrV3NPekATut3mH8
Sxh/2bZI6TO5ZN49WFZeijrQGkLxqIN7WuC+BfX+E+BjgbtOK7eWDmapgIN4stddsN4TAEaUUz5Y
aGrppCysw7alOqhWOfd994ncagWxgjlsZVzQyznMawW7TuxmujUcssoS8qKsNKdgKQh31fcgnhVn
eg5dzbi47SpeLGYluLu31mhJZ7SSxTt6wl3tM0AXW0/Isczd4jlZNYYomAjLiXSW1m7fiybxvqdO
QattEwM935iZtj45oTcwa3kCN1fISHEJw5EEMviERIjsIko/u0oKeMIQDl17OEx6UUyEgRWrF7FI
n+q0xQTb5IqSjhDkE6W6hx7Qs99WYG+BZ6bZKR/yp7SCfkzDrrjpRNOekKi+EBeC9FnNrFC1j+x5
TrMtIMwge4X3TRN2nfIznrEbRtMMXcbxdUipasdqZyMuGXLlyaeRkTrf1JLM9MDnNwIEhxDhYVgu
JpTG8gUlyK4NNooLkQFfUxR2sZmU49PmjWxgm1YfRz5SzSQv2nYl3WsXcI8nmiMZRo/Tlr84lfho
q1xdbUNLDnCZ3m5ZB+l8VG9tPVzqqW1OpdqzUHIzWjYCJgbwJ1dS6saB7MZ7SP9tUIryRepaHo29
1kItn344eePc1M6W3M9+i2MdkljgjyPZ8giUSSItj9ZkGcGyTXcClhKhu5AEU1JZaCFP2TUnmv7G
o48Ru7alE2RKeHSzbHaA4SYLt6Hzvubo7pCOAAzlsLVcln5dY9nZ2mO6o1+bIv2RmEl7Z2vqyVY5
BUnNfAwMRB7QQ85PTek4BM7pTmC2K/i3xh4PyrOtM+tCduh74R+Iu7UQWWv+cXLmH61d1kSDw9FN
WDsCUFQ5wNYl/9qaVosvkAZsmuI4Rr89RG1r1gHiuDW0Nw3ds84BGAwRxwuxPBt2QzxmVb5oVXJG
NDwH9SC7wFbaq818MTBJLLpknU3wpLTyD7Ie+y/j5oaFodD3zhb1+NQhomYeCzVyKqnhcTbi3AY0
GpnonD9a5SCLnfDn2Ah3PT2N+mLaOA7WlPSi1MfH1Zhm96mySnmPn6FugGISBipRIR3MNofv6ybu
EBr48p4ZOqtQ6caWHvOiFZdmTHtQC6bi1bixyi1IwNeMVYdZMJmm+2IuDTzM3BapP1VG4C3L+p0g
D12PU9daL6PKmxNSyXX2jwx+8wVOprOD2bnakpJ3Vh9G182gSAk9OjjLOGYfcEA5UGJU7JhL652c
bwVjgbeBZsEk9hHMRuuj1q84d9bkhHsyzDpNHLE5887KGRxEAaGZqMX3YuFU3+qpFtvmBHFVbrsd
pzPjxN/wSqb4rIW3faY96b+4OWzRqtDeeaReBXBm3ONli6JfEVrQWbdktpRRXzEfajSI8YMH/17I
/KUG8klGvbTzG9GvE1SycTMjvHTGPYbCTx0wdg+nselfS6tqL4bPGN01p+tpzOWjZfraE6Iy913g
7ozS0scXVvs0rMY04zEm4knESdssDIFXHZL72saAw+HJKqVumei15ILmzQHH5Hrs96e2tBLnod4m
JpYdQimNKROjvwnxrcW4Yx1Os6FnDALUtu8lm8eQ22mY9K9vzdjaJ2uq/W+9GB7cZZ+nQlqFx+yp
zw7QTMZtuhYLczpbFTkK5WiYePINqT4SUFZxoSntah3tDFvgaOA3hPMCZADdF0ZD0uAN1gNvvc3J
iLzbNH26WXOOc8064m1uFgEaHPnC5IqfsAMMAT74Yn0W0BSKvdw3+iPirJ41WN1QvLnhhuAmQJzG
nYgh/axKoJgOWN8AzsbjSLpSUHot0Gm8ggHvzT91y3IkeJ1qns5d2MJ2o6vm199W2U6xvjfeRkPT
IolWNkLxwiTS98Tw7OcFpgoPsF23d2ZgRJzhujEF0uTH0rmfsNK38ebP40EfJBL21YfjYO1zrWZB
JzzWy0Uru+9Tud1UKhmvjIUB0zZTPlFSNXeQRPRr4FJt3OhrcZhzpZ83+CsnzXYJkWcWCeCBAGgv
pdmroXQKxhJ5LYEZrHedQyYEuIOGsy4ABvVFEAh8ZcsEe8lKby8x5zWQa2Fccw8AmcitLJzL8mN0
Kv+wyO0LDrUdr+yzlhWrndygl0gAwBUs/WQufMWcM2NmUP19UookzCZjoF9FqmS28/YcPX1rDftD
+t0PS+XVobI5MEyL9VoTcBLW5YDp3eNPbb2F+nhc1Ec/WiBth6IENEu0mjvM2T0pqMWDL1p51j2x
XYP94GNwSzQ5CaqJiaeLVWp69daWDUOZT3kOjm9KF/o2i8e67uTVV9GAyq3F2p5HHEuHYnJJ8vG1
5oBFr74WhsBms25WOJnr1wGcLSMDxw1mn2uY4crjHOm8FyAL231pYtJgN90tLJk7kmkyl5LLn1RZ
vPHYl+pm928/d67N7yKVe+ppwjjVwhC08tOHkVbCPdVG8YaJ4gnjIqkLVXpr4Y09wclIUWhnhUTl
nPBBZ3lmffLtkqal7fTI8b3Y2hLizbrBhWk8TvNK2h2g49yZELCnraDXsjR2tPI9B0Ia7d3EUOOk
g4A7oQrxvszlQEWqL9/I/VR3jC60Ip6mbDoVzEfx3joTowWSWlhZpZqIxV1DX0z+Hp5LYqjU68cO
dOnjzPhSJ0Jg0jhiCDRhNv6Yj6FHnrs/qCnfKZJMxHr/xd55dNXNrHv+q/Tquc5SKkk16EHvxCaD
wThMtDDYylIplcKn71+Bz3ltfC9ed96DN+CNt6RShSf8Q9gFJ9S6BUumDgbsh3u50oZ3OeaXxLtD
KxaXgMG+oIyVf+5pV32rk/asnNJ43eUNtAVgGs8UgcRdjTbTk5PkFuQa6q8FhtPjfKpAKCK+X6TI
KYJ6mZ/sMiqpzIz9HVLo7WnM5nkJD7o8kXVwQ0H7PG6A1UAwdpv5iElNznQOdPgcJyEoHrcPYSGL
7BNsLx8QXyZ2XTWVe5F5yHY3akWuGdcfIC9e84Eie5fh/WL3V3PhRtCnYxpb4aDGhJQ9gtmj5365
riPYKImDcXkcTsPBCRGexPC2Pxm6wDrJRR5XJy3UnU/sZsUnjrjxc0nH9a7Ih/ho52F2aouJiDdu
g7O21hZ8FQujBmxcp/IhcaEcnWuLcrxc0+5Mwu1DNNCeClrAJd0hqhfbFFelYjP7tQLfhTjjavfd
7bDOwyc7WsdnxAP0MeobxAPzfLimotJ9bDzRFay/JsdVHHp4UQlArkRX64PsBoQYSB/66R4UHxQn
8iQ87VapPKoJpVr0PstZD+fYAQNyQvYv+DjF0Rp8TgorQywvmjlZMUqVLMQONszSBXOy9ws/uAro
t1CGB7xCsDLelWsNHBjdceuyrOfsS1yJ+tDFEb5L1TqXp9SoUJeIcvpjvl9Y0aavpoqC5Rzfan71
OFdsrxQD7sD6QRGp2/FbXdU0aNIwPwTDmpzjY4AgV61biOuVru4dEE8bIMDuyYR4zAVSx+1hoQGw
a5K23CprLXuKJ0ocJvRQblHNwOhGrFSbcp0Ve50740VVr+PGxzaDAt6c3LhIvVAqCvOuuca7dRY7
inl2GxRbsKQuwUKlUrn0EX4UrguwgXAzi0Zkw8N28u+aIQkK1B7GpYlCHARymVZyM+WLxsEHj6kt
bApnX64KfyavT9lH56icCZ0C7zikgfjkRpTFd+uEbvyxK1iL3+ggx0BhafpcZBpHaZgVeBTs3SiZ
duAw4KwXVgi6NsV+8UIPljqOiDZ+mNuBXMBprZNVBPg0DFQw0clXp5So8x2YsexC5SLDjnQMf1Rd
4z+9ujt0wGBhHFXqvi9knH2BGAAWzpeUnlmP4CTWVewCVLi/N5FKjsFYEYI7Q2pt26wLH1BntPdZ
wO68Rxy1OPRuvz7aBNbnE1pYdI3KqyakaNnwtWcvrhFKZepzOvvVB1BU4mylYrx1K1/tROrAi3LS
CvxpgR3Fi4mEDfDqZC6gm3Rd3lz5fgsIjXv82BNF7od5ltu1dvJ9wllHcN4u+9nthv1YhqeWqqnA
kbh/GJJMHrrCdh+FP/vHqujUJi7YmUrDkAxRbz3JEg/7oMZInmRU/TZFn07fSmnpk9L1sQtLJW4Y
3TUldDqaAzYVynWXY+uUMAVHfPUKUlp0LlCB2DNvMPOQs9i3S0F+w6SEm5hn6X6Kq3RPjy0lG7GK
rz0x/aahSHy0Mrh41sRJUk8B1MTItKst21pwlARI1sQ+3CgZWtcv9hc0ZWAVFeUlrc56K5IaeCbA
95cuUPodrwD/Mo6zjI22pWvRWKzdno1/VHTcS/wE1w4wTFcMmkNnWm4hS8krPScFfqVZcCyoQO7d
EoUdu29QtrSdmyiq9KbvkcpDiSN5BHKY77AxxQ5HOW10VVhttwUFW+ydki5Ojv7plwQsxMabjEJU
laXVF0v1X1oPhe5URye+mCEPN0o/0ybtKfvZ6+lS0UVzSDxpVwmMCuaa3taCguoG9VxK2Wv5iMxi
ute8rQ1aEp/RDDxPE4Ts1vYZFtHnF1OP0kW5dQ9wElmn2fP2MFWggwEAPsuzHrR6PwPjSexgS8zs
2FurRnlg3xnoWUL9/aIJ8prZ0ocnDgi4rdv52QU11uKG+gNeiaM/j9FeK1tTdSXezm2NI6Ep/8xR
r04l8Ij9it7KMckj+/tUk6LlQ66PlT+Mu8lq3Vuq51QEVPc0pPNwBhAJq2j0gc6oa+1SHJfQNgqQ
O3Gt4swNK337Yj+SZO038jVCMVqcy85f8+q0HpUutglw1U8aUteGes+lByDugVDqPrPadhtCZzxP
A2/atvNK4NikpzHkbQiMo9Vh8zN+lU57OYF43FAbfqgttrxc+8hbgUDfIocWfUpnREW8Fq8lgCp6
646xuMd7HXjIWriYEqQXmVV/wRCjh2ed3nWB8wPZdOI/jOqANYNGTRv3i5c65amna/+5F0jg2Enn
7ZRVPcxh5P1QCjMeWHhRMGyoehB8Y32CBn5QfYiWgYZQk+QIpqko/qrtsQCfqDW1crlMH3DiXRua
93FM2WmYpoPo/QWp26pyyHFmcVKMnvxQs2EBffeAFfB4cUiBv0sHi5VQ7QO7gNleE0qiuT+T6sQ7
XpUKLwHrqWs4fgTWDiKxiPkUUMNxay3rvY4Ay+xHO1VXhqB0yv/wUVFHP9zE/eDnDZtHlKEDp+zi
bBEcro43PcWFGtuTAmDbHqkUfxOGoDdFOZ+twGhZ6s4DLeN6W5oO+uiaWqCqk+0i4VXTqTNaW3S5
sckVJ64gEn71isG6EAGyvIHeqNuvUFHPZib8FqkSG3M86xI/DWKdEo2WvA3PlKOHwz+WMjjmzJtW
AnSrCfW3RKYu3gjtRZfoW5mD4KNBvBvxjtjLub5tfVXvKMyE+CcCUQmtfxvOhJTvryfX/5Q5fk97
xoKS2gXZNim9+iS1VbLPmspB4YPkrBNjj6BnYlO5wELNLsTzP6Y0QIYz1OSWr0WChL87LN4hLFCt
AX3+LRbauZsiUUBUWqZu++JVI/pQ37H3gRIIBEYk0F/OupZilI1DsxNb/iU9S4s6S5ahJW4XxVEG
9SVYeaB9q4eXkJtNctyHiWP8I+20OGs5Hx0UccA4LOqxd3B4Q9bBgwOO4PgTRKJ43jpLYT02QdVd
h3ZpHXMOPPqDYTgfoyLvLsKCFAkh+Dzd0WQ/6xAk23s4Nn0jzmJpJVDfEQSIrpsJv5x1SMcnKwt+
vHrmyNTqz1rK0LfrjFepyMIJ5ExmT6++Oa6b+utVN0cNan7/+ObIwVO7dQXBaZTbQxDkWPooN6vp
9iCmfsiUm5IvxNYVvVuBDDmHwTGL9f2SiI9ECOLVSSdpl+HIOljg8WCnM8noYYrgdaq0du8S3HO3
fepdR04fP1ZzjZxWFUfbV3+d0gj6nE8uQc3Fi8lOO2gMNH05zAd4z/gh5Vkwnvk1+88mGNBqP/nD
dKeoED2qSW4I76ZGwcmFO/HQKb89b9sImGjaINqxgRoiTxaVx9uFfQFBSLSiryZaTfe49Tmg1Ntx
/TQWA+il/9KmJ2T2tFtbTcPJ1NbZxWqwHjsOLLkZECUjYqJ7ugG4jFJSN5hIiF3myy/+PcWYD0eF
y/HmVxOfxCr11o+8+U6MaqD4ZBcqgNqC4JlyLfkAeCZ5Fin2Gzvax8mMctSyfFgKPRfwtf7j6BP2
JN70K0sksOxfbX1oEdwuFmH9inLAmaJrtxNqhFGcxe0t3ozupzwnAt8J1AbI14Vz07cNQANoEdGH
V+Mf9rLmpsTy6tOr+U/aUpepVhlddos1fEJg0r5Cz2I5cTF3lySvvXfbI63y4b+0BRr6SN+5rkcx
FIUnVmlTs61uKhHVLjFjmu6yP9yB4DAk+RUVfvQG/3AH6lRFv3Wgu7ibi/5mTXof3Nei3L3Rury3
1zA5y322ShBYy48X56DY6QnUViAmuxf7oFTiQrZJ8qz9NAaiOUwWp26CRTKH/dTsSHZw08bO90RZ
SJ6hOFaddxCDTvVkD3uwvsWFwq2aDnLo2BfN2kwfh7weEJ+Y0YZKrcnfBh3iJli2AdMoWnUllik6
VqmDdYte1cnU21AeFEQf0EfTcPniRUT1Fi/FZlL3NvHdRde002EciP4pZ4JPkVb6YUkxB3hxJZrp
ZWwT1VeX4yCfLO04ezan+Bik9HRfLIqkZml4uZvus9Y7bVInuqnnAF3KReizwAqBXQZxufMHso6R
iHFLvbk76+G/XKImW1yAKf1WR7Oz10CcD3m0PCYwOrauj7pSDIIGAfS4olbWLQ9W5sWHsMMcTRln
Iyvyo5MUsdOt/sfeqClquIcSBlfqzc4ucIBSDqIhlrXX7ktW+jSqh3Q9Lt0coN7n9ONNFDbUgR1Z
lrtfXI+WlMMmh29UUM/SxYUVtoCnad9QY/1pf+QUEQLJCGGKYuXP7fi29+blehpq6sC6eJC9+9lL
2KxRXd9nCOkYQtmjrLtgIxMaHhN6byhh4pKEhGJzcJ3CP04+amRJjiQsqDlMh3AbGO0VUfn12sOm
D2369hOUtPwGLwbcmF0wX+1woldff/2PoRKyWvbBXomQ8UX6xVWpknl7O43t7di45YKEZ8TR7phE
MC2t68jDQQtQd3ra1rZ74Wvr2bfC8RLPOWx72f83r65LvvQ/DxNMP2yaL7RS82lX/qQv//+29V/a
1mhEgYX+77vW/7d87IvH35DdL3/jZ9eafvS/6AizZOD+Gq2p/wC7Ofb+ReHXoactsNbAyeg/TevQ
+ZfHQQCeG6F1TzhGivtn01rwEW1wPvW80Ldd739k7OIZMu4/NFJzOwAa2PAhoXDX2CT/3rKOQr1U
1Wj731N7VfmPslpjtD6nybWw0xqG3F0e8jIBNdEvXgnMq1+EeJrjUtUXtHOb1j0oy/guFi2W8RTh
Ja4mKZlpkc4fO7uy8mXbIUCxBrhDcQRZVGehWGpcZkckJzDdHSEywZxWIdmpzZ77EZU52B1lPiZs
2T6Wli5Qx9EW0YnXk+OIzZzlAlMl6mtWFB9qnZuSPJlFTLzxy4v82eL/X4T2N/iODf3/+d/O76B3
KpC29Ex4zj+Cdv/b0aEAA5WzX8V31U8AHkkK0ZopNh1WOcWlTDBrs7azk9XVjzbosuXeD2nDdlsX
V3Sep4a0Nn98/5ZeKPe/vjAZhtJBxgyxhQBGwFvLqzB3wQ/0XfLsgHwuLmkoYimOKBFUlxOjk4W+
FICh1Mkh1KhoxKVxVoWJXFVTPDbUMltoR6Ow8rPS1r2d7tc4WaktlTOvYj/QM1of0i6IrXmPKGsb
XK1rQTtpX0m/Fy2O4z3OyH+hXP8uM+BD3TJzUMoIjTawGtLgKn5hXMdpAXmvKOvv9kTr8A5jYqv5
gKVOs968P3oGgPHL4HEhzxM+eBDhvNApzPv+5UJkc61cgzl+NuRqjL1VGRcoGLk2KxwCVe5fT30j
cJBDUqEEGK0AW+kPRSbq/Mf7d/I7ydw8sici14gpRobE/VbUEPrAAuk1D541XcbgStDAgXvdwZMO
vbMEViGtifev+McgQ4bHvUJ4BCaoRb4QPH55dstJLDy/Q++pHNuu4fReoNPTeML+B7nc969ldo3f
x5mNy3ckdhQo5LH9/T7OpBVloTLhPqNDRUPqO4xW5JFP0YJi3iGVb4a4XIJx/JuFwZ8PyRxC6o8e
NzQNJEZ+vzCUiL6TedE/4TdHf5CqkCFVYQIF5usvz/hGJ8C8Qmw7QPcGSB2wedtvJlPeNE5Bt7p6
7qkgV+GR+lH9sUSXuAXmEhLAq+tZrrFdXTRZVwf2Xui0WB/yPlRI4aG2TIUbfam4krd5joIJ4t66
dsuLQiddtBzHyfeRuvwfvhgQ1QIGD+ARx0b84s1270iIseAZ6ydQhh130VmyyH9ogOric9NUAUFZ
DERkiP82WH++GMlbcSksYKDg4iD2+4uJLceeVSesb6vAqwtKKGyGESfcSAFe3zoeuU9J5u0X4SMg
dZQ0iS472PLbyppdfZ9VdIJg6CAWN3xLKOVKAJaBu5yjNOv30e4voxS9XZ7cYIjmI8uE/m/kvH23
IkHHuBq75hvge5wFN8TAw3qDSmPHpFoXG9jmiexJB64sL85YTX2N4aOFKTp1eKq3hZ8sT0zAKv8R
UBPkG7IY0WIkoRyEIX68bsB+rNhdxDwmwecerfwYmboqLJipmsoub6fucFIbdrVHTQYubRWbLdoi
b+KCLiT46BaVgWH+si4mhMBefKV5uXORPWaTt9cswFHS9VsykA1yuxli1oGfV9+DCc8oZ+NREVxv
WP5SfK4zcB8PHZkF9+ioXNaYQOM6/BmDUsyz9iNqyOvDOnihvtddG+gPfc6fTJsUO3WGJE1JshEH
Tmec1TcVYTHie7mnLOPGSVuKh2nAYeGSvGBqWgvIWjlykhu4U6iF0foM+yo4EXpOh9uBsgWH2dJS
DRq2fYeON/7RieTSFrUYfn0lU+NqVgJy6cqTBWRr8NPCmFTqNrss0SzH79Pp5/oc2Mgyno3zODOX
5ig2O1+mM2c5j9BS5rC048GcmS1O5qw2FbUDhlANbTYqQT8fQORkJ/juhnhQ5jubIgkDKuya6dfP
idnEyiq0rWoPLzXgP1mokEPY9opSz7+/o1UtLh1eBi0OBqyLlta88dJVMAajl1HWPs4qZXNcUCwK
rpLXUfUh9jByIlIjvzBNA9WnuuxGq9w6qTRX9KyQqG1RuN+kgADClsdjozfTpQGLnP/w0Lpg0uQx
OoQfwPIBsD/QLDDTRYncZU3pWkpmTeKCYEJKcqbwYuqzThwe4L0XkXdmoW+yPLWwfBnDZgbPXG4F
G6MT30WlHTAmazhG5XQKzESTIiZrbWK3HOIsny2kmuYhcom3xGWLj0yd4IxnrLw2oavZBfbdShOa
hqwbm/nbea3PT0nktZ4+k732+ZZmaVCnQCUUg6WcN4/dA3GY2wzcEvAWcyF4SuZefImrbLAFQsoS
XKIWbODOWwMc8jQcS24vr7LIxG0xHnjZVY8+q/icjT4/bCWgeW4r96UZ41ZXjOAIKpjhhARm5lxJ
COgfc0yHGB9aBGaKmtBa36uo5t8tyo8s4DAf2BsIHVeiDH/KWOewrVezeRhK/GPeep1Z0r40X9rZ
vsObED1xI17PyvH0fQiYk1GgoKX65aihrufVpbEP5wvbzsgubyl/jGZWU7o0TrCFXB1xpHOIBzIU
qnuZikzqHV6IodmZ0jJFYSSwrYMA9qGQcCqWBOQ/cxu6WqJttd6IZZmZ/lEPboxWHV3zpSZQmBqa
ukLoAqy1PZStvUVE0cuuGyfN6CoQq5s3XGd6AUQI6KLX1il0vTJbYN63Q9Nv57Lvrem8iPuQe4wt
FG6fWj8CAPpY907Nw9Q48SbNnaza2K+v8BCVc7QNkJCgc89GzHazH2CDYs2cKJA+1J6I22e9iV2w
ckcENnFcRP2zYJsNnoDeWD7gdUQFeGaZz8Wa4WSYzmlKE65JRyfEN0r2ZvIA/TEzkVpbqw4FYnz8
ZMNaYA7FSFMUyTlVnpXPWlePHV5XwmOrhBnHKO2qgvdRb2bbgiN0hZsuhIBDTouat1Q7PqY/+2YB
kB9gamObXRABTsnMtTOgG/pgD4q6Px3nvuWzoYvNvlTYuppv5UAfH2qXPyZsT8qfob2d01Bld9CM
ImuB+mPPhNJt54GJ4e3DNDuPED3wj1HZY6hwns7WyKV9p5y5f7ZLjiN4onA74c5RGuz3kV+aQ3YY
xpbpOAcig20RIrnD/rBEqeVfwxLsoBKxRWH0oVBa4JEiiGNwjCrXhFimYrU8wcslG/mZh7Drm8GZ
mtZr5Al91KiV+yTNJ886HfN1pbGK+luya+OpjinSAIu4i9uZh6dtV7Lb62UKueMwpzqnDxDOQhZ2
Pq6E0/QBRzOCP6d1lU3ms8VvPCYuFvImcA4ay2z3vRVxaDkWsxJvsLCT6NASiSY269NCsnegGBuL
kDJ26oT0aTK23V0vi27AQXJ1luCrVU9ld2dD+ruXrispO3f4ELRnQU1fDeEnPaonhdaJdd5hPUND
lTv1kFZWWfs1Y89dD0VYN+Uz1Om1+1CZhsDjhMDIdI2tN/1e2rEDtk2ocCma6DkUK7Vtfc/vx8M0
iUhfdS3dBKCHlV05F17JsbqPo4E+d8s76tjk56hdc05h3SFjAIBYm5B+7aYFVfYQGqmER2otwxfp
OqN/F5TD4ifIN/qFwe+W7gJFDwOS1ImZp3EyAIjlJCu3IaLn67qTGf4oyNe60F/OZxbHSGW+uJxs
21EHLUOYE4IAbb1PKDY2HHzBQJdyWUYUhf3BdbYLsEugVkEyoFqMGI3BnIeh220TUSbH0PWGXQsn
cD2PZW3bJ87kpO4hVrOD9CqqSSu9ntgT1o0qmsr/OPYt7f0TW4WLavcSJ+/53iheDZcWng/WB9/y
+/UBRWd8VUUXBN3HNdQJGMtyCMJOnUSo2K0gDjWilDuJmB1SUdmA+spK/Rd8qywaz03pib4Akp0q
j+rn1AU6OBsKzNJ+l7nwkNYaQ9WEG9frxWCfDHHdigjFZVuUwUlcWWjW0ta2igKYsSKsTb+nEUBz
sF1NVIwuHGgBTi3YBx5qFslV5/Iw+c3P6NteyjhwPkygsLE6mQDFcSypyquU+Ej5Vil/p+KpizXx
lJ0Qoyw6FERjcKlYMB0MKeZ/bXU5EVTnzdocK5KNhMXdRiZ87DjAWQ6pH5gdrkJegK0kwyTJiQ85
KjkJuEMPk/HofG0Ti5BUpC1YwUuRVjmnzFBjbLueLGHIdx5G+H9sAaiFmcwhBHXP3S4ATEt5MrZV
FnwWdV9zK47CslaibTpQa6DHKdgmRd8T2Udoyyj3xHcFUfBkE7uhd4ROCHtZHqEBOJ1Dm4ypzHuo
4NrQ+etg9Y7SxyGtO9YuebZ1WqEFwIMSlyBdBJKp6syGWJUuZ/SEwR6hCZDNgQFSdWhOTgTRZ+60
Q4eJa4/hir75nfZFy2dNLGe+zEYclbXUi6bj/ntECdhRCj8s+RXUoyV3VKP9AVlIdtLEqzLG3evB
HcYu+DbRNmoOgYuA3QUqh5pjEdaFiaVqFZqQJZWDGaOhqYPB+TFa/YIW+oSnIMw/zkPqBvS5YUpQ
y7Y7wfCzhy8mRHop9wR9ZU6pnycYRmeMY9HQaITKLdEvrDeOF1sMpELlVzboFwP2+lGOFgPLNpOb
Oxh7C1Dk8d8jsbYsIfxqUByhPlSnfGNTDQEYrcKplwi3YZpXDFlmEwd8ENUci89l51B7en2NHJiO
80D6Nw73URvPPLGX1w7vaOx16HRXdVJogKDrlNux/KILVLGKY6qCpJpOfcJRfb8Cw+epnFWZ4lPX
4baRniq7NkGFPWDsM20mdzGJfBS0TJaKep0zb7PJ7sJhR7+ZKCVxYxPN60Z1nTjSV+51dEMDFS3a
iyAObe4HEJJZBx4ygzyqRphKox7umyUCq9oUvBD75hdijWHxY+6UpMZZ65gJ5sVj1ronrRuWxNmY
FJnTNdU64dAcm4lAdet5iigQlS8Tbw6BmY9xmedE1jYjkP+IV+OfbSS2zG8TlXTrzVSiooO2N/hH
zjC0+kxoWARjYoJ5T5m7fV0exSB4L/i9NLzUrmfjqy682dPJVx1NSYYeIvSZkFUNOZ9pmgFTZp35
IHN54WXtyvqympxED7ukhLA7nvEFlUdQi9Y973a0dMW1aqC8+t5WOjPFCmQS8x32xqR8SSiz7lF3
Y2bIEAU9TDaXZfK9C39yhqIGX+oyzyrbNUlgrgQZm+3AjGEZ+ZLwksST9zwsYl3OvQlo1HkQQjPX
J7OLdNajTh3chbbxa+TTJ7Ym1uibCMeik2yGyrLsf2bE0VpLAoM5SWyyL9CmHj8l5CxI51iWNT9B
BYDLgiqQjZZkqlLSEZ12SW8do0B54z1AIW+0ttbkMP5WKk3SHQaRicK6GeoUbSiJ8NywSVTD/Ij7
OOGtDTARCdfnyEIlLevgiBCjSNGsD4y62XFXpyXnPW1DVSOqQf7AdAqQf+SLung1W6ViTw6OKhTz
kOLbPTP1j07kpKQqBfjzp9elV+vShFalVRn0srGDwsZ5QNDBTIx6MvUjdKBeBLOgxE31te3Pc43y
U7KajFtIPCNALzmhWeJky4m6DILCJ3hdpjw5iYGtj7dYTqz9aTTOTgly1CWn4GAD1Z6QBA5gYA4B
5Ai+RvrIzEssH2oTiboQL9lnptescS7Q9KI7lSOzUl0S8I+Y2VG5csu9TLTJAl8TizKmh04NYAVK
Bh64RStW4fWHCPSZryMY+zuSJJvZj6hIzSvNnNHcOhprnITw+Md4GPZoqvjFZWhUWvhFUAvrzQJx
k7k28BqRWqEnnKFrjTtNv9IZSCGzPHoNaFwJoftl55DQyBhDPGTNrHy/avRf1IygmEHzMBq/wnlb
YI3mBuk3WU7f5ngweaZBLKdiZ/lLW8pNP3Y8718u+baqRpkKdxqBSY1vbInf1lkXVdeRPQTDNxFM
pnvzOjXKCDjj357uz0sZXVdjvUvDiNbUm8oq6vNq1VQnvmV+bPanJvA9TVDIZs3e9f5IvlQDf60f
O5SOQ8cTbohS459dqd52QNijKPht9qqRRGZMK6yXt2LwU5YhMlsOZ+EaNGwaY+0LdMhGXbYR2N4B
fMkVVQjT2ZCkvGbved2Zf/Y+6i4xKQKUyZ4zARDmxE/v3/4fQ+VRFiawxSKGdBzvoN9rnXMXV0My
heJxyCCgAOi0O5MWcriSQr1/qT/mnEdhWNIKohOEtdDbejdhVOaCyVOPMo28cTnGS5RPD84amiUS
xMn01yn3toXi8GKANLvQU6iwu+6bedC1vRcl1O8flZ+aPWqYWWw3I5RxDghXmjMrlsT7BBMLP3+H
AGN31+x2lTh9/9nfDjNdUyFML4M2qXCwSvh9mCdQF3qSifeVmgSp4wLbH65tHZp0/v0rvR1lV3g2
TwtinKtRHHtTvIZ11Eaeg2XIWDdhcYkog0nNs5xM7YhCn4ka37+gEdP6df67SIVTdqbJixoYQdOb
GTTk0cpmsnQIWtInSvcdhoNsc2yKC+817tpydiCWJEsqt2EBZGjZv38Dhkv9+x0ETGLjAo2EWMij
u78PLlliWjoqrL+2qb0k9Z5e1lrsqXqkMj95DVt0l5rQOPBBM0JheS2KW2IwJa8qAHCRnk6vg1Pl
wpR4KP0vrOLGlx7Zwgq3mCOhL6Ym6neRN1gRro1OMbBbh5MwhyWehg2Wc2lss/A38L9N/XUIR4pH
DhKRUAp1QYluHxHMu8NpRmsZkElTWCa26jUUpAW7XTckizFajLwzlEeIbcLeM0c8oC7FbYWvBfqe
0J5dsyhcEzTl0fAS8bm4k6ptnFewIDd2n0yMPybQHZVJV8+4eUBRLCjLvj/8f0y4ELF6OxAhgm/g
1N9O7ZHMIgUcs3xp0hZ9k2OiBpMCyXUwEcDPkvX7lzSr5bcpx1YrX3o0iIbjqfBmjtMoW4a2j6Yv
MglMjXHMZFBcAu1yC+vK7mESIZNVwspTh9mBlk4RFh90/vD923j75OjX+riX2IHksWm8v2mq1UFb
T7zL9EvRUP48yyqIKh/dYnK7C7cfrt6/2NtJjoydCD0qRQGcJlwM3kxygEhJhsZo/1W3qMo+iDw0
0yLPlYms3r+U+2ZJ8+0g+pHoC0I6b55nv3mwBDZQCUXF/YiTLoC/mPLlkBwSyqhkuhmCq6wFGt4V
/wkp2DAvZ+HJB5I1gUOKIYRQgiHlMf17NXklcaizokhzb2cJGUoasgk8pSgFmLLWbJkyQDQEDYtQ
R4EpExcV3ZF7bTkeD2cVgrMoSSzTKYIjYfZrEoICZ0jESrKlPNRwav1Xfcj/Vlr9zXgzBpIUzmad
+qH3Z8dUoHOJlt44f8SS05zM+GaaJWdNDZnz++PtvZnP5p2yeQUALrB/YB99M59Bh1JTdfz4PvKb
l2uNgtIp4gIm1B/Z6tmCXnvvJSAdRgHOnamS/vyp03AnMhIEm8EVfmjqmeSCip3ORWeTioJV5KO1
XqApmKLZkKkKEbbFQ/LG20PzID3OVjY1ffjZ+KNbZJpIVpm7rJ01slc+001lXjg2V1zFeumOQxgy
F9YOFVDgfCI1bxIb7oS/DH7bvPcBB3iTGb220FiRzN2cngfnXhxT5fA2iwNGs/nLeRv9/vqMbQWd
fNsFsCQ4C4X9Zgq3PIGObBU/ldoLP+cdyLyDS3v0GBSR8qnxp8MBgoQ8X2DLxSjUxfWxcovyQSeZ
rSGwjjVN0wR/J2uJUIFKh/ZjTP7a35Rzr9NtGmn3CGH4tqLV9qSVj7xT0OH3uaWXE1xrVPnOUzvr
LzmRUiO8kOpiZ/W592mlj6zPcCzKxUaVEnsyqobw8VdrIDko0QHbIqt643MqFQe/tLzLcOnQflQL
KoySO0zp4Z+VpUuXIDeWxhwiEy28wSm/gpoQ58sMOBAL7dZGglt14b3L+fyosCZGdK4LUkoYCT7C
gPPr+yn0xofM81JwULbl12AyhfqCzwWW8Jbq7gK/7wmL4vGYoy5xoE2wqC34pGBGylpm1gZ6q8a/
Bxr4JDUFmzTPP41RgAhmhGceqOCuuV8Bt+8IPy2UcCzL39qBfesPi/3NXYb+qxOu/sd0FPjRz0F1
XoTo4PrZkp2/v8h+36yZELSV2cxwbKGnT6DwZkI0lH/CFmbRM+9rvsFgGiOVoGwGMLmdHXx8/2K/
L+jXi4UA5cwxTwz3NiLBcZnQrpP1c2CHFRih2b5H5MxFtbgqLrXvGVB00lS3tAgBAL9/7T9m/stj
gtWhZcMm/hY2MYpeNjj2Vs8tNG2FgZMq5kPlgbr9yzHx8k3/HMMvT+m7KK3izYPAjHybRKKrXbga
rMyzM6F1QszDcbHBZsvJdnNahh9qF5eprIdAsbFLIdHP0nBET3Qmgt2MUn6+AawXXHdBJ89qC+o6
5y0yFdQVh4eqInhBbbtCNW1w/Ftb5/WPavSii5ry7C0uW+4nmZOnbpzGsdUWN+trr8JtZmOFVUD1
pqAX50ySwlonl2c4LOhYtmN3cBJhP9rz4OFVIL2/xEJvQHgMiQkDCIMYF48z+m1I4FhhP/sYVD37
oxl8ELfpidfk5XFeZ1zoZfkFUeh5N7oJTY8Ww9+jXy+i3r0/BYSZzL+9mdCANQ0exAGohivO7xGx
U8QV7YM0fE5GGgeU0+DWzhEE/l1Pl2TYaWSwj2E1wFnH7wYNWCr6x4a61SUeE3rYlDjEXa9O4h+9
daFw1sXyK1JUtdh2hXWZLTWabN5ygl65d08NtLxuLF4aQO12XrbrMNN2gcgaY6glgdu7JN+HCTWR
BZ2uKy9UGWqilDwz1G2u4TKVw66J+/EbVL7xoy3c4taqIw6IYHamg4daB1IZXZbcT6VMc8Q1bB4A
IpeEA5/QAgjzNqcRwpl45wsrusjSxf/kUNWOUfUqoAS9P7hm7N6OLY5IpPsB2Wz41pJnpCTMew//
H3tnshw3kmXtV2n790iDY8bi3wRiZjDIIClK1AZGiRTmyTE58PT9gVJ2S8yqlGWvy8osLStTzAhi
cPd77znfCV8aIqfPWmOmj8Cvp2mdoXs+i5Fa4jefKH4VvvJUuYsYkxJHAF1GSfuuehS6kcuCrfM1
rVPrSNsMxGtItt4VjUq8aQARWOntSL7Upp4/YvwCiwlb/KINvrn9zW//10dr0bxjMoR7hBL3vRhQ
joXdAmUsXyPFgIG6vQo/V3KGTgwXwF41YEnocIDHxLBi0ytcp5iC9zFy2DV9Et8PGHgSdCcrx/2U
kFC3tH5poZdaG19j1Gz3jWmqs9MDVYTiFlkrXDIG5I9JYPqJar3oV1IQB+QVs13vNC7LNs067Zp0
LcBqtDI0wjbiCcLkyHaGP7jeRiO7d4B7JDsVjHk5UZrFQLRhk5dISrA2bwaGno/2QGnKWaS97wwA
HnGR40KVLnIZnkTGRYFD1+/W9JOSkSuKOkzPirlS5+R5FLRoH67H2m/bVZXgNwy4fhW4Uc8lOFAn
zf4j5ubkU19CmLESgyC5dkgx1f/93fnr+sOT4iOaQ7rmcH/eL8mmwSQ0U2P2SsyYToDp6KdfUHlM
TA25ZdRU7svcLnyIUvtCDO0Iv8kZ6uJ3X+NfPLDeIkFm6/N8i97Ar+sPSqm2aGc3f4U3OPWYrbkh
pB/F+SnJnQ5vAUh/TJj9FoQYHDzSbJ5iTw41z8ksHn5zTf7FC4uljd4ySwday/eK3bnoRyDLWfoa
ubpz3ziivTNyvHsujd0r9sX+DD+oO9ZWWRxyZYrrrnTZyMgwVrdLqBiC5HIcMIb25jeU84298pok
u//Nt/zLkcF10LvavOJopikq312yoQinwm+s/pWudxN94GQBbYtOItSNFneu4QwZM6V2diCDSbv6
Fs+6C6gMGMa4M92qfbRhJ550d8w+YPIFBNuzC2xlCt9Yn6OUkKeGce/3G/0fn8XDVL/+///3/FIk
JYlCFClfu59dExwhffOnG7x+7p7/6zt+//xc8JM3Wf4cV8UvVosfP/QnIdD6w6JdwinRpIHMGYpz
3P8QAs0/yCJE1flWwlDt/4/ZwnSXf4NUmZBwgyPuD6OFaf7B02PbnsOHLD/n/RM6IJ3JX/Y4DpC0
tNlvFvG+IWg6vHsYJZk0mLBEc7Q6TXF0z7ddjNXWLDrvAl81rg42DiTkXy2ywE0mnV7DC2GnL2Sr
GmgBlCbruQwI+knCndZrpnzomSxcEVSSpLcAwuTnQSbukw2Q4RgTg3oFqM5Y+xqJD42eJMXRUCGi
FfRHjJLS8pQiSayeyriurmm01fOumEgVHQHnRTOqh20xjJJJbQJ6eu/p4Otk10zOp2HE3s7gxXbX
YNxispurztqYDgSjAF2ZlzyDm4g/9UixOf/IigSKuiWP+tSB+qTlQdsIB1yP3C5WqwK2lzmeIVc5
Hhw7omxqtF8tvy7JgdLlBDKBw91THJlSbdhpED0eS5tmC0c9QISQ+jNY3+EZqlDYk1CWcz1hyUws
UE0Q2r5OsvjAABrBJLjmr+OYt+NMRFJijzqjtNae8Wkw6s8g5DFDQqrSl+xmpUf3idBTn1QOVMdz
Y4m1ndbWHGTQV8oa6QCGWRYLNBXVnL6goZ9aO2NCGE32moFwYiFuBFu8MzIVyjPnQu2gj6W81VMP
MaGvmSvmxVCS4aIcYuY1u8iujXvEEKANzBZ7GUqH8YJUyN46fj09o/PMNiNM6WDKJoyTC9NkWOgm
EgveDrB4QTRP1++AJINBQX4AEYUpIjmzKnAZpm2LhZliOnF0Q5EFXCnO1dqxIihNnW2SlRxV+3b2
w4tc6Ct4afChZUSSrDCD1kRNOR+Q4EQXM2ra2zEe3As10PBEZhf5Dr4IjySTqAvPQ7UFMJ48kscd
3uZGNX3EhqIxruv7IQC0F65Hkbhn38/Cx7hW5l7FjnajqXAJVEaNvh1caZ5CNKM7LV1AM8Ilyf2x
bjyoPAuEhr2mvG8nlUFhC+NIBTZaSlQAhXRVUE3zfCilAQrQ79piA1qmO4yQIskazKJHTKLmlT+7
UHBEbY8PjHDItoeFGcI+yWT+TaDUy/Fpz5xwI3b3DaICkPFwP29lMrsHOdoPmOTXbdpb5soylXsS
00KdRp2QM/9Gs3DTR5FxJZSq9hhR+lWXTtxrGJDyEudO+cjYvtwxXa2/jEb8USxony73vCN3Gux0
jQtgamvvep5ydQnZ5I8lEckwesz5Uw+vu9gi8DC+ppXUr7S5dKE7A8w4QkT3t1Zavw5+E+6FrcMa
RfTIHXTTe0T//SekqvnHCR3kR3PsEjtgpJF9bLQS2Qk8ub2jdZypFqyR7wI44rh1NVYpUoIFfES7
GwSSX9rHUbU+SugpS2tAo752A7GEHdNeHNmYMpJbZJzqqLRayaCKMpiF0J5IefBUToag1q4tePib
im5ngKgnXq4LpwI3j4NI04PabsdjRSgQCWK28WgRFHfTafJDMsv7lBL1RdkVWAGIwnq2skfTtQOD
0/qDK1PrqtCn8MSggJ5R2obgLaMDliX3evFy82r0wKQWrJQt9eqr0+v0VMe5uiV5ev6yRGTSBtVg
7qB5ra9wYFsfotiyAwe2H8z3omHAMfvRNdaG/qkjhhBVXxSExLAF2KM4x6ZKHqH9gT1B+/66hI0x
gGhOwDDGDcNZtY6H3vwEGyDZo9k2vJUaxwkmXI3HLXMIPuo6g5o+s2LqnYbIaVktvR2IGtWFQALQ
C3UnEJozrT8PbUIdlodLUw04cqr2Rtypu2q0CAvLotG8R//tfaGDRVQdkznDDOgek61AmBcaudA7
VUNpP/e2rK58h/YVUDJIndjmTXUbCYYPq96L25UxWvo1JyvxMAmtPbskYk2rqAdczug2l6uW5nJV
ELmF8lx4J3wd1blNSHL3R7sKOgBlDXvenRid6YCUjGg0SpYgSsP2YGc16qfGUuRDGeiuvdr7alXS
/lZp1ktSN8ZJuKgdgmkBo+U+ieGSMMOE09b1qGLv2jez7ERUmJOu0vlrrOMRRPNSrZBBfKh0ea+a
WQ88IcFpL4ltTCfjbSLgYujJ7F8aIauN5hixGVjt2O4jLT7n2G62nPFCotil+IiJx9ql9DW2vO9f
07n07hqDmMG4yasHlCYLgkjCl04zIDkytPNrm3ZYYLflcF2VerTXRkUersMgbMeQuLrw5BYAE/3x
Npkq+UKGmYbxrBY5xx7Le4yc0DryDWkvowUNKrsG8E3CWHFLoJi9RalZHRBFGgGjGLWeWj05aTJy
V05ZVrsOfwPhO6p7MqQkD9KDkjlA1+ta8SVt6iyY36B7YxGh31xwfJbXgApqq2ytitgIJlO134Q5
ZJteTP19ymSK8m2UZBt69Eu9ylubUgvvk0G0Z9pvYBF8s+FbJLCOGGGITfqGF7SMwmPgFmuHsb+S
C4jQLscvqNvzzw0qeopGL3spFo7hNEM0ZNn7HHv5q8yS9mBqbPccv7N1Y/N36HL9FV5TZz8k0BL1
NLfW2DZoODNUB8igpV/91MNolcfarmO8SIZLmEPOyc2j0abJtu7S5tBzINn0yC/2MF3bras4eTFt
APpixMMVqjgAkLmq0dYsVEgdcnugFlKk6bblVwLUkoDv/pD0ERz7KXb242A2QWKjcx7rfblQJ/Xa
N7Z0gb82en3pe4+jQ1KmAJnmHUu0BpNe+yQSKg4cMsk2yWZOGHgmNplend1aXly9pSfe7GYCGVY6
M4S1Hpd3ntZlx7QiFqFEPL3wV8CXJEATrDg+tnO+sDbza7PQtDu/VeMuZ8KzR+sOx8UsLlpW3k4y
ibddoRODWmll4OTTxV+QnVmS5bu2q5kigBtbW1FFKAB6+F05mDOLsGuS8wKpk7XdfegsI9nPaVgF
vi1eG8wtG/sNEorgcmUktc1GloEQLc3+MtI2+5oUNNTxzZerCqmVo4by4mgDbNQFRTrYvQh0v+4P
qpD+nrAMjWbl7B2Lbrrkif0ZS8X3nvF/aqnf1FJ4Sy3qj39vWv/43MYJLpyq/LkE+/FjfzrXBRFi
rORwcTzfZB7ISPPPaopwdyZ4JhqFpWL6M9fdp5AyONUwEmDqby9m8x/FlGX/waFcmL5JLW7RvfhH
ue58xE/tQizxzPSo55mQMyM2/tIKWewYSGZ751IMGNaDMkHNRrnREW01Nu3nny7M7fcu5M8m8F+b
CG8fRtHmg7r0LWKh3w+JI1tZmFc76xJrU/1UWpXxMHWD/5glsB+hPen1E8B069kfcHv9Hz6aUbFO
ipvr/GWGiSdaqK6iUz/7io/2OR+/WSPUxu0d8WCC6ADfjbrIDNpwZkD19x//a5Nn+c0pURj3Lblz
3Lj3I1TDxBDhp7l5ydl3odNiK4OKQ+BXfUyq5eNU4Xmnv/9M49cy+ceH8qhYYmmFuu/HPGVdhn3E
onohG9F4KOndHgy4482Wbq7/uMzmTlZiLsM40ct2By2ge3FqdCg5G7oZNIy8d7UbcShq2SDDzTzP
1jMTBk5Q8KF0cTXUITjKhGURqXUt6JsqOPDmbyZG78f9y7VzOIAuLYVFB/ZuNOYhO++VGxsXger6
MSOX5aBy5utbr1XiAaHk4qew25e/v3rvxFlvd8yhV+nQTOaD/eWO/uTxdjSg/sqW4pKKQTzAFEyg
kpbxNz1VoIHErO5sqxZn9lbmp1PcJ7u///y/vpiLnIIGrLNoONCH/fr5g++XGYY7warvqDtcBfUT
cDIOlUMjfqPdeNfAf3tQ6PLwZiG6RK/yvp8STi5eJL0XFyvx1Z0GgSrbckLgHEuqbvuiMst6JuFz
eTv1oghqd+Rl0VJX3aYZXMp//oujQ2O1pPuERf/dL25YWoXBK9QvfdfwkliUqtUJPhQndJy1/v/h
JaERvbyX/I92F82sn++zqFM90czBuMgWiS2IPSKALaTJV72roxKhHDqYQ1sBxUp4yv18FueCPDdQ
canQMPimc3WlOYO6iwCIE6zMZOLUZYO/EZ2jbuN4IJWUzgtvGagmNR79mAiV30w93os8l4eVXhwM
E8FW4f9legxWJOw9og4uYZjqzXZ2paQM5blRXVE/SVgIQe6NrHt4I04FrPgNpwWSsdvJb/Y4bEkn
TjKryTk7zRADRai3L57U1d3f39p/sQrivadhCB8F7MZ71QP2837gcC4u9uxyQd4us0A59iT0UDw0
mCB+82QvO+gv2xv8Ap5q9lzsbLho338i4lEj1bOpvYy1WV3ZXWE/40lZ/mKm0fcqTZoOPNkwCVG8
M8YleY9y0r9P+mwZT2PufzFxLd2mmMB3OvrQp8S0WDiXZ+LtErXsGs5KJLF/wp5RXU2CKbCmJcQl
AHNCJt5Xv9EKfJ+o/e+QD3Eqvwn3Gf0o4jaGuu8e2tnLfLdJpuhS8VMBPa0Zm6qrpTeNifZsX0Kw
HoPUHaAVG7aWO0FCAz/e+nEE/zLnv60Hk6p93DcGLPeic7fDjBR9HzstB8tSRDAqtdAGOq2b1Oor
PR61D7WGtmmN2gfD4ohe0g4QucTtWjewudF9G/sNWwDSCoDrlI9eXV7oGcVXXlukJ8qZ6sxICcyU
x2keQj1Djk9icrMbUU35Vz1rxZqsDZhmBp0nzKRqiF8mu5qcY4fRfZ107N9H9DSFuWKoWd82Oh1u
6OCU3WQ2tfraZhiCC8V1tfqxL/N0XJuh6977RBzpq4aoKAeX89AMQNMiiRvI8ScZOJ3hfUF1CoGz
RIOHxB8sAsksfW/Jg9FMiXYIkTKcjKin1VUP4RG9nX8/jYOA1E1XUl60kYE7AXHL/LlpDQIyCxTe
9a0bFTmYVt+KwzVSYv8xinu23YxnxCXlI8JbSboL0hviTjgaINUUHYnIRWXbz0Q6cEwoPVYbjoAs
xAy+1V2bTPzY5GKEQ5WDKcmjUAM0K9LcPUE1zXp2ZgGjrIbR2+tufTQjPZ2uHbNqTvg4PbGNJiyg
mGAT5R3ImonPQ+Z3SH1xna0iI9ap6lO59s1icdNZcitJMyRJsX7CqDh/Eq2XHI2BRiVCMePL1BF6
aCdLXDqKlS3Usupz4bfwL0yNWatTxy88KOo16sO0w64dlWsdXwSerbArd/R97XVBcyLgwSp0UmDD
UikiFjR6x17VvVgN3FhlJ1H9oNlekl0NGIUz61iWuV88uGQi6j4PQD5V7rpwC4/5EZ5Md4EoIp/D
zYy11RgNjKCZlWgCZdkEE6dYe5nw609aPDgmXzdLIYRNhNR7W01fDj90LO/gxXOlSw1ZPmGzHIZY
wa3nxkOQtGFOXE/wi8L8g9Ja7tgUdmwKE4o1Ahl81hWgackuwUhL790Ti06qbPhvYGWsn3zZcmcd
MXNTyQzRAl2X+HsxjtYQXEHmttnAkp1YsPFdjyp6nhzrObTHkQpPJ02cFierUTHazyqc/Ue8P+1L
O8fWwekdFh6Ldci1Cn9TSMK9Vw1vqMekA+cO5hebL0fFgU8WqMojOnNyKaaiusrKzHggo275Q1Xu
n7puYH1mOSMZIbf8IloL0fFPsHzyOw0JBx9DJ9RmNbtY8LceFvFniTiYoXpu8idkLNIzDEWWGB/x
+ylqCv/k4/q/gwDCpp5orKhvayRnOO8U2myi6CQk8GSvfWn85VL60hIPbdvzt2/ftoD6nK5MGl23
FcdO4nPtZLpt3s4iWe5Y8qaEM40QcxDnfuaODBYnw8kYxQPQf39jGOl01yeUGybCwYc0NNieO0XY
97ScHieDay+KiV+KV5JPyuKhfcFVr+7S5e+A8JFhFNE8OejZYD+/tQGZnLUvdc5u+5Z6TweL0y8q
/unu7aAA9IlUeYjHzrOhON+nbc6tbfgyyvDSF8skVjVI0MkfqmahQca80k4V6ucWgER14jHi3hnL
ty2rho2nreS+DflGeqpzCK8qvOC2yOonMoHYzScwB3ITIhl9dtqZXh1WM3pdTSv55mQ3cYKqqpEE
dPgZYKLfDjgQfv1NNqfdy/fix1yOPlPqA8vN7ckiQoI0jhQHJQzd69GevBPuA+s5duED7dh2+IK1
odJ55WHwTjd1IcIvuQZfZVW+vUIitDEFD7ALOAax83RrOV48a0TA57fco5oWKhKa9sUn4UhucKCw
tlVLqZLFBWbXiZYpy4B5cLjT57I13QO/TnVlDppzh0eKgA+i8Pi2BLssXA92XBKZOJcT3XXWiUcg
r8NaKGhkXCiadenUX9cjXUo4kiE1oHBKnto+RmC6ITyULxPaPMAdpHD+Kjz/UQ2J+5BmDNQ2HcO/
HVp/nhGw3vYzHWOuqYKkSQmwLAJZbqq7KSm5KnmW+Cdnss1D4/OG1c7y8cXYeUG6vPVoYuqnFODt
FT4Puee43+yb0OSuJgb6WBKDluswcgT1yyR8RLmpbhVAgmeCFHhf9bwoNkZCgNI6snnjpWQKj16T
J9FCDAIMPmEJsIkBVxshcxYfK2qi9tZXoTEePGISw1XaWCxNBgGC+0IK/zHpZgWVlXK0xRDEnHBl
ePTh6V1Hxf2kp/azmabiwdA8agBYi2xNyhMPI/1MBj0G4E0ikFPQbiTV1E8OQvsmaMSImnH5DdmJ
OCO3ZJCtIB4ku7eCdx61+gmTA69oRImasHTj5Kekfegb/iHaGm5Lt/TSZwxh+PCXp/Nt26TryRNV
oz9FxBLzuyO38U+l4WmrtDeKtex7Kpnlqsl6UP46HUU+r+XydWKH3yJDS/xc9x3vaxlHRHBmJa/V
PBHB5ZqzuSWXRNDOayOWI/p8SWBYHqtj3EomfDGPfM8DHqo7qB2OuRkHt9lPiQ3i2vb73L5TkgEl
bHlARXRxdfvZUsvKwp/2H5FbUrbmvXXImopMMGBuY34sBoefzntsHvcoqkYeEWYihHsszxVsv2Xt
U0aq7apILECOeoiWkhy68kygBc/E2wX4vhYthfuQGqwLy8JKb5sd5+3ZhYTLtqY6YlSVm0xfJNvQ
5e35tBiv7FIaAbuhBGlwDYWGRwQPMg+UnQ1HJPFo578/EEw1vW811JghKOQg9xq0BQKRa/s5cuil
vD0VDooWZmZGKM6OVfIiN6U4Y/nnImStllQB3XbBhN4uWYnIhAaV0Rg0IXBoJ/MqWX4hbSx4+kAo
54Gkg97uJg5CkqGnIc7C4lfgkRMPNrgkpig5BsmAuGp2GFAIEPxxh972ZNc/mmYibhASzBcqdR5q
neFKH3Qjr8rbCmhlHeOEKnS52NC0l+27S7lKpjvy2iwbECqkyJzGoB46FoUqkkO4bTTPZ7nql2+b
9h2vmdlMfG5E9OUdIC25QIEwHfhq4uBnv0meJyTf+K4RLaxTC28s6i2txiwvvETtu34o4xvRpnp1
KFlGz1LHEkPR2PEJhNfxtOsinOVDZ/ccQiIt8x91krZ3JaNffl+XcYgFyPy+91RxY5j211gLtSCD
LL634cysXMm7M2ZR+i0y24qRekOsLp3wLBgqwudNxfaYJjU70pSAhe9oefqcUCbnMUsnrnOCNn5V
2eOskEyk5laHDDWsoqaCrDKo4pDUdXoNb0MI0uDt4kBlr/Yl/NUpyOu6JCvJrL75Kue84BiKxZBD
ZriSrUGKj1Jtpx+bZfE/ksNBIxKpLGeq3iIS18jL/ADwgi4MnaI+aPJw1O7BZHB7ZFHz18YXXCTT
ntUtHUBk3ubIgsOYC2XDwBkHLZ66ayCe3WVRxwlPNZjMmVRevRXKWc4qO8K+Wj51kWXqkq+Hu5xm
EzFL49oKR76pettMwph1e4btkpF657MkZX7tb9JlDxdEiDyGXsgT9FYYRjrqBpTwKcwX2bGmVdiE
QyaiihDjuPJPiR9ZB0R54hwp24eu0rUvxky2Iqkv1oEajPsKmY39E543T2sRsVrN5P48DHxy8LZu
QuhjcfTZMDdTU/JO5Mt5sw5970QIOhzlsKZ9NSoL2TyhSyt4dBzVGl6hLufhSUKCD7QKYUS0rMzz
jBYioLaL94bN8NUaHL0lIKvnjes0Jid21vgn7fsJo6FHorEzF6D4rYProvg6ULCpbt9S3xBo08sd
yM8eH4hBLpnXdvazniGgA6RKy84GNkYqHlJVjn4a2wYJT1QShcPG4gyT8xDTsSbOyTUPNfEVZzlH
y3LwdmS29eIbokVmzH5Z6NsoK1xv40ydseWT44dYYoxBDTGfYgIKPhBAlK1RQPqszlQ785YNccH8
O9jrQWzU2i1K50oBqfdLb2NKkylwZGtf8RHZL6nfz69EUgxEQaqW4/aYg5d2JoQJdaufkBJWu5zm
yie8So6E3x/mRMU1gA82TaWao22q5AzGDPt26iQfi7qL7oF8ICXpixxVbmvru8mzp7Nv1uGHGLbH
1wptECk6Jf4MTsqlH93OYEjwsOvRKAIXN126IgXYeXrrzvxnwvO7CQ8NcnrK/37Cc1/1XfxfwbMk
7LN8/mXK8/1Hf0x5XI/JDOpjx3FoN70J4H4MeTwT0rBj/yyN+zHoMe0/DB3vBzUk9gGUXsxM/lTN
GX/odGTtpfMt0OFhLP0Hmbr4w37phdk0Y2zdxuC7OOdMwSzk105nnxhZyUJS7RUirnHjx8RHB5gw
/F1MpbZ1SgP8fkmSysVPTMpa0KPJeXRwSQ157C0wuV5QNiXmxzfBbOUY5f3QOuFnJLbwEGEj1Ht3
nO19LZeVHbk4bjwq6LWblbxdeLGovRHspVTF6PvMk0ehcM5ERd0O9tM84gnKeWuAys8rIkt51jPE
Bmo9L+aKtljOojAurG2mtdYNFaa6JXfeCjQwPNpGbzTzKMNpiclzgMySvxkD+yZyjJxYukjX1EYh
eC4jNA89Zdpx5Mh/8FWilxsFtv9JL/hSqMTD7pVP4TArrRLQUNhTdCBsatDNu8x+N/5ypldhiYga
khGRiYk2YhZg9ONuzJmFCUeZvbcp026d0qa3I+YkfJkdG2NcJsb2Yz1rLv9dvtlHC5nOx3LUszs/
w/ZDZGp8M/Zh+VC3XnXTtXKYrlSjIhtJAj61VRjjnlvlJAiHgS7APdFUqb0L0UTThnYLFzIVIeFb
OnREtbJS5V7mZK4/i8jzbumjj4T0zBLjVei7yM8hLFRb1yuI8JrdA3VMfZOJxr+FnreoES3sKYQF
g6ei0DzlTsJsPY7HE20sY6vigQMTON/qXojGu+DOSs6MAygNWM72hYgIIgqleAix+xzovJhHLacp
qnq3uslkM2j3s1UQfgHq6Ih0hNScPOstYgxQFu9J54VDA/oNNmnSfBnnonmSfWV8rPXJopMyNzYM
g4i6HXyBt5GEz2LSpG97UXUEc3iy/HsDU8ZFmTNdeTBEGrlsg/nZCBUaeJ482wDXp43P3pyh9GkF
gaO16UZbkmOjIzVUmexpVnbzoe8BXrBR9hq1oUZfdTRIvDN15ZXxqjUhQh1iO7Npz4x1f+cK8glP
wPn929rThLkS0nE+lGKyrmNkKiNEkNxCrgI6qJoRRUHbMHcRrCk/ZKKSLp0lQkjpY0ycMbynZqiG
ldb5YxPEtWOG3B9tHFacnTi/bLCbe9uIQ7wBLL+SGtmrTt3rh7yhcfnRqFu/OyLLtdFl8vh8csNI
o3MpCXvJwmvOu+g2hq79GDfFmYZ4dMr7IvG/phCtSQwwzKKytCOdObdcu+RTfcDJiO5inoD6zd28
CeWUbXWH/9vh6zg0czRSQxrJWvPj6rpN42bT1t0dRQUay7w2HGwJBkVVxjP06EBUcPa83tpDGZkh
Cg+JfLS3oXMFNPJrcOZGQ7SKQuUKiIIwj5LvsJ90BtSroTf69dQpdaWRk3ioep2IR7+8q2ZmLyjW
DjBUWpRQlTqOlE4bVyX5xupwX7El70bN0l7smZUmD2VAwP2OMjaF7GSI1VR37hlJ5H03k+TjRuPO
61L7UUg5cczve4C1fXUzevodaa5EJcqZ29b6QB+tJoI1i97LA8S0Dcs2aLHqX+ll3b6mk3vWZyN8
amQ27hms58Q3Dt5NOsBznDKL4N68HW5FH5pbSsJ8NWIS2lnOfE4a8Ku5pXewjNp8Owm0mkrjp0Q2
ZXBzZFWviWl4onyxSVhyb+ZaEriZhXRl4iHIzErumrCU25SB5jXqqvHGaVGicmr54rPa7spEeJsk
nMJtRSwdEi9k/ZUwmv1cVUmQD4N2BPIprgjUpbx3o88V/Yl1BK0yyFyIlobfL0y4Sn7EFzDudUYE
HxbfGw/GqO0iqb710qFTFGNj6eRbL84IP5uZjUdIhUvXMrUKAtXxrR16KrlsbxaWfVU2GGPgv1Mu
1iiAd3VP39cLFyu3prmXnojAXUIzcp0uvLDOtpD8DM7snie4Cii2EGfCMmiSDlFPEz76jc0raxch
DKQ+PhPC0nwpqyX8YlZJ9ql282Ir+kEyBjK8LXMAf1fNtGEJS9I/kvaqbbqB5LdqLOczemY6ZA0V
RmEW3sXkX1xjONVu8B09unQ6YTD7DQotzBD00EOhVsjJMnG0VRqd/Kzw/FVU2uTZdknvBplBXCu9
cvS51ohCDzALub7I3s8mIsPVXMRKrkjWS3ZuRe6WW7sc2GVE8GaNBK3Reu2xq/UWmTFxjuukR3Op
m/IOqmh1YZShn800K9det/SHcx4Da9zqygAjKmJrbxiAD4fW0g4SdeurifT5tS9ksXZikyIM7eNo
sw8607F02bEDmKFkE9qJ+AD4c7gD9uS9KMIZ8cg03qkJjc+a338DHBR9AmCtVtpU6kFr2R/o62nk
G7ZZYJhkig2CdW6emvBDJK2dMtPPodN/9YzG3s2VxagAwlOAnf/TNEz+ussrY+268rkpSAwYTLK2
UORupDDq1yh0BwZOGsBkz0z3gwFXJKCIsmhhheI2bx25ydoxu5QCmE3Uladilv2m6Ax9WhkRijg4
SXKsN60o5nM0dfh9ivalT+OHiQgbeCIB0mkTsKU55HuXce/aJkWkWfnL4prZS7yb2XhBZ0l8Bexy
5BiHybORZQ+a4aASHxv9c2y4Cf5Fz32VQt71g/gWFg1FYtIEaMOeaFXqSPWoTFWmu0d/CudTrS+Z
ZWbzVEVzvZ39/jjSb1qCCOoNHZps7UWDiet5KhhP1wd7ojhLHfEhGafsBOKK/mviiK2QrY+VuouD
Wk93csjrY9Wpe2uO262YmXXmgx300GxfOs6fQWf21T25ikMAiYZrHRbmtAZcO2xshzp/Kttiq/qq
AHbufQ0j45MgFfxJb2zzhnFljsTZRhHa8VzZXwuDWLhkhoJWx0l9RTYk9WJjvLrFCHZFvLRe1sQ4
Cgi6EmU77r06TIGb1RZJO3G6ArUQ7zixuHdQRyMiXMZ0q3N6vCE+LryVYUXUV7WucrlL0PkCcyGP
3q15RIUXradYGTT7UnGG+fZBkQ11F0K+2tUkV/W0Psrqro/7KkhbvHKDw28XMbFkSz9pTeusyQx4
hJK3Ww6bjShvKreLAmv0rwBYfmMetW+MAi+Dpt+EY3vDIJ12MPmRssWLVRefQXyVq7lVDyPxO7Xo
EF6X15zWmLc7M92QjlQzwJ4ZZ8B+0RHwmmPCwKJom4lNo4HR+alM6UU7RVMGsSMZibp2C2mimG/h
TGff58n/Kfx+U/jB21uEWP++8Ns/j89J8nPB9+NH/pT12dYfHiQjVCo2chVKvv+V9Tn6H3C0Fnke
rA7+COKsHyWfYfyBqQqNlY0IwgJOhPToR8knvD98RtjYV6FmgCHz/5m2753ejua4R9nH1wL85aG7
WNQRP2mYmFTncwpk9L5t65qR+1zg0cAMU8lgzpnI1Rbj6zjJ5Vd2FeMhjjPtzvAbnNMWeiNiDVEF
4z4hlVYH07HWHBF0vkYat2JvbAm0Zn6uRQbxW/hUblNJPApbFeVRxfq8Jbvc2NTkC5wMjeIm9suR
U1027Spjyu7m1Jz3fuSyfgqtfy1njfNfbI0WDhaqIFXmCa9Y243PCI/x7JgxUZNRzGULYsJvkpXM
5Lx1c50Wy6TVX3ojTp9hhU23WoYojfna9DRxpkQdAVohMBEkvw4yEgjFGeFFUMcuUexclrEmE+68
NT70ppqz9U/Py79QPL6plX5Saiy3wMFvxV1F9Pjf7J3ZctvI1qXfpe9RgSExdURfNEhwEiVZlCxb
vkFYdhXmITEkhqfvD/Spc2xV/XbX/blxOFwlkQQTidx7r/UtD/zgj19BuYB0Qq/vPC6t5R9ta7BD
hgd0h6GVU65ZJinCQWqW/jscuua5Ii2II4/j1fYmhV5NwcXBCXpEfSQoXN0ukZ3cmbRFv2IX1j6A
y+0uyWpQttMsux3snim3l/TFc1FwWIjR1TPJsOp7z2vfM5qlLm3GM8da88lMzL1LyG4mHfn68w/t
v1HskWOtu+sCJqVcR7z61l/bIA6II500UlGX0YuxfvsxER8fDZPhrQbE7EgDuT0CgupDkVTkrJbQ
bHedlS230zDprw1lThr49jjdx4AKTyP524/RzN+kZZq/sw0bN7FmjvcJ4s0zRqrpne1FzxBTzL2f
psUzZEe1cejsHtJqJBZTa7V9rtaUdY65BH6XrGmr19WNvlhfK2c4j61p0IOP7MPsoQQLRESi0jTn
4WSPZog0PdnZ6UvR+FAWRT1+wZ1FWllP0CiWJ+sIH7o9tD1dgwjJF5OCYUcWwnThpszvXIXkoWDs
f8itrzoRtC0ogtbptoxIwIwLKuWUh+6wTVPwe7Wb+XvS3OBLpIO3dSsGUwApHegrVZrdlhw3zlBk
zQ9zXzW/e4UsKe8o6pzAthkiTotrwGvsuoM/NekNpC79FrPK9M6rDHVL/5YPZ1oDsyaZLBlBcUlG
orOIzQvBLtN91xtcUPjdFHrecgD+zr2p5Qv6YFoXIunkqw/M4iwAoW70eJp+odiyf9yz0IR5YIaQ
edKhuvJJ8LF+v2dxJIuiWLnaJen15aH3Ad1oIAyfMczTgnIHH9XRunbaevkymt6y6fquIbZ5nJOv
GcmFd41jRifZ6/KDKwm5ZlCr76XXfESIgyFicMr3peS35IrBEinlhKYWfPfnej1t6328hJ0dTyGq
CPMy6S150vBt/M08aPMtSh4o2pxHdgq6xrqh1vmptbEThXavmWGqY5AIsklNd21eLw/XZdtkEsIp
id23rbSNs9HUEa1kT//oaWUHJMSgA6Qt8i7FApIFhJ8jo7XoerySabmXVPVM6iefiF5w2c5eMCtz
w9xLvHtPJ6Ii/Pmta/7IT1gvP7JyDze6Q//ShoP54+UfpdFp8dJGF7NtHA0zB0z3uZXaI7YUPoGR
mSQWyE57yuYUoIGNiqy5BZOcTHuPfvUMrByVX2AWMjp5KFk+58qhdvbl2MSbxmijl1bQog9gRhhH
mQ7aL6SQf/cBxPp4BTDAcxnc4I8foFryjgjF2L0UztKHzMKnO4mtcCfxQeKzqthnIskUGDM+W0yV
2FroQM/7zCTCvsFfFf3BvWet8+z6M6ZE44zjLD9h4h0Y+pF9/IRmg+5mQlq2F/z84l+fx/95WFwv
Pu1ZF9AlLnuTlueP730syYbHD2Nf6sG20SF2XfQHqznyDi2KEFiU6XKbTd10X7iq2vconkhirCqH
EOtUnfCPpZvRN9tjYY/tsXal9gR22t/7o+ghdMuhul+8DlKnyecfS78wgx7P1h/gfCnH/FS8dtE4
HPVl8WgdSKZpgxjzau8qt900mb0Ek4m5rx+G6INJ//WgeZp3AgdoQtJ3nV3RWRiUi2R6aZ1q2bej
imj8JW2IubKiRDLN6XfYTuxXZik0teka0wgXqyGAqM5fDeB8HZxZGVh50xwLoaKXyuVW50zAtHC9
9SJfi7+2Ecqt0Mn5x4GS6LRMrXkh8wiQQ5lZauObMvmqN92yI2I4emHlqd8FLVN2kPXSZG50GtJq
uRX6qrsXJTtfk7Z6MMMLAtVsLnEgKMc/umX2xapL9DNxMh3zkZq5RT+40URhngnn6RAcFtMd5A2e
JT9fCBwS+aZ/WAnkfXFmMDz27PU4+ObYwF4NPjpX8gI6snc3s84NFlz3ZrL65H6OJEgZBCxICpDV
7TiKNZ8ds18eFiK68zAuO5zQuGuRxhQnmeLUDmYcTMx6tSwtydusdr3M19vVcPXXGUbL+zXX69Uc
hfp9SF2hbX2HJK5tl3i0X4DXFLeKzJsQ3MjMOhAVI+PCKqJiRy+aPrQPx+LgxZjC5qWhlyzK99NY
GxbvspuLjWZSTUlHe6BrNo/bbtCHr6RcsEXm1UpbkfVhMpZuL7hrD26RrkfO9XulYOs/dFN+sLVc
zdsJyUvoW/MHg4ny1qo9CH/6nIDQzrghGKeyWDOTUtDxPPcLqBqEIMQ4nGoj0w+LD/c9cKyFNrYk
Y+EWE7/wN7SWkmeeA+lzp2VFESzNaHlQUsrsQ+cJn7FbLp34wGROnzalxW4QdGCwv2q+a1zoB68H
HEbrJ93DjayRvbRtCVRFP5AMfdhPSanzcXO2vIIkFp20ppa/Rz1tFmwDWO03ntMJsUVYXj3Fcd8d
I13w1FmMzHpNSMSaN7HhNPmN1mNkk6SYPjDDrrVwiaX+WhY1+2ovS287s7PrG61ajHNsjyShsxA8
mtJIjOAmJwg1aVl+NJAmeqynYXlAtUEIhYHN4dJytjxQpSL17Qja+QPppAfOetEQpJDFDCU+MlAO
tssYCqV8ZrkO2UsOTaNgbNHxBWhALWYLcbvt6X9rgd1E+pYpUvGH646XvpYoaGyOrVEwEuOxKca8
vHPdMnlnlu644WFA1HTnz8vD9Ub6b2X7q8p2xWN+t+f8BQByAw1k+JLPP9S2337oX7WtZ5C16mPS
8v+Eefw5y/R/s9GdC8jcOA3Wqvffla3l/4YgHbsKCnLOD3A6/l3ZWs5v8L6I9V7tSNfx6D8ZZhqr
wP27/RHAlc4DHt+DZXFa/AvIDD9dAl80ik/KiGhucZp0H8DxLzsLlvE+la5/UvprhnP42EghxiCr
Pf/CMKU/gExSe0sacq/3KUz77y7j3xR8tslnfPPWuCSYDXTTMZkGv6U6T50927npOUdX2U19D55B
v/cWB6IGhaCNJJkWW2oIjT4Xzdc+JgldaxQwHQ550VcPWdRDx7xYtiEhZKX7AYNufDcncgRGmnTG
S5kw6yLVVTXLblGOhliQ9DH9nkwPr9O2gBk178AEgH6ynqO/RxuFDG0ibdnN2/fJrOIDpSe1F9Lc
Ql68qEOGIOD4ljSYKv/ktYMRUqJn4dSCQfIG1BShjwnr3WI4w3u/bphPtJL4ZQ4QaCEGGv+vJU+X
CzUTielKtE22oT6iwerBNzN2KiJh/dRbdZHvCLZij80GSzxUkgpojEeMudHzxGxqDxiiPUly5vfD
YHVfUj1p7/3SBq6RdTdGXJ+a2umeXEyK7wyEVXu3G/obzu0KTILStqm7yHa1uDt3UljzuYqTnUbH
AdneYNQXTfgvusX0GaZ9XW+XvEg+crhq3EAf7PFWI3riYRlyH8gH7cRwTNV0jt3lUR/i4r6dgYlM
CERcdnDHiHeErYjXFmtD4DcY/CdMn8sGGGrqXHQvby4qrSwGoF75zlZgMmhnt0Z+a1Uckt5nMTaH
iRL3fmEMJebI3ElmsU+zrk8cSa3qODk4gouirHaNS1TdhikiFATQ2utZyjhMVtSELuiTgImzDCe9
qY9i6ccN/Vjngasub5BSMvWhP3ICeOGffMPxQNnoRbyNKr34SM3Soa8kY0KO+LCYtGvNI8G3y51V
mdPZUqC4YjdxdgIMakjFRMPFVP2GMVCL8LRm3Mp1F7uFszQU3bxJPucse87N7URkJ/FmDNDGi+6q
8Y6jrrqxx24ICwxmeyETpLQQN1CWphYfqLco9sp2RxK4SUp8mrCk29KNdiPweYB9UhB+wy/ZaFOh
kYHoD6Htj8ZnMwasV2bz/LtJG/oW2bbYehPqKprIzGl7okBfOtwkLbSUxDiaysHaUI/WnAABBIez
VzWi8IDWaoe0UZauuaGCxrui85TdFnGBDsGBD/lkTx20MkHCFIKB1rjxG7u2w4nreFQuGuigNIrk
jMGkuoGPytVDcYyLTGVhBox1V8ymncHBicQX8stGAiyLsX1agBOc/QLhL3WkhA9tZxEHYT/amOi2
uLtws4ggLkSk9mhDrWJrMgd+cJEF2Xtk984x79v3fjIur65appBWtDhC9a6JgJz9ctsYWs380B1f
VEJPI6ArM+vYFpZqta63ub+Jx2qcsZe37qcqcv1ha8t2yoLaMDx1xyCWYb1BWlVQYpzLQBsDnj/j
tcAe489KHevYqe1txyZSbrLIK+7tuqZXrdLYvIcBOz44LWPYYKmQB66jg+KeZkizp2invT9CI4fM
0RnkwDctkzKH7eCmTHya6UNUlM84ROQlHay+Rp5hWrcUbXhY1gQ8BLpSv0+JunhyIVsXW2NIxVav
+e8Oa9RnMDQnJ7XY7S1cmORdagIdQ1FZPXn0x1C3DeW2bMY8ZHtm87W7PP+SxZx+glQghwS/1zrv
sNrgT2qseBk3k5T+xbRGLw1dBpx8KU3rtDuhl/7vjO/laS6N8SX2kmKjEI5cjF7Rh2EyizxbI4t7
qJODbhJdFPQyETcJ9uadO6r20bYAHgWR4SQPCIDMD7Uq04s7T6Vx6NoufieEaFCvzH1OUBIH6U81
hUAZCGCt9r6dsyJkbJZ/TqQvjcA2JnXbe0TOBrEx2oggLC9Hnzj3CS3VXsu3tup4OZSyaNnM2b/4
WjLupOt0nxyya4tN7OvLmUQfi/QqKzu2uTmFcrRlyN4wHTM3jz6i+TX4g0XHPs9NnpPeHcx6XaGh
X7CC+nppVpvMlu4ZkinHSXc2sRvpHbAuH8p8dMT4PNz0tB+uXxslZAJuBjJxMFh8SGW4YZc4XzIL
2tToCaw7crKeU6Nvjlnjuu9IJDB41fILWkGfhWjn1j2MnHMWsfUvdnGOZy/6MnX0S13ICo6tkeVm
lNrWYxIfkvmV3aFRdPeihh+M3nEy76nk+U6hZ413NjKJjWkO5rZMZhwmLX+knq59AlkvH1rTmm4I
MMAV0eGRfcFkpL4oq+hucvjZ27ZEXLCeSzBA5PUXVqmN7H52U7YOvHheOCdRcu5qRd+Ex2l7Y3mg
SwICIAi6M+ARihBo5iy29AEAY84tMuntRF77s0NGQoXAR+avgjjkPETsYIFVomsXbZlhUZFBKS0n
Wr/uSAokWX37Jk+JiB+U3uIbSfJnmv58XclnTWTqXqPEuMy68whRy95nGf6r0BKtCwCAEvy2S0cH
ci0Hr/sor8SRI1b9aa6jftcPGlrpXuf7inCW1dwsWfXJsmXJ70zVVxP1aajj8Vwfom1568nOOHds
Z9xF3QwVY1GmCjh3mSBZvD5igUDF/wwz4KXTDGdr454Um5GA0xNwL80NuOs0EVgzWoHNgPC3CrVa
lpeRoIq7OsvmBwHN8XEqlG7BcSQLPEDcqdH07i6xP/Kwtj37NrFrrOk1t9g5NR3DJrCu67oNzFe0
3XYpEAit4zdiM90vI/7uV8+XDQKwRfNPLtqk9YBpm21YoicP8X73ImjHdjl6meMSdVcPENlKfRHY
6orBRKCxuCR/ZZk6SwNZfjCyj2SbthIO8xQ/az+QZjZrD8oSpdgPPPTprtbLiKzGFVHo14VzgoDA
k0AwSpeHnBzPaTuNURLxaBWcv+rC8h6nyRDbWrpax/qaHdyoqEqDBB3p3qudIrttkzmfkHS45V1W
edNzy2wH3crofpKRl+1rJ4ZPDMVE+4LFUDt5dIyqPW6hqdxoqyGPyQxRFKuFbNinZWO8oy2clCea
Tf59THDfHwQNCkQieqwfGy8r9E1VKw1N1ODo22mQidXfON5s1s63Q/Z/y7pflHUgS1fv/v88sLxj
evH3StV//eifSlX7NxrU5CeQuO6a5nUM+md5J36zTLi5Ol5yCkKxpgGwN/TJ//lf1HA22myGinAC
TH6Myu9Prar1G/8rdiiTCk9H42b9k/LO1X/0bTO0pI6ktHOZXeLaZr76YyfUzSfGGkWXHaZ+td0Y
fp64W06UuCBM1fq4IFWj1/hTOKIeI3NGSF+ZlU/MLfzYamOODqp5pH9lHtZ2HcuDVtTknOCaQS+O
nRnbXpnCv5hXCVJTY7GpbcaCPZJDk05gJhn1IG3/BkEYMyLggqt8vkQ6dPaTCNhj56EP0hesZYq8
Mm7yyvDOZG6KzxXnnrvSL4EF1VUMQA/hotfsTdgnbdjl2vojVoR6Ms9wMDIB9J8Hi6Yw+8Tqqew7
jApXRwDCK3ozmWkdVysQdo1mctv72Kzy+lSDHPNOju/i/gS3+1TgfowhaWEhNHiikXQpGPqAvsM/
mQ+rU6HxV1eKacbtgRRX40kXhv3ZXa0YNXzsg6US6/0yetO7CtXYgWIDH5xTYtKLTQzSwdWEmUET
TjewEDDCYHWF09/4S/c1a1OuwBXokq4eRyuSOsY4q+V/ExNq/6upeY75uQCo35quhxMlIK0Px4YV
r27M1cw9wFTkyO1PfGqR85pebjUvRaavcuLCRpM8jLqFoSgtbypiOu6sXMvOnoqw0pDJfos4WR05
QufHKoVkSfrHej2dabVklFOJWY51zb98+0LZt+B5xqslyxzWbxh0Jzpmfem6j/gm8UmOV77JlJv4
C/UOR9+DVsJqCuorz6EhlSwNvK7AgWVDk6T5nmm8R6KCYWGNs9Dsjau5MeAQuAPq0ORlon9g7ies
HawdrQ7UuPyRkENAa01V/vNcjBc0UvZurhJH4P/C+LdA4HpwlfAFdC1sK1BWcIMKFiCVxrpqSxZ6
PlFw7GYG3Vg4IpM//9UbXm0lV/tcghovDdxesRrMtuOb9a0eG9FVzAwACXNnQQ4paLy4Y/Fp5uow
Vya3njs2/VfiLBAy6z3GyoRAwnHr+hNfcN3QBQk8H1sfGiycPqcqW10duU/pGiqWKGAEbstz3fiE
OLoZk9JVW4qderR436iD8O2Uq4/OwiyDZmksWTGRMQAdmQQviSyA706t62RmnvkyrF+RZ/W4Tuyh
efGMjl92tbb5dGpCRM3pntrEDxthYLVtcORcl3Cq4eaZc5gNkD0xoq2LNHKgdozWwCUZAd6/m5hm
visX1H0iyVZnpCNwj13dnj12MmvTFB4L5moaK6p1evTNRb36aJyUyJ/NFQNzdaumRipfru4iaTcM
9PBmY4wba5yc2HC1oEEeWweQlMtN0a6+aWdlASxUfnuC7lD4Xv2bLpndpH+vnj0JkpH7QYdNzZmL
m5zpANcnajFJK0Bu+1lf2EEEQ7Hj1VxEEIx/XqTDV9hfsQE1Ugya2ZoH6mBwOea9y6SK3a3WoncN
GXz6W71o3IMD1nGnF8g2bOCJW2tkeB5MJEEBU51a2jULoxYS4bgposBsS97QAj7pUpr1mFzmbmpu
44zgqXSWmGVn7mUy0sURxAB2Wwplfo9wSsyPOc6srIcBpa/0jx6XEVewFNOlYaEz2Epy+ZLruFN9
oyNokeTRJ9dizTPWH6MdRWS7PHY+kX6HCS7jkWazf57ynBWl+SZfFOdA1OdMs5pTXLs2Dr2qxF9W
Rii7rjSPQRB5uFGrE7BY7aBdarI1G9HMmorQOODsZ4Yo0XXh9dVHStPNVGE5lAN+uMyeR+w7bckR
sqQAyncGstGwrlilZI1wR1ydTGntG08lIYkAOsoGx6by15XjGsSenkTW8uvNOOq+xjljljTBNIAo
yHjCK+I/tykG3hvRDO1hYEwjd9c1DxGEH9L7lUVJEcSfg+tgeV+d7aCUVyfi1ZqvRkP2D4opy7Rj
Msv+hq6BzgrKTtajP6/ObYm/WQOFSgbhdUvLOgPLWHP11NsRncBj5nVSw0UnQBjSUTAIfuHuKgp8
hZth5PISnwSmln8rlSee1yQ5g4LZbpPddWet68Rw9iO9jGeD03b1PMbxnH+wxzXWkd4G18JQY7oX
8Jk/0wPDSzfI8sFIhjUcjDiUZPKPbUO4GFhzfX04R6sN7Gqvx2vCRoZ4kjsYsGKDNDpJKiO5N+dk
PrD9WCXO0HjgCLEiaGsDc/3i35TkgEAZcaOJYqFL/eJhyYrfwQAVLrbtXoufryABpl0lX1Glrz7W
AQNazT3ZbhO2GMqekZbOxpKt87Wuymc8ue0JTPyA+XD2xolzCExpLMPH2l8fRJ1TwT6c4+aGZ4z3
ziDkJeLeVdaulRbqX8Po72wdQk03wEJVXpy8T12JPmGuok+yN0PNhODRIR3btIwDQVNxDxBjQGE7
Hvp+PnbJ0GCj89syeqcnKIh9v0cdNOwaspt2muNiRxAqyEr3EjF41j/MTkFfOXDr0omOQDVLdtWM
O1xQmC+WTgXc6E25pccNKNvFugeuRIps09RmecDwgckiFQ2ISpFbu7yi7RK46bLTBxBHdkbg6EZz
RyTjZtUkMxx9tOkHn6cxceXdABKYdoZ/g+Z0ufemNegc4sCDm07ykFLN98CsjffCUPWtpjvVfYpH
4wTwmNVriDXtyKvD2MsaZATNhO41d2FkTgrCKi5zcvA0e/pciDp7TwP9PbW3LM6F7MSDzBPqR2be
3kYsrb/zlKX+6JB3vCZeD8KM4XmwsMhCabspHPu53c1a5h90JdV2nvoyLL1mSjZounL6FV126yGf
mW+5Xs7XrPeq3TKMEc/xVAewNL73/azZ5anb7t1o/KSQfSLTcl+RK82XxEY9bxTS3Fk53TWzt9uH
TueyOn6FIHUqpy8Y2Z+gbEWBgRLg1ksTVDjLbG9qOhu7etbEPvKVe26Y3IewpJ+kP2g4Ax1ORmFX
yhrBdcQWhWp0Y4MXCZFSMfvG638y4UMfbL/ujrk/iHNNF3nDRatClUv7cXJqZnlSeqHmL1iK2LGI
sSnzd0JmgMq9kwao956HwMyRT1W72NOcY9FaTCZra2MB/T6YWtfuvfUJYc10+CZ4twdAtRhmcAK9
dNEkt1nT+rfIEx+GtMSLU1X6JW8zgLpz0b83J1M7z2VTSKwBLj83cnZ97RURK9vINJdTjyRqn6V9
/RHRT8/xbiiB52ZkZD2hafcwollk7TlS3/DkdfFIiN3g2vMugx17HHXX/Yya9uOkSVpkBvL/jWrb
bqe5LBsAOwDN0QsOex0m58ZGqLxh84cIahc8iOKkPwL9/doksQjN3qDr3ugEoceVcZyz1voctToc
1Kjupo8gDkNO1y0nQYxmkEb0PITV6zzhVDfu2PnbMkyJ/mAmYboHvZusfQnQZkvbmvR1UsxXtxV2
saCxBpyobCRey7Xrbf2ixrwwwhh68MxZHLVGdkkxGzDRzUqBVH3pFK6Z1UCTrFaaZTXV4F8CuB4n
+MjxsWO76VcDTgrh1Dl4+TA+a3kHUHl2gOcE6WrcaXHwtKuVx3Xa+jbtuC9Sqx+fkSgWx2U1//ir
DWhZDUFDgkXNz9x056x2IQKePZb4NxtR+s1UlF8dRiAS45UJc5es9iMyowdAa96tA0R+w8MreixX
u5I/It4PSByOENrL1dHUXd1NDKSR3mu0VrA9sWshH/lmh8qM1RsVU7hF99HVM9Ws9qnp6qSKrq6q
6F8Wq/FquLKv7isaNasVy7z6suJvJi1oxYP14jG8lztzoLuy8VIPdYs7RnZ5I/WWfycmfjG2ul1C
HlD0VtqQ9qEfJm3CeY3Qag4izhqmtUllU8wnfWUGXnE0nEWRyjM4QROrcT77ruL/mwnkGwHdWjrb
FPbgJi2TOe3b+eOQREXa9GmGI8wHl0B2kjV9WARC/I+Ix6A/AgfiNFJXdsFknyCqX5ELDfPNBJR3
gNZgfSOuZ/Eu3tDJxsRBZWD28cEGObVSndZ0nQGyvXkH/DqJOWxGzT610iS+6ZtoqcKGMctdXPV4
w8EQ3pEWz6nyH1+W1QVvM5alr0FX8ceOAlzdqE4yER++oRyh5MfhhI4CDOhqpu8JvSm3Q4nfZqup
uHn5+au/IfRdGxq8PIkz3qpLM95CLCtAZ0MFZO1gz7CKDpkhZ/p4nfRKUuVpNtsap2i6wk+5G2lH
Yz1+V6IQ2Y0SsjHvseDgaQr0vI+TA7FS7aGRcZX9caUBjdXqt/3FG/7rl0herWG7lg/JyTXeXi/l
x6lmaV5xqCKFVIVs+aHDi5CvMAM0S3JTNWUVOoSAfy5FPl9kT69CJtTyaT21l7KSv5isG2vP5/uZ
PyNKzkCC2b5wkbJcl913anbNltoC4CI5AHbg2HjlG14JPR0tHjyd2lr+XnFYAhjqsVnJD9VYwyky
Wh7JoDyatQbjyv78Ull/98Ycmv0IvZE22Nfv/rs35iq9actWJgecf5xQY2y2xUC40UiOAqciq6se
m6TwxBG2FjvGZNVdflLCVJdBKB8BvBpheegz1bK4nosNlL57LaWIigV5Sbs07jhzR6szsF17PZWv
c2drIP04mrrtNNyusuav34rStER3PCxrF6CaGwg1UQo7RmXI+dZz3GdGXKwtyFI54H+3oQL6+eV4
E8+6LnWiQl367vQNhEPY0493GvpY0IQoeJmF2OyBxD5UycnDE8iamXj3bPz+eTY9HMCVudA8AZzO
25rTYXmcfIerFVuA5jb2gt0P3hZ/5WLx50Swbhxe20OW2axfdpvRpRnGIcZeFdMBA6YFFyeEkdoe
lrnk1Ylro3nj5LNihVAQfL1+2P92on/RiTZ8Qcv2f25E/1+kGvWPrIRvP/Knc0YHcC10G5Uj9/IK
uP6Pc8bAVMPCAXywOmCA7/6nAb3GC/FTnmcR57xief/TgDZoW+M34Nd5Bknf/yhhyHwr4sGqwc5H
OOGqM+LtvU2pLKXb0XZxRvgeDX231Vvel8SSEB9f6zd1ozyTobd0+4WYGMxgpf6hJ+vSIK8W++AT
+taeIxZ8X90MC1KumjHboNmVjfeItrHpnH4zYDGHIdnAZql2At1SCYzBnw+IlkaNsAWmVaU6tij1
O9Yup9Gqb26rYs6qrVIpGACSHqqzvYaEEFmn9GPG3P92FlH0lFmyIbLS+agxbdwzanfjjQ4Eyyd3
53x1zNI1HBgZo9h4AqZPiZcmw6itkR3cVl5LOT9aa5+vgLpSg9kHPrms1Dv0saTCkbCqblHn0C0h
LmMk8g76GkRNqq8Cragq9pNqC29LhZEenTKWLik1BCXBm9Xphmoa9YXTzP2+Z2Q1EOTLjZ7wFDk0
UTvusoVBJL3bil9ciYyqqVSRujftqHrpx9m4jE5SKdAy0E3xORCVh0HInDZdPC9koFOjM39WH3uE
5s/RUrsOCUOSAfZUe2g3o9bmg4qIEvdjVGTyPNoGGH8TSZUwcoTFccMwvTPaM8pJjszotUcmmhbn
tDQf7aMTde6zv+47YOv8bk90vex3SdfqNJBZ6nAnQAg8SCenNtCqcm/1RUTjwZ4YmWer2afLyN+w
ValcdJWirbdYPcnadVR5kHXEoDJWg7czx3EMxz6rNyiUydOYzR5qahs3jc2wuBj/cAkt+bzYSJFy
m7txl0cpANtKzJ9LwwfQQC/A3g/11DwaVZvcwKooPtZ6hm5HV9QsVP/9oVBJrG/N1r0vy5nWJqEq
YZswB9zwwCKDQzcmQ4WkWEp6PLgiErf17ydbNpjK22EzSBGfEvoeblBbZf6ISoVpJxkIxVcdS+6x
jzLz2IPm3DKGij5xN7RkF2eG/xqViqJn7nqV7+Nemk8cWofjiOpnZxaEtgZ+FXWPnlBfdCwoWzUT
Rk8/aiZqo5hTtO2NBTYsntCixjyVz6VD6HBOOM6L51jmXqEhiFB2LAZZUwqDWmeWmrXtIvlki6K9
k2RGvzIxj7aDjOdnyCLlIVoibkFN0/0saLTFClWjdfdzPVV3cDOzETJeRofEVGm0QTPibYnBqt87
MRFRo+ZXxwpuyYdeFusYvo+KSy4ac9MtKF5UX+772mMdupEYAlvkOjFlctiAMLD8XV0JEiQ9OzKi
m4Y5KhSEvrmnk+PvOkcvfq/w+gMR7GpYp6AYFUSxoIr6L3SsxBYu2UiFmnKkREq0qYX5eRrnD1SF
9qbKY8JcfWWS+7SVJHDGNI0amTSD827sNPy7Y5DbzjC33w6P/30q/vKpiMn8Z4/Fcz1g4/n89sF4
/ak/dbceTz8HAD+T1285ev9+MvqCZ6a7EoE8x+Bpt56A/xzNEsln8rBaE9pX78hqyfvXaNbkF3II
48nIY05HuvaPPKXWG+WtYSDAgEVEZWBT39lvizt6BeNQp0Z7tBEW0MDPNOOiJ3K59cDC7mqZeT3q
b0wFneZGT3T52uNcVhHMgjQ6deizNm6Bq6amr7eHfKFWzU9RBh56yiePZ+fWTRo7DWu99wmay6Z7
o8KClq0WrSmJi2fBvDRsVqsLWoTottYFhKDKdNWWVmq7MWK9HbHGaMsBnYjzOFTDryxqTLm/r0O4
AqtrF1sjs25Ygqv++XuHWoaYjrYCFhWkgDB+Ihz2aMqAaff9+rl4398tkb8p6N/Mwq+vB8DcEkLH
SWq8jd5kiqFPJAU3x1HDmDTFxSuiNBz6Edfg56/0o2/TXl8JKp/h4lPlCIVk4MdPttAqW9g5i+MY
oc01kddQ99na3sOG8KhokKwcj+jy8xf9m4/H+NBFz81iYoC1/vfvqqdMN7uRlnwB/gO9SqANuOA6
3XTt7UD+wvxta/oy/e/49/r/72K6QLpAplOekO3wpjiJYW2mVZkVR4MHS35bMb/aTQ5c0Puh8J9+
/snexN1erycSBl4EN+zf5MwytyuSMtfTo0ymgs5ogtZ6K2VZ01s2liABU3A/ILc+j0zzDkvh9k2Y
dk73jz/zai0jpVlHsc955c3XWhidS4gjij45MILeIsTqtk7MOdF3GhwpP//Qf11D6D9WtSIqETzn
5hvKWIuQ2epbJzs2xrI81F7bwfziDm6SJk+Oc5fa9JArwCG/eN2/LiPs9MhjqD4RPTj6m6YTXMsx
jZ0mO1ajVIgm+TaZ7ULNrtIh+2evtVrqdeGvPge+XgOL849LFpj4SJqznx5TBiFbuvmkVzZ6O9/E
zLXf//x6vtlvr69lUwjhFHZ1yLdvvrys7NGQoq07LvMyGldO6alILWVsf/46b20L62eyLcdbuxjr
cjV//EyDQ6wiEMQU+5GtMtRm6D0DMROUFSnLfkxIPe2Dqe2B1SzrXJ3YgDi5/fl7eLN21s9KzcVG
t3YQyEJ+s3YUeCPC4nreg4K+1BhK0k1ZtPg2subyRIIacmPHmn9hOf5rbw6VEVuQ49Af5Bn6Nk1B
xQ7qu8hNj4kXWR/azPl/7J3XkuPIuXWfCIqEyQRwS4K+WLary9wgqh28R8I9/b9Q0ujM9H8khe5P
KGJmJE0XWSSQ+MzeaxdnZlDzbZ2W8aG16xISNJA5DJnzFJGnNup5OI2qnH6YKm+AJwx+cc7CMjxG
a6Yqsg3+sqTG381M//Lo+t/ep+SL8fHl+LgD1W8fTybtcCQ4wzgimFLfIIg47XYgkY2vKFejYrKJ
RHbDItd1UUmO2VUM1gzZtQzDk84q5+L3fniaGGTf+obq3L0a4ioNqth3h8O//yb//6sWiRj1PL04
FQk8xL9eTeROItTOx+RU+AJQVRbReqEt7frdv3+d3+56rhgIPHxlzHM9/vr7szExMACHRkdHMOK3
9gFi4+nNKnnJoQ49/fvX+v04/3wx1/WsT1em568Oqz8/qWavkx1kOI7zioI68sJhVUzoLZ7SbE/S
NQZnau+LSVrRm1GU0QHJaf8fPlhTfCb//GUOKj3bhjqCyI4v2vt9wJ+3hMByZ4RHV4/tfHJzi8O0
9ye7PkVkDz8YthLf5OqXTRK2fTDN4jTinzMAziBP5aXDY3/24drd94OPWbtr2MWB3+uJ5bbYFl7z
uAvPMb7exyW3w1/DpPOv3pwvV8JhYMj6rL2f3AZbNKke8jK0ggO3K0brUepMPSE5EUcGs+ZNTDeq
A1Enxhe2wcvDHIW23uQYAu6KVvQfeTiLb6D+wmtnkGGy8acy/IWrWTK9KJpi2ZTw4Y9Lx9IXK0uM
b9J22TZtDJCCYkOmAiB6PzS/lwAdn0fbrhuYYgNhNyTmOr/yoXfGoKDHYh3qpfE1srmzHZjegdkO
yTcdc3hXXSR/4fzxLPI/KBuRywov2o6wefVeIMM6jI6gGCrdiUgcV1s7yK7um9eMrfeIrZTrjbs/
ytgG+bx8XbfGg2d1nJ2i0+7b4oQymBDAXN31z3YIka/EGtvOrklGTLlukhtf/Mqerzxn8q9suca7
z483VLAxrDIWD7XdxDhYiauPT7gwFaGMooiv9HaF3jXwQXACfZ5W2pwvbb9wQnnmZLzDN+OKrMSE
KzTPzeVIl8tnN9Ms4mQWIgbUnTgvmsGFgQZFlPd2ZoH6Sx1+zggA8qr6Ogq6xk2+tYRtrpm87Rwd
fHy0AOsA4jylAImfvZLl1wbYVXEuAEd8y6PCgjtVOR+MYZhYc9NgvA+TYnlg8jL12z5rUf0NzXRH
RMYQM2Exk/dc9RxNi4nLfSYocmev12GBYIrJcQo1cWZDnwTLRMJMYBbVsi+HnGuJMOjlGo0zgruQ
1mveMJliSy4NjH1LQZ2j45UOkfIL4NJJR+y2HRfYTmDh/SB4ReCF87h65Wonb8OYqGHAUNOtkpXx
RcVA9jYicuZrZOTpOfPynb9gpJhaZ7pjGt/s+xQ3FkHf1a5hFbOdjarFnhsnJ+G15QVzm7NNijwJ
lNWJq2mXy1mjDzvargy/RL27qxz8G40qs+vMq21DsjrvisU9oGKqt7CopzWPhUWkx21XO8VBVHOP
TU/bgTCmBVOIZW2JMGj3/oR+0mnLHCrg7Fhf/WS4I3NuPjNt2cdxY+9HHVdn/JS44QxNSE8x+huA
auk5z7x2i2IjD+ahB93QOdgSpfPW4gm8RkVy1yLC3QyDPa1zGHSJiID3skmeVajIWcbFf8lhtAud
yW3dl+Mh82HgZQsomngB4eyT9b1J/Pixi+dvfm191JqEgdQo7IBoE1xgeAJOhvBeG7aAsPvsmmDu
yeOppmvrvbCdM/oyczNYyS2zyjHIHPVlGMJLVbrRa49hfwfleTrHecEB7Kw1UmHNtyqx7ZU41zyY
Sd6djUFm5A6rm8xtZq/G95+6nc8os7Gi7mcjsvo4m1XKxDEcwmYFvqdns3IqcxMakXujZc4bqnLH
FshEreVZLqg4pzEPNVJkCykLmpg7CiUnDkb4GEHmYqkHqxA9s8oen2bmf2uSZ80+tB6W+Zq5TJjC
Qrl7+PPeDxiL7WlizHqKwfHzolTR1zYSj54cx0eUNDNsWa136/NHosZDe7ol27e473pMGy53Wn7C
UkopYGVVuG1napHMw0yYlarbKuEmHEUljFIn5IlA/LB7rFNaH831FxSUeXt/EXgRCFInkL22irtO
9F/dfGkCEyPkrdMsXrqN8spLgx72QrrHc1pcjJqI4jLN5D3Cn26vXB299Gk0Xmw9BX0Sjud01ALg
DJFj7yg+O4ZypdUl24FzkolZG5/throdJ6AH9HUouDBTagdahNx4yOfW3TGXfC0rT+6JqRretFN6
v3pnysh+LU2LQbt0X6Zx8ZeDkIkBpmWcNmGlqcdKxET1svi3iDzUmmk5b+2qqrdG37hHOmgfQI5p
9Zua8MOfNbuFHUP6GXKMDRqVtGafWTTxJ755w+qvpIQp3YN2c/8hDxtQMaEd2jT/aewwpgBzayQG
04c+9898qf7TJDWkQHbx/Zoi5HyfFtE9uL3B1KApOzKwGitgVImBKy0J3QkjeRhdI98rrx92OM2c
Z1LLqnt4ADbh7GZ6CtPGWuEfSWAXw7ZB83wYpOTC9ssra2exDQvfuo+aHMYTzPQbP4rI4akXuEmy
MQNC3+CUC1iCOau/D93zK3HQNNuhw4S5JVSkJZkhlN4hHkorR7+AdS/qQsRwYrJvtYBHjNidst+3
K7INYCWUuzkzKgckOwN/8jPcN5kphjhVE10mApuqICRa9zQb/vyzpx2/6e1RP/SOQcYT0A8sz/iN
eaajLSYqoxrkLR17fYDl7tIAmNU5N2cICgNrjzEt8vtayf7O66bpaDddDFPH944FOOPT6JFZjBHc
u1TNFF5TXXoHJxqKb1mJu22XAad8cSLZ7JVKs18kiDHBrV0sswY7lV2d5u1Xt6vfC370rm0q7F2+
XCxMXlAo2Xg4zH6pMY1TVGtqWfwK/baJS5jM6aIvyEXB2Fe4paVOdllhfWcaDL5W1yxK8K93uxLF
I9nfuvrmmuUAryTFjebzDMQgsxxmOYcBxsj+3hRD9y1tM85scAkFQHy/Ja+A5afbZPKZ8X/pdt8V
ig9nI5xyin/FxtygXCAOjBu7J2LB7o1fSH7L6yRr6zYZpX42onD45rSJ9xZpvyVTmTjiPJjE4q2j
+rnIXbamZVEeDeXMZ/ywfrQr1ABdykxuRVY0geENuYlWeXWWjpm5pYrCkG7NLmDOhqkGQRInCRzf
5l3109EpU3F1xiQP8mzkmYHVcEblrLVSVJdwQxEoNdPRDMf+bJLfoAOykSuOs3mJnpDzWPN2Aq50
kv60olSZDnFd4ppCOLigVYIUsfeziu+Nh8LBFnV/rpdEf6/pjVb3Wh6URsGnQPjBe0juab5OlMQ1
hq5WQn5sp6MSNho9adkfhlUbvyys+TehN0dfZLmkW7Pix07O5D+bZYJ+Ucv2PaydhHKStDEc0s8U
xuGuD5XYoFB+VPbXCE8tejGO1zAPuaiKrwJ4/0Z4xqM7sHJK3XJBs+ntHQyhm7bswVVlAv4txQlc
U7DEbGhYu9Fjb0rStbdQyb9luRWXiCgRYum4r3hURkdrMqy9VuPPfrH9A728s20QHu0z0wMkWyh0
fQXbIbLFybjTey/yiVH3LCNwQy5nkkvh+MrioBfzY6n5wXGlvYM1N9mG9U9+gBI0PTVkuW8t7UXX
tBx+GTV6ymYpSqRMg3VOGOzuOqZZ5wRJBYJOxgPWNICRqVvomiC7vmW96W/o8XnqUAidHV05u85P
EC+PfXcj+im9yczpkCmkjjYF15amWgX9ON2NSpgQACd1lIgptgJBMa0JBC+NfteiFLyfzA4PLYEa
e6/vfvYAQHe1US0HUyHJLRr/vZ2NYt/OtUJXxOxgwZiWjt2Dto2PRDl7tmszdYp/S9TfuTCat7FY
7jQMob5Sz3Dcrhy5DIyIIbyodvmFPP8rq7RHeKGHmmp6W6b5hy+S8bCgVMRN4X8zpei2SxvpwDdM
+UyAADu4yvo2+SaFFWzEwIutU67aPkBns09R6U54NDHBqO/EiBKuVDDV3kiDjiAatX5Z7OX7NLA1
Rfy5byDhjNvZn6MXUXcrFb/1srPT1ijTCb5KqsQ+mMtuaJJXmGPdkRgDRPvPwhs04AbCweIueUIT
GyOH9LNt2wz61bBa8lZGQBgDPcyN1ihBcX2vt/ksSKtI3FccKiWGv0Z54H8gSSWNYjw6kmOC9NSH
9FWNJiU0HvIVU0PKRj9Io93HxfSI6cz/IRTuxrNR5wx0yEfBnnSwBmu0L7iTuy7dNBjC73MLgPG2
spos/ZgZOiOchl3fnyLQvD46uwx7LlNNh+BAEush2XYRjomMeujo2to1bnvdI0bsjCpFI4psZKO6
kZYz80FdaVjbXpSF6KMUNyCvyooBQTuNCPAzvC2WV9EWRVz2Oqg4XpgzrTuNudLhm0bPuguNhh6j
suSFhB8QYjzjvnpNOF8NR9IlJy5I6LlR4jY1ZDLs+pVdU2iXY2nsUjKlzLU7MZNp+JkucApTNZs3
wsyWvRm14MQysEFRYTDkjuCBPZqd7HcYL+hEcMiKb8S0KXnt42Ftef2+mrexrLuXphwoHUhnFofa
hIxFbc+PNlRp7OKKBh37LAgUxFz0Vzh430mUsoKkpfwj7b6+l+2yzcyBVWWNHXXhkX+yso4HaWeH
Z8Q6DAU6mnwPoezlc1Pz+XpD7Ri7GWf/iaQrdjZZPhwAmxavn/+K7xXWo1C0/Z/cQrIsliOI5/qj
K3p6MBhOTAk8e7wbF8oeg2aTXc9Sqic/48NM2ljixuub/eegGKkFaxT29IHOmBvn5D+JTUKy6sHw
eYskZWZnHBnlQRWye6lICz1ZScpP5BxZHjoGL/cyyc3XQgu+9TIDNBmOU3tqZUlWxES9uxgxIKhM
w5ms57nfToLfyymYhdeStq8Z4hpQ0pw2B0o1enutc7cNhiwcs02yMBVheMlhsLoEQ9H6QFUG2Zyy
kFhkrn+IYoT2RfUHw7/kILKUiaK3XPy27ayNmftQ2Hh2YD4oo6Xa99k4OgjTYXRjh5OXKl3YkC2S
4VW4ZOfP686AVLYfUr4Be1mpnm2+PMREs9EmAULn/cV1+MvA3LuCV53lIdfrZ5Jrtmwm/5Xvarqt
XAhYiiHlFk/UcrXI3TpU6ygOp+RydWeY8EsOXBHg+7JXDldA76y+OX9Yf2CeqqcIE9TOj9HT1UCs
gt4lzWbCw/AKUgzhQem0J7dc/9+q59MyiQyZt6btzteBH7QDwOHLoBkN8Rqb0kkDAregt3dc97FB
eQ2BCgbY5+DJNKzw14LA9TKkUDBJIWHDCO/+g1FiaQc8zofn3prMG98cw/PAAv4jjKGLYuPk1jFi
bmEEt+wmxz48h7VZfWRo3k4+RiYbtcGQC1zdeWg+0hzwG5bYG/QmjKKMChhv+YGsPeuGvqV9gXPL
v1CIPDvrio+JuF/rccz6lEqLN251WfwDsWhNJmjCSyOOHM55P4ennpFrsdGe0X0sc7SNBBO5vuHP
+S0Jphy+37TsBiiSCa1HX38vhUdIJsu8Qze0pMv2fDt9H3KzT+xKQz37TCxKH6nM0O+iComPzQj8
WqOJeWtHWEMkQi3mJY8s8660VXiW+Rqy1tP5yKDkODwIWzL8YC2KIGe9Csaa0ZysJSMF6TiQ/rye
nnD0NVcJIU7fiIwFh6g8o8LDX/tw51sZBhXdKYQWzkff4ZOKVGR8WWgI0KHU/MJ+v16DrZi58oB/
nYGAoEn1wO4eDbLkAtdzaftgeg8/PUWfTDaeOb12VTK9T4O3ctEoyFtGqXW0iykreDICzrwxu6HE
ctjrL4kYvR/14IS/0JdCd5LI5KGb8WRykhF5inRnkttKroDBb8K3VK0Exa61WwL9MOEMATa9P3CZ
/yd0+A9Ch1VczvT7X+v/7uKk+jNb7B9/4A+Ng/gb4gHECJZgf8YcG1P7/9jPPeCdyAuQy6EgF+y7
/qFxcFYi2VpAAPNS/G3VDP5hP/f+xi5esNK14Tes4OH/xn5u/r5VYL9ieuBPXbzuJkvp3/Z7xMtF
Aw2eJD1I1CGL8CUDxMhV/Xm/2DMPH/LDl3296q7McWJImfdE+3ZiepYlvnAHYNWLsMvuJZpQAP7p
k/xfVti/C/x5d5bg1+cNsqIHwvHXNYSvvTY0R98h5cSpPiQV8z1Z2OVNKSdufGCP88GvxYrXZEz+
HzafyPf56X/ePrB7kKs8k3UhMhREKn999TC2cMbrpDmFUfhaEFmKDVAn/jXz20oFYKvcG/Y1pYK4
rdzL5PjJs4k9/H1ayuWHqzucVDUxm2egK90uI5Pi0OetJs2hqdSDG3tMa4kIkjy4ix5Yrl3D2amp
M1tNYulUkMjkDF1xF1uzqHnIDeZWeIzNN6PpuoHWDH1JnoN9Cd5ZTSjulAWZB6pPheMWJpVH0HDn
LDuyvvRjTGYGRiqnXDN2bC/bR43vx1s/jPH2JY54MdrW2BGs/UUzZ2AYBKcJz5yqy1smwNHOIECI
B0plD0caj3CbIRvbpEg1CbcA8NNsolCRvBCXYKqsaX4tU6+QG/JiOH/HNAwg4/YvBJsCQU9EPtIy
mvE0EGToYcexs3k/xrk6TL6V4LOzRg5xZTWPq8vrgaTqxAxSGJBvOVoa7ByuaGk2JpSb2m6TPeNa
jxaBW+lxCr2IqVjTKOiWGC2/gKCLd2XvAnuF2QcSDHZC/ziBm455bo9M6ciOEHtcq6G3Ss1w4W+k
wv65c6LFvpRTi88xigArQZTBlYQT1+FrJSL7iNrOMja5g3NnlPLVRS2zi6Uq78kem/YAHKw15Qfd
ukPcTLmJWE/sRZoSNN6PElyBZRxwQUc/mtga9kgn9uhGCUYgVunEErd4XKx5sJHi6fS8pAwjQTq5
pBH39XGh/ILjUvcEsQKH3vc4UJCRMk9QjMscFg8Dk7c1z8e8hIY3ncG1h1+ZN2AiGuMRHo0r45/O
KAYS6c1JbpLSLX6yOM4qRtQNbbBkTrLxTSgGmxm8lL1RLkKHgHvvKY6MlClZlmimKilz3fGJ2UYy
1ZvGZbS1ZVrYRNuU2DCTgKA++1GmLOhY27XpwQJd9QM3NGNfyEoFdKC6rDEzdg0lw8eQ5Hl99Esk
8HddR4Ww6MU+5YDshlc1JUTXMsqoPhbD7jWAXD213BWN0X8vQ52SEuPDnNqSU+Yku163dAqkyFCY
zSa5nJ1wQVfrwViSp9mu5vk4s1jUWwMlJJZgxDFRAK00qt/XGR0IDKPkoYokiGzbaMyopPGB8igg
VaWNx6QOGjysH12F+2K1XHCpT6I6YbvPHmHMrYch9twN2TzlHaMzF5A9wWKwYX1erV1/NwhJ8qkN
F+LpINuHqzXC6V76hJCgTZsMvHsW8Asy2Wk5JtVICAFpzW8jA3jk0HLAaUitYHu7jnG0saEL0N9E
2mpxJT9Tils/RBKyrcHHf+Dppj7CVrzsP49yiGZ8TsCvrF2fepyjmdEPt1NiLV8h9q2BtQyzYEsf
CFAOSRLmSWDOH5L2WdRnpG+Cv7GS8x2uo9mMnBWjhkrrtYymPAE5aMjyQ899waXTLt2lakGewUbi
HaMlg4Q2aixbG8dokdZ6Vn4HAgKYD0G+VocYOZ1wSYJVcz4JaxSLAAk/uWvgRWCweSuObfoks4lP
SlthtHhKx096m7WC3LCtw3RzmpXvttgy1EHZgX3DDggBjg8HGhy0O8hwyFRB/mDthBgXN+74Vq0Y
ufiTKOetcLmQhfwpwp+5y0ZCpDqzf7anUVF1+ak8mNjuHtCSQKszspVcB6gcih0JtxDtrBVu56yY
O1OL7Brb66bFICPohnSX9ouFy5qMsFjL73IoFUpX24z36Bh2qVUZyzY35XTj5Gl1odqPb/Qnea9v
vJyRulfLnYce72J/QvpwiLrIf0H3IcHiFGBcBuPyk+1nNivnT30y/3S18v/mTxZg+ckFNIeVEcg5
zuAsks5+Cjnwu8LuXj6f4f9XOP6HwtFVq6jwX9eN2yqv2o8ff6kd//5n/mkcWVMxbQ+uA3aKVQT7
z9IR3OzfhFSUJvgP/b9Haf5P6YhfjD5HoQ+jprSo+P4oHdXfqPYs31PMJmzklf5/Uzo6qwbkT+UR
GhTUfj4SHY+Xg8ryW3nEZr4WobEYFzTgDdZU5oferF9xVDhle4Zk4yYNMzEPfAX40l4l8sb282IE
2Y3lxkU7Sz1SR2fHD4HfXEuDQlyRCdgj1E8Jl8vbpDvoLO2n8JB5iUySGxlRalDb8L+G5AA2C6/1
jIhrJJEP+GChp/jGHApJcsBm9FxjE3vGuDUGsPfFGUY2RyJJoHkyb5owHMSbBY+131aqZ335lDZo
6O0dIRWj+0B5oWP/Lkl6nAm+A5CkYLpcbKXG873JNcC0GeKfEWbbSFbclH+vPv/vrvkPdw2y3NUN
+a9vm9OPj/gv98w//sQfN41prjcN/zFZUCvl/OmmMV3SiGzmLsRueC73xR+3DDcT+kZ6NOXBrgWY
/s9bZm3EfO4lUookVk9X/FewL1Ttv90z608QvC2kf6ZDy/Wbriozw0bjD1G39DJs2UKGM5fSnWew
F55JY09iPWx+uzxP6N/zpyWpJZN3y/0Z49t+AmvMOMGs7C/0StNL5hrJhRt96je55aELqUvlUbYt
nV/hzVnm/tHIrajZxNE4Misvm9BAZ5TkdnFhdtwdhiFP01vXigGzktTo7cEnlqcinGHZpyBqCh7v
ASQZJ+CZKvdxYhJzhDf/gT1j325SMYY3uV3XN522+sOshuZs+e34A23Lu4NX/IdDn/hG8qp7QBlV
v7cohHkqFuqk7O6D1HJI65MXzywYLHw7xG1OR1FXzp4vyrgtgUhPLI2GfYz4rmXV7xOZQs3HTLIY
9mhtVglHMqZ3RhxbLwM+JUfbdcAout52SSwe5470s1432Mh68ZLLxH+e5DSTuAR8oLb8l2ny1G4Q
M0XrUDwQX9QcHd1at21RENyDFpxNEscOyMLxJFWcXFkoflBmkqxG4bqTtcouTcHgKa+M4VuHofk0
h3KlhJj5T8Qw5EGknvlzzSFpIMm31ZEG56fWABb9MZlepekhNooSwE8NeoktIhXvHSgnwFaXHm7y
qpciKV4ag5fGUYcrOh6Ht7A35I7clGrnQNzYytplaeWOTMzJyx2kubETv3hyl8lZHVBxfVqvyOdm
6NSePoBw31Dn2dG1NNV97Lo9735w2SWiezkIkoNmZp8TjjSVmdGjk5nZ/Tx3CwFwsdjGi9OQ+Qr0
gj5ukryKXe1WKfbBYbk8k25kJ08jwZs3sqjnm3hW9tUCoLRXcTjej23T7tFGTt97z8FjCM8Gd2Bm
wFdkW6IZcjnmoXDT8Ya00eQ4ybK76UNvgdGhxugHDbmxzbGFHWN8w9Fm1rV7MQksYl3bu+J2LCno
VOsvmIdLS5TbBoLPJvI6/dWe0EtsGnu29pmdNXTeCEUCK4qH/RBbQKHZpFLIFuhbCPuldOxrB7re
gP5x74/TTdLwptxG1Yyt544sR5cGacis+FelkUR5Xu4f3SRTN600fqhFCkIR4pS0T7JfN3ZrjLAy
FxBY9trmu6nwX8CDk/DYupc6LJP7gsfkPofF8G1QZr63ElN9B4a5sEOnTdoiXwUt1BpEVJr9+OpX
jn1vZKEbMLkI97qvWH+WGYrMisjXfut5hAaCxR7roCBDZDdra7l3pVPtlgY1hFJTGSAWtE4d9KjH
XEh58PJRf5XgQx8AcYI7SUOyDVys8ShfbLI6ISMXW8/nV1IV3gZib3xA7u7YMK8YZpKfh/Qw9eG8
S0ZveR6mhokEETv7WAoviH3EuW3vhNfYK9t7pdDa4HH7ApBTPUK0OLalvdyhnxm31eSepea23qS5
NZ0QGJOXOKrqHuCJsTPRamA6q735KQNsdi26AWWM1aTviTBZ7CmCI/XYjidvTuLwVKJqf2LjZ20B
wGztqRbXgnWWKKvxIaJFuJlTAO4cnuK202vqqWR+URagugfR+EFkj+K0NOYPdhbqtnaa8mSZKLiK
TsMMMbsCSFZtsY8Io0Nr4WcMk/qL4dZzCFjR7p8WP55/FqKut+Rg03FCK3lw54bOiNyegegj9s9m
IrODqyd0FCEHubCW/oJDdXouc0EkY11GW+UN6iqm0thUbMtOfhSPQUhh9WZXIj7ONdodcOHAoJ1+
NoDkSvXGQ3A5ous3fqJAMDbTGAOiU47+lYb0OOz1qseuUSYisoIJQyM+oqWIdo2Zg96G2nvwhg6N
T032yhspMf1NW+SPkOQ1FkhVwndv6wtA/P5+KWW1HydvuRcmqNQubrM1NSdcGJ+o9lA4JEFajGcC
XIQDPLnY+RnNZGyO7vRdA6LdZpyZyD8ywLOtksZNbDgNsD05vtQT6811jfOokFQFMPXVG1Mb7g1b
wZsmRvJEMNx0LaHGcGBFI1OYxHlnD4R32W2SWzMsy8MiKvNjhGQdTP3yHGqOdGucLYY3qiY8nJiC
J6ZLUwAL0UPBnT8CRTpRPRDz0tomihox8wWXlvQDNxkeRrz4L8YkcUTrotvMqozvU/RWJVHWZEKL
SAF/thv3DCK7RoOchf6RcxOZbi9uOtewH5dF32Pi7zdNLvILiQMZFkutCZmykNJjOeCWIIXGN8sb
tUQxUyvjMQNyvp1GKJgb2w7J5ywjD3qUInkXmNMOCm3BaDC8gf+fwbrtNM6GlHHWIpJgrAvnxA0V
73UBdy3qsYhYE+HzkxcWxKe0HN9jOH7EiagPxiDUZRk69zugoPxb29XGreygNdmFfFo8au3Z6W4z
P8RLPNruqYVtf2CJijpXusNzV8T6LFXxkS4pUeEpGeNNllSHATHRUWP6UQCDo+4MfE7vnCRyHruo
rO4XwG2Bx5MLalf6YEa19WbAa7/xeSqzFDbD4cVMEuOYL4O8KeokPVuJ3Fd2ChuONIhMOV8nY0Qp
5BX5juUZNMxoyL8AZKkPENGau9oDhk66u70XTfjTQ9+GYiOOD16HLGEkbfrYgau4iR1nvNQyi15B
VQCu64aKAW7eEDQhl1/oDr/ERQlxNUvdJyzIct+bWb/l/aHQS+3rwKlKAKz5HnaOsSFRPL4D2HST
j8Z8ndQEgNV0nvMmK89NigaCAchwYCvs75MpC99bPU8HZMrt+2SUahP5IDEqCNInd0z1PodcPpqc
K1DHzT1d0CYjS4/IGijXWs5BO6PWdL10Ofs+fQmjgMvUX9wKCdXGqQrmIXkVbWNPVNtYuPnzukl/
oqjKiJ/2eNRLk3wbJE9eerdSIw++G9W3sML3hVoZy6TDXUfbKYNywiMHW6ZAMG5FN6wzOXasVB8j
UIOSEz9V92Ag0XY6CBnIS26DOU0l/OnxnRFQiqqCELnDyLzmrh7ddIuh20Tx3ZZ7CUzuQ3sMfJDC
LBQpWackKNqoQZEzN04gq2X6XhIL/A4hZisocz+KyA8D3sgvmFjNPmV5WG3n0kDd0AmPvITMQP7Y
ZmqLrIz4CtPJyisYtWxro6zdjUPBIMxwoh9h31qBUy4jjzQELIjZBCzHLL2j7kV1JvL9aCmQb2HN
E3QMzfPCOYADmWqTtbc4hrYhftEvy00/56Bb+5G8XtVHOxiDECVnDQw3zx6ku2Qw28Q8EeXRCVTP
VnoSfNXvFZoPNE+IDt1SwwWNZrgpbQeHJoqNjo1yTkZy44buaxOzjGeq5DK1XcSDi3UImu4cpbfm
2JvfJwK+75YJrjWOmHxrh5lFQvuSl+aTNzEmDWGdenH1HbvEoJxNUeZ+8cWd0EQ7ZySR7G37yfOr
LwDt+NSq/ge7d6yRJZUys29Mk2DHc9MdWGqmEupBkrlEEEdlYOCA7zdDNE8/a0Vm1MiCi4CSTr7y
Z6p3IwJkOVtDfSKAfYIXMXhTIDovOevBa65Nzb9ddap6s7nz2Ae0e17RYNXiN4GOZuuQsGsF919P
JbFowryyTvWYk5sLdzDzj1tXqy9LDLqgaaX64eQ1o/3FXepLSIDGTi5++9gWjLaxPLVno6iLBzHG
0CGZBUebKh710cnRfnMazAFVn4XegRKGTcQaIZZkR9Xmzs7NpUXOfeecW9FSAgDx2RFnPAVSzQUB
XQavh766ep6SwXnpzAz8H8DkAjg7+/5Nw459K/jkYLGSN5uwRX8bZXgXpQC3NiL3p6dp9KNgSAFK
bnu9iCukW2ub9l0XtOAnGywGnlr3+DWhiDyFV498A7qyIwtt09VMOaYiTb9ELOneQM7jw/e74XYu
0RsWcunAAPJhhwUTGcPv6b6kVcS3RggYlBn4BBJC1wKyW9c8hWEh+iABJIWIzpenrGvLxz7yCXlo
zOZrixD41ay9BsVy9DUkK+3GsYgwIwNDGEeYNYTwwu6BgTyIi+sX9dMQT12JTrYu3StzGkJx4uaD
wSbZ2/UyIZFDr7JsvVHw2E+WiCAjkYfqLsvn/CUVZFt76RgePDKZsEigSjnQCvXPWavHH4NB+lpt
OdGlK6I64B2V+7RNuQmJa0RKpno5b2g9qHUarD5BGMvxG7sXQcVvkDbdVtN837heFgcl9LvHNvKp
xJrl/7F3Zr2RI1mW/iuFeR4maMbFSKBnHnyXu+SSXAoppBciMhbu+85fP58pK9ERiqzIrnkuVBdQ
jaoU3emkmd17z/kOCYCDbpO3niG2khCaqzG18c4tS3LtREjXcka15wze20pNLg+TafyeeeXyAVxe
4KxcPHPk3s4sGqaTzs8pSwXimGHEsJGo5daYywXJXwWbTg7ZhZwDb2MtPFfMmMgkqM3wCOEYvDUn
X0xNfnkokkCsE8qykvpTH2SF01w7FofruDBR6fI7wzmuR6gSbZzk9ceyG738VqRJa22zGVvgTS3Y
BVZD2UawcSO3ZbxFS2T5ovPrxzvhG8nBjYg9j4vBmJ87GK/T4zIaCfur0VHwdne92ZJGue170Ejg
Sa1mGk/cksbzduDHI8ahrSj7dPW/c8aXkU2Q+XkJpz0RB/UjsOTp6bv2z1/MiOHdvOtDmnh+yTZA
V2HS3XlvUq9qDJyZJcZzaLTOBiAuIlM58IvkV4bnbYLwVebWfkjk0UqdnWE3OycSW08FN1VPBCr6
Wr4qXh/UOmB8f/3h3o3Xicbis4FBY4qsXIbZ78brOb7OwgzkeMYtdVYVZ8XggMfg378IRn3NS0Bp
oN7fAIcOKUUv6UOxREPGv13U9YUqd2+X+U9L8u9aklDh+N3+dUty/7VswvjT9yIQ8cc/898iEBjK
UKEU8ZZoLLSS4E8RiPObi2EedYju/b/JOf5sS1rfde7N34hVgTCmc2pJRJP/TuMeHsaPbwwIAt/l
X47p8thIx9VP7XccAl+WJDSVAO8sL3wZU/I2uzYtty4yN1BKD81gHAqzrz96ufgIdEXsejXv2mk4
drPytotRyytrzEHxZj7GRYrjKxRV2b6ZTSBCRl2sMVs23+ZgYFgfQc4ovda8NsKsemWoYV4MyX6+
GF2/sTKU7JUXx7vAKKZtT5ZtAvDpblxiOKYd6PsRVXA39Fh7gbFvW0PKzTzaDeIxbJxDfju3EqBQ
x3qZZNNV0yqsd0xKN6Ua1VrMY/8oY/TAHEuCK4x+uKEMcT8yF9y3Xfjs2tTi4IeyvYKXfdOZsTgl
Fp/JNOnJCLcFdGm4NcBgRb2SPfXTvOrJTl+hh3UOuRo+lb3Q07th3DR2Nf0ekyt5SkdcYJbPjgzU
1d077WhSmzdqT39KR7Fk0zazrC9dMlk7G/3uhr6RvQpU/0kOM+OKbjjCls93eQyWKlkA5CEEZWFX
PscTVVzyut112bxbSuM20NFIvYHLoLL8cTWpUlwwnmUfOyL5nrG373LGlIvo8ksKxeA6zrwGFYOn
wBbTBrxpyGsZtxDq9Gm0Tj/SzIrvUyuyr6zWoLixCm3Ho+36UFtG8CChpZxgIDJzNHKnOYSdW18H
URWfUZmMHwNftl+wvvtPU26luMDKfty4pfKuI6yj25bt86ruM+9ejahMi8xi5JjJwTkwya5eFMRg
d50o9MeYuZyTkyGHJTATSialrEKAnZUIV8yqoRMn0WDG1F6bGF8vYvq+5nAkq4JTcxAw+S1N6iwo
ivWq9gpVE0SWAsOC7YvVoyModKZDv5OUIK9KDsQlkMpXbB1JDkEisxJ3RpBvpzwuH0RairOF0PP0
BlSEnJ+8VpWmeftC6fBw7H+7PCGY/i1+YHaG+Nx31Jgo3+1p28Ytvx85RwdYsrQ6kFBTrtWe/QkF
QfY0x/iCmx4ZgWHBvcX50XFXm5L/jZaOcwONNRgkjRwzAQoOdKiOU8efpH2rDccFNH8Z8mg6fUCR
jd6SL1/P4XwhD4/PmOOKvaA9grddOi6FD62EbeVl/EFBYmu9ZcqGu2nISZzt8uol4v3bxy7bzGqa
EDMGE5QOJtUocitcImcKsfZLzOBtL+i1f3UmzD1BX1a3b58sCZLK2w294M9nUqr7UCdlxQ5HckqR
yLu3J55B2+jybxkRdkc0Fv1jm9i0/VxOJ2vULDOdnny+zL3TfWAL53+YabSWM7CIbDxO69iy2mHP
eSR5fXvSEigKjL1DH7yaIH7uFHOGZornl7cjrWGcmTD6ISzWAHX8UT6PBRKHbZfb6r5xoPWjiZ8u
ggTfTdN0JNGHvbIPGBdZ9bDgUSos/GoyGLGTodP60qkoPhdm6d7CNppPdSDkRXdbLmNt5NuIJzJd
cV4OXkmnZqri5BHi22DiDw0eV1Qz+PyMou6hXOphv6AzeKjRYu3LDKT+26+VjzmxmVSAHskHQdFh
tRu8dZlw52ZlO9cCvnewAkpMC5E2Bspoyj9QQ1rvgOOKFC/QYI09g8yn+9Ymy7ktovNQz3eYUR+H
msPj4JSvBZqcMHfnte/dyK6/NcfwLhrMdJV10SFPmm/O6J9wwGUQIfw12KHL1Fo7OjL7zl2ewqYl
wsqcvGvX1afRwNmmrYGSdS7XntRjF/YxxjNW2e8FzeyLzQkedQeZBsimNth4wo0L2mwtVKGNw/M5
hto3TgnksvJoFSq4E5wcb8XE7MArQ2ZEI5LavVumycpDr72dCRlZqQr8JWOsat2BroZn24gv6FDo
28uvSPrLUx3F1QkFDt40mYsrSzqf6aAfCs+5Z5vM1kD5rFudqfiCg+Vja3if557TLwr+fJcNWBpz
3a7EwDvTWF04zssGrXLluuVDj0B+PUTJ8oXW1VouEQFbS9Tuqm56KLC/HH2V7q2EzFacAvzACM12
FGto+8Y5vU5d8QH9iaTHjqp+mnN81NI6jCzCG9Prq+1E4vfK9PtjFWJlhCP4Ups0AaaiNK+Ba6tj
w4O/h9dsbhwE0qbI67WR16tezN+oOUj69tRXUNvxwR5r81W5RrkRafpIGiY2lNmwtrzrTHGs2lvj
tyOLpIU1zTCeBuywLKwH1pAdwmSxoCdy8lwv5Ub6wUOdt1+iucMeWXjzeYqasdpa4RB366KTBKEW
6Be3+JyL61K4Z+K403seK7xCBCvfMZS0t6PsC1h/aPsOaZFWG7s1BgpkWX1tYZhul1zC0SqpnKrq
U59Ritc06jaJGD6a2BRxILLbE33u7A23/2za5gvuwr0518GHUVQYtKx0WDnWmNKgcYybxnY+BBQ3
a5fXEAFQEX70EvbhorU2HQiq69Hrwy2HBMaVyhkuyonFh3Su9RlC+da6BUh8RGQ/0t6Cy0/G3pB8
SBQFjt3a+dc2UMnXrmmyIxRChd2hRUA+GCj6XHvcEep5HMPcwhmA90EFSXnP7HrahFHNycpinjNW
jXeuhmp8Lcw5ex2lIPWnwxnncMKidI0pEXmLWMm7uFdrtLr1mogkz1+5UxJeD1OXimMrwaGvohal
FcFn2g5XYyjsvPAJZahx6wqCUFJLTjU/Yol/tgkN+PdJf62cxuaJKUinK+nb0SxcyJ1zpr48Yw5U
ICRy0htqJ98GbR08+XXcYQ1Y4mSL3bwoVnhrsSdBq7nipJDuhVnW23iCApmNDm64qJm+FbmUtyIP
uw9jE4+HKlL1s0u4JSJEYgHIYonWoyJi3rAr3KVquUrJgjrlw2AcTXwa60rI+lAGTruu0FESvzkH
O6hsHh8rIx7ezn5XbYZ9rsHcgSnXvGkCIAGZVTZ7os8HNLspY9yquZlK+NOGsQ8lfZHMW16SpiG5
Eu9fRnO9btaLSMUqph28wxSNLATT134p8c/E0bxvNJJY9gE8gKwd7haAbquUMpqda/BuZ8bnD3XS
MquyUuPF6vwzyZXt11FrYGp37nZ+5YY7Yv3wblg1YGlipDaoSHjFGQOtBs8kstkpb4FvMFv2kdVS
mTtPVjXtp3GCTWEtD8xSldbpiVXnecl+LsTeHeMWtVhDq7gMv4JngsHJlkcDK9sOcdKTlzvhYBxE
C4S1Da7GOriOw5r8YsfBKuklV/Pi0o1MvMjvNokRpWJLbPzFZ5KQi5PqGUYMW+InMqHtymMS3lsu
Djpe4XYMV3xhGygpBpKQLQGFrongxwwxwaoxm+GQcv5drrG4YiZOwjx1YCgkZCR4FWI0CCpTkuG9
6ftyk7sxkbrgWqL5c5R6mPOJrw9KeWA3fJ6YmwGrHHY0ePt1aPfjQ6CWZSvmpT2HCSOoZHDsm85Z
PtaLFW+Xyr3QLjHWCJS7S+QXcoMEMrmtVeX83mrLTiKL5XeBou9mZCC4i8XwtaHLuB0dOYD3Gyzt
4rCP9kT1A+WzvfPHTF6Pyq0v2piyZYAB0sFQr4xCA9gSffJp7MJ5jTPettjvcXAZMV38BGNYWrcM
kod4WgcV9s4KEwmTUjveY4d59I1u0kiO02Jx0MaC9EVJuvs2mXBnV6TrrLQ/R5lsN0EX+0c8b26x
TYQ+9Idz0/1u2iORVamTMI8pWs7xrX2wUFpdNYn/YA69T6YhZxljkw5deoWJBZjustjztR1Db8HN
sjxnGNVu2ij/TAHKSAGbYk9LtVucE4ks5YZh8Oc6z9n1jTr/ogZXr1lB1+16PMO7RpjNC8cXdysZ
8126wF/WnIEuVpw4t/gGMOYLmVlHGhf1Rs0Lb1pfjE/4kPtTXVnF9ZINHviPuctutYUdi49nRb8X
NfkgK0YKE8rsiK3A9Bm4rygNSd0eM9/74oUmC8cQOoLk3NB77hpVvSxWXvy+RCVtxyGwbIMlXzHu
ZqxcPEJpKreOWLxTUHblDj3atPXEchXPgDiqkSILT1h6jsN+fBEd7HK3VgS+MhDGZAkTFWU0F7+t
Qw4lJKwj6y5iv3u0pNkQdcQMtaDNveL03C2IC+JxGdKN1aJQaep2+Ba1eY6Zs4sPTT1WB0Y8X9Np
iVftzNxlsNpr+pg5dVbjXeAWDXcEb1QX8h4WYsNrTrfY4lZOWHrbJrDiTeJ7wZEP9oHCD88P+oed
keTeVeYa4X8Ap//4WnRxN/9N10ezIemb/Ouuz01ZdO/wpv/8Z/6UoplATBlGI9BU1GZvJp5/dn2E
cFGpUbHBpxI4SCXGlv+BGI28Sg3fB1yJIuNN2/Z//+sHplr77v//BziouzIGUv1//heZlT+2gXSv
BV0p/2fRUfJ+8v5US5kSCj9Ht6qqMJtkbxKYUathHJjO80GVKNF2ZPZFwIBji7CzN/0Nyahf2jdR
joJ/VK09mKgM/JYaFVLZKvfz0pANklNf2LBnEAGVddpkz7FWDpXtYn5JrHDyV4Llv1+ZjlDzJn/T
HsWGW35QXafQpdT+MBwnK25GWhSseVGXQpWZJU64dHbTm4pu21r0AbO62bg2+7lCVKElVCIpFk6M
c/M6aJmVlBG4GMxN83rWUixyF3pnNVuMNnmJIkmWeOGghtfirkzLvPqsVwejwVk5lDkyVMrj6X6o
jT1TToZCiMZGrR6LEF/n8Ko1K2+el+R5ctpqTcJetWGQex35Im4OySIasMyQJIJu05cZTJOVsji3
Q0GA1CzLrMFSj4Z0QbPl2txlc+kFKd6xQ2Da0t61cFrc0yiU85k7Mp+wMCcBeeputVwB/W4N+6Sa
cEI23pCbY4/uVO0bj916i2p9vCkTO4t1QA46fWEWO3dhyi7oQEVRZx1YXSMoIhSZ1dCr09JPBdIp
iNtCkIY9RmmfRGSzhw3uzCuRp8IfTqSWwV6HjiiQOKZXoWcoVW0qCUNpALd6aQnYu8tq35i++IWq
km9+Ilo6gSae+LMsWicXD6SEiZ3bxYoki0qPNBGw6Olm7g/XI/TXo/s2AoXkTBDynPXJVWz7hbVl
UnRPfBeVhB6qBhjLb1s9bTXjGMp4NqWQI/RY1pBCHL2EhmYYmvigwcHtgXHcwrdnh3J7OyYcKMMt
DpOnWGNKDo+e1yl7bVvc7bUkjflgFrgL6NLNzlXO8HsHdaf9VMoq+yy7WlhgOfRwutFz6u5tZB12
CcTaAr/TsaXRs7KtMDuCOkoElJD+lZH50HH4tp07gzvIrBPl82vY2OYp1NP0XM/VBz1hV3rWnump
u1jEdF/oaTxmcAbzJBerVf42rk+licEWew6iF9kOGy91iyvmSs451iDy1dRl9rWr5QBFsJhsHybh
WGgF+IxU01pCQPja2Y1akEi97V7TnW4/RlqGQKQPmG6SDveVFimkWq7QC1V9oPo9O4Vy7vWTfRuA
p9gwjiEWpRZEW6l5RaGN8MyqnJ0XV1ifGI6b30oQZ7elllSEVbycmtoer8shRXCRubCAYjfckx2d
7oOYcW1QV+0XOeI8qZhnPIQ2Rw1AlvIaWxrpoCamXyQfyghAW2kpSBXXxiHhDPrs1AQyEo42jddT
bMkXFODTtOrnpSQ5AwPRBchxvxWUfN8M5UU5YLY+2qVapdJ32WcQuv4aaHPrbYx+rn0O9q79UFkj
AWhSDeVn+42ZQqSOuSrTxvm901KaAs0if6MyrjIvk7RKK9ID+wGksOmWx3Sq0cslSbINBh3QqyU7
kwOqfazwj696qrcdUXOghxR+mJPwo/6x02ogxJjpYzvV6PCS8uLJ+drXAiJHS4kMXMoeVmMERh6Z
6f7KtzPvy6RVSH7mxYchKIsvxG/5m+xNt1TlTKcgGtiEfKFrgsB0wQDtXc3WMG1Snu4HLC/ooISW
RPlaHMXB7wNzUUEGnBMqIssRUiVaUlX2pvVaapkVIh8DaKrA3j6ZrvOCcMPfWFqohVsZyZZqxuc0
aumGWEl5g4cybVcDei9jopNCImr3LaQVi/KjXrYl/EUQNNL6yIE8v120iGzQcrJZC8uElphJLTYL
jNF8UGRYpeu2RmO2K6EZMrtDueZViExsKtYLh6SyI28VrVuU9CQfiC78hurSPBQDyCZLdhyEFx4t
CgQ0c1GHxmFFAOHIxJiV30NfiYYGrZ3ETgCZx6A9Hwr5gfNtdfJGJzqWflPdMUEdNl1tDtxZLfCD
E949OENYJ+taiwDRd5DlFml5IOFvxMJqyeDSADFd27L+mmt5oZhKf2U5sryZtAKRkrC5XrQqMWOq
S7Xk39SDdNAgvckYLdfAQ6QFjtTCySv1JzHCWv6otBDSfNNEGm7kX2x/AnbiddNVOQWxvSoDWqsD
0q5beBvpc+6X9TMW0eauoBJ9qhAxnXqt1Iy0ZlPQM8SQXlJZNig6g7mrcWHCGdrYfFuQ/LR3uqsC
FRboDtV/sG2Tdk9sM9U3YgdJldaXYs817+pWhdYWZWp5LN70qLmWpjrJnIPsawgd9LR+tdZKVntC
+OFodev8JnRNtOZVNww/S/6+sS61OBa6zrh2tWh2Xpz2YNoLG73HiAqpUNiSwaaFtyquqsdADeCF
DKdxUxypsMU2qIqu+xoVb1tpQe9/RqL/k8OxNi8ww/zXh+OHEgDPPzafoFP9MBf95z/4zxOy7/5m
27TJHc/HXvGH8eLPE7I+PLuEq3HetdUfse1/npCd30gMwMZkWT6zVPXfY1Jb/mZ72OYZpfrEUwHk
/XfmpG8+/x8cTj5/gkEup3Xhc+QW2s3x/ZzUbIsuCGrjZNtiuPccO98udsORIFvSLTaEdkNGsbxY
mYtitsRqLYbZvwI5H20IuR0f59TNT1ZLfo6oO++QxubgUNUmBQw4QUoO6/aWmLNLWFkH2IjDKrC1
9dounsY+vRtJv12lY0jyKDrzlXATOgitzaKPamvVwtXCNWBn8qEr8ERVlVRr1Fn52R6H9rGwfDQg
qrM3iM/IKDF60lqtD0mZfLMqXmwV9PfQlrpLUrrOvh4d6JQWmtZLTLP8WCLsOc2KzMIV21jKyYSB
bJIViBhHV13l4ZRvE5orAJqI7uja3kKVUi7uJuR2nhvXkBMxltDehmlie1FTbUXsQMV8WMgT3OJy
B0vn1M612XiHLJOXyhRqRddM3HDOPNGozYGhYLdG34r7EjjpiozOYNeZFRYsn3XGA3+xqtlIUC3W
a6gmzZofKz8tnZ3ulGOoIzoodx2UAYQSW1W7SYZTcZgKFCQIbnG0p9nyUDsFvaw5evJn1vkxd9yr
yVbDSyFKSTsVCbiJWTg4V80szW1WRnEDGA34inkaioCWXNFYadqjeS8943OaTYI4H+z2BrhJt03w
fxdUPGuTXii+e5bRDtxoQoKcVXhnPyQlFgBibU2rBk/uuM9l2xykcqY9jg66qzHep9spx7BuqA62
5BwbedQBFWqtYdWFGOpU2pjrRExxujVSeK0rJu/g9JLeTs/GTM1mkJ02TeGyL6tmaRpKgiw2IvzN
JeY+Z8UfapW/roapWIqjYtrkNi+lDJxLwx4ZpyuyWGKDCFho6Aiq7jHI5/uiLj0V3lpqGYZxB0LA
7Je9vdCevfgttDz3w2j2rflgDLPrgQ7w4RYBOwqx58kdSh5vivkAbsn46AbYzVzVuxocar8WmSme
STee7scJEhuYLJil2gtBNFBqhNMmJg8rWBt9S0gcwWvGU5Q6cbqRi6JX3rn5dJMKSFooz+ovzhLW
ywb4ZHApssigOFNOjWOdaNanwCnS/GyguRZrKlTzdhlGd9hloJsDon6iEmsKMa1HOF3RoSwyYxsv
wMXWjArmhyaI8GlZRjM9pzD66BHVrvVaRzZdxjAPb+torm/dOvYAOiL9dyMBKJYPYN4AxnS2ZESZ
DHcybN1zUd2hMSiefDZhCL81IKOVjfyOoFYfvItMElQLHrHFXqUMhFptB2057CZnQz51hx2IeGV+
8oVJWOJY3Yy4jJI2Mtvu0g+quKu9KtwrXMmRGJxbPxlC0oeq6VRllGyrmq7tH+GP/9EI/W23SPi/
dPvexJ+jOPxUfC8Sog7V/9CfIiE2L8y5yheYCRTQEXpC/9wMffM3G4sb+e5MtE02ShpTf26G3m+C
fDgcjT69JOstNAG5axfR8BG/aY0P3HRbIPjRjsd37aFftYveNrvv7L6Qy2gUsd2yKRMDQefqx80Q
rtRE5FPL6lxRy0JThZc8HRrkDntWgMLNUdEytsOEIIzxQzwV9hXgsQi2HSp75xPuiUJSVpgJtcfK
SdyFLKY/cj9DqeHZfkCI0wpuRdP+jQhPf7IfPrnNB0YYqkzvD5DMj58c+xfwYla/E6FtjPqjgmpK
Z2OS3IhnzJiZ73931vkLSSI16E+XRO8lmMY7Nkmo3LMfL2ngsayMvgxPrutfl50ycBkNnDP2iW3z
/q/SGquhAKjw4o81zK51bw/IDny3H4KdE0aivCKlAf3GMiDmXxVuwBIr6VnfeUWsrG1J1s9dhAn2
MZMsBHs7KMpT0gpi6kI4asMKnglC0roBLb9mnIfoIBxJmDsZ7jBdYB17G6TTzqeuqOjCJLXGQPhR
QKAkwV2kSKJKhvs2ugYiBFaoFi8ou3y/C1rMDLMby8dGWDwEo5U5nxorjxnEGcQCL10lzo1XolpV
YUyEJXT5ERm8/uSEtRPl+ZabKoSBZiNWrUYONEn9YkT0jUJ35GNMMvamLbVR9SIHZo0Eysk6up2i
nE8EkMNiZAU75kNTw1YBAkS751EmlFsnWXKSPC8pdGH4zLNbfZRWTyBn17Q8fyHAP3pDesSL3YC4
cQt/2XPlCQDylIbcuZgcREyFXTmVV/QSc52UzSlhHbgGl86qgf+26mFNb2UyEKA2LRSBKwOmS3QH
xRedTNkUQNvtt2TTBAnTp2QMg6d+RhA19BBuSUqFlbKpY/c+ggfEyaBFq8NWZvMruHbX0YXBx1kd
7MXMc8qkFMe6E2vKWQyDfdxMTlczCFzo0KwpEKU4MUDNouOifxKlbw4j2pTfr7LKk18bs9igMjc4
GbJV3+ADJjOBfi1z8ImXly6o8EjpiQWEPICiGYJ9wadsXNRzTLFltrUDFW4yp0blJsdpfnRhzZwN
x58U9oqAhPrF6ctPYdI5N/Mcuk/GoMR5HKrsjjF8+EmONnmlRmZ761gW6lMRpsNzZcFn3Qnq3VM0
grQbEHJ7lOwjdzzPAqjAcnKdaeuA4HxCftd29zKGJ4vOQfHY4Jnk8RpjnBq3JnuhtWud0CjIme5r
i6yh2WY6Y20SnkgIxTnka928tsdvc4Jh9IX/mCffiK+YLnGOpCpxMxJzy5BnpJUFSJio9MUjri9+
niw1KOCNYOS3Tccl4/yvyuqFO8PLhfmFlxK1P86G1oQP/hHh4XTxWOKbrbEobnAsK+nu08wsTw4C
kWoVTJzwEBCgY0sCOd3ZllMf+mihZWwVdNpXqiQFcwvJM0Ggxdvmb9GbcV9QIkCOgdBbniDdyeYx
XRbDeDJAg9TXnWyM5m6eMHLtstli+V3ycfY/wHXK0wv9p+YwwUlBODBY1tUC7HBY/ZEZ23Qd93Iy
IdqsfD/kRlQmUrWAjta0s1lVomNVkwy2fnuQ08nghyNImvfYRXQvgfrY/CLTaLGGFnYpH+Nea/F1
CeR+nDKvl7dJgGGayHh0dJ+VNQoIKx5+Z08jL+H7h8l0UEHYJK+NaMYQ+lIfdl+swOvS54YVQkTr
KVic5rbkSOx6qyk0Ah8jRmjQ3E8Ff8nkcTq2NU5kKM2NOCcgg6dnrw/q9KujCtyhnKlQ+GwZrCFF
yNl/lppRfhK6V0EhoXqiU3RN8yqSqO+xQuHSIaQ+NF/jaUEgE4feubBM/6Mz9MG6XOhgExA5rslm
6D/M5WxQw9Ek4cHAYtpj2bMyXElWEHB8zuNhXAkLa/8mUrlzMNqRpNXSxpQZP4eR3bc7u4IZhREB
1yhgCVDdVeWZTy1ijLWVm68Ghv1VR9gBc4+iQ56A2/IgUhn+niE9+TqF2N2ohYrbLnPJB27qmcqm
me5RXYavjjUU25xNCmhWa12guhavwo7ynSzMMFirJYdJCsjyzg+Z0JOQjEFGLml2E1dh9kEmrUJ2
2HY7xLrTyqCYW0NvhsKbjwj+siW/duyh3/ajyu6Jw65eYQNED4Od3Y3KnJI9o08srDMNJjMpi/0A
xfchbN2MSstuw13DEfvaZwMDn10vMIT9dEdDgJiRmmE2+hDFsjdY5SObTvWxwFAeIYeFY+bFZvkc
uYB0BVsPDGYXLMcaJP90rlzg3GE85JsQ1ti3uIHSyXTBPsglCXcM8eXZCVtlbyLA1TPWLI4DG413
PdVtXuKCrmedxGyVVyqiWmG+fJ8EZbU3p6jfNHzHj0naVAht5eBeFVj6hu2cq/5cY25+8KvI3RsE
Ye4cML1rIzEWbzcjbDwbgF9PLNgzk4ViJt4OyNcCFRU9RNOsO7rT67qfkwOYNvdxiIfli2lmyQlk
GU1zxjLZ5tcnlHccCqZ9Sln8S7AY+bRRtKfiu85GXeaWl2jM39RVDSosYuHN0WITso0GDqmJco5c
hubw66vqU8+PBzEFeYZho8tJlxgqfWr67qp2sEQqGh3/WGesorEdszBUneSM8evrvHNdvH07l6YR
x2XJrFSr97+/DlFPbt/6YXC04XGxppoNazZOlhdnClgw/v2L6fkutxOgx08YHME7bIQcAgEjojst
S6TTOlhw/RZq/utL/XyQRcvPLIKzOADIn4weNVkWFZwx9wijQZyLnqM3Ik3o/WQanFoFTPjfvh49
NKbaggguG5Hfj/dRIHig+M0dIARR8PTHFkRODzsGYAZOI208c3t/fU395P34jOgsLeBCUodvMj7/
8ZozVu3OBxVwbFxmcFjqtIqZBZUduICNEqxsl38KpePAfzaNhO3j1x/g54fUwxHBfWboJSX2nR8/
ABG1tTllqXvse0a4BFRbV5MYy9P/x1WQwPquS4+RyuTHq2R4ggqGXu6R3nYDxg/9ifLm8W9u5l99
FwpKqDaYj3jx3l3F7UgscAy+i18z23JjBK9ygmj86+/yF48lPTeLFDSqHcrNd3csrfM6hjjrHGXQ
IB5vIh4KjAxq2s5BJ85dNQ3L35R0P69frOmsYXwtEsu57I+3D+lRMI+Zax+NMnA/Chj+x8UcOIqg
F/W3CFMR1rrtwiPy66/688qCmgMqq+Dbwt16/1V9OcYEizjymPb4swNUd6cO/d9mSVzv+teX+ouv
yMNBK5szuLb+yB+/ooITx6VyeZwaBpZzLsrT0nbVS2bzwKS6gpv0U/Pri/7V92PaCfUUdYjrWO8u
OpjY50E8iGPmIqwuclvzF71oT6Hzt2/6+5A/lmmf7oSjnWtAxH5+0yKv8UzWk+PStD72YpE79LhI
E7ogWWvOtCqRVAfknd/BPqCq4KzVomMfpgAdZ2tTXJTOJ2jQ7RcRtRanzoVG3x2zcAR2v74tPz/h
PlApJYl7kqB639v4itgZY1hfPOG5xYViOB8vGtbNYDOxedQSn2P9ry8pfn53MVnwVrE9M+rw1LuF
MGToKgP2uKPhGZx1J3Rx1aqbpu6L1wi2THDo+nlPYnHGUlO/DIODag30z3SpW1ln+zrsFx0EM8b7
bhYkAfz6A/7VPWGl5FkRFr/d+wRLk2CaBZy1c8wXj0O36SSvIjSsY5tZRbwaa/Pv2jg/PZtMdfTb
QCuHR9R+f8Ga8BcO/fNyhIxtf2rNJARoWBc8phPG53/3CMHF8OxphBi8vJ+eTW+R6FiR3BwnDD93
SZH617jVqXIcs6JK+vWt/Omn1hfzaNOZaH1Zzt69dXlqCOzq5nx0AyaXHF9JlFzxIlIl/vpC8p3k
S3ouy6U+PDh8OZe+2I+LSmZFYEMqNXKCaFC1mtRwMFC9tks/AIaB1lklA50QO7SxbI0RAe9ZhWIJ
WIneBlELXSKYPQTNIBNDGo/7/mVRTXMwDZdWFl0vEBu4uijPa5IH9qPEntQVpY+l4tff5OeHwREc
72iY+mRD/nQUYmpAS5ywi6NcZm8zFhiccpL89qE5+9tfX+qnBx3KIs+AjUyPlt5PzLYuNGU34HPA
8+9aV55M+P41NNctUy5MYcX0t/1DvXt9dway2dY0VBE4EaGiGBje/UooISxRN459dOvJ/uq6cjg2
duA/vTVEXNXS1amXjAyWaZJ/s9LJ948ILmKJE9VlDqahd+wBPz4idobSmEwjMuHA6+TLBm+TiyRn
dpfekmsI4N7vCJNTG5prK1qmWCVvoIVB9iA7FMMrOKPzxexzuohLqvs1daOVXnYPQXxFpqt11eTM
xvY9f/9OQSyCzlaOsXPwjRBvj0gxed07yI2eCI5muzPYDPZz14jqOJB3066k2xJ+MU60xtogpe+X
0jiC41wPodp44SjTG8c00mZDCEl+P9JtYCLZGchMYveunAXImlKByaaLDRzAxEqIocb8f+ydWW/c
SBal/0pj3lngvgAzA0wyk7lLSm2W/EJItsR9Da7x6+ejbKNt93RVFzCP/WKUS07lwmTEjXvP+U4K
Lkw4Vu+Ry9PWpy4DVIipqpbjupqXQVIpkwNpZQuUO7dQHvRaDEtrBUTN6uh9q8NYvRgyLSvuGS2l
edTXWq59HcmxoSmupNwv3lQvzdA5yuIbcHX8N25ZWe3tihbl1msZpe3sIeNUVDaSn0okyN+KT2I5
6Lx4+VLXNDX3Wlzm1vxOtxx/LDyAloP73E7ehyRvuq0nWcQ3RgGC9JRFzdBdhCG4IDp6O7wCWlFn
t5VU2S/avtOaQFNtXIKq7p4inE3ZrVNr4uskVN7FaKSWfDPQ5JnnttGWVtSYc5knvLJNwFu3XixM
S/JuUWR6m0xPzdPApznQ0ejpzSVEYEyBXQO/QiQ007nqZEwj3C1mMuEGbJaF3wOH017laJT7Zkp7
5W6qEp66ySS7FslLyGZWcc4g/bocB6u71RhhkjvI1yW+4bxKmII2OyN5d0pi7oehJZN03XeD4kso
fRhQdZZwxoF8g0ogefZKd8bEOZkEy437eFIgJ3aThm2zanN6WgiKhNxOOWdY8IIeXcaoV6f2Xiut
Nt8CIuULVjKV06+UBPfjtzqAnj3fPhnZtBpiu6JvptmOMR9DGiEujLS5mt69ToY3rsTW+a0FZ+U9
L8aIJ+3eTHXrJQnjONwInBVQsD9uKxsAM99Q7pnRMVL3pSTzpaU5P2v32qTFyY5uL715vTNZxlvb
4lvUuDYnszi3+Fx1sfTMjVT0rzMM6SGYEvrw30YzBAy8gCpcConIpLZzK8d8KbR06cS2tOdXNazk
3aSpdOA/tj/H7mkyxvSunBMIyx77i5ogYqvcTBXHwou4TYtaWeyNs8kHCxKZ3MgUZmNyEWXDC9FU
eidBjZvhtpRaM33uJ8fA+gWNPMtu3cqb+rM15dq9jUTC9Ps2TOY3F8xdu0ndRjcvs1bTBY5namOD
+2/EtM3w1Yrh/8W0K/iumExzMu7gznA+UZgjrlhZjK5rY5WTXQKnIwxlkfgs4RahVS3AqvWc05QM
6KBJl5ZEamLdUIGtoXxIpm6B2Mt+SMdvO/5/56R/MSf1ODj9tPuuX7qX73L8q5fi7X/9j3WCvzn5
0v2jev8HgOS+eP2Vq/Dt8d8npg48YzCo1GnER4JH1ikSvk9MHecP9mpa7VRUv2VrGC5IV9B3aI40
ai7HZr//PjHlRzRYkBYtJR+Hf370dyamS9n28zaOvp/dm41UJyLYNpZ3/nMbCu58pjHXUnfZhN0x
eqd8vZ7IzcHJuy7Hclck6kGo4cYL+ycN2mJqiL+o0b3fK4nlJbCZM7nlPYPG+e2cjOXbrl28MrsK
OMNVaD7NHrTWIduURRBlRM+oXUOgW41bnY3/XJOWtXV0s9yM+rM56L6EiFOTSk/cExlsbtAhd6iZ
8IB5oRMDsE2r07UyQO9R6y/mBDamihG9APPJPqcCSAz/OZv4AJL5QciKqDUY7+QkWd7OrMD1ryKU
exwuacVKbPn9Smk5ya3VrPdno3ycXZQnfCd2E53/AkYSLaMjDh1YZam8mJ1YMNEujmflbFkQ74yO
EEqR4TDvLxwesb9BCdVBHV1s71kzlI2InBcpeAVFqq04bSD8Z5CF4leN4w0KfQRLhU9Gx+2khPcp
qXG4mosNuZyfexRi2yTvb+geH1MNn1HU+12a+Y0NPsKWvIyx65YI+vJLMZnqNksJpZjV8UtpRuuI
huSpFHhIc7I8alvwZJK90biOChLLP26Z/y4uf7G4uEgU/nRxectfxpf27WcNxrfH/FhQrMWVw5mb
ZYHtmaXlnwuK9QeOP5SK31aTZan5rsAwvD9cw4bB7qFVZL1ZQmr+uZ6gDKSQppVCz1b/e/RozVtK
718XFMuGOIe0wGX5Uu3fFpQsxW2uSa/ZzfYcP3Up0/u1jUy9hy1bINB12qILaoz+mKbl6C98TVVF
3kXQe41FMmHMROii9hRCfyOZrQSMl3jq+DZ1Njmt/HKiwfC8LarrkqbDqu3hOC8DAYNA9aCMPI4B
hopGYPIAtfMhJruQ6dJd2o3lic6EvMqhMYyk0qhy56DpMn3EBO3BporA/4L9WiGRcNXFkBE467fH
qSFc0i4MDpSTlW6JnVjqldau945Mwn2lICmDqEIzWCSfU6dRnpK8UO5BAtpYJKdyy10ZbWr0k6va
FTXgO9qcxSQuA7kqND55k8DOVlqsX0x9zgLPA/HFlJy1Niq7rRpl73VrwJpVSR5cl6rsNhY+hUBv
ujpoJM8eD/rFNia4Sk53xuVH3aHrF+zH9+HQn7WQE0A8lXeY9LTTNMJjIx2Y+AcMrPxRnKq5OJlu
/RQS9Yi/uJsO2Rx99lB02U1F5WMYF4LXPzeAWhj9VrBqFfmc5aW6ruEHw8Cpe5LIwB0C5fX5Ct5P
Bn5sJ2UcHdrLS2hWtsWvRkJibB3pqNfYj5WgG7KKSZuXP1Zzbz5qE2mGRgklgTGoEdiaO63KDhVo
rBbvQtY3tArkLjSVQ8ek9KUytfYewveApyPk2EJKOTJFvb7B1L3D+IUDARnC9TzE7ZOZufe2gPFZ
TfR+NTFHJzvMHObknkZ1auNYzN2HHJcEU1hjfACMBvG/wCeGQEQUF4gC/RdFbdoSRqNqXDrcoleA
b2JsU3oMdLCKsQmwlt8ZioYshGEYAXqVcQv92wvoyJRgdGGOhdw5mPuHhNJXGfyhmGBqcCqqORHV
mkZPZcadCVoJv85gV1e6NvXHKAJCFCxY5QeHI+/RLGz1s8kbX4uZAEPcO3qC6CCrsCKQRNWuoEir
xxE2QLev6Hit2HS6mVBCSypbt62q8H32nPFM4Cd616g0s03uJAa0w5y8dracu/8u9P+J/BwNJ0vj
v1ef/5/85fWl+EV4/u0hP6R25h8soHQSl9VUow1GCfi9cHTdP1j7dSajtEEYfC0jkx8LPbsDnSaH
yZBh0pn36Nj/WOjVP3TdpMainqJZiPr87xSOv7UDF5EfY25eBQ0Y9ozfpzapBspQYF+mI6KQrpOk
JAv2ninuf/pMbr7tGz8bQNmyft1NeBo2rUUayI6n67/VhlJD8jNIWF9CoiPLKhBARq+618U4KH/V
rvuth7a8JY8+8TLSW9RwvzeVuBap8Djs72at8q5Vux3OdN2MAzqn6aa2C6D0f/7mqLL/5e057CFs
vjSMGc6qSyv0p2HzlAlUS04Lb29uwVuETdWdqrYHVlMpRWXBMh+9R3U5WQRqH+H4t3DfzwBmRjKQ
G4vqzhoGKJTYIhPMcByGvWriXDx7rfpaAuo9NZ7wtk0YedtRsvjB0tHZaidkw61WXPIsJxeAHewB
9Vt58IYWiksIfgpjTXJlgi1g6YrKeDs3arFPIjFvmm5ZERVTvuERlIibzfbRqam++znZILLAyl7n
RFGROnumQW4voimjv+iiL97Z2KtriYPxQVeJV4I6mAdWg8ERBC0QjKocd2qFn7+RjQ7eW61WbTOP
G5R0xDhRNh8drauukL2NxE5nxovKaWWX22OzltDrd8giED2TFR7avqvo1ReBPg5CdTFdvEqSdK42
o4tyzDUDVejtM11ib8zWtE0d0WBjGqNRPDOut2Zxiss6DZwPa/74YdNXPyz76uLe71t8/Oni6AeB
pt96Hzb/URXe15QNnvbgBwig0GegAMrCB2hBZ6ABWqgBWZwvVFVEpdfqB1bANqPq5CysgXmhDrgL
fwDPU7vW2WUWhy14AnMhFQASu42nBDLKRPOSvp69EQvZoHCqIagmtQvYNHAjTpVdfCUcIt4SdPdl
btMaRrxrHSMPYs8KQWUM5IwPJ0ZQcW4WugJGFuXCQESe1A/4gpi0bG+XgwqSIUlDdaVUyp25EBtC
+sC7YaE4GHOSnRhv9F8jYXev2QfuQX6gH5SFAsFHINZxaH9putwftbG9ghU/wH7D57FQJGxwEuGi
2Mmy6MET5PM2C3NCWegTEjuAL6YR1r1uquT/Qalw6u6YfoArpoVhYatu+sLoE34ugAtjIV0gqJg3
00K/CBcOBsbRGzJVQWNgIjD5anP3TAs5A6wyASHANKaFqmG1SnfOFtJGtzA3uLLWaz1l2XWyEDky
2XW37KQK3CD3tmm8ZNMD8CDCHqewRMauL3QPZeF8jB4hc+UH+wMTcjCDAynH4pPzAQhJsg9aSPeB
Dik/MCLURSBF7G98EQYFwEbkwh3JPhAk9geOBI8eaBL3A1OSf2OWxFEDwCT8gJlkYlzIJtM3zolU
KjDE8yDSe7NN3YhzHkFl7jCiuezijadheFtb82LfxM2NvddqVHsJioVAPw7Sdp4mMNNu4MyZjn3I
HXHPJrkyu4FIRYI+nyhwmwP5KKPbIbP4l0adDDh0GzLpSKVoyxF1LDIT6lz0kPHRC5UBJpCASvSs
13FPGa2WS9LDSG2uP6b9qFhBM3mW8xW4Mxcq7uJOofiso769ywpS75qt5onsWbHq7M4bUPC2MA+X
J3Os3aDCe3PCmQyA0NDhm4+9bRysaSC9FrIFBw5Lgc1ndYZxGHVo8No0WTu9UFSwcdmc4OiXiCj1
uGJGJ5rlfxN6E97hgRy/2Hq5ZC3CxwnMDD1ilQPYwaRTLh7l3NzXAnRfskDcuqKXJcfzkJ6e4qLB
aEyTdqeDxjQAzlitP+B1FqUqNCeVolaZGZUrYeh9/hiaN51S3klaLMBmSqWv14hgi8tkmPWbyWDz
xAsB4JfpZnWs4eLJdW9Hebxp57Hau+CYr4mMsV9y5A1g6NFvI392iosyZk5GlHDBa2Psxc+sBWin
u23+aCBIvckz1O1rlyPZXQT+rV4JygiNxQMOH/ftdy3Xf4/7f3Hc15FhUIL9+zLw6m38x+GtFW/z
zyf+7w/7ceQ36CHiGPRMEwwG1RBlxI8eovWHxf9BiaR+HOv/eeTHWQE2w2FSZsH2cAyTCu5HJUh3
kV9H241+EANdRA9/o4VoGLyhX4s0WogOKbTMh1HMab8LTnQORoXRQ9r0BiUxkF8a3WZmNpAdUetb
R2ABzXAXWcS1VyqxIXsO+d0lrpWhoAGlIeps24HMasKxUeSzlJP9w1qh1xN53VFoJhdvEOrWyUpU
kx4OZkmSwlVE39JYEzcQ3k96aT2xX73k2gz5LC8ACJKZ0eH2u4jWu6/oGPp5WRO/W9l5KBb5LEBt
0D/nfjSJ0HRTFyyEXZFkWnfqk4dkF0W1kui3ZUnGvWjhLFSFm/iMpQWOA/zPtFmmq2Iifh2Xk3Yb
SoJfCqTQ7xQWLEB1tWxyQyHbPUpqUBDmlNUvxoCIHYC/50tTUP8sH9SHSqZ14leuP7myiliWL20g
ND1rpbulo0xeQFr0e5mlpu8YPQ8U1ih04tcZWNGZ8Arv05CS/emXuas+OUUnzx/58pbuyV2hEs7Z
jQJWiNLz7Jo7jitiq4DlJh3p40ll9Ky8XmtRZiTkiIxgvHZsIP0yiouU5743rDu3Q+C9sntDO7Wu
8NTtaGn545zlkHOHqNee2mKxZ2STym8Dmzldu3WuvMt49PzJaMIDAN/4q5IL1K9IwLYfr08sr4pv
NpFMKX/u9bzjYpSAHbCdOuUYqG1P+4Q9zcdwRyuy4kMW7gwMWw7sOU5HPHzkaozmVtBMs/HELCqO
UYZrmdzZdPENon0Q4m8NuEccrUM6xKVSZQdpVvuhNTvE4enQB10CV7FWKLQD4HyuuuWrwnGmK/gu
uHV2SDHzgZkn9xecgpVsYPBZd9gb8scWh8Yd/qH5qaljcXKxtN6nSE6C2EB+v0Z1ZgAQ7aNj2Jjx
p3Rehjz4Q8gr4mIT4JnRJOmsxB8q3mQqLWVjSV2UW7R/5gr6AI0q2+uIJElr+SxJB926JgU9dlTj
fbQN5okhpV6Fxhj5I87WNKGBlKpdfJXloKSk1+d1YFe2PuqgQwauMNaEykk3XZSJ27Dw5nMioRAa
uGHWslPDc8FBBzZlNLpbDa9r0Oax8Zj3brYtXNREeCJjlL5TlxTuFiOjuCPL9snq8v5UWOqn0p3m
1F+MoqAueqmgw0apXUSh7FBi2HaQuJLQUQckD5mj5QH/O+kfCRna11Lm1Y2gWr8IxbCDcZ6LG8Jy
tEMflZB44F9uCo5tO+nY3Ub3THmIzSbDpAm2xR9zy3gA+KISAjWzyWIs4kZdAsJM1LWQQVHjMRQO
s6BEJ7HRq85kaBmmTMBHoWzBfIlzb3jpNRIm8kYUwo8BX+ibAXvxMt0UKj5ffB9wPRXPPOXMNHtI
oKrzBLgsOYeaFi2ldgrWCV/OzKWXtZetS1QMhERpJBRgFGVA7as85oWAK6RxStri9o2qorlrPMID
NuOg0eCPByNhNFHKh8maVcLZGsCoRt0iHqwrrCbWvNUbhxhzYwYlsWqjGoduid8IoFiOl1pHn73B
U2Rp3MoWZVVPlPV6sAHBjmSDXGIMA5883r/B+BMW674uKmp1gnzaQx+mhI3M9jI4Hd0MsugyzeXc
1PeMWeA2+05Zt36b6/G97UCu8aecelJvi/Q4MGiYcSNRa6ipbpOQYdfCh/k+bWOVNJtxLl6Y5zeb
Npn1fRU2zhWNPyJhM4D7dCxjon9hqxLrV5LeDmNNtjfoErKDA4tkXY0s5ro9sCoJuw+fP1aWJuvC
d28qskNecYfiFtNwGi93UW2zaE3AmB/bsUBVqqgsq4NekdXjzOwwbWWXWyzH7b4uc93kdhj1W81a
nojO77QudcEryYdMnkcVqxD0CcUrr9jt5yvRZhCAq4pGrOhLeW4RyHxT3v63XPqrcglmA6OJf18u
nZOyfCPu4Je+mf7tUT8aZx6ABYoUHCNMT39pnHkO4ZrLUML9sKF+2Fd/eFS9PwxADfADkeOjmnXo
NH0vl0zjD0axFF7Mhd1v5dffKJcAUf02c1VhbhOiwahmUelC2/9tRGJQ6BSdWapHYkhoHeMpN5lt
TBBOd0mnTfUmMw3YowBwaiJmFCT9G7vujLdpyik/CvK6sfjN4sycFoL0qqGQ+TTJ3KSJ7iFsW49C
e41cPXooJmisSWRbnwbT7M6EdZCGNnpKyFaaWkukjOKco5Ef+oM9eWRrpXG2W5Lgj05K2QDx6ZK3
nfFKclU4HzEC0uw2bb07DSkBug9GFvbOSchGqn5PHwY8oEkl+DX98M3qAhaEzX3npXVAIOGI1org
GqNVYd9QyDyTzjPGE+krBSE6RmItMqwCDEK2bK9RmBcAucE0Z5s6D5MHxtTNChBOKcEgpThbSLwS
X522au5sCPV7QBLxVp/Sr6C9SPhzErjSakObacBRtaVLDurCyG7sFPPojn9inGeHaPglYzDZdaVB
WGhLU3DTacrLlJkk+KlpMS64fjQ6pWdsGlTX7IwuZB3WwsaCs6GIW03NrfPgYQXUut7R9j1pQAiu
pRc+ysJ17mrHCu/bbtbdPTm+xpJ9V1v5MRcfp8Q2TJ+GsY03igEaI7Mdh8+gHmA00aKzvSo/drWD
B7kviK3RbQSYWKzm8dj1AG19JarjjZPY8rYpIzNRt2GEMS7TAMt0HBBXejcS6DdKiF1kkkOQIwM5
cCmZGWwXVDzSmMFIC0Xee7mTm+AaxgXFTCGUPyat25cPkes4jsqI3NQnOBAdYUliiy1tVsU+jizy
JYuUA6j2EgnZckx1clCkFjl/hTB9vanNK2mF42ZSQyhcXqntsQ3duvSFNh5OW5L1qjFd2Ou07SpY
VDHFDhO9TrirXJLSSaWrj5tchoPfAmSleHPuM8gChaXvaRKcrdmlbTLKlZOQGEjb0O9JKmTGHx44
LgQlosAHRYk5ToPuaHmaIJIEGBbD/Kypowxwb4VBOMx3GJnEvmkZsEu7SU8NXYJ9bYHpIDZaP3gK
UpsMJSHhDuzkBRFoBxMVfzC6FdmT+Sz3asOtqdu5/uDN+me6RabfaMCpUloavkmVGVSl03UHyzDS
PYK41xYh16FNyANqMIWtpSwIYKjnLc5FcM6M1IBV8PkozToplNKPGsVTVrXG/hzF8ZslmydnwvDq
Yfxa2Y0Ke99sMyjZpjuuQfNGp9IC+4f7hQT7VN51CWmoGkxidkGLCqxNtRtefXpMYRNCqsNjtac3
3r+BXZjXbmzw4XCz7SCzrjOHsrWMZLermmZfjtZdY+S3xF2fpBYiCezZdHV5n9jdtqILenCi8VZ4
yR6NqL521XkTpXz6kR377mA+iKbZuvN0TnVlWnlWT3u0zrvNEEoixULzEbQv0uyy4GRV5G+5qbYr
vRxt0C5xf5co5dltNM2nKBarprNYBBP3bNYcsVIgIjRZPY2pJkIstY/xFRKuhC+VlgpadKGVXA97
i+RM+PSG+h3tkC8SftUKfaV3sFkuD7T2EA6GRnoFbTjdEbAbr7krtAs47MuQio3i8qZkVV5Nrpm+
QKY1/KwPSRlyU6EcQdyYt4ne2PBpoKpzwVCTTbX37DTxk6oI5qn69B53hbaLHIE6NGnyFcPO2bfw
jB5oohsbZtLepaO4X9FP9fZE+d2GdnvBgawGLBPusUoVkkNEZnefWFf6tT444bCqjS69SvV+8Jsu
Y3DMhQpgXfeYCa341pgm79xOKsZypVubafEsIp3YLq+/nqciKBuELpwySLAoBWfhktUFSHPYq2mQ
GpnBy6vMl9hMrjIjZndoQn/KNG+bpN19zpA+0MkguBuz8cwUtfUnrUsfIAo8WJGHNUoZXoT0nuxI
3+u9ZfM97uugyHOoXvoYiLHdV3a6JYI35FNsTCafUbMd3fZLac3WxmolQK1Ov69DB/o1s04G6HE+
HK1mVK9izbjtUQzlIn60M12S+io38Nc5VIp6Yyse01Iy8xBG+NmyltaKe+MKY0v41HQ7celg2gJG
81lG3c9ZGGlPOQoLoswcbjWFFAPoemdnBgvXUIu6ehdYQ6MfWzt1V80A388PvSr2szl3t/nUy31c
dbuuTg9DEmbbLlcTP/KUGpeoErCZ5b4MPWfljqaHItfszS+mwvUi4VRxr2apmpe4AKSLYr05532i
wIobqk2dWjF9adv0oVrDD2zYE8b8QTOHHQDkszfAwgfF6210OG8DFpQmcYovEHN25N0/pU4Gapv3
g2e7ynx6F8lxmI09Pn8tMOPQ1QmIt+TVZJmwKi0Yh+seAezRSqwogMIP6LuPjOew6utbhPuEpjAy
IlvazViZhsIobyJlEBloAabcHd3POkE6NldWSii3hiqjr/uTHpUhBnsd3WivJqvQUB5iZVy25zFa
V7ZH99S6GlVHf8QnX16rEcCftTnnZsQ8S6b9LU0Ld087WB6mwXgwJ7V+JZ5SidB3YEsPLGc0BC1Q
Zg0r0+Q8vWOf5QTXeV9At95osZP4nTl2t8IqbwjYUNDuKpdijvvrbEo+idZog36CithI+xOM6vwe
YtFBh2GzwTMy0G7Jm88sr+ZupOtEfChEcxAU7d6YFAYKHC22ds6xx6Vj4BcZ9KhEDM9eFBHroCL+
igBFPNIGHqGJC/fd7q1o3eOgBt1t5C/QiuY7Z1ToB/SE5mZW7Rdu4Tw6iEzW0CRVX3fi9L6MShUr
O74VgiGKlWFM5MeZy03EBUuZ/RtZ0GA95r7m5UWIR1GRfa3b7HVWFefW88rhkyGGDZkN8VWuZtZ6
HtiynbTWIEEmrRmjRwa3X6ttfhRSVruUhBFqhDI6A8nedVnI+MBy6g3eMsiPBcdyltu4vyiN4S5n
8+aTIr1d1c3T/SAg2GpeQqvDk1lyQs7xtcncL6zOecD8ylsjn+0f4I8ebRon29pr57UFX2MT1jYb
BLrmdacbgx9bOsp3pUp1TO4GIATdak6pJghw6cR8KszR242VRhB73HyBb6T5/ZQn2k1dD9odC6RA
lNEbqN/sbozzLdG0WNoLM2PzEkr53DCBPkb2bAU5teCjOrbGTMcpp4+gmLNxV8SG9oqW3X41IY2v
GknEIGzXZqXgWNpgOcgCfQlxkXS2KICHg0Png6aGui4N/RqKvWlw35ZtHxJNnK8LKg9iTpmdxD6Y
WSwhxxa5YJAVQ3TnKRSi2plCyy/K4RHYLQGS41cchDZdCkeuC6yKm57YRLgAAMDkZHkrNsktV+1g
pUvqBCLidV4BIZ/M/vPQEbWty5qkwzpc5sdVuGrDhv0vq3axWQI4DesOZZJG0hYe71XcpsOBmL1N
yIwrZXYLoYGU5Ly2XTKfCwguHfOLzPEgfJAGPjTtLSlA5lbVXglLpmDCir5Ji/ABwX+xypckQ8U0
1nZc12thtSt3SEN8s3O5cZp8J0u+d0ULcxhPo+ZXSln7iQksdsmRrFqmVOhqCd5oBohiWfx59LqT
TYEfqC4fceHVD1NFxryjEpJrJcVxtJnrpJoLv2SiNAQrQp8ncmr2xLzaV5V56+Hr39qR8SUv+weA
Bta1YssLsFTiwjtrDhg7mn5bd+vanJmo1FZ7VtoJirxU9Ef8joLRc1E8TIzBfWwkbHWzYtLigctJ
Do2fxki6VnpaYWoo5EPR1MAo6Av7SRUmX7NWW2sT+V8Sbs5mym3El6Rb2+QcPzhafmri3rxqUff4
fVO+U/yKFZTSjZZKMnEh7HFJBygzIg4kuuSHFhzzOjd7IoxNQm5Nk2JHb0h4nZU0P2cRi8s8EtLl
qVZzZbvhqyraaO1lk70F1ztdmpkJqCdsDYSxQ9Wj1ege6vSqnOb+SgenWVTN6EsaHsjV1flKT72D
Qv/fl/TKGXENeJ/REp0w3H6tOG/kmvKsu/Ilqu2towlagmi1+DAyoAZyH7rZsAEIss3jd8VtSEKy
iVwj6aXeAd++aRLjWE4xy2NM2gu+cTWoa463cEwMEiOGrV7R0jLS9LhIKagT1IOauQ+WExsrI5Ev
k9N/Cfvotaoyvj+Vcem7s1OFD9Ugu0UgEX1WFGJxejPfE8Yk/chwTtJzn9yaVCXPq7YZm+NKj9z6
KgyZxiqlqp1Ms76kI9WZIlLCSnopaHKjVb7KwmqkPFNuersZ3FVWTJItgeAPiNkDSwOslTiYXVfs
W77Bn+c2fjOWcC8jHMEQG0D0VoSsLfI1q3jOq7SoNmR8F1dsWfDVpsrIKfCq1qGd15aXsdO73aCQ
jaKmdrZNExj6fq23auxXWQeEaNQgpOA74ZBTNw9j7+b7gd7lnqo623tOXG7BU5tBPcvoCPjODlpC
reZWArNC64IyIL0pE0V7txLRH2Wc2IfacOH85XN2QBQ5BxaBdveMP6u12+ovnOHTc1aaHPAjwHQy
Qs0mquhkYJbwe0TwZ9w65qYh5HdrVESGpgOnpcExkf1hKFu3CWIXVMjboTTMdQSyBWg0Y1iU99Ga
3gZtekO9JkQDshOM5w2A9JCEmM5eMOGvboEDqtAdeEk5nxhF7RlWbMnQYt5b7UCY6jhcQT6hrBAx
0unM+4wGPVk3rgNypwAYrtSwYE3qSrjn/HrhjTg5OGTZE+Uep/7A1NOSzoDuY19LA6Qf+Z66cQ/y
kElSXgwBy5W1YTWfufRWuckZMqRxfc1hyr3tU8XcchSm42JM6fNAQDCVtKlmZ7bqRYPNaeFqFt6x
FKW7qpnrrPUQ0GGfMRhGgLSq6HYfHfKhV8x6k53ITM2HMJwyKxDqscua7iAq472R/XmGgAGUL37S
ZXJF9ly4ASZc3KQtl5FZLq7fTN9oeU5kH0CPlV0lHRGirnIkmwyIO1wZRFXnyHYeKxfpLPV140+L
GEFMU1Bq6jYa6XcwmOEsY8UzpH3MXArMHJgz3ZusaiAuHQnATKJaWJoSpi5dBs5ZusFUXAG3P3aI
IUMA97YhfLBOrMqWGu5iwPIbmdXWIlg8jNypfh/iclL7jjXS0to1BeDr4KSvpCrvXbO5mYBe7RPg
jWuOkEeW6Mc6HMrA7KcNRy2+yRis/G4Q8Ma1RL2SWo+IaBppo0g2Xew2ALO02zlV9i6hM3Igaa5p
tNLjoCPLT42p0DYZx9ENdOw9rJ23+hzNvCOGf5k9cvJyRz9CNLnuFHDlZDr3dATWWpiMh5gx3Qo8
6Svtf++SRgoX0l2QpcR9AXsBV62ZN2Tzduup1nQyN9SgE5azMtsWACiFsrK2iRoid8VJ74swfnO1
5kpI/Zi59gtqbgxJL51WbEmKf4d7jCXCTeZNqcnUF4W3bqC1ajCa17IZ3utuAXTjbYiBgG6axXUl
alDWOhOwnK76ypEp+c1lSS8g1oDDs2p9hrl608Ys0L7oW3vyaxWqZ9EP+kGhpq8hGuWg1gYO5QOx
BfwjdnJYYwXonbrZlAIs/zruHCzV9rEmlKdVLWDI+BT6Kcv7gC4O8IO8Jytdak7DDj03/Qkzb7s1
hZ57KwY77T7JG7xnrGodGQ1aaxWUxk0MTomKvLtXTLsQQeEKRpetko2tb+BurI42Z4SZ5UPvkyA1
Pa3RGawOs0WKURv1yqyeeuiDryKbnKw7hQhK6Fh8U/L9/+7XE8K6WIjE/1x+8ReKC9a5uPvfv/4V
4OH3512cR7/8ZfMhPL30b+18+yb6nId+i9ZY/uV/+sP/MFqEk8yfChfOL+2cv5Rff5EtfHvQD9kC
WlTwFxgLsAejN/1JwerQo6foMOB9qA73xj9lCzgVMDVhNPdo3+I0X0S0P2QLzh9ItejU4XsipRa9
w9+RLfyL2hOqvKuqeKlUMo+xPP4qvQTMnbZFzJzYiTQ6zxgBy1M0RfNDoU0DugPL8n8aVPw/pKzL
L/zVGKECM3LVhaTCqMH+TcpKRU8rUNrzjh2lvaikifgf3IM/fxbcH78/C44yuDSmtQCMfgcQdJZQ
B9yG0w4yerIdiVO7ZFWLNt8x642qjIjCRDuuzSZVbgX4k4c/f3qGIv/yApiyLuBrEAhc49+RIP+X
ujNbklTJsuwXkaLM8Gqzmc/mHj69IDE5Mygok/L1tfCbVR3hER0hldIv/ZApksN1MwNFOXrO3msz
redko316hYUHn20amesVfiIOA/Cey4ly5jRlEyZQUoVKAkEiG0FGK6mHadcztKsDl8z3Ogr0lcIs
Tw/MpIQPGFLv4N3x/y3wK5RruzAAxE0y82D4R0q76y7QmI07nZ9xoeabGUI/Bxx3WEccSk+l5zZ4
Shq9jxg34ByNTXrfeCWIZPUsfz6IZsLUaVvyuh1zZGETFtjO5sg2ekp+RkjKoVrVg36j+p53Q1UM
TMUrvVfZVLGrGMUaK2hAcElNqmASifo1off6YsaCf3Cc0vCS6QmvYs+LzuGASGMzKCnqI5cKMERM
yJ+5Zhju2HsrHviZzJytLYd/6wGkSEDkBukgpBGQWOiELRDE2CpwuaXtXV0MmM4Gf+zWWecTMucl
89VsT/heRDnCeEtbSDBWc6fKLjrNvT/tycMojk0383UorB8zUQ6PNIm9e+6ORWoew+XKcgs8z1Pz
VWPKXce+yRoiG/hT0kX1C94Z7kwjK3HwRkQm/thGJ7urwksPW+6BXqJ+G3upP4mWf0SLVj15wJwv
o4kw0ybuzAfAkurpH09OXYeXJc2ObhPS+8s4QY9ou5lBM+soCrlVEvIXxElrWzdWfpYIEDDWko+X
WXX71Yn4j3GOsHsd04WOD8ZEfljl9M3XSfE4B0aHYDrti2ONPeRa+5itp55m8kbZVVtthaeo7RQn
d+LE8g0l6rQ3CEg9x6OZ77wgaa4d1E/rAvPw91xosbhScpqXiwxzMGsAfM3wSAtwvgqbgT9lJ3ov
S9SD5sQvDkeD80S+POxGw1kzFsPaCfktROmEqy7kLD3kOUtxSKrhu5mneq9Ty6H25U5EA8gZzuhL
+JDtlJuC0vht5Fz32ScrjoIfTjtVqpFWZFhH0dkTUfPVDcV8VY2J/mSNKCYrvM9oEJt8h6ag+8b5
wXyAaob9Oi7mnWlwbRVNJfo8y6VeligI9eE78vB8N+eaCKBm5k44Xq33jsn6b/MB4kHsR6cCaeZo
qP4Ecry8iYM3QZbbAAW0RJCjIiIyE+W+Cks3z2Q49Y+xxdrE6kitzOEy2DgO1q3IH753wM+vaXGy
KGHWraeEG4XIqtuhmpE3srSdG/pm7k0Py+6hSpV8oYlcvxpYyjHx5POutaL61SZRhWRsg8F/gKAW
6XUQksAA8oApFvF2KYKJFQCDfPP+44KEh0BxNj9PWlZUZtg1rzjqqSepjPysCbUJVgNjyLXZmUDo
iqxce6NgVlhbYBcmUof3LhL7r7JAjcyqzRm26iRonmFShJfE2cDA9Sy7ue48TpXWU5ADLvVeBmTu
3de07Z2X1KzKPD5Arq8cRr+zUW1tIUaq+mYE5DPGdu+cbQZ+q8aZ9CemBCQ+esw1ViahxkBRZ2/H
OnTFqrMsXF419rbd0FfXfR0ibWKFnRwjv+2EMu44wpwNt78m7arcBYnv3s0taitkbPY1GcP3kRtd
lzTxNsRbxocYdfOxtPJPynXMLUEcEBQd/SXl6LV1hv5bnljl0agQvfROQq6WB/+Xnv5lXQ7M69wB
/XYEItPE+Q/sV11MXQP2E0LSaZrzENle66+x1GM6lTFGg9nRV0YoBwTYc3Sis34ycsnkqyCxbiXD
qDmC2ik2TIwYq4nYhVlJruWKCcJbLOcOUy2xP/teESjMXPqsKz/dovQNL7IkllfKy8adl/DANhm1
KWl6dNDCID7OmhtpmYM4isoYyEpHAc6gPdjWo2GtOQHzWFZmhn7Fl2vLKPFVuWl46GPzHtJpuIPH
oi45QdhkWXHtvxKFNXprl2ipmTE993AVc8Q/WDL1MbSRnlpH7WVPwYsgSfTHeAxNcKAh5w438pqN
jtRXux77fUzmM5HG4Nl3Q8JrLrGmbptVXnO2FwuZ2eVqF6OAY3ySc3QOg+k1WNx5MH0neigxzbIi
z18Y9Nc+PX9P72kKcm7zMVpvQjdI6N04NloNu7mjOgs4Q7m2f5TsrwL6dcQoqMklzSfJc3XlFEpe
jHNEEg5uoCNwNrXB+MdTpUivyptVVbMCdWe6J+m106cZHMe6zXB0BKo6jMXGHoz6ZLbe/BlniHu0
dDk/yEzWBKGp8DDNbngsSQa/xWo8b4aob055KZ21ZxUly52g3ILIra2ii3rnEylBcaBN5Fgoe3B0
B7sGISkA/2JejS4RyKhCsmffY2rA6JGTfKSHVY8yddckRU3eOa4X0+BdnorxmKZ0zIGsDJvYiMPH
AgLsnjSyJV+0To4BFK8tvFrnCjgQyE/6N+eym4Jrs5n1SQeoVleOyyB723ht+R1o9nUSzf4lATeW
t3bGkbF2gZ2Ew2dCGpyazaNMSp9RU4KvlKm2/dJnvnZWvkvG+8oaC3WRAF4JSEvIxHdZlmWxcfzK
mzYLrOQ4Y0DAome0cGkK94VEMvJZaaxnl04Xq6+lnXniylTOQFvHrMzYfQkHIQ6kpNG1EtBVaWqR
2LzzE3f4UqNKW3fFuNQFsrnDGVsQJznQTA0Q2l8YUwHONUIi4bP8yuTY2kN7CaKvpjs6Kej/gM1S
siqCSK2ztHZvtBWlBwKm5RdLBgbKL4mZlXsjVu8lUsYUcVMU5nzIXAVSlfwGNmcJKSyNkDHGowVJ
SuSKF45kF36riiLYSIBmZ5kT4sBKp0zwMQlHm9gl9J2I83LdJNK9ITzNOBMRBdxpSO1kaVHkwSZG
y7MuKfJgXRM592WS/Sy3ictNMnG5rDSNu9M/xVeTWiCWTa2+yczPgo1FmCp1crm0IyZN4iplqHc/
5Q1l2VIwVltrcPJNlljF0SYg5bJo5/ngCBQuZT2yGbcL9quUFsGXiat4uYdlbZzxJvePqWXH+Omp
NCrXk9cMeJdvETbPtuFRlkZNs2zKc6nfOhAMqzQkOBhedsMwA/j8N1t69bAxYo+DOmXiiUY2WKGy
5etohXogMY3+MUkF985sjAC9YdnqfYzt60IMGb+/H8ZNHPMurym2XqSKy7XSS/kbevWL303F0VL8
hIW6/RCUk34LSC3cTzNN/YqBzMpMRwUywCUtD3iOXRxzwpzv/nyIMH93hsDbbnFe8sHKLZKwH21x
RDPm9eJ7PcSG1ZwiAsSWctiv1k3WtHfFUtHMNgpKUqPkq9KYv0FVcLH7zv3bgeadPvHzse2fb4Kg
jLYyRsSfv0tf23Ups6Y7OKQuM0Gde/cGBaq1jbsxOmmHgjBB4ISCEJegj5pzmynXPsxd/RpHFQuz
spsTESb6ohpl88w0zbkZUmv6NFJx7/5y4Tgcfzj9mR7db8v2EKrBnfzwZQOfFLrBsNUBHT56R1V5
95rY+7VAN3JjoI3Z8CpigZkDK55mYrARvKdOeTXVnzPc6Ssfw9nVn7/U+5Hz5yuIrM5Ck8eX8p1f
Dr5x37BG8A4eytJuAEyFdrRRQd9czqMx7FvcQwD3mdlr2+bFE/VUUJnk8OozmAbMMeTnbHSaEwlG
aLIjt/4m08K/C7xYbqF24wk30IAtWhBj8+dv7v5mIfq09WheIBuxcUx8OLO7vYGvXI8whhDZrTXx
XdmWDEi9qzVNbZlWaG0S238bLMbNaWDHO8O0PgeZJICTTmjqUi4ZLvPtHpHt1dBaRFBKWaG5RmUs
RGm/Wg7K+CvoANVwgfwoIP/OzDcCYvkuJZpiD3kjO6ChcG+EmchtCyP9PBFVc0kBOe9I+dQXTkI1
3zY9ELBlh7Gc3jgPcevdM6fVbyXTChcFjYOowFbssZ7jUfeOdXHsezawJAILtuKwzLkkzhflAer2
itZZyU78XqsTu9PcMfxe9pRwKdtzCvqwdPElitS7d+xcbq0pkihDzOAy6xtqUJOWA2a34ZERCeAV
TJXFa2v3uXfqitkfLpsIjPrTCLecV5Lq4OjDG0NEKIG0Gwc0Uj1hSa7VgdDc8IMq65GYOJM54GKW
9yGZxMd8MdJH8/JfRBT00UYofNRrzIJmgIiBivsCYCYKwcKeJG9janrmJbT1I6JABpzvYb2d2IST
VTFRyqOmwugIAWzNcVocOH2zxSK2f8LkSOBmRSSTQgPTrhk6zlfv1q0gceQXnaE9aNMu3fcD1ZXA
H3dA7c6BIqm8/rFLi1e/XTKjma69YOUjGrnV6cChkmsXorJOT/PMxeelY5xb2uZHkxfHXW4vmSV5
wqYXoK4/dm5Qf2bUWH924GRS70MJBzbM/bS7oF2iHYJLTLog30YO/V5Rqaeq5CwzTaZ9FLTOX7vl
bFcxslgnZTeMa2cupmGli7HfmYwMEDoSN5JVvs3QIfXvSrvtHwU99C2BA/VnV+EeFg4nLGlyet6A
ouIN0NWmemIIOnIWKeR156f+MulgN+miCiRH0HEyitCe+uvanXlG0NFXuMxM/sdOzM3Xd+I1LrUl
JI96E73/fKgS3omNbOjKgbINVxOBTbiDSrZLV6OyKxAdPI/aDy7NkTaLkkl4CTetPaXary69mAvX
8gLdV4KU4Dpgig7kleP9qFPIaHSAwoDjZpnTH/JTjskBktK3gKd03uJOkC8Eot0Oky+/ILLkuC3c
+MasSJFgUO8h1eWPVmQh3r1/6wkVDw7TtGZh1MVyD+yxOJrLozot+7vAlbKRNEte3WbqdxNCeWYy
YoQ6NIAb0svhNQVTV22SyWnuBJ3rcV1nlCLv72KJ3iNaej3E6toBS5Wil76OjfaNxiq/jqHBBUA3
fTUNdNfel6E10YJheTfiMNH+vnJiOh620s3de8eHcLGCnwJl2TPpnDQlp+CiMtND4VBQFYEXXPaR
50Jcoz1gxAaXwWk42dJw5NIvjbw5DfQulzSExiR5a4NZX808bhWT8JhiZARWtw5iulcCI+0ZDeiE
LBjNM+cUSrK+9qfbph9ozlUdtzgema1NM79IwBemiTPzCNbhSAsuQjRAa4dRguyNehtmLMGKxt0I
GYonhoA398bKPfeeggeVoPIG9UTELR3B2cmb59kmqW7ldmPzNc7ouCjR6U+VwWMeWW1xNJbmio3i
adFeWdHpvVNjQGVeBZQa7RqWIn+ptGj2NMyptrbJx7/3b95fklMOs7ZaSOrQv78LMS/lsm9w+4qS
YqlRIt/9szRTWpcSIOORQL3oLMyiupS1lW8akNGXAXKp59qkh2aqmJ5av7QTx9JObgaHk9Y6Fh2b
uwE/uC7C+nWKKXZa0YSXo88+S6IslzBxm/arqBDKjAS9mcClSlo5HuV5l/FML+u5aZdtWEW1Qnlc
0JEMU5+al5xYhKNdoy9SoLYPKHrdNXXJ8hbggPZqBiwJZ+7Vt76J6s+JGcU3fo8Ty2yX9ZOTm8JR
h2akx8+Jlu7Xe3kbhHRI47zKz2Aa6CI5vCY9UBIP7+8GE4PFCRg2kd5s+fSdaKIOhuvc+LHh8qoY
wwBqAWVIo3PrYYT/sA5Lh/5ZTSXscBxGJZyZDzg8yL3ouZEhDeKjLkR1OWN7uXQtilhgm/U2oTx8
UagLJeqNmuJ8JNbTcuLhUY+UyTKnPyfqgpgdgsD3zPzb51oFcCsxCZ7oX6BlW1qCQ0fTMrAIIoCE
MJL5R/mp2E1IFTcUmUXBxAqpkcuDcxQrhmawjFEpHZq64KHQ5BS8FpZBg3qkZ2ynEUeFjsLZXhiI
SLrllpc9i+d9m518rgadI33R1k78xKmeYZ+2yuU8oSa6UK093bY0bT5JlGEHYx5pWQxq4GIKtrdk
4DnKQ5u3ljdIzng2a80Q0Xka6ZdZxVSiynXc5jQi82V8zldFz2dtW5TxN3OA+w8Fm0vXy8BC1IS8
HxJaJjyTeFywwPv6CmSO+WA3fv/dByOxR0lBqAoFHsDpkEOIJDThiyoZ/60aNRfHrOIhA7ye3Fh+
9Qr+mav2zldFM8ajMuRcAySSnIaGsXmmKskctBo64qUs6pC6pXdT4q8Emyyz1OERfA0VpB70Zui5
4bDXZtz7tNTf/+P7g6nLjFeMYfbtV+wFxlnyUkGKjOd5shgdlgTF73ET8UCnVJWx77LJDC4r20Fe
BUnRTecr6aGvtkcfOZDK33pnrr1tojjAvjeKfSVfHYuTKcJ9qOcTlKSNtOZ+TyOBXzwe/SIbUQ47
L2jiE2x1FLMdDZVtj1hFMnDvg1MX4fB4L1f/Xw8hSXlra1W/dT+PHd9Hif9nJvn/0ajSBEnNCfH/
bhraFSjFvv1kGfr3P/PfliHxL/6EcBmyeLy/mUj+j8E68P/F0MdzQ4jqJtzFxXv936wdE9bOAozF
xGPj57GZ+P17VGk5/8JGBPUxENDxwbH/r2LtllPGTwcozGo0t0yXgekCxv5wHI7xGc6olPqDZZE7
ROBTyADMsSh7HDyLHNrctmKX76kiwgQL2w/X6vafz/kDgscVHN2s5VApljQPZrM/H4CbhvSuAdfE
fuytYevr0tuaqVVsOA2Vh//go8KFss85kUv34aNaOxtMAPsdgwbetYTujBxZKKVoETT/wa/iUi6n
OpOb/jHCYzanXGoKUyTbFP9INJpNy1xn3SEjO/75V30Yyb5fwIU+7zC+tOxfAi6moevzwuUChmkU
rgZt3SEF9d6mgSjaKiJit4b1tvAjFtVF/b+bOv/7wyE1LauYdMYPHYFuYi5ky67bI98n5jubEmQj
TvOXHAgegh9XKJ+CApe4HFilTDSCjzkACuiHwnPf71vG+i1rs1Ldyp0af9hmsvwr+P4DcOD940ye
LTAJnM5/md27zWDZCXarfay9js5g+51j/FtA8wWKWXnhRZn8Z2/9Rz3xm4eAR/mXH8gIxaIkw2z4
C9UwSnJUgHbd7zNBiVQB8uVmcYD880pZbsYPD/r777IcC7QrglW8Zstl/gEH5fSRWeVA6fc2I/SV
bRiXvIhvNGP+9SSg/P750353FX/8tA9LA+dk3MTwnSEt4RKOQLXEQ4kUmPTZVR0uRqw8//Lnj7Q+
dPbefyFdKKQdQCpZkB+2Mp3kHvwBHjsz8Zwbp3aKx1j0kAbrOTiQRQmCsTn7gw7Q63J29zg/niTt
tD5u6/1AG3/bT9aIwM+XX6fJNo6agKWVFXXN/QxGgPMJQwWCuv6yMX0Muli+t42YBVSGi23zlxUX
qNjDM85jlI7EFpNABV9lBU9m2BoGnbZUIZuTATWmzdXbUmg5r2LmoNObyEl9wt7WDLrCG5MW0V8e
cPc3S5P2FL1JnnCXfy3/+w+LJgsLL5/dottPUH7gH7gb0m2mNYxt/MlNrD5NKb0rMXpIz+uCBOWp
ytpLxrNDDoYSBeogqlW+8CgajbnANumwc3hnzk0wAiBbq722vNmAPzFC5hq6DjsU7oSma8PHfkyN
x24IonVoY4RpHcPfIeoBMmC3AfjY6dTlKKZHo4BDG6FUnwr3InHyT/0YqOsccT0uV6LIaA2lm9Ho
buqQqhbvypKQWNj4sIroUiRaPJEMOOxhfBtQFPVbru1zF+CaCf04P3Re0t3wl6vdn1frrw8IoUQU
Bjz1Tuj5/ofFinzA7d1xuekquTbyPlmngTia6fTQz9HigKAq/Q8+kcwg+Hy0TNlvfr6XIUJz0tQw
b7VRdGSSsy3gCiDcvWxtVOl56D3/+fN+3bdpybLbkNRMs/iXuBIVh0PFven2mS7kiqnGeIzr0d4i
wtN/eeH+ukzJ87A8i1M8iTq292GZxj0DSpxMvAUDmDC10ZhHRp3+Xy7gbz+FFjNlig0r5+MtK0Vk
lN3IBTS8lpYAzg7j0DdxcPvn6/axMcx+wK8hVQa6jm/6vP1+vlF5asymJxHM0l+rN3TBsp03lfHG
U1W9ckAwUVKw8FGExac2eGqteF87efq3belDv//9a1DCgAQ1XdskEOnnr9E0tTOng6+wvBb+dmzC
YheNWbfD5pQGa5u5+tGspnDbivp7UY/+Oe+ykfGyGK7KeYaWlWMH+fOlsX77nQAOQa+EMel+rDhi
xzCMKLHVvor76ihadxuKfsRW2DXXkZJkl9JCeClcHuWC8NebXqbw3FJhbcKgqjfQH74XSPCuybDF
FTu+oqa21k3ayXtd9Qi3OmI4SDIYT5Uurg3R/S1V5/c/4J0ESUnP87+8w37YUCOzDWGIjFzURJ9j
iHA7KEHxJwgQvPQbP9tEcPfWsEg63lhtedLJ/DlI/QfVYtbsZYQzktEwCedIgWuyWB8CYInYoKuT
HSThbpSoipGdG7wruoLWcSP/8kp4Bwj8XEcw/vnhF3xYnSNjXaiCGo2dkcWnaA6rE5OxapMZYtOl
LZt8Dxs5y8TRXrgzirTZv6wC+7erIGR04vIwItn88LhjN3dG7fZqnxErSVsL6uEXyqpb31EkiIaC
dtYwPfmWmXxVhEv2Q7zOaguasI26ZcCfZQnYaS0Ki9WYmkz6fauXuKaE2ENhztZOFpvfdWWabJX+
vW/nW5f8TkAf4ZMMyJI1B1dcGi6uprmuP/uDuPeIsVwz1uzXcgzV39Sdv5ZuMCXAeDpUCJ7gtPTz
ogGt7RN/wobQZMVTFe39gSa5MQtgdTNQgT8/Y7/ZttFYLnwLSDnUih/OSarIvapl09nDxH8L0yDi
rY38w5nmv+UKLX/pw0rik5Y8OQZ3aG4/1IiAQ3viWFxWUhs/5KYdP5EaQ95HqTlNuPCfmMx6RnBi
avU3Oupv3r4Ih+GU2RBZxS/xeV2cNlaU4XTsff0SdcHt5Ddn4URvhd994cjrbf58Ud9rz19+K0ws
5s0cuKGh/3wLkYioKU1ZshzDqzMDqGtLY5nTFYhye5i/i6h8IPNl2sRaUtw48MBwOBLhQ7Xy56/y
28W06HcR8vpks33Y1lMaiW6Ci3ePQ7/bCOlDEk/oiRkpmhk3yd7+/HG/eWl6gsoRazxn719yqrww
AzrZT9xk3U77WJrReu6D5C9nxN9eX2LYHFYSlxej7M/XN1NmXJuOVHvOyO0acU2yGaosXHtRYByh
jvF0Dk6/MXQDyhuSxZpuQLGdBuNinr2/7ZG/HsoD6HhUy3CS/cD9+LyOunfnRJEZZeOq3yaxH+9U
O1/RWQQ6V5rGWqqy2ic+iLA678VfHuCP4N/lxc2+6HGxqdsDmDM/XwtAoEDLK9HuNVHHX7ClA25F
LtTdqNTE90C31vPWdc8fYCYZMs8ZvKZwkQFJTIBl4yf5ejT0eDUkdoxlqet6c43NX33788r4zUYT
EPAIg1n41Dnv6Yg/vAoTA5uJi+5sjzEKdzSZ3FtHkSpGLZ/+5ZL85qNC9k+fQEHacFydn68IJmAl
m9Zv9gQQlW+Orf27uUrAOhie+A9+FjWo6whvaan9sqsRuDR3MnCavWshoCbBzWOg70cXWbuAh/6n
0fibvsFvNjE+ibYIJaJPU+vDmrfmKM7qnk9CjxFvIkzz92XcMIUQmJfFVJI6Uif6L9vHby8l52vQ
4Z6JAO3Dph3HokJY7DZ7jbZxXULBhc8NiqMVjFj//PtC9zcveioNPBQ4PQPMGR9WcpA7dR+TlLTH
wSOIctTEoCFwc8Z544JwZUzUwir0qMmLdWMPIzq8rsWyNU++Xd6VgcvDldr0GI+o+ItHSw5Is9sq
B2shi8VPD4El+VyP7sIIClyEj0nBNEQxsiQ5gZ+EEXXRlm/CAdjZbrQFkoh38itMbR/NotNijEdd
gLq/t0gTKxwwwDuCPCdva5OGbT0zbEzL715GswTxGSeY5AImNCqVNs3b5JMqalMvM9LQ3Sd4NJ2t
IaRJpOQ0GXvV54O6diEQQCHpECjfeYoJH8iDwBh3JX7hHMKRE+bVpsoHJ74K/Mr1Mf7bdbbr3aa4
H4jhxhENl/BgtqRcr3TcWi0u2PSxVGRNrqbeqbMjUJWYiVOPvXWnkYlDw5O6ai+zgeMkZMpQEvHC
sAt5M7NgPW3wKkTiojRgBtF3QI22kaW7FFcpGM/Pvorol/hRN0Fac+r2njGJ4e/rTmX6FoPicF+l
TgvH02hC/yygX8ZbQIxxf6SInWAMTGG6w0iPN8yRMXZahXxgX7W8orZFtLT/hIGMiymQG3zKkqaA
FFdiGlZOMhCCIKV7KIP+jj7vrh9c+RRJq3gujECcu8obV1FJZjJqjGIZQ930hQZQonYTcohz5NNE
dZIYciZTO/Qz4yYPMTnH/XBCZjWuLak+A1Z0Vm5voQnLJntHIuo3xzbGLSE+iu/Q+nsPmds2JG4P
Z+yMM27Edsu0Kr4AvjN98TsGUw5p56vKHz7PjQdv2J7m1TBpRArFI+Yi0CJec+uGZbs1oRLf5ja2
fsgW5kVQFsmVPXI/OC3AMEqjx2m23b1rmHdpygSIwKXoiKwtX09Z3lNUkDRR8JbYKIU3PC8mzBk4
+dNZu/xbfvNuyhwdfByEKW5mkTfbqWO2ncFXxYqf43vHlogeJrjFQnIujQQa1RjgEp/bea0JkNhE
lrb2M6XrOYoL+VoFWK+rBCsuPiFvM4mufcOgAGShgx4Q0LDeE/XhHtsixDDIpO9oixTGFqoLNEjD
yTKnXepKc5e7+rkUffNcpdHBd537tNfPRJiTziRCGnV99FwChW55AsvgOPR+tRsMpHpA+h7yMFjm
rChivLgOtmKZOyNInVcI1+dNwrnhnLagOxqG3mfVIyOA8HHZYRxCsgMkSBuw4ppRHgK7Sw+pKkvS
gIPhzVFdv9IpEOh8kw/o6jWqA5TkNkdzOKNxtK3TsCNNIEiQmLB4nkp8aNPGbzhH8DJlkwBsPr6Q
spJfNyOrLNMRlNjcPELh11uwizV67hkQT1cjIuKB2Eb/YOOJx45H9QJle0HKI4l1AMzPCti8YRI7
msXw59E0jnLvL4B6UAC5PNh5YfWbMmh99Di1ibDFMLwOt68fLApiPbjGifasUDRpm/TQYr6G1ZVX
xWYOyuEhoat/axWZ9QAIJU+PY+a1WzdMEbqOaLvrdACQxZBywqehxBdMItST9Hcl9iJRXCBJbr8i
BYy9bQG1d52hcbcvp0kh7SLS8S2kuU/OQOWVHL6jQWxmAJufmDOVb61cxBa6VOZrRbDPhiOaewM3
Xb5ATyd6PVF631GxPATawQet+DvaKKZt3SHrnGvO0+85f5bDwJou3BJ5s5iruqFnJSR22DwncdB8
RUKS7/LJAHnVWOkhg6PG+HxCmJFqoZ7cukEf5NcjKoPIxUbUz4qH433mnguG0rGHniWj4Dr2zWLx
oYW85VQatjsUa0N5KCUsrhUQWFxQ6NLmbQDRLFiF8RjBGhEOquuS0SCoyATmysg+corDLLkXQIhW
td/21k5xOY3Hitymfu3LPEwucFDwVVGvPw7W1I9XccSIOQ1QrdYCAVndIT5wEoe/CkZ9/64GGzoL
OQaVSHPyZJLcZCODZlp3FmRQBNZxy6O6reDO7uYezcFYT065930/vsEmNfiLQdu94SFCbxpxd2nC
L0r6EGVFksgvLZrAO2duzQeVcr3TLNf7WSM3CBIuKmh9fQEgobmDeCG/uMsJc11584L/apiYc2XT
gzshLPGMfro1W2bnwK3Cy3lQSIS0bJ+HhOs6+z6qLtgf5En2CZe1qYCxvSuO+7BT30AxuTfO3BjQ
keswvplSF9XL6JWl/jZnmAon3sCjjeLXHs1IX5q8luVmDAkgM/DWQACsFg1f0PeLGLsWCEFMGB6p
C+kBZxg4erevX73Yyzddn+Butow5ghkVUES6vb3IdgMU161ARm70aC5LfrwTIqgIDBQvVYyIHZE1
k35hxDc96UDoawKXChyIDxMLuymObR6hc+pCmjibNEcFjKCO/8O7WyuOx6LbZDPj2hUOEESRAVI8
rWlaB/6ArCuGQxVFGpFY2y2rvE9gs0iiNe9TyASPTt0hthprviQ2+fwcdC3caKhl90Y4gwqTOLtu
tFcicVBO1T4XMBZuA0+h1VvUVulyu602Ci7dDLFRs8iOiO3TuxCjLoJBeJM3juKqBVmib0Vs6Dcx
1+iapoWDTdM+OltlhkdPJEjp7JG/WM9krZpi+vSuppzHgQimuaUlvjVKbH4+tP5qHfXoSFf0WxRg
Ks8gusEzCLBlJ59LY50aKDSchCPXitzSRh/LYUDMlvSspBlcGFuv57DS2LOSG8j0cGZLc65vDTuj
iTvohdmNuhOeBb4MNDWh6t5qwr9QqogyWzfl2LxBBzIf37VuA/zL796Qwazl0Wvu2C3mt9rKANd6
VrXgxjO3/w4WCLVHNPisfSm5LB5vcrUXmD/b1RIU8zBbhXEOO8Fu5nvERciguUPWSOO/wZ/Wocx5
mbKouTO7IL7Bv4PII8SYkKrAPrKPhe1WBzzflRF3Tw3ZWOKuJcWaPb4GGXGssXW+UVH7V5yJo53s
ATljg7d8+qYdEO0msoPXWQXddVTKeD8UxXDAAc+t4bV5aaP4J+DAj9Nbz1FyJxEofgIcCdxnTt66
uOa/UhLkTjRI+4sbxu7OkcTVSgeCh2VPBHUNtrc30QaumGg6m5zIS6Lb7VKfTXg8txQhYMKdLHq0
itiBJ1Dfd6FzBWgO0MgC04i6lpTXPsyu8RmcBNjiU1bCK5Vg6W7EWJrXiY/9cKH57RE4GleTZ8ib
CufAvRdZ9TGc0j5m0y1nvCoMGxvTFUc37U6D1sUm5dm8EvHYXlaxDyY6IXyRUp8SMGT8Rwv1cwgb
4Jj7FZnA9WB/Gwrn1KTCZEsL+Dcb31nlmXI9dc4FhmvniXobk5KY6i/huMyZ6m6X0Fk+ImzzmZZh
JDkMWa2fIEbEZ4HQa+dP8uDVRbNBGYhOOW3qQzDOn+n/lS95SZAZ7xwuElk4MRs9J5y1rzUArSzP
1TE3hL0aIkPc5KUjd6rvGXzhkNtQoY63TpCLPSgbdd83IL/sMYzPveJDejfyb3uBl4/GND4LnxR5
AFreIzTz4pCm/uOEWxep8aIrEpRyq3IJDavTMbnCfRytQYccIyLqviQiGndDYIh9Bxd5E6REpABw
MOj2Jt1qzGkVxlp7FxQXzlPmuHt4kfWOx4kNuCbZehV7pJOFRRi+DdiHnybpmNdhGc6oFkrnQSZT
hgcydHYue9dFGani0XR9/04P3CV3UFOz86kLV23Xxlvy6eX3mVETrrqYZKEmYxmkVYFJC0eSZFuT
wJacMlPAR2AqMUBYhTOZcb3vUdATRPQ501N+isHKgT8pyMpwDILrsum/2DuT7biRbMv+Sq2aIxY6
QzOoibegO+ls5aI4waIoEX1n6Az4+rfBiMgnUUqpIsc5yYhIiYQ7GoPde8/Z5xYZ8kfglsWOR3GX
LOHWJL9BYw3d/lTYIvyQZxXbDHsATurqKaSrLrnzdNAvWWF5x3YitC7UY5xBaPAyS4rrohYVuCXM
eQwt4BZNU7UkQWm8doDcZzxwRCXVkUqv89Qi1hedL0YhKUvK0py8HzSrWKav/LBLHwvTdvbCoAFP
a63ijTXXtDTA+qkbP7Say4lmNlWdOyTZitCDDBVqot9hozjI1FVBOHTrwWuzq5yrfGzL0WXVr3KG
o2MHALDtLun7TiunTQNDaf4j+N8Vdc6zrMp+XaANXRPEDVjeJQsa0F5nPKoJ0AYG1s/G7HwNMU48
sWPNn/K2qFi0Wu2DmwttZw19tO3cvridHHYsOfp6ht5kQyO6DWPQdLoKBrMYkoOGYZGYdVdv3cDF
hc07BqvwtYZjD0vo5FbXtG8WtpaXkmrV5zmLUGWI9KlApncLrKq4BdkFxj2ZWEDTeOy+5K1JeFWb
xl+aUJ8X4yW/sEEFcBAyre4nGxDLo2THw3VLKHIK9Jq8JTTHushrjzcKEeafeFvSO5vJyu5p+vNH
4LfMB/bHVKZZEduHKFPtlyKrui9t39JEaCcCqjJ7iZdp5y580tvUIK1J8qav7EndYI0On8wM3DoY
3QSgVz2H7ReSafCqm/PgEyeYifI+bxQLQxursQKg2g3VzvZHOhq9irk9YrNng1OVeXUfE/0j2GNW
4ZMAQOGu/BqW+sYF2CM2wKG5jUpr6pCftnzKbSqQSy08Ob4VwmAOmiZ22R6TWXTUjXoJO3491iNZ
MWxe+c2z5qnqwh5pP25i25+0vTYtW4COCWmIxhILSRrrdrnBusimNX8jNWszr7o1FMvwaZADSLuo
T3y1CiNBdkzfc9S+sSZiD23Lf/rzZAoIjD06agsCFeQAlGmuMatqRT1R7QGARGurcVqIiG9NAcuw
y3uBfqzEZ5nS7kFZkFBgwt4KaoMu0LXZCGXsUIaL4yS76l6MKCq4hMxb12PYLFk4rqAfIms9S48t
KoZhX4Avi4FgdsPr4NAbXfWmqOMrRzPih2wazH3Zl+XHwvDdW8B1oEvr2tMfxrhup0DRhg+vofkq
9HWDzu3BrpxPnZQhF8+ZVKkx/6ugIXBNeHbp/cfThr4MZ3HQOv7+DCz+S0L1kqz4sP7l1A7t1yRt
03zv97JhgOGT0rjXM1xf61zn+VlBviZ9tKT/dxiTFpwQ9yE7OoGhJL3QHUkTRTJbSVlcgCPzqNsU
3LyEeX+ti14naqiEzgyAbob7fR0Plo41ji1k7pZmBw7QjD8YKRQHoHf6gZm0DMait24LtMqXaJmS
8ww//8NoIqt+6wf+V4OKGZro7+cvBSJKKGRL/vf35BsUmt+0Tn8IDb96btvnl7hvv3Zd+5Of/EuJ
6vhE8zCZMFw60+yqfRrGf0f9WH/wjFuCUSLTE9RhzKX/htebb2QctGkuYd6072ie/6VEJQYIQR6S
C7aSf8YC/xNozrvOMr/aQJnmWqxIHOwHuItvTQ7GfI2OS5K/Epzl7zUPBQGymPE3jeWfHclEM2nR
nbfMH+apeWmX9mKZCjxSgleFXj/VZaVAp8X9n7fsv5X2/exIHMNf9F0mstPlz7+ZcUSdFs6ypg2D
bqSnkNGv26EgV6eZz99c8J/MAn5yIMysTJwEh9M51vcHGmCj+5Wc62BCU57l2WuoJa8p//xPDiOI
q3S54j9cI8RQcxsL9q6hRjyZv9TMLW/INZDb/+DUca/6kKIIaUMN837QUOsF4wu+0RAW8lLpPRaY
ysSHVP5uRLn8pm9ms8uN56E9xgCE2vrH2aE7sPOi4K6DeBwz2DDT3RSps6FN53r4reL53dD7z4OR
SO+4jOiWvNTvL5RmiIpnswJU3OCQdbEzBKnXsA/QkmfdYzBJZ9xaAQHu/vmtuGiRmUkxK3IQSH5/
YEdWODJx0AfYX6t73h3WSvhadtZS/u3Xd8lys/1wQtFHsSq46BbcdyPmuU/7KcHZHGh9I4MCVs+W
DKbw/tdH+dktD63rX0d5J6VZKF+kTuUcxVfiaEp1HoqxPJR08P6TU/fNkd6dOiincQWUiRsk73k9
q/T5rb/4//F46T9+KXJ5mVAuIy/bNN9rIirixL2iqougJlCGPtEA8HWq8ZfMdjFtfdBPGxJADQjH
QgQ6237Q9ZbPIMMuD0NDOi/tHVdtPRX1azbq48sbyoAsCgtSp27sejd7fescMFYbrmomNfCx5tZZ
kQTWYLrnr0xxWGyxmlIg8cYIXNWwU5e++TFzKa1FCNFvIORgM5LgEYQ0mekqlkTAptzPmaucaNnu
spvD+I2LvsHf1HXQ8mn7l9sOp859p6X2Qffn8eUtO/YtHXZwSIydUoIIEW8OKTouL6626DT1z2kW
0+Vp+TwMfeznIuRLZwP55LT46mtaodWmExDL8NaGZCgZfc6usrE6n74i7qxGh8iSNjRPNAmqEBVf
sZ0LFq4idbs1gCwTiBeLSxwlxEg4vAJK7Lq7Lq4r6iNyWw5Ql6kecHkdDZ2UdI84xL3nU+26OfVh
FCM5VJGRPkVelZ8p1Ykbba36U+MU5seQ716v3BF/bl3Y/cxnGpC4xO6S2WhZE886m0R2dxp+wnM7
kqWK8YuMRS3pnkJOzTFOm/ra6dNX3eCa9qljfiQt7lW1Y3jfOXN1AXKVT0/E4nHKF86FxPIU8Wz7
eXyTJo66SxUmJVb0bg2eLNkPEYUc2wCKEUYDJE2S4Epl18PKiazav04dhD9onYyTUTF2c3rEr9Bx
RogRb7d93pJHT3/Au4wdTlmGuu4jLTqi89C0rYESRw/ebPKVIjfJnvyZNkbRIO8NEZeAmaJsoUqb
pZPvE0g19ZWBt9nfOIybHuOw1sDMGzDM1+Dsk3nl4FqF5ZjMHz2tFA8QRigW3LgCz8uwBNkfUE/d
awI7NfxzhSj8wSor7h8hdZLPyFwZ0PHGMbvtt6pEqtpiPAEylFpFUckoYujoLUYIBqFX+ee2kTx2
tj5ra0Rm/naefG/fWfVAQywf6/jc0XIb9r1Xps/+aEI4LnmOHNKraOL4A1PSIVR3I8lUj4zHsr2o
e3R4oyZNAJK1JWYytzywNrKNxn4FMt/4PPt1+8WcebZsDfjMhpD59sPgQt6NaJ2Aas1ZQzFjw98F
GXBA1wSGmrR2DTE6V0LEUfbURCba6zAqGaC15jqTKXGceHhCg9hSPghxoRHx1trESGsTg9Ai4tAH
VBTlPiI6rlBPO5b/YWoSe7hAReyH9+kg+2wT1yr+Wta+CEhiYIbkxMTGonR7pMAZ9lZRUbf42IO2
8+iVh9FOXltQeKtG6+DgGJQpMvrakWq8iVt1XzYmiKvhcx9PyaEoHazK4NiPvArd27jnoaRdp7bY
WIerAQ34NgJAvLO9DhlK7WYfPaOej7qvdsWMR5S4lbpbF2NGOgCgGkLBupybmlVR3cRL0kjZp/61
xaYSVAxPPeGqWPuGGkUbg+jtLFndihH4s7G8d2ub701/+pmaybv2qKKec9V6t2h4jFMVjTha7dA6
qJ47KmNBfep98F16Ts9zKPn6op15jAqPkXJX9uNLq0k6B9GCR0WU7t0aDmMLW8+fhWChlJL1wyEi
CVq3Yi4o0USHbsOEXli9dxtWmcSB3i/18bLT6n3Z7HO96DcpjNl1YS7xviOHlpjDmU56cNgNY3yJ
RbmEjpVkWbY6dzBlmkzya6tmqBiPFtU6QJ7rtln21ZVZHXMDgewG9yPi18JABe5ydnAS4Wd1MPu+
rbpjnHzqMs/4urDrEd9zj1BgGlCqabalQkW7YUIFQb5ACrVe68QppSPc0p0neVCaa7F0aRv4umuC
gKsPIO3869kNSwbDLnYerYWPzBWmv6VLGURkhT8MdRSSYFiW6EvpE7U9a48WsXqMpC8hdSg4537V
76xULEObITlZIX0d3+i7I3Zf9qNVf+1lbR60jo60P678feFH2hW117WVWMOjRn+UbJK4uyKn72Oi
WyMINVCI3sTAgn6ACGY/mUEaNMV1rcmQTFtSVmSxAQL0WkVhRO5O8oHn+SwHPQpMr9IQehXNutOt
+tqe4HDxWoz2LO6fNcG8xnR56WU+b0MtifNzQ9cAXQYrjl54QPN0o64gn2P8/XORfWu8z1yDHbXX
SDCigv/m2SRiTEszoUDAKfcAF1aIXGmzd61Pb3LKcxazlCKv4RZJ/WINITK7KMdG91de7TJnymQh
iWVoZrnKaysh5SFqOoINw7EhqqQwP7SFWRzGxioOlct4AsYByCwrb/tNbxQT1rywUZXrHKfRVMXM
yyeXrH8F8Yd3jTkCC6FzEmt7OxmK+EDHwhrUyizCwTuAdqvKVej0Fhxv9uL41FYzUd6v7ZTSQfQg
/n6tBbA3I4ncC+W5NcBLwuYXt7DQMb0r1vUJKexE1obsupvSIZFdpnbvQyH2InIn61ja0Ht6Bq+s
Pe0TnfAMqp3K78fUUnSCDYdGGZtrgFu1O5FFkKfZJqn1z7bXB3WaArGaLIgCaHx2psPzxcIx3AqR
aleGVWoAEd1iCW4wJ4ScvWmt6GZPiwC5C8yGBFTVhM9ZLLKtO5oZQiyIJpXbGI9FZ6pTzzsaPkUk
yW6wzV5b01GdTzyu0UuUu1DHMqNFpOAqf53mmnaRKKETmR0VrG9MZ1j0I3YnVEs2UwrbR7JX84WD
rB9pjHmTGPa/3mC/F1XapNmhlmMLjzILO5z9bofdwl63+1bPA9zRrDcmjecu6mkSepJ9QsfW8jRZ
S5KPObOvyHxZHXngxZFJD813w/9dofZO8Pbn56FDYLh0KCh23xW5boRpyGMJDWRhnHsdH3vGmkqA
0nOZ93chMZW7X5+BHypDVIM6pSHKa/bj/g9aaHsQRYSdPRgaNmFl2Ie8oHgdl2VcHYnvqH7j5nwv
3Vy+oYFuc/H2+nhMvHeVU0loZ2Y7Wc6C0gD0Z5Wo6BiVyGYACj93WuVvM0yr1zjJxpu31w7RlQaJ
C0D6dzAncTBhByUKE0OTanmv//p8vJkEv6vs+HzCwGiKY0mnk/Sueq1VQpKQ3WdBXNBe7Gkfv1bW
Atcfu5H+7Cqy2WzTh+dBilOjOw0Oe00j4xPXBhttUJ7PbGXKg0dzfjOZVJ5tUtNrzJHMHm0TkG0p
MZBlTosOdGjoU3dQmYIIhcreUhSuxOMW4b1l6/YzNiDQbWS1DntPMxgOhTjgoMopFFRJkj69vRXL
Uve99Thn5u8k5O+NEG/XSrCjRI6FhfsH6y0inhA9RLtYxFL224QrrzqFlACBwSMuMy2A7wQsEZLb
TkiIqkgsDr++HD/U2T6ebVxCXBQM4diSvi/pu8kZnToBr+JTb6MAi4hxt8ffLQM/dCw4Co0KdOuu
jc70/TXvk34InbJKAsboC7+HhausnW7dIMGLVk5GsvWUUjxAYRkef/0FzeV+//5+Y4uC1cpDiWIs
RuPvv+FkZPYg8zEO7HaMQjAycPre4u2Lnq1xi3JzuvY14Z9Lezpn/sSovhbjtkPWFK27qoyTZb2l
yd2QMmyhz6jZTtqZDNh/M6MAW8gcyAi7Cy1sKVzfPv1/+9W/6VfTY1osOf+SMv/QrybfkWI6Qe78
9Q06f/Hl//3fv37of/HuDC/5Pexjlpbz8mr6q1XtWX+w+NguuhkhsCJZ3K9/QxMgv6Mn4InU6bAt
SIV/taot5w9+GwuquzTeTNP5R7H0rmG9vzE5PMQ+fiWfgrfku1eRNzhVxf7OCDxvKvNFb+StJe9R
0jyn5jLB5qjK8GkqPQE1Cx7NB72v2TPqVkXQUdSfrAr1sS8HaydcbsAtFC/vBj5nfUT1lj9U5UQp
YNgeEoLugZaB8tZT3zyzucwkkC9O8IdWauXZ7Bx1UxcjBe1gavILTjBewjE3N3NF8VzqDTNRZbbi
GeERfwn7sX/unEr7mil0SRkAQvV1efe56SFp7fEUV+5WFi2QJZUedcZj5KkPYfnAqhYhG0TXZJ96
pv4G4TGVRnCCIOEJMuewxRoVkRZCnk9bJI29wX+iToZU8Lyy2HvKsxxqWouhl9NSmSZD5TG6TGs8
U6DbgPOxEFTbEAe32BmNbq/CNvtsF3N5jEbeA8Kb7Y1AmfIo05ZqywjtjYbXleGiNZ4JS5ruCjJ8
ogu77WGw1EV9Ey5j2j0zZftCx+nxqQNOtCGvC4Gh3uIGY0ZoMzQfGvdctwnTcNdhzk1dONOyQX2D
4jz0yUhZu7PdmddkCM3NTgOS+yAbz37ua4BBK4euwCc7grb0putRI5A5dJ8G54Kqw3hg4spgdOL9
/BAlHVP6HCXdIobJ4cRJONCnFlMzwr6urUmYYzdYIBEcmHVTv/NmxJsMVXVkI3A0JMnswMr519zA
KrWmdJbOqmH+CCkmLvgZYU2Ze1mXDKlNf2ZbKLoiPKdIQpK16MFvdSisyEyMaf8RjcPC6VUZE9qy
C/2z0WsdG2pvqHitSpBNJrP06E/oEBkqNK9Uh1LRijvxzDyZ4aMNHi5Z0XKYj34JSgC5plEdzcjI
5nVqz3yhN6SP2Ug7JVpmzuMDECw+wGg0Ktq6UcrZLYYQyyZ7WIjGIUXARtAVSzeeIjV247mVY57C
IR/DXduFenTR1QN9oahKuy9pWtEZzGb+G4Q1vzauGpnv2X10zRL3BbtoRTo3f2B7KAX/6rR5c5fO
q9nMOIMSoFiCls4lr3zRPykVc1nmlubL24vORr6FMrY39RuSB5zLtyM6tAsVSmMG/2NucG82g8n5
TXlDnUeZdYs5VkQuPRpzmPdSGvazPk20tOxIESmiS3qDyGYI4gW0HURJKuzbKO3Z2sGorC4SK6Hm
Weoki3dswu+PrJyvNRWoOuMwdz4S+Tpp57dP6eVzHwX5RHgckSWCDyuguLbogC0UNZL0zFWeAaMH
YDZynYmBa+Z7hlH0Cat8uaTMyTgD3hK6e+omvzr6ztJJlIStnvwpYWvn+RH9YfJU2OJXeD4BztIA
dcecFYqsThnYhW5MO6ym+es8451bpY623FNk+lWrSGhesa9Aw1ZHF18EFt06U2tFXgp0Jt+cg5ay
904fEVcgN6k/Wdxp1lqvoBtwn5bY4KHk1Jed16+rWnhI5E2tIbXNZIvYF5Aw1xMxyifcTHhs/Mk/
czGdeEOIt3GHDrGbV7kE6t5RyYQ7NzXV/cBdvE9Hr9jNMEDW+hCJ2z7p2pdUIw57hZsUWrOfq3vP
0VAcmJIb25Sj5MtwAi5pwGl8O4QTFrW6KFvgWzIn/s4vSafklIGfU1RpwUhRgb44BdVuQMpfwouw
+a5MIpcuInp7F1a5nF+6EOFZAqu9dHpoTxywGK9HhqRbe6Di2WodDQBwvwa5VNKuEScn1h78Vxyv
JW+M29Koy7t8IHSe9NJlrA/6jKTganZ3GoSzr+yYrUMoUbGng2d8yYU7n72oVy4AQfDOjXSSr1aj
xodeiOliIaps8Uag9kq0DzLV5Dk27XYDhwuoVO57CbYyuODIRPJLQ5UEs/mq3Oke44ky0uevuEeA
TEMqbI9wD10yON8w1CS4Wp+mLG2PoG3BVPtw7i/6WWZX5C2LjRgXoDVJwcCtoZi5lwtLWS7ka/EG
wZ7fgNhqaqZDuVCyc3DZRqGZNAtB68p15g2tcZlnrOa3s23FF4Pu77vBUbt5sIZNCyHrauzxz2da
H96Ug2Q1mdwVuWR1f2eU5aNFh48to9/O6CF7ROp1BuPxQ1hb1ZlcR3mPieMmFkNzR1JItBqj1rgL
GbXfk7xMI71XnXfdwB0KEpesAz2K9cfIHNXRDr2HOTKdjz3hUvtKiUruxVhWPs8HnLRgkFjosXcE
5PiSaFSbN21LE8cp6lhscz3WL6nw8vUU0qa5bePFEkAGzDZPJSLd1JJg2gdGDNt81Et9g5FzfApr
VRAsYPciRXMHSSLA9QgkQ4Nltx2splp7Su8eTHxQnxLT11tehSSi9XRSGIZr9cXgWNzVkNafUO6C
Z8/7/tSZ+tMovWZBjU/dyhhV7awxb3SXrTOnm8H2zXvMhPZxUqlxmxlO9zrYSj5NqJCaZ9Xp+XCb
ODKMjh198Ysoz0oM7/LRnObwNob+t8mcjDavZ6hLOq7WGpQgwSMOOL/W0q7ZwztbpFTRolssvubd
qC6bOUnxRkzmbZp0wycvcdBdI9i68elWX6OLJyI7w+bXoEIFyulqYXYFf96Eh9nr2q2dVYJIjp4E
8SJ3sf046rAYM5+wyNprUdUfwr7WD5kuz8ws8Nwjgtm0qf7JMKOLlHHXpTYJ+3EcIzpGdKXk2sC8
vw1piBwZkUTXllf1V70rA69HUcf0DJyQbtBDcKta2Zdj3Nl8Q+B3JlL9nLQCs+94+WknUqfMvZ7E
lwUeXXLyjI9Umi68f6dYSRNIOiEPGXPIPN8YNY6n1qztbayIuY0sP5w3kd04KKV5he8wDeg04Mza
uvWQqt14vuzuK8m0ZyVLmjoo4bp1Nqud5nbDVSWZMtR99MHRG+O4GK42xgK4jZDW7vyuKO4TsmgJ
YGP7sQNbm2wU3pB2W+tKW/WdQzd2auP4hmRsC/+DPj3Q0h2OU2stkBV+cMCMc8UKNASJapN20xX+
rdXRoq3LPuY/Tbs+WlCj70guzIf1VLYjpJdFNxeTwXro7bTH5eToGxk6Fx4U88uKOdAHvUVitgKI
fEby/piioF8LYWBdj9QQfWC81KzcdsHRNC0DlLpQgdIjE9Fh7O2c3uE6gFUfnVWBFWNGMdk7Eh9c
LHgSCrhdtRLNzk4IpT3msU9oiVvk+3q0vXPt88WHWsn7MK3cHcLUMN3yOhwDArsJBcxxqXkhMyol
jTuS6UviiNKYHuUUtUekf7a1gkDTH5W0CXw3Texk/Iy6ossYe+uFpf+F0aXz6uXxuE0yR0A29bv8
pcYJERA3Em7zZWtVFy393GHCF2GTTQglNHW2idbUBDsMCcY+r78aa8Lh8AZ0a9q/S+66SwIcQQqn
GSyl9YH3W3bVlbmFIb3wFSl/XYJwMRPVXV+oyLnLSY+d10LzkUOC/lx55Wh/zgxTj3Y+nXoeIJ29
YAZhmpmsuo+GXF2iiGy3U8+oaZ22XkgjfxivzLyuWXknK3p0CzIBaNim7LFs/1PUG9XdDGSkXhVR
vANWNV2KVohTQx+eKVPTaJu+Ev3BqvLuqIwGf0mZYBgRXfsQj8WBTLxj7c1q0/hmc10QwPKC6F3f
D10jD1Abwr2MvDMbNQTYrURZKu3blI46JFeCcrIdoXJRfsAmRDct8ed5os8q6xQUbknkbYGg8K63
iIZWWZFH3D4mida0r/CTlD0nxArny6yXWvEyDaq90fxpvib/TybbqE5E/9nr6oe6n0rwTjLp7dDc
46CEMxUq8ndjy72rjPwj3HsVH0Fiu+ElLu7nbvTrKyXYyCXEl/cXoGFDrnM6ZURkp7F755uARj4m
Bf8mR7haZXhT1W2DVDNfyWVYU48f5xj4m40FI3JvIrNubnj7XZATX2hj8E0l/xMh0vuW6eJ9Xtgs
i5LG+AmQ3R/7yYzY17pS2hejRSUqkth8mKErf0G5kPymSS3eKyZwhoD+Fvi4XBDRP9ByclgGEI/a
Cnue9C87jH2fSPETz5nWEc9gVv1LnOu2fYoGryelUTpWODEc0OLiKhUpKWIaD/bWaUpbXhdyMAiq
wZl0kCYD5QEj15ZIeDaA9lyGbNsKp/2iR7rlU9Db3XxvOloot42ipZT0oGc6koaeKzGM3X2Lp7fd
zR1zuRa3E6rOp5l6IiOJS1GwRaGw2OtH1CIZK8ZD4aIZGHPozEtk5CvM9PLeQuFAJnDT8vcdZuWf
9MJW6hKlpasta6dOgWVo4e1MUFK781MKhz2kOhlM/EUJAo2Bx17GhqO2reFVn95q4cJpjNOvL/r7
RiQKwEU26MFYJq/KtZcW4jcyN5KH4Sm3ehWIaamXRZJSG5AjQrn26wMtv+jbfuDbgRaYlEfvwzLf
G/k9mC1aA701yGPa3DQnimLblQ3Xh2fPfm6RbC8KeUURAhyn/vRPj+7htwdmxZCBpuh77VatTWid
JlURBlubD844YshpEkwty0ygUhpHdTqXIkAjHOt3lEBjmbZ8/909kCWEBYC8seDbvTvJDKSJ3EFV
H7QMbcHKjlFvX7lZYz6UKVTmDfQYvvzAVOLYRTV7VJ0cXgo/TC55ENnKeHg7G/9tb/6mvYko69ft
zbu4+vL1/1y0PyRY/vmDf7c4jT94OZoIMBzfAY/ybYKl8QfiNe4xg0gQ7xsqrG3+wU9w6xPEAUKR
7ui/GpxoccExAB1Fu8v//Xd4518rNrmf/1azSurXuzuN59hDsWrxGfhc1nvsQkO0qSxIrQ40os1W
6RRXhAmYHa8xZE/bxBSPIya7q1yrk1Xa1485Rf6FPronVtscNf4cLzBju7j1h6K8yXv9TKQLE8E6
b9JdZfPYzChZLqSBiMOewPrhvxkXMvqpzlFXAJm/SdUon32ruHLG/MrSxj2m03DTSeGvGXcKNjs9
phOZvPZ6n5wKzuO6cetyRYnXQAcgiVYJEzSFPh8rX79xjBbdjxyfMVWplciwz9lTtqIofm2XEXBB
YbF1K+/kWmo/Jm6NlQj6UVZejcZwFyrY4ez/draZXfXTfGOn01GP+FvUxysVJ89I9CC1NfOL6LJD
PhgvjMgfm6mlyYJIhCxQ62PYEMMmPWc16nQuqjaccUx6J6OzHrMhf3aRVOwwpd3p7MOWM9AVSNbs
LH9N6xJjFc3XnbWITSwELyRNkYUwjMNDZI13XqmcNWrTaHHUv4xh5kPAtIMIwiLmqupizlmTtRHP
OI1zkqmTgxn3UD8z9eBAIRtr+zG28D+p/Fk2KcNDcSL3fFnM7HZr84UWUU/VTTd2zrWarA71YY3U
w84OM1jRleriYgE60hSoOFHkPIarcHEW+CbeJ/LqSJzXBlYltCbbNw67HRfPvUGouz4hH+xGOOPL
sWqUTVutmW+YJd505rjHZHt8E+dog36sXbp9Qxa/WhiWaAAnVxmJZCYXJ/Aqn65TwjdkT32eQ/RC
eefg9PMtbZO1HAh8QbqJGRZeSpEeqgndho12LBbqodDFRk3luC5j2W2YND7DC/e3ualevGo+DmZE
by+WySlr3EfyFD57jXWNlcpYO2wTJ7MLZtHLoFHDw9wIfHR1x41qBVHBNdJ0DzVKN5AS389Hcg7j
7ThyPVEiWwff5U5Qc8d4yiysVd3q5zIyXnyLcpESqlx17EYNd3hoZP8Ahe+10NNprTtwm9iTP1gh
XKwsQSGF7o++taPFa8NIEnornHejdE6+bz8CJ4AfaItTDRty1y0/x/dcxQqj/mg5j4krpwAEzwzW
XJ1qU6uf0hALkkvzbCMX+YO1CCFyhSRnajAYTz6xc82inmjY6Fy0heNd0F7XrrN4yollr4vrUqun
nR7nw6GImxaTVW69dOgxpkE6l4aXIe9ZqWoZEjAaIFqajqK1Ia5ifA7dSmorSuHc2ad2U57Zzp4L
pTn9ZrZbH5WSiUc0Dk92mT1JC8BcpuA4xc60nmE91N3EbsxWsbGRaLAJfVcyOngVkwvHbU65Ft+U
lV1tR80+VxoNn5am13boxbMqJ/lSlmbPU5nG29xpVp4LoqOefWdXJCivzKkKb4xOdCiOuP3n1Hyp
EHKTG1NA3Rh0wvBMY0f7kus28Qj0OL1w2ho6RbLtXbNx6veKPt6KFv2jqzmnHlbDRTjIV9p0R6b+
v5kOv9+JI4A24W8iaIdzJn6Y2yapY/cpnd4AmXQGla9B/+mpUyKaK1zrzm+kAe+34cvRoAWw+2f2
jp7+nXLBt+muOWSkEKtFW6E0soNJLblyLBb0f7YL40jQN+GK0po2ES2/O9LouspKw5rGSJc9+yGr
4bIcp8Y4ra121VYX/Ju++/UxGRx+t/d6O6bHmx8auL/8kz//ZoMbWSWtgjYsST4WMVK/4aFSPNgE
pwbjojdbvi/uw6NsWQB/fej3tEN21XxfnxqG2btA+vJu38dObqTa88oAr4C1SaHl3EyklyzLxZFo
9Yx4NfUyoo7aZeOAUXpoeW790lrRHX6JHZog5XzsKX8otEXgL8LltJdbjI7H0WH5xhtRrzObe7VK
r+ga7Qox3FEIn3URF3SZmPd5ubZWROnuBW2xTxFczrW9ONV+/U1/cgsBooc9CFlKF6b57sKaeUKU
nWmXQWy2O7vSb2jG3BQzEp/fHOeH4S1n1DaIDGOoiiPCe3dGQTJ5ij/kXvVz+4KB4M1kJPZWz1mE
keSlm9ajFxKhSKencoMMrrglsSYhrSR6bQbW5WWrAuKCzCpTHcFohySL9A+wlk6WHPaxx3Iv6oQa
L4qp7JWpHiOBZKyg9N6qZEqOPanFdxgTz2rR5vZmYh+Aqhbb0emqIz7R1zARtPAy1DNSedVeaelr
WL317akoUfiiYw7iSQRxXCYw5WY0rbU6Zi71vtnPN+6EtMY0+d2+pz1JkU04J38rB/rJCrMA7ny8
ZICrxXu1ElkbVWNrVhnQL3nbTihWNlGbTItGK/j1RXtfYi5PARY1crw9gvIo979/AqU50Vi3pzIQ
2XBnt6iHq98tmG9P0rcVFsdwwYbb6EwM7EDvh/pJzIyDyNsyqPwBW32iTOy488uy0hOqBm6GIOrM
tANfM09j6MdbeLIHTYUf2zT97Dn0N7EtS/JRUwu/Py/xGIzHqp6KK8OIXhlzWVsQB1mQW4A/UsFY
h6zr9jJPnO3g1R885PzYrcmOtSewtblg34IqBqWN39Q7UyJhAltj7ntkz0zLk1cBcAITZ3Y1YF/P
RDShmU3ZoBJtoAR8AmRqYCT17q4qzXhrW/PxN9fkJ08s1wKPFr49eijvSYPAeDpFYnoZGDmFwhAX
yTohkGCJduM747deJWy3sHh7p0KAWQxb+LCzUVwzgT17YVZuNafsd2OIDa9zgB33jE1o/1kbhBz0
RQbnFOLSX6MBO8W+mSIAYCWqSVjByzyddXN8mVsI6W5yryx2h37DF5aEbBP+8z/snVtT3EjWtX+R
HEqddatDURRQQIEx+EaBodH5fM5f/z3C3TM23a8d/V3PxMSMO9pQIKVSufde61kPKwcxoEJJc6YX
8xkIs1NsWqOXdaxPAyQGI9Fp9hhZZAFpnO4ZfJwHt0HN+uuL9A8PCe+M7T8CHKD2LrL84dUxx63N
tGIirNapAo44C0ppfhxDHb2oiX9zR8TfugSsYYe3MNuaEJg5Pz6TraGv+hZqt+80ZBKCYW7gRNkh
4k3lCu4PWUW5B8cC3JjGNpVlnADj4orZi/TGmi56XbmNnzInDl1Lll5a4EKuVudbn4tLZXKuCxd1
CF3wzFuqWg/0hnDYTJ6WYr1ABczLmGUW6/lzNG+nVFw7mVSv0CiQbVTjTEiHkPaxs4PyeHwvL6Wx
6EFq8hfdLj9YCmCGrJmnXRONuI3lkCAFXm7ei6CITLqA0Ud9QGB/nw4Ukk6OKUaiPCbXdL7vCMqE
X0AamD7dI8K4aZX0oOuc1oQ9BmmVr8H2B4VQWugs24JsxmknDObt22PUL+axtud7K94KiA0i7VjI
94uW05IaZVdLS/ar3fC3O8V8hDPBIwZB8NI1l5duY9ePXGAkDVe09UofCAmvjMJ4zJLphHzG8vUa
DkhVHpQpO7xbkLqYB3gYigNF8VkZ8WZheszC5Omw5uGqEObXpMfTlgvziJgh0LVu9bfCaKGpfDbj
VblwONkXg/GodQj5f7Ny/+Hx5qzDgBXQMivqo/y1WPWspblc7nt7fan66dSrvPcmyqwISXSwnb/e
S+16cDFMuZz03p/5Khl269zPwCv4srbUAcBUWeiSze1MnW7jAYpbHzljFbrLuO6LTfYMpIJBXWyk
YbsJolulcK+azoVEEvNeHCRmloq9nIAn/agp7DHZsD5MOscttdMb31IxoC4x1H5S5o5jTGHI+zDR
a25IzDHbzsb7YWIH7bTh1DmUpO5YXE3jeDLMTS9U0CJNSaoK2llelMl8zxDJCWC1Ss+s1xerl+R8
NcPJpjrY56l1nHiJUGSO9zoCrO00P9h/vV//12H7TYcN8d727v2/BYRf0p70xj6tflIQfv+qP9tr
jvWJ9BbOkowEHM4oP7TX3M3RLiyiUAzd4TZtfdy/zO72J5W+Mv5z/g1i1x9il+i9wcTGoU6ne+vC
8hN+aKr9qsn281uBthoCEJNgJ8KBwCvQA/z5OIN2MclHM7EuGI+jRi3FcmMKUApyXdFODdQRqCf/
c4H+7PL9mLT0Tx9IuAimf1hHGKs/nJ9yfutGa0rzghwhJxATAYPSBZFlFbjn4rX/3Ujg573j+y+I
z5jrReYuEs4Ph3k3s2RPfWpc2HViPQMvF0eYROK+NzFT/vpX247r/z22vX8Ut5p7Td2hbueQn69l
l8woKnNhXOTlbD6ndtbtzYFYTM9CiXYcpHQf7DwTxy4yl9OvP/offktWkslqcGi9/q3Gntt8WlXw
dhe9hp6ncpixeopJAGk5xcxsfv1hH97t778oK1CQFETMrAX49+dfdKkh6diYOS/mmgOsx5tIncB9
qJQm02CjzKr0rEkOJXxF5KJdMvWPhqgBxCwFbkFVq9zfYLf//utbaF8tSwXdYKEO/1BIZSKJxiKO
jAtnNvh134VhqoIB9v/zszZ0hQ4TgDSoj3EUcaarRQID60LvZ3EcUd6/2nSzTiMMv9/Mebbr+POC
grIPQ9w0bZUT1MdjLR21DizQaFxMUfL2XWimUTX/+m7+07VjE9qyUVTBLvXhZpKYbtjkWxoXMkdw
lzkTw5v344aQOYq8X3/YB7PCtnQsVUdSpfEi5xJ+LHmdCBilBBN6kWm8aAN94jNFpCDse1fHOW1u
PhvWykMKk+e0JoN+zklE/8347h9WMOo4tj2wb/zhb46FiONxFJHtebE4g3bQ80ps6WQw5xqlZ4W2
hM+Fea7Re14ldUzw/vCiasR/7fbdb0rKf7oDxjblIA4LetjHRlJeuMSq5A0P7+bZpTeOrWoT1xqc
O8JfX/9/+igmvA79G14tfxtSg/fravjj+kVqcnndd1UxsFK2emeTW/76w37e6tm+t9GRCj+AN4v9
9+ULgg2wXNvAdV1VpssKvvenSi+aJ/kusoRS7PxmLX8MsucjN5rgprpnnVF7fHidNbk0cMrY7kGN
OJiitkXn2Hf9crJmZTmlBEKVIWZJfLkOKFny2t2QeCgUoUpFgDDKrXYvW15/7zvIYORMvVepoeuN
EsJwglTUv7tIqP9/esq3ICSb3ZSFyIgLo8HHjmXlQO5bSt049Bhrd6oEDlunlrKLRQ/+sFbLdYl9
rExdjRYya1aiCflmtx2aineFJD8jQiP23siMh1epl8PrAsML/C2QFIAKHGGTQO0yQWC4mJnHihh8
QZs4y4nucrcH2Du8dlB5zm0khR1SLCCys5a1T8Nkc7CPDR1QGxeQhjHc7DgtlC6EZ+M+cBpWQCS4
UStI9jX51r2dkJNduomV+0WXRvoG14LBWFQtn+Fwpa0eJmfbknHiGRMMJzhxDdrzpGaFQN9rnlb8
nvIMXo1rHWZUj0j1480r2okqOeRFMrzmWdE+MWTTmkMptrE3Wr0bhRx1FNN0KdOvYsUz69lSt/Lc
m505eoARxdobcusZQBWr3UBD97wKt3/9PsS2psl8LsnifYF4pmGzs9tTZw0lEkk0onYaG5OH0Hci
wMA1ecOIVYh7ArJ5SJeNcRtRo+mLwRWNAGGvOMjOIl3vX7t+gPdQa+J+QOiNZBnN6QlhpXzQJoIM
GtfgPpXWjOh96frXnM6cRq8atYfsI8SHztq5D3BL+Ft48mFnRBXfpcxWyJ0D180YVcb872+5ijc1
YMrN6LaWSZdto/YBip5ts7KNBC2fV1artA/JdjBRIO/dxC2ANBUpMnjJlcKjUGEyB2ZViGObtqwa
pHPms21tAIQ1yzC5Yy9Z8f5udOVDs+2XymSjv++NqS3ONPwdrY+LKi/DbuC9aNUJz1+txhvIXTri
mCgl+LcVfrHjR+Bf58AGJokLIY9wK4iKIh6ZruI+9OgjkZAMjB4XhTTgRji8i4bBRvC+FryXvaEy
MSE0QPWv8OBLEvHS0nye6tZ8hp3haugNOsLgzFV0d7Eutb2U6DADLbaMr9U0VbAh0vWqIM85aPsF
P2ymEG2+E6lKxnpRTyhDNyNBT3QmVgdZj4HaR9Y9zfWUcaHloIOyzWw9OqoDgN5IGMCUuev6qdnr
/gJvEtGgXMF/qybKwaRpEHCuGJ9Zk4kn1b66HZreYaodjeUftdkNbyQogTXRQDrShAc3i4A1WvCk
sDP5smDjmtUGZdugrM2jVeRdv+vN1XoBxSeCfqiqy7qH+71DOWLTTiJxKhAYy86meqyPbjYJBotA
k77GOkhZux6aqw2hcNZWa3Qh1oFQCqefLXjgJVUz4RHwhef6AAIOqesyG/IrUjACiEwNDL6YuI1O
ZDL1yufqa4a2fCDdGOUkKlX7bDuMoghaWkIRNsBA2HIG9KZRK3elg/qUjSnyqprI5jHvlXPiIJvz
rEv6HWFK6x8RZMkwUVLlFhtA+ZiSKIAvs6KHVqWU220PSy/vnu3B4PlIpQL2vUz8cYJGA+Sab+Qo
RyZvKtu/HtUorTtyNAPLLnRAKnmLnwqCBe6sGFd1vzTzJSddZ49PYTWDCo440WY0Rz2jcKMAfWpy
7iBj84sBq46sVyXUynr83GAVavyp6nfj1tSuEvWlsPsaOGWqAeCAHN8r5OqMBT8HkEwAkGIj1Ei2
90vLaGeviVXuKFbi7LK23epGHcbmhh4Xi1qxOJE9Q14SRwWiL7OknoohrJtByy6YkHLAxtKEtYTd
dnjFxs2GVEs8Piuze81Th8lFxz9ibHFGrNuQUZKFWWDdqpNX2hF2E81U6qdIGMtNsbTwYza0B9Z9
3scOcFZ8OZqxWagBS3qqWEizoV3GFsRuzMGsqdltF+oo0hA4wlmTFIASDB79MTEhoCwGsQamyCHN
NCxbv7YnjCBQd4onrW5jznMJUWlCh/vAM5/0TfnVxHjfvK3NZHg9xBHUpNiQwioz5j9KZ27JA8oV
8wsREu55l7j9vsDyRjDGEqejhwUp+dZPw3PWkEFlGmkc+xEy9f6xkMqo3KVgqvW9oyXOceoyQiSK
NA8hbLX7DIHdjoFW81m6DMnJWTTmz5PZlScrbt60Qj4yMBXX+cBonX0VkYgGLCA0EMe/xkMSv8o0
ne/ikai3G574LGynPHY9I7Zh0U9Jmq/YPXv7QEg93c9lLhpoAOj0Vj8fwa7sB3dRL4y2Xq/aftBP
llxSxetK0u09i7tA/hf9hAfsQ0sVLmIorpauM65xGRXXLar6UwlpHbiS6F+YrBYA56X+DQHCdDFY
jcSDFWmp5QFqTn0Qn4k3j3LGutEWbBduZAZZ6RiHdZ6+RY0y381DnN+KcVSvujQ2v+azlcd+h8yY
dyUCa69FJ3t0GQhcdQuUUsWdkTokhJg9a+nc0HLV3bBCXHohLFWJPGNgSngm2PIwf1TjFCwEvIL0
MCJ72SVFpd9beYProNLlHcnpBGCuo7wdyJPz3Cmen8ZiaMdQ7XsjPSwpIaS+U6tQhJ1odvKjtaik
C7jJ2O+pcpXLzJb1ZzXtNNcnwrJk/qHYar4fWTzHmTf8m5ja/mpsGtzovAgvEKqVRdC4SdR7taC8
SNjczpg9wvdsOFkopDTZ022sTTOTuCwyma6z5T3ly8AgbC3MyyXV2EZRltPBa5uJIACtJAfCR6Cr
XQ32CnZ7dVvhhE5hG2yIYv4DKtAY7Vx0Jbu4gb9hGGTk6IWF82i001NfivYzYpT+wcFGFU6LzH0J
MgnBPjEfhoo3wVtkZtPphjSAxl8mr2o58B4aVOQHkTKlRWBwqW4mSZ0C1BeqCcT49Bqc6vJZ7Wbl
CvS0Dh9Ib/Wdo+gd6uemMndtb5uzX+N6B+PJ2n2LimT50jj68DKDan5lGGilO7WxRmJF6AUXpNgV
dudFhAW/yUG2GEETuY57e2jezGSJb/qsZOYu03446PMCPriuqzZIlrRdPQNBrp/zdr5WijmDTWFF
Q+DGnNljuS4LOvQavYo54ulDNqSu6HtsiExoPzAnxjK7xmBlq8wsquK6couCqQAeoNtE0blryFaF
QdbBDJzkYUnA2RrfK9j/9UJ/0wulD+FoP9R/fzNTn1evKJJ+8lL/+TV/dUKNTwzpKM82Kz0qaWrT
v6zUDt1O+nMWZritQ6rxr/5qhIpPYCioiW3bFAYaEtoTf1I/dfvTVixvX+Yi+jBt5980QhmufqjD
KIjF1p/YICPQDD42kUatT1KZLMjgdZT7ZCCASMoItKBCUTWUNZJBFbaSlfMPMrLZz2NNXFrAk6+k
FRkLkqcqD6E1T682iJprGS3VVxehFHY9AAVE5IxKGSx1NOzKSlZfS5N9B7aFdt2lPGEelCv9SorC
kT52iLgMexftUWo5dzaY3FMH8OlanZ7LuuugrCU5ZiC1ewJONim+nIpKnuVqszz3Bc0oD3bUSsWt
x4QDLWgwFphUpAiHjdXm3xIlZxfQu3Iz/ZGjENYMtc/zpV2oJAt3vIqJ7tF3IHjfrc4U3WFRO8By
Ot3NOCg7mX7WcoZLkBxGyaWe2ZMT6qudkuNWFZbu50pevzR90zzVgyrhzayqP8LuuYAGNb8Q51I9
QS1iH5kctIHpnLe3a5PFz1pC9ZNmWs1batxNY8k8Bcurv6Ts49Jc6ht8xbVLSbdgw1jL2SbZPs2P
jl4ut0Qpy12zDsGK9Ma2Z5xFGDc4oo1EHRjr2ayl9o1oaQZ7mV6+LOxknr4gYrEYUZ/DMR/udKZF
YE7wipDrqe8j2YgCGVZeHcyB2iGjF3QBOj+NziVZ2IcJH3HuqTHJAx5qJvvSUUutYu67Fg962Yx3
I4QHhKmC4wAJWgKJWx49DkqznDezCbu/cpXLWWoZxQxv6lquhj8jgLuUsRi/FPnatP4WvXQ5R117
kTik/ridKzG/r4OSB31hJNeTURVh07pVFlSz21YM6u1NEYvPx3Ohbz+3W75UjCHIPItTIGmeRuLK
1ywDjuKDmm4bL2/1+KZyAMjtaU6mJ3yx+hctLtNbV5p8GpjX7k40GlFebWJcCC2bVC+hptkr+hDT
IKkbRnBTu59XNKpxgufPgrD/pFRxd9DV0v1j7ma721lqGRuc+2YnDee2dU9bb372Ke9r5TGLdesm
wT2ceyRtK5WHATJ/MTi6ud6YwDDC0lkGrjkIkjBEdc99zD/Pok9u7CXrr3qxJge70yY3FPXcYk+u
sOVba1wGLFfSafVW3bJl6j5QMOdcijo2rtrJGOswARB6zCqbgCpvLnnKH5dKZAYYsJjBDZdn0Ry1
ObhTqvJ/dSVidJKLO62ZdeprjnDFZaWqC/WJ1iuDhOTG6TaaABOeOFzp6yGBN7hvZ+tGOCh8G8OW
vq4Tg7AanXu3FDw9Yb+MxVMUuasnCjzmgU2YWu/njVbj7+3Nu3E0x4a0JzH4g7G2PmIb9WjgH7sc
TCs5MxgBIzjrUXjmlNou7vWQPCOWIs/LKeoX1fbSaSo+L9Gsl9h7BzW7sdNeFm5gNHJU7wzZzyVB
NrZVmUdNtMp+HrsHA7fXrZI7W9xap8/niIoOzBOsq7ppujMcaRpyzEKeNWO53ra1o52PtGa82jHj
c2fti9u507sTb/nFN/Is3UW6W4R2w41Ei+4RpwCcqU2OjO29scS9qg7pJSNpAO98J11pOY1EjP9T
7cki8t2DfnXIMg08O6x9mj4930aZfcpM4yExdINwva72BZdlhx6xv05V44k6OA5myeGUuALlKpMi
guLDbr2O6pdKkNobxRE3eaVVw8FZcg2jAT1bqg2rL9xc3YFo+Lxsgb1Ymh+QYtrnpdO8mNwxJFTa
SaVDQ05I8RDr3bU1Z9nN0FaPBgWbp60XNuFNu1Kt76YUc2a5wL6cVYKcSGCZAq3aVOaoaJy9nYjc
XyFueLCMWpj+iXXVpqI/dDpG5SyKd/AfpzNNn4xA9CvgRqaGamC7eXLoYptpdT038ilZ+v7KpVrf
IQkG9cbowOJuX6pxRyWnjNVJJSPrbDsznxmrZDWttTwiEs0Y9tc0CJ3UbG7bdXVPOpboJAAVUdzm
yjJfW273yggNH2oaiwtZum0IMc+BV2guoDOmqgW1CrouvrfpQgTMQymv0b6HnAJL0qni9UieGaLT
SXSf5aaWUEyjP2puemt2Cm0jPcdHPpEzWHZ56XdlUd5NRRTdmuSLecbYEYdRq2ugc5vAz5KHp+kJ
ZMToOenV9lZr7PlGW9zlAu8RtRTZXHcQ7Ut/0K1Db5eVvzCgocmjfjH7pAWTxP8k2RL5NFtIi8nt
l3mZ+pOjuDbBsMu601fpAsW3izcLweVRzmE/yvFypu2An23sjSN7DKXHkNqa1+LuPZmYgYIWzv8F
4lvdp/6iRln65MUo4CZ4bt33vp2PJxZhcXRrtbghIcT0LPhxYcqYMhBCvbGN3ggo9LvzUur6TYHH
LVDGtbk2Z/HVRLcctkLJ70qMEJ452NqXoTbaHVTaXLAyEkImOBdYuK4JoVtTDREzHekzQefoQpks
92D287qvnHQ5twZekbT+rXM6X5YI3g9//zsn/+acjCiQ6eN/JuJ/Oyb7dVX98TKkL+Pwo2jg+5f9
15KznYOFZYPTIrJ402r9eVS29U8oHDn2clI2NlsOCuG/jsqYcqAUaSitdX4I/vCfo7KhfuKIzHwY
sj6zNzKQ/91ReZsJ/ncwyYfYOs4vVAPMW6EOaR+G6mhImb+Qubev8QkA4EmLEK+gC+VleFyt/JvD
VJGEHTmE1QhFMM+s3luWNT84tIV8dXDuncnJD0ox5FdspJeTY9AvRLwCoQXwhcr7384ml03aWDxC
IOTO0Es1aGPAXwSkubuGuGCe3BF7gKvdvif2qbzzvY0wE4rWXrwYyRmsTpVgGFHxmWqrBlneP06F
C2AiJXSiQQZmmdk3IpvUoMBQ6eVCTn6NG/e8mbpHgYfPl+ake5k0lbCM7AdlVk+ZLr5NONL5WhxH
NY4UoqxwEVCTk2x1K9BnexpJVZ7VLEOodu2jRYScN3QkhcHfpZ8Qb7rZEkrCpNgYQZ3zuBqGEMwQ
DUWc1PGA/Fdm+ZvGxutZhHzxRu36QG35pgVRV56Rx5/5FbgMqnNecmANoo6/Nan8DHTiIIBGWr8d
m+p9hm8Y809cBFZLguqUG7ezAyBy+0o4sg69yjEDQgO0I165BE2hDyGnLHkb18WtuxZTWPR8ZBGT
VWIaqHmrmYC5seUHguSUB6qMP+f9xoe1ada7dfW2VoRItfpGXI3WPJhzfLiei5YqKhTBdXDvwT0O
oQ7I3O9VYu4TDgA7yn2HUcGk4WVy+/sIVeZlS8fPb5SCcz2NU4SLXD2950Nn0z53hHL/vkhoKsDw
M9o+aGySG8VKBshEbjkYrPvZIRyYrREvuWreTnSI/DgDe6IrnbsT2dgHdVwuB9sdtHBq+Gp14O+i
Mj2mvciDtu610J5gSluRtXCZWFhjQVlSYgZnPb8tbr7pm/nRizn9hkiZey/5J1pGizcJpUIm6LDr
TzVfg53doxkF3Zcz0JXKEdbv+u7x/X6TWoJwtWBZDTO/b5ywZGyXl17dgqQaLac4wN1+4yFnVTN9
gMrE6nRAqnj19ixAT10/Fwn/aDnZN8iV3P/FxZrW5Olx5HLZhn1P/TJw9OY5oT6KDry95RVps42P
AegRWgvlFrNhHjgWk8PT+H4xGAVM5HDzV5u8/FbWs0aRS3pjofUmJBkWLWCf6AB6XZzKnqAnrZnh
MHb0pPQNcydLDfhvXqsB1BguqTrxM8QJVJYegWyMMuFSbwlca5mQhbnNQ7nOOuQyOLIMwVll1ZbG
Nlf5laPxoFJQqMj3kiLkrFGQp5q/gfRIb6fEPL4/Xnom5V4VoxYuRuHg09/CiEZwNCBIegZhLg6z
RK3Ia9PzcBLbY5g7MG+3e6vg/2HQRiogk3i2EJYAFhsXigzX5n2VS9xBu5rB/BlojTxcy8LdWTrv
/VlhOb8vgG2F84jfpli1z3AGuT6hPUNoSJfiYLvNw0hXcehYRgtuxnDKRPSML1/Zmwm/qlT4rGoU
yj5CPepnZvotXfnDLPK3mFoNTSlPD71QiFUMCn3wF9FB7cbq0k7V5Wgu5hnQ6G9KnNI6s+fqMsop
nwqbJ2KUqrKPTZ5TvHXicrUTdwfZhPzfUq8uFWxNYOPYvuysfK56NgchUYIuBp3WgnBCUswAec+T
b/Q6zBUIw0x3TPK+tL47nxGMB3aFu2NJS3Wv1jTjFbLP6NkJNreZW6fYOAJhWN2SeuqcSUEsZzOw
mTTGNPkm6XRw4fkR5lHwFNkYaxgW8T8Mbr7vTZpL9ub7QzulBH4psXLP905u6NgD4gBepa3ZCthe
cTgZAbbJM8S8a7sgobdS7l9dAKZp1eqSHjAUXBIIEGRwaZh2+e/XmtYQYbpUIjd4xl2Sn608ZIhK
zeiYbIEGWBG7UKIboFnMPWpGnk7UvjEr9uxyzML3PjFF9nIwlCLdia57cVTFDKvN4FVDdys3y1eO
90uZxyMjOGrr2YkPa7rQiVEAzTCmGlc11PKZCqf67jYr5NfcLEoIYpwILLJONpWqlF32TcvqJRBN
Bu2PDtW9GecFjpG5ya6geoyHdIaNT/VOgUORw8AgzNQWHmqdDjcJDBY6W5YoYnuHPmIjGueDGi7v
nGMA+jCPLTAXDHnHZ4UA4FeG3y9GqkKQjvUlf8N7qEja8YqUNIUpOfZD1dU7t8wXt/E40DObzQAM
k7M5KUHMqyjQAKFcuVCElF2hk+t2hIXq2OfkyfblfqAaUR5X5ux+gkeoIMHJ1QevYwaFo5aCJz2a
k6Xh29SqSDmRPJ4zyLbufziK3Xw/wfwoTtx0Yh/ONcSkOchHbEa4rs6560d7FWgRTZITTic7Xdez
LWWSIY7DFuTcjx2YLZNGuG+krPRff+5HCQjnKXqbwlFpPKq2rn44T7kIBhgkNONebGm8C9ETnp7m
r9WMYW5p/nV4zvZpWEsspldk53yU5jMHV4xUViO4NhbIdhJw80jBEdur33+v/xUBvykChOE6tJf/
7yrgvJ4/dMrfv+DP87+rftpiJDfp349tctf6hEh3u29MpNHQ/qgXfs/NEo6NkhgsBcqrH8/+Ogoj
9IObUvNdZfwv9MLI0n5+RjYeNDFgFi18V9WoAzZT2w8+krUchqmyU+JQ23K5ULKe5GLeMKdFN/PX
sppgsUeDYRNKYsYxjZUoP+p62T3h8Ojptti9ciNiWwVL2azTjaEP0UMuqfEvWmZXL8mQZvF53XIk
8KOKJpBP1mC8G0XkhtFS2A+rOcy3Y9foEIx4+5JLnDnF6zSt5uXUjs5DstRZRyZi55TeQGVF+kK9
bG2A+RzbdXo+mVMRZoneknpRuSaKjFK3XhHXFn9Uqo3qo5DHzF0m8jZb48RzMcpgJKvhbdBleY2p
9CovRrpBa5VmT7Dk2mcjiqcvS9ySVAd06k3B58F5NzZJkegW+6axJpe+/6r3lPvxglqlwxfldgbJ
uKWi3NZVNk8e4U/xcVK06NwyGhT9ce8wdJ1r3bjUkizPfBR0gPeWeUyeJUyAfWFFfWgiDH3iwBsv
vu6UzhmDPJ05dmkVd6sgXJu24TnQ/zrep3MRnxE96BxQgE5nao1xLwDMad2VMDjRYBP7bXvrmmic
lsiTlF6CKDIGEF+7r6tQlwbkfWerPmbq8YJmEEEPUd4exijnxdcLHGNaXROr2C7uRUcoPd06+lme
6jbOERSIS/dvssfTZJebzDup94TH9owiIiIj3LQswAJJq7lri3k4oCZUmEcy1avfB3zKNusT72M/
Z5sApu/DwNhkLgjUgWjQ92GheB8cMohkiBht80T9fbQYl0wZsYV111UydqSkbkNI3WpauJjbaFLd
ppTD+8DS2maXwJHeIC8xzlTfR5vKNuUk6RNGqz5LELuc64aXqqP3uI8ip3iIxiU7n/SqDaW7ZluC
ujU9N2hKbqy5m4J6G7HCrGLamm2DV1G7TF+WVMzXOCjj7KFV82iZYOc4aV2EQirDcGaLKT3NHNBu
Ss1dRfHK3dVmg1KpS7m2i1ElSn+pyo6YiKNqwSI/xn3rYhSpNU8YUOhmc4ZMhoTpc+zwGVHfktAk
74weWchcgej0ByFwg0Xg/3YKeU/MuTOyi9DKH1aUjzsSOUseb5iGa92BochnIiyJjUbFWoe9ipah
HUS0yxJkDkDbtDBd3NHrgNAFRS4uNLw4V0SX25TGxkk13D1kQPNSNgb2fbXjqKFWm9+/ZVA8kpxb
epOxRkHldKxAo2rVI3EVqxX0PRROvYvcXZrJ4cCUHfJHRhdWX9z5ciTTI5jbMj9rzRGfFrnxLRLD
djxo2VieVkHEHgkjlnlmZdVwUtz+ViY8mHmdvRGT8lkobAOFk7+iizWCjNglYoaz/l4howy2I2EX
fUX9lWJjvKN6YddySpq0bo+3S7Xoa3O4Trxsjh1/0owBjVN+oxvVA7q+LReGB1tBfJIN8cmyqiQs
a5H5UVtVfpaqiAkZQjn7TlollYC1Xe16vkckilxzWt1zuzZkCIAArryWaSeLWPGA7Ymqw+jMc9s0
ynADwlOowBq+MmlWA4DKlsu1NOUXvTCMR7vEHpXkNB+XJmFAMg72PYPW8aKZrWJhk+rZU+hVslem
ZqS8qISaMunMY3mt5jy9KXG/NxJ4/h95TJe6loaxHxU3u5yFQj5O3MfLLtLk6A+VWvqk3sd+nObt
sRwxV9hdyQS/055Vi8EGsU7TbolIwjbddgjLflKBAXBRbkmOZW4q6Qf4VlxwtTUdX7hPJ9Z9SaF4
cs31iSSfdBkWP2E2dJmaSX8NyG1+nVQ6M1OVS6YRmhqqToO/z7BHzrRO+chIApg1EKKVqr8aHjPH
3GnmqBzNfKmuBXjNYC1i9R4PbvHWr8bwZIvYuLPbpbql7I7DFQD0rmiM8WqSAw0T1SACo2C8GZqO
VrDpJul4lxp6fXCSXn/We5a0rrfz5aK11RUpQf1+UUxx3SOOJaWboWZfzusdjm7L8UpFpCSsu7Tn
mdhc9mYR7dXEzPwJjFJQGw5bZhFfI1LN9ikxijdIW2wHM6pj+zF7fqBnA/PSaEjkQS0aMoKZGx9T
rYg+J5WcE4+M5/4rPWDEbBJ1yKU25f2+15BG4X1dvpU4ZIFVNPJen3Qyq6MMTQeIFtjLaDo/t/Gs
Xcokmi/lXE+xV1hqxnprkxPuVXGnxZO2k+iRg3Wm9+Bb65B8adqmv9ElTrSkr7f6YtvteaMvzwmB
1gA/tgbJaIklnGc9R7dqwGdmVRJ6PNwO49pnDOl0QRdRba2tw02ygMjVx1WJC9zQi92lXwwGAhWT
i9oaeRPlqpNdyzqZyGTWxzIchdUGlMtLSYtrka/OMFlhlCNa7YCV216CIR/edTeDIwB4eDar5f28
LO1Zms8xOVTMdrmVRQDLurjVt3GyWdmHMVaaoLW69Lte/X/n49+cjwF2q78Uk1zRtNz+2zTpj13y
P7/uL0GJ80nA+EDtC7SfgZL13za5KzgqbwaTH6QkOqqSv6QjHLBtbFIkrAFHhEryr6QjlvOxfiPk
EFs1sR4oWHBM/82oY6etiVcgPy+zWl4htJA7ReuhqcuSdp+JrG0/tEDhSUkaKPUFBS3I1VpDs2vU
62cZjbyTappGsVfn1jYrEttLN4+05aZL6ZrZq4JtAuY+ur4+S0H4RKm9jmHVN2jIxCCvXDtW91vY
HiO2xFjy4/9j70yW40aiLPtFaMPoDmxjQkSQQTLEQZQ2MFKiMM+O8evrQJXVLZEssrN624tMszRT
ygOTD+/de24PC/9FJvSB13Ucz7uGqktLgdwSX2pSsimzBiOVooFIx6WmVVnR5MveDo6ls7DIRUG1
h5/pEJU0FNWT5VGFx39PRWxhZk3dhBRERDbGCc6RFaSuWyRpnXZ0x4je4wRwSP7sQysUu8GTmvmg
90EYb3MssRSciFJ0vkW6x/YFTbynootSWXgD6cDX1XBT07qMVjJ0h/Bq9jToqGU6GeGXIdTFTs9w
6No4lHNSiUyUn1SWIt1yDoa9/MnQiDz5ODZpVfii1tlKYwSjyzZFDchDo5Xhxhjc2XKJrRMGbgb0
9xQ04dcX4XMOEPW6l1O5LfU5Q7MDwKLCMFG7jzQFlbYtjIHJq6il34l5o/ivpWjd/HCSur+SbqLT
ttdDi+25ZRCpRtljCAgUbKilu17ms3vRT0brUjmiet/0LrM9JoyLJh92tV1XN3VEU91RFQo31cXl
Wpu84NyT0H2fVk76CKQV3XlWRMjsu3Kt4tR50Yox+eK2irBJb6w3iEq8XYRk86CocHxLHJasIYrI
75FNcaAvqo52QLCPYWRfIphj535EPE73JZTwfGtfMwY6pmVxGL3pThYNIAlW4vbZQSj5JU8juRmR
LxzSUJDOOaj8QupZu20rO19Hc5zdlz0bh5pUch/KvPdDULOkXxo0yQ2k+vop7IHLgA2ZdLDuLhoi
lRjasYjYH60m0NFnIOmIdep6frDM7C7RKrr/6HHDtWmnP2KOxw/C5aOyB8tmfVxYmMDkV6Ie8wMa
hZcgaN2nmTzDrVfRL0aHG6qnZm63yRw3e3zh9iqthovejpxrCtfZzuqxzKwE0T77hpLugbAEcQpK
aXwbzQ4umixYK8xBHbwkzQ7ku0B+s8v2ruVYdW0NDicZK7cuhmgarzIw+NR4K+dcVRHmwL5KHmHG
Jt94opk/jp110UHR3rO6VFd4lQDokjPHSZce/jFurPmmdlR/mStSiSA3slIFlSu/TImC7arBvd1h
hohPuEIsxDlsQFdQn/V9NjaBtqrcOD4WIrSuwey2l8jJ4q9jS+LECl2TTvW+j0+KdfiuI6nrFnpx
hfGNpEZtjL1v8MoSIuSEulAODYXt2BHEoc9yNndGHuU3DnuUQ0WGpq9mPdzoiefumrp3ftGSrn3K
DtPXMTHTTegtev4qPygnOAHILDZEcuqLa2aEBBYeTK+6mBx9Wgquqyq1u59dMUDNTItsr4ec3Aqn
IlrWaHu/iQu5MyN93MyjqJ+rgH2rXg/xDvwK3bfCHs5J6dTk/bjTnqKddQ6mYXrsCOn84QRGf+aG
BNdsaLuvs5yMNTma+YbvRG3IGkn2Q2YnfmUnALbyrkzvq5hsAx47X4s21DtPptVPSxPKn90cYdwY
6GSpiJGkjrxRNxzQyJHq80msE7OPIPE45q/ZjDyNc0HQ8SrDKoOgeVeNaX8iyfam6pUHmNAMH2kX
Zf7MNng3WhOmJUTS+knEqX7yVOpdaWVunqexpy+H1MO7LKHx+sQAXGd1V6GY50M9dl0IvNnGpriG
bzEe4tQIj1WZFJvQpUTJzShOXY3TQlpMNQQxXmi0Oo9mbRu3gvMBaQNEgq/bWoBmSoax4aJdzCUd
BJl9O7X1c4ooYaS7cmQtofRSl+b3hF39IWOf6td2HN8ZBKB8CaUCt6gmeiddPSNfoVR73xaddzXC
9z/1baU9VWWns6IZw5csxgCw4uuRl8UwTD8nrQQkl4bg6orCGY5amPd+gL3kitRNC3KXWezcuK4f
Bsdp0dhzQJxssiyseIzOrGzVN+F15bOrCvlrioHmrARH6pXnhT+HdEy2lDk9NsjVbiA+ECJ8C2jd
0NVaK/mdaw+vJ21E2gQrwN2c2UlARJNoDhYnkVlLjllk1xzvC7UtaUccXCePAXoLWk6FbSC68Pr6
q4seSmxt2ojPVhi6foHm+ES5yr3ocR+u0Lw0FJ5corFSEzeWyfpGJ0FlVwrz5HXi5u0pxX6z7dy2
BGSnEQSpMGEldko/K5McIFEwfsUjjJOv8nqK7bY2uqvWGrpzRZXocgbv/KJbXdYt8acs1x73+IIy
inYXRY74RlgZU0+qlfaqbLWkWCbtCiztHARbpbvltUwL6yrWgYp1BXHKKfJzRJ6B4/pSlb/fiQEC
t4lwfZ1TYwHAJd2nVAdEocfWE3EW5UkLC+fWDcN2RaXIQiPjIcIOJ/NmqmcdwjD4Sh7gsc4sw58V
aiGqZxsPqMeJxM3kEJrU1puoKG/K0LTuJZv2LWThbFdD9vM1ju4VYkZr64pFcZbCa+dUXR2mWW/P
0gntHypq0IGj5qJWN/TeLXkx1a7AfgT8rzHuyIqO7HWuVfZNGtQBJ8x+9M5ZWEifUNESSZZ16QbN
sAgXbSAxunFSNhR+usLu1oi1+oVcUnxL2jR4+0DVci81Gp1t1uL8Cab2ppqz6mbRa+5JWTP3lEIL
lAN43YeBrp8fGI38yl7AvBtR0HIWpkr3y8217luOVm5HD/XRqTO51RLvbJlNm3B9OtI09intHjgf
YsFEJcRY4gc/iMJs6arZZBiwaIP6jKsGYkkbB8PR7MYNZLThYkrdkFfTbnd5kjo3AXtTrG0s1h2m
52RHJ10mG6ue2X+MTMJXVtjVhFM0D4Xe5NcAPW1aYrNu+6x3xQ6dZAosRZtgVBtyj2/HvZYGBkJY
cfE3NmiiXWsJfdZ6CvZdlQTrkBA2wABGY6QHJwsRbZZadjOUVY/Iyx6RK0paSVuScSYaYunwRTSL
Q2WmSiv0qbhWaT3wnVii4eXw5E82voCj7NRE5My0AgWMzfTITpVuqqkPt72ehfc6Hb57LKXuzg7b
megE5K3XVao8rO2C3UroBAddIlZchXpi6RSBWMFWbh8ciJZr5s0YWskxUR6U/rg3sBbFIezZvDbD
9sUipRvJ6SpVk+FWK6t2L4OebiFxG80R4Vd9FlprnWy7ma68ujE2Hjq5NXyZ8RgVw7wN2fg/zsK9
SGxxFwrySYGtXWGYMbhK+5in0vgeS9tc3CXZug6Ex5YsF48oUswDaFrEAUMEFabTwJNa8xNMvWey
/c5uZc/46XqxyWYonG0d6+tSFYOvW1gQaRyuR44IF3Fm5GR1INXwTJTdpFeuvdbrNhCpAjqPMTri
2Dq1jv3NaCHwjb2iz5fST0xTl+JfnnFjctxDWT5BB6DCvSolSe9hREGTXtwuIpnhSDLRdUQr68Fq
CvC77oj8ThdFszOkadLXHkmKSjvKziXBHaWd+xIxNS6RhEAWzRz9BKsWzH8Xw5wjr0cRkXgg6PsX
vH5PWiu3pnSCu1y1Yl/hoqKS3eon5MbxBseQvSaahWUOEf8hrqS7m1o1ryucc+uJbA3USCq8wg7O
yo6L+drRuTg6B9t4xuWLl4+CtqioTvzR1fm/aCgCaTEdy/rdyKH98hqvEgX2lMWdGx8SkhHYwo0y
ODazyyztEDZ2a+tF/YMGrkt5otPTT7qKf5v9HXsZXOjwC/H7W8LwXpnh57hoxDRX8cEYywZ6XFNc
VnEWEUjspV8+vk7aS381ThkK8wT/LKdfcIavhoI+nogR7NrBqKh8UTdzJ5TzU1i+fDzOb0rZnx3a
ZSCbzD0O/cA+IO383X3Cp0zxM5XhoauCaUdGuH0QHbKArKCrTeZb6l32XqTHPPT8qVqSWplVwuha
C6LlcB1E/LqPf9LrnjEAHXPBONKvw+tLWsXfv6hDzRYpThkHqoaoevJm8q1k4ASNgRRyBAk8zQ+8
GzxnA2zf77H/f/3ok/oRzRObHvl/3189PcUFr9b/iXX85//4p3IkxP/yLOHQ6wdhgyjS433+L4Gl
gRdJ5w2DW8cTXVxK/6WvlKQ6srK4ksYnmCKdzuc/9STbQnpJ4RzqDx11mxXp3+grGeKvj2kBS1qQ
M2giWx7t3uVj+7PDyttmqUmb92WwnbytM52ocf5xN96Zl94OseCCnAUIyE/GWfX3EMHQZRoL67yH
rbJKZ5etDZIywS393/f8fzDK8iv+uBCaNhg3I0aRxfdW+16OL8r5hPjx2YW8mnhkXNpF2TME7lGp
nyeybubnj6/idXEPJS0UE/Ac0GsMOHSvhiDeyCx6Tkf7wXbrVa954TquynOe174TsYp9PNqbC/o9
GoxGeEaOoIj59z2TozNyAiesaSpDh3MJ/yJSBTZDWGWbfz8UtVO0wrDJnDfUJL1FoQrhnQuL3PAO
CgncOzgBJ13RYvx4qDfeOq7KMJEz2zYYLmTLf1+VkXLkZ/NPYjVZEJcput89ujOqAOPMrjEcSebr
wYZ+POh7t9LE1Ed+NU0BnH1/D+rEgWFq2Hr2U8pdNG3+JRqXQE+Nf3081CtRxOKN9EzEO5LQEV3Y
b5YlS6vmqtKafT5FFszGADqfVrvJITWJvUL+X99UkzHigp+jUwdT4pPxl7fiz2Xx9/i4J21v2WWY
+qu3Bt1UFelp2O45VYxbUXCBoh7uP77I1yvdMohl8mIuQbMYMs2/7+dolGpSngkqQNWGL4doiFeh
tIKrzESdO080bvuOtmDZ5M3u46Hfe39wZTomciUimJfJ/8+ZxHPs0eBo2OwBiU9sgPHj4eWgii01
HceRFWIPAhYVbD8e1oAc9ObOUte3uVhc0jYo01d3tiVcIgn7GpSbVjRLnIJOAJaOCFYOzDoOMedf
kKSiwMy64Gi1ercbW4tHkIyGTxFn8DmeNQ9mNFvGOp452jVKnk0n751N1I/DpUfs4Y44FZStCnS2
0QfBLWq+pfyNpvCOgxyg1kQmF1BiJSb46jv2I3aubosp0+j3XYLLG96sTpXWEJtUk9GJYKsJW19H
fF8MmlM0XXKI9Exe6O4svmk5fXwSB6YIDbImLhCHg7PUOVhQlMcDFeYdLyrsGNIx0u6y8/L5PgYO
uomqCCaqrMmyyuUxiHNO5BoRXq2cc98220vOZ+oegD0a86AzfK2TUAmsJjmQzEnftDPsXZsyh8qx
Mk6uDiYmsRD4Mwn1XyzJPtxOXXUpoYxvy9k1Kd5i5z4F+HH3ZcK0G5ZddA6SfvjhKRxnFG5xpIuA
Lr1EROtr8fwyFCJ4jCrsQlCIsvleDKQ7YwAzXpqGpMi109rql1bDB1mPSaYePJOont1I9Nq573X+
ouUGE+18KieHE3+uFg/q5IhNXhExiOgGUWJs484N6AuiiUElvvbw4ay7LNGuktB+Ua1mr4ZJdT+T
eby3Z/PFQ2dEMZnmuN1p8aOiMnXQJ2Qf1Dz4kMgve5mptHhky9XzPqmZMZKs4iE4waweOp2/Lx/5
Hcko02PuOe1DvLz6oDvkRe520WnJXQZr1Rh+1w5LQ92kplIQN+k1VUOcm6v7BB2DH2HBCdcedIyt
O8LkAiuD/NThyLafDSi0iTkjtqwT5Q+5m+6Jpepv03Lubsk84Q83XsuLgUWM0gmuZj0LMHQw965s
6mnbHrfktetxO1e1RYxi3lTmBgCbvFKDlySHxBT5juQVOvkj1rZg3TWB8YXcjvA8hbF+mxSk2a7w
/jnXJA0mfhSGum/YTfAcoGpC+mRqwZU5eFCwaELIbmUbhJ1h0Lavae2Ymwn/whqtGEyLqqkva00a
JHPO/UF4lbgJwAP4bRVZVG7z8HKwnYcgr+ezklGLhdDp9X0X1cI81A1VxK4b6e7DTQmeFf6UFdDm
Uq0scCI+yRnuLztJ3V9aGKh1iwnuoqHT+Bxh6NlSRrEx3kJp3GqtovZYesv9CFBTbIx5/ElYMXey
7cmKiMJK3xutMe1z3O2XWRjadzp2rG0wuRT+ofQYPmz4JaXTHh5dM+i/F4ETnfW81vc9bX4BnWYE
dC1jLCo56tIfRoqUqc67/KqzxuGpsagCF13oXY/GbN1lnqJ51LYu1f3acC4GM5xuiEVYcBSNe0No
V/E0Rc5wbqZpvBkJZLwaKRATriqnE+Ii5yKtrMI3arA/NMbFbTVZLmS8acbdqrlIuHWTAWrUYwSR
moE6N7NO4QInbAppQghnE6Ol2vXBoP+yY+haqygro9sa78pPZxbt3uiZhFItb31eDcJQ0GPj6AY/
o8oBJ29bUfljQ2lvO92uKXES+LlELUd3s5mjNkA2zN/pBBHlU08Ga1MW85FfG96ZRjkfp3SqL5zE
XIjmQVyvE1HomArzxDtwcHd2JfqnjbRD7+C0XrlTYizREIQawWVpjDxKWLwTLvaCHQcEFPhT0xy0
Blj/KqrdaRcgTQGr3hHDZuqZt+4DxX0YSzY4Joy3G7K56mekEopprE/PGQIPP0rohChmge8xMX9b
rEdyj/ePvq1Ot9UMXecCeX/hD2WcuYitk+qpTUvjWcminVaZFwe/qOJkD1OLQ9MzdMIulj9uFsJB
12c3h2kMc3M1O5IkX2Ai161LqRnrVTlteYd/++VppRlh3lCQY0gqMHSmBTyvNfF59IutTOnPaara
r3IRwvdEMSABayxtSwNpOhVVmKzNNjS/2MUYfEvgYD30cZ77yusK33HmgAKLoS++S/RBte6t9bFL
j0Atn2hOqoMrhZvCiEsccFKpvizv9F+mpr/ylM7tKyL0PY3hxYDBx/5kEAzurSajHPclZW+yySuD
/CZssaSMuX1+RIk40iAt8TZu7MUIooqKH6yPUFY8citvDTpij6rtZ+wZLY+Omj85cZVbsJ8RHNrn
qmNYxCDBcZyRYRtNhyVM1tpdFRO0RgWHR+9aswG1yWoOHdkiPz1U25DpErSUjXAuAhR++FpwZZk1
rCO+fs31OYg2B6vS0ofBiz2/KGpx69VC2zq4wNeuUoUfppgfmmWxaz0cEL8JbYOQGv19PCSlR3IU
yZ3jjdVM9pMBx2cLvWU+wp4g/4g3ei11G2EVNaWXhDX8QHWMLmUq5gdepPBGRFoI777zbgvSNtfC
bj0/bmiS46oSj4qzKNlAsRlcZkPBVpwAWlD0gTbeKALTz7Om9y890vv7XFbBela0bTeLR+g/n1Oq
xuDXpPNjR9sadroNm47cRwwaaG9u8PZOxyQzu63mjPG3omvds1f2RB7qnfPV6ib7K446+ysg8+mK
lUrsojrSNlMcaxuK9tFeBkF5mkOt+VJGebE1G7KhgViMV7/vunIIWCxb1702F792QZSnRxH9wmnA
utUlLYsC9BGILEPfkXusX8g6KraFl6hDPilrW0EUWI+NbvMRS286duaUXQeuER5ofdIn+v0ug6+b
z0D6acxSnLiYcdBekUoWbMnsBT6H5BJTMemY13gs8gMNe/Ho0fn3yYq3HXzVLIb6bPP453o+QVqd
TwuLYh0OhIutdUJemQIN4wvcs+cmpZXMpDAdzCoormUzz5u4dHDrTvTGH3Tq3s4KhVeynZFM7WhZ
epfUmhIgEzK5xket7TrLpHPXgVlOBmiXhhy0bdBU43UtW5ZuGRVoTKnJY1ycc5nizWjAfrlIJwAP
Zf3BaxAvkoXaVqdBZYWxLmRR3nUlCdsdEw57oEK2F4Ztqus6xB/WdBhywiibT9NgVEfq18POMg0N
AlZaaHetriNnAfzBjtlGuZ31TBt62PJpKqfCf9jGCBXdHnfTAlPyFUmGD3rH65TDYzxaXmw866E9
newcm589DPozfngyksaYzpFm4z+LWj7MGL7tkSb1fKZGCHhrsKetq6YGIazZU7WfeoD7OYisEZd0
yUxXtNZ81sXIN69ZUMXWAf9xR7ZjSO80iPrLTkG4DPijN/g+gVOUcx3sW/gQfqxb8yFxA4FYIfaX
K7qWEUkds+dEVwbSj3bdxfmtORLyVrr03eYq0nzO9qpZWYRFf59IMyCqrKhv0d9RLk1j7SIM+puu
IhAcU3e0HhLtxa2V3Bk2weAdwJIsmUhjnXraMXrJzOmEbbNz3WbY4vE0fcB1Pf7SQBH37TQdamxd
AoFD+lnNDiJ40JtmRcMrbUX+A4T8j3YmoNpsrZ05Dvmyb6uRv+Fnl3N8N5TRvG5cLaQ3C4oBvOYa
ORYd5oDjnZe6j1qBOFglFow9Is+CDWodBP8W4WW6q5ABOKRBZ7Liegsyv9hVmYCsUGiexio4VUUU
rlNoElsBbjFelVbf+fOcACjsemefjkYGdLIb6QS6c3lb2cKccaHimiR6K7qIElHdFCgNHrUwxfdr
Tjlxq1X3o+qluKXxZI+bzK3SQ9dP89GMvdSHZtHttSh1RkyftX1ju818k4Siua0QrW77vJPTehwb
rF0zLV3EhoswI4r8DObKrq9TqnEgro9hYkwdzcb62Wvm/MJA272f08zxms1QhtZQ7cDupelFWzyz
vUdGwnH8ZHid0teN6ZTnvk5w5RNRONwE81Qe1BR5fqKBP1QufTaT8GeAFKieiMZueIqbMXCebVrR
w7pHl35tGyo5Fzjcdl08Nd9Ew/5qNRqReTWRJ/ANRKo8ppBUvgaT1ElTwkXxoC8rpDAICNMjN9qP
RdFdRLFr0z5p1ddCEciEPHU44tnoLwZtSn8oO6FRGgG8xT2pgpteVvnPvMUB0AuDhNM2KU0+kUoe
DaJoLhvFCVxoHLAhPNAdX8cthrNJU/a9VUhgygFEwAVCEl2V2vSS9tJ9NEtJN9qbXfKJ8Lw6JCCu
EyQVhMagJFo3UR51qw74xEZMDTNZkiX7pOqzVYV9i8fLanucOFVsysiaV4PhbsKWDnAb53e0tMC4
KApazPIrarYuuqiJQ7FRfW2shCQIgWF3pduy7jYOO2MfcF5+V6Z5eanmzMSWHbCV2ob5FIQW9JLK
7bS91eKD3XNcEtrLpDKQLANCbKMT7oPSYO9w7nR9TjED/Lk4uM8sTV2yKGY3bBWTpxHk4X1Sp/Vj
1VWj9CvNodFOiHKc+n25kCCgtxDwq6niTNTwUKzbMh6/p42AO9U1Q3Lsze4lhGdLA9k1LrH3FhcW
O9sfRQXxYcJasxFaejWXfVYiENAyX6XQawce1WXaVyiCye9RVxQCw6uEzRBiwCU0nTDd+tSEyJDa
Bpk53/9P5Nyo8lnTgO9IE512oOYj/IruJtUpMthhFj2MDaBTfZIGup6cSG3gkM+Uwb7bSTt8t6fx
du7M1t5JEfUbrRgMP6nxw6pKs5DNdNktGUiDWkcEan9xUJAhZBHtDnSrvpv7vls5vPF7zS1tP4qE
vDRTYD6gPDt5iGBf7OHAhM/OhPu0YCaEcaGFOzcc5R1HHdaT0Mu/BzmElCr0vkKkHC70yjB9/hZz
U4+1urVj+6fM3Oa6p6j1HM5Bv+vTwUXxZ03JyfPmwe8bOHQeEnK/DhMUMprHTbEC+RVDuH0X92Wz
S7qYD5Z0EIDd7KmmSHg7R3N8ZUXmDWeQh4Ukej1WszjWNc5tNSixrbIieCo9KMRZM7iUCa0EoGGA
1ZZgXSSiDbtblCo1DMKh+AKzNWSHq1FvzhWSvik/B7EmbmSNDEskwrwyot76ZYSYCspkqLZNF4fH
AK/LdeGM0SXxMc6tTY+xCNfTjJ3pW4IsJYjS1s+Zbrd9ZVWbWY36OQg6gUmj6mggp6U/9VZ2q5hx
sWcU1dbzet1vsu4u7KC4jPgnj1ZYTr4amu+RV8h9EkasWGwEj0yk2j63vP6SrZw8DiBkr9qwTtn/
ggfoVNLHqAmqZ6tOqm8tkN+aIwDCx+cSGoB+YZCJBMg/SDZUS0AXI4u960xtnNYaFDjvKs6a0ASz
UddQzZqyAmBYUEZeu1HjXZGemN0VOd3z3Jk8P4rbcFNRwroTZvsyjrS19ZmtSgOfAHnb8EM6nBqc
zART6jgckup+QhyfJmAVPGMxNu0100yOfP8ObgrxkJNmShgXjip2hdmGcseP1oy7DVLDAI8W6+s0
DPtuFE+SI8iYzJdOo5/ZQ6ETQyq11jrX+GF72XBhLw5pUVsUUlLMSWFg7HtPC35FwnIQVmjmuR29
X/Voaw/IENp705RNtHHaskYy24zBBofYAlxzSp/gvW5rxnWxESpE0VBQAfi4EPq2Crr0OLGngv7A
eWjQ+vqz/mq14D5kTP1V1glRoHl/j6dj3oeC061HBNb/oHJv0WwhQ8NdMlBeVZrDBgmOhspxL1vl
3NVm7XMCGLc14MdP2i3GUjl+XTknQtu02YbTcXljvZ3nf4raYu6GH+3vIv0UdD8xm6Bpw5INDU/o
vnBn/SkKlhPlQD3u47v7XvUey7sA5GnBVHnTPZCWwpSrN3tLhvYZYS8lvZA66cejvNcO4REuNWyd
xudrLYINC7Ozc3owv9shPVCpte0h3DNstEwfD/XeBdkgHfGvUprzlibqn69LOi5KsmygszTU2cYc
yu/CLb//v43xqrsTO8oUfK1oek0FgbEB95yfPx7i3ZeD98/g4fB6yDcvh5e4Q2OqZl+xgJ3CTjeP
ZllQLSe25jHSaLXURb+A5ai1giLXD+RbfNbaefvp4QeH3OPy/Xlv8zlsp8IFW3q4Jg0UJKpUYkFB
1JeZltSHtPKKzccX/fbZMR74IbwRjknC+6tvr2Zv5U6VVe/zYmSWEtMZOJn8ZD55+y5a9NDxbFDf
MckyfTWIhxwKvlhW73Ebdeu2KuM12rBLCe/2k1fxnZG4CNdBEGc4SEdevSZei/dhmtxyz9SGiEpr
LyBV3lVN8vDxbXvnMZGJauoGz4qZ6zdd9I9et6jy1PIaWe7nWN822ZNGLGuSFuu4/kf08d/moptv
m43wW/4Y6pUGhoOqCHLBUF3vUb0rbBIBBvmfVMJuW/fFfD9hDvThqgbNpraJINCbOviGWkgjwQzk
SEILyAfW31Klt6iC5facHh03qY7KAoAaDtF8CjI2gyQfW1j3KBmzuVJkUYPJPMo+G6+GsqOMNXWC
WHHKDqtBxPMnwcG28WZuppVJcV/nAzBwnb/q+uF11LCddNzTNlJfPZBJV0bvfpmEiJ/yuUMGnWU0
UbLgWzOm4U6iwKRxJQ6L2C92aM8YdZWuze4+D9gdKRGtizL/Ug0uwcOcLknurLdtCoyljrFNY1Gw
zBXQe/xhPS5YLdGIcrNLm9i5edgo5cImGtNkwzleXqY2WoYk9YL1yHwNwBhIvwxHeIpl5nG3TI3N
I6GQzzIYik8WrXfeNRMFFAoO1izW/aVb+se7FhCKSBt24r4kuIB7w7MOPPVxHyYNnBvYrcP+45f7
befXIrQHQxVuKd2CPfD3gHUJoWWo8nLvuco+UHTJt3XYqEthVcoP3FBdRtRf7uzY+yxI8p3Pl7a2
TqoWWpy34osmnHot6gTaZIgcjz12wO81Rd87snuTl399kXR5mY048PDP6x46zRE2nVNX7MlOpTTa
G1TyKQcjNk6K5iDaNHbXLV22aTUQBfLvpyn2VWAVQLhxk18T1SRARM6eBeHKBL/79VDchSOGHDeZ
mn+9DbCXScogEU0HC/FaqsdBsA2xIeMAct2vE3nzG9MdMW5nlvWvX1O2GwimEEYhw9DFq8+3assS
lEuX0Vzshs0sqL5YyfUwOGLH6fPnx0/v7Yti6xYXZuIHpJX0etnCx1UVdlZzWU5u7bVqKkoaCRR2
28xKP5N1vv0AGYytDVsDh67W6+WrpkEciS7nyjT7LrK0ryipfyajdRcO4pM9yPIt/70/ZSj0OYJL
Y85/bS2Eox5PhUY31qqyrUXBxCsdOK1ZP6/moj9Sq/hsN/r+iB5bURySfHSvlxcb9Wy5jFgb/TH1
qqdyMu6sBuZoF4kM8q/5r9LboAki5mPjDUeYXQcjLnf7j+nMaTl3qECme63rjhDn9gi9YTzonwzz
dmOzDINGhgAUdh+vlVW9qxOEyl+9B7Oh3WmysA/VyIr48Xv4dqpkFENns0HWoHgD1xkRMgNSMNJ9
Y3Gs5bi3zpLulyzEOakVXTXw3jCsP0naMt+ulIzKxCHJHgSg/vpTw1avPPQv6d5z4H4PmcdZvCAN
6zR6tOp+Q72wEmWEApY2nFU5A2kqWl36aiSRI6OZtIM2cTdPTv0Fpwo+rqpic7BsC3D+OBdoY8S9
Zw5iH6rW+eTXv/tgFmwNHQHXs18/GPqS0eK0yfaUqIptMnkJYdYUOz5+MO9NEA66SukRXEj62as1
LLdrlhGghvtCSUKJyn6vp8adK9Vnu5Z3PlgH1iaqSiHIR3w16zngymDGYWczQazQzQ6iwyj0cffx
1bw3Awm2AK7pcijn3v39zcyJbo5hp6UoCFrIj5JlanSg+7Vt9twn9r/fRXNmRCbKkkHINiShv4dz
FcA1VBcpZ8fg53Lvmlic8yb4+vFVvffxLBAsIngQsiFe/3uYsYU5M5d8PFnsuBhqDOrsgfOTimu5
a0LH/UGGSnJAxdJ+slS9N+ehiEXFzeL79tBD/USHDNCn+zA0r1WhPc1JuKuShyqZb5muPxntvRee
Yw8cVvBKQNte3c2Ma5QCS86+CqvUz4Ujz4OZaJuPb6bx3jvCTYQXaxsWMudX86rXmWPnUHfbu92g
P8Rkq+yA2SBKSaw+o0Avh/vEAH3Ylaq/rqcivXIyafmRi7BrnvCIOSF4B6MOum02uDRluy757HRr
vHvnJSdsvkwLw8KrR94Ere4Mec5qM9rUClX9ZCivXCMtaQ+xdL8C16nWEnrJJaEx8UM69O0h8Mrv
OJrXAIMUtPDcPlBF8rB4a/jEIq7j4xv5zn2kscUWVBJis+wP/34rM8lviEe22+SA/axmQ5GFgqIq
wNNdTk8fj/XO7TB+Cw3/g70zaY4TW7f2X7nxzXHAph98E7LPVN/LE0J22Wx62PT8+vugqjrXlnWs
qDM+kxpU2MLKhM3brPUsgrRQyr4tY4Qx6bpFTt5+Do0/dAYO69zWX5oJ/AUpUQuAw2k/qDDeeegA
SxsOFQ1vrF/0zb3KplFFJb9eYj/JONJWgtU9w0w1B6aY6vtaDfWalWy//+e/q2Eg52QiRYH49qS0
AMnECtvjnl7togaWhDw3u0aWDBssjR4mMPIf1L7vfZOUbIwBIEn4HGU/f5M8K0PbkLi013SSv4kr
YDVZmO31QODnPndopH//G77zzuEXpIZakkUoFt88gSSpW/gL+WjHPkLCbZGNqNdlDcTUdv+TS0Hz
M8E/Y/h5+xKtYMC3eUGLZsDgvbKzeg6U2zqnuDOMD46v9+5RLE3cnsAilnnwz59ijy6mmJkM7Ju8
u+tk+c2267us4fuLo/rawy/7j5sjDjBMF8ImJIoK8c3XZowM3EUzF/tZzAh93OFGdWpNEqbzwYXe
OZjRFus4tpg8Y+NYvs8fKtFqxgmtY/jdZ5H9iBt958313Qe3hMnPeFPQ/3SNN/eEr0FzsyyugarX
CDBSV8fGbuwb0TlwOrOh4VPUh8AeVLVuHCx75QC3Brge4UweCIvB6JBEFTHrHmJDN5ppGJsBu9U+
Nlt1hNAkr4UPEK6Y+vA5rCDd5g0KDbrbaYUWLjxI20OtrRMUZRsKwR4wLeNm9nMUFwWRo9sSq9pO
74nDpYEao8sk06kOyxhUXhqrSzm6cmeoZjpkNjqt3pT5ea+pfo+t7C4u02bFJ5xuc2ZFBNWgFtqj
UMqDcpirDSwAG8VgOsA9IZZsiJNu+/uP971789WLxX2C5+3t+enUDTAih3sTreBLPbYvnqwuLVPb
mnm5CbWh/A8eO2puij3G9yjj3zwLtoR2bUZTAd9FLjOni0Gkh6EtPihefx35EZeOfYLBHzMCx39z
GTz40lSjD65NT6+B5iiEQ97XOr1nE3XOVnrV2eJzhMHv95/mW9jj0ppxXaa0uNtort8WZH6V14Rp
2cxEyml+kjDbAix32jVqdz3bsDinx6ntHCd52tfrrEApRMoEB3kt+oON1NfGCncw9U7bGq1VrELU
Ydxw1Q7jB2ssP/liGz2NOgDcVerO0dpvDUKPendeR0Z4K1KrWXmzDbCtxREftKAPNwn/nnWbVd8Q
fhtXeDgJIBkXYgPB9es2n+2VbNpk42queKhxYn/wVbx3puNBhB+EH4EvZPmqfjgjYr2x8yKFnKeT
0YhlIgCusUuNtv/gznrvLPrhOm8Lo77qgSL6Q7H37EwnYNLpVrmUm99/we+9EB0TFqwt2Lc5b5Pc
9VpUZW2pYs/Siah2fKk0449lKhHWNtMHprN3L7YEa1H44m57W/Y6isOogLaMCMfJ6UTnHTbzLTIw
BJXtR0nj7x0EDmN/3hZY9n4pfrNpMp0EKcVeJepaNC6RGOH0WGbqWxtj3pLOB5+k8d594dIl0cDi
pXLfGkXmpsr4fKnTkjGTWD2EcfRmNRwEs/h1aWpyb1V1uxor37yBtiD3U4SyOSpjQHGRl2790pru
XXwBaLTDCFf377/pd/95HIiMkZjf/oI2Jleq0VJJmTPU1TfTjx6k6G8zk2Xyf3AdSNRLfAU5pW+L
g6bXJlkhytnTiVZMc9qXYtKGddmpD16k75WtDKdwr+G6hZ775jk0Bx8ZNwKsfYtwXOIO94biWpX2
MfGMy6ys70CzfzCoeO8G/uGSbwvWBGAPQh0932sD5Pqu/OZbGQpX56jK/oOew3zv/qUjZUlG+Ugv
/KYvagePZKbRzTlmxPS5ldX3IfbhcxJSvGJ8G620Cux/zom8ietFcKwZizxLofyBEvJIBqt8DGv4
EZ1Atoy1BbOBbNUtDNhyDREmW5G/5G1Hd/AePJtTE+JXg2pCa+DtpMtosxTf9UGgaS9hulf656Ts
LvAkVpuWki/2+iHIJzPekP0kiPA0bF72wv7gbnrvU/AXpy4jDu7btwvYLKsayK0VlV81H4iaJD9C
tx7tyj4xMwXROw0fXPC9r3ixZ+AYdBm2vv3Yq8SIYJbwmMQ1FKS+6ojPAPoKAzwCNkV8A8LU3z8w
7/yKvNcXt7GPEeeX7tJ3Jg92pZntUz+yNlJNznkhqdCmpGweE2XMe3RIX35/zVe9xpsiFO2N4EPl
EaW1fXN3RUTUsZnN8r2Tz/5KDh0sAknyRWFO9kmWWfZQidyDQoNk61WnjMc9e8g7El1atEQ7bQBE
/MFHb7wzxESVwNRnObUhS4uf36zRaM8kufBEN3OIns2MrC2qNHPbhKrZ+a5D+IdjI5+ys40fKbma
2Mkgv7b+ii76twvWBQz4tkRffOHIMUBwL6iBn/8hOtIIJ2/jHN9yYrIaWcTNsZnN1wgsC/vE1+Ue
2gRJIj6LJogyhsgGyeZAVMm5vhrMQd9OU6g/SYvCWwDMeqIsLnZy4JbCNgFbd/RJaejktwlFJkd2
v7GcRG4QDFprpRXtXjo1+CXZuWsvOokyNW9TsxgveWxxooDKnx+l1/nHTHefdVBGHzTm7/3+bMDw
oLvLhv7t4IhxW0IStcnvn6XjrcSfu4d8FT/Ghia3v78T37sU6ku0BrjReW0sVdAP1RRLp7rOl9eS
X4K9rWpvsfSAvD8SORE9/v5ar9/b27t+mf4uQA5eg2/b/0Jzsm7IY5qD3oZ8T5o8iezzbBm7sCr7
deFmxskglvyqHcVwIYQWXYtWIwHZzKpdBRrnz1Lyv/iGD/ANtNcLl/NfKIFfQrLuvhGS1TTfvv2I
cPjrb/0N/4Tw+R4jX/8Eu5qKltQsZB/891/8BhN8vkcP47FGs+hmls3n3zxQi3ws00GphBeeESh1
8D9h5Lu/9PiL23xhodCDElD7dmDhwufTJG3KQQO5a1S73g1x1i/9J6y7Fm6lESzhX8MZ7/ZplTf1
RHbbaO7cKHT3dW7FQWiHTb4hCYyY9Rpk0JjqKUp5Hfk91iJ7NShzk0fO+JQDr12It7b54keFgWVE
z1adT6AzAGMLQ5oLYa9qD73ZRDsboPMax1VNMcwaCO1bh85T14kaMq0ymEmr29oSkn1WeCTJJVP5
RNHqvRSqyQ/dGM0gv5xt17guQUk9UvAkBlCsQm9fTHF2JySg5qDHYku8rHDKJ2l09U702nxsyN0i
TlA4zpfQY5wbYGjFuJ2rKDov1dTep0nrnaGX1G86JFfrInOv+87wzyE11WsP2eXnjNTbwDfTfj+7
BIqnKGsYZetqp1zYZUMM7kiZ03VZle5BFZDjEEMj5ux647JwSZcuUthYY3qlkS8auCGyZmMaPMAK
TYlzprZvlW4WxCNZ+gqnjnXmJ2Nz6JoZzLs2G0f2ZtoRjny1SUU9r6SWIDVP9PK8dqQrN7WnaQuO
sbszYnwPzB/dM5wS9g4rVL4VNKL81Ga+rnrRnLsxEelpJ+6cMR+/TmnnbJohkaQjpADK05AfNDnZ
1sFwgwFqnG6sOHG/dOG4qorps07k186ozAQBEKYP9rjhA4FX5TZJQqIMeMFM57j3kvPIzrFde9Vi
dh7bfOPlWb+OpecRZ6/UtnYEAGzdEBuPaXQQeThfFXGWXwApDd+jYfK3s16MHjgqTFc8N9a1RUJu
djYl1b3sjOQexNP0orG6JhZstvVzrUz7k6fpAhC7zpcc+7LaIGUkDE2E3lrOqXfEYVNcYmkrz7PB
uCdvuQKsZlo1W4oyvR5LQmc8vMuXIlf+yapjcrcqUI2Q+3nHuuDHUYJsVZPOPbw7KwVh3Y3DEfXR
NikEgvV5VOZWWpW3EkYdYb8rBZr9DtJZgTUHfbXV6cUKMxoppAN0rXVSk+3bGHmMxXjOrzTNZotK
Fya7Al28I17KrHbDsxr7pzyRCPyIqd69ySHTYewztEMTd1YodllrJvhce1p2/+tMSmu8icJpvpz7
sblqOuHlXwliJt3XwrZcoHq+t6vRvFKUAYoFS+reWWGTbHzVYTvICv84lK7IsVg02YTkyKluqlHL
k2EVT320ryw3VfciG6wU5BsK4lauyZEs3WPR2CRrsTZIhH7JQcnnnvfVvA3B6DlYkaJQf4aBj/Ze
r7Toop7c3H1E1Eb03qbBkXBdwPEP/0jAhK/shZ/ICYcPxNKsjd6Vt9y5dhp4fg5TixAL7O9jn8X4
SlqGOS5YLm3voYksyZ3IBo3kug5PS9+pNApCChrrHCev/wBGzH5JAfBwp+iQfQ/0JjrWpRocMftZ
i5Wf2ab4D8e+2rsToZrrXsPEExA5QBJIYadccs4i5WCN15EnRDOwMXCu0JX1oYpxjxOSF7RpGGYB
PlYMgnkEaCzoAeCCPMQPVlJidrU021OaDba+ZqupgbMY3Wijy8K5HHtn3NoWVHCdgLEkUDaf8cph
inBHPyBOytEa9cqQ08E8+8NuQSufk2aEKjOmvLNGO1zbxEaQlNGZ8IINIXeF23u7EhLxVSEycp59
JNyKqNSzUdryFFaVuy2H1sI/vWQwBkUfk1PRkQYGJtcRR8/FDq4VJECDTeT8AiS3YXXDeBMQn37r
sh3dIHSfDRLLbC1wtKK4cIlqvvFwRV206GWfiTQHrMA06MSKjVCrhVWXjla0a1U7A4afu0wPmBhP
X+up/sI7Sl0wpQLi7IbaKiYE2QsEWYr0kYQ/AAj17m0U+teWpYW8HIrsQKJUc1m2HilP2qQf+0IP
v5IvaF9NoQEqwokOHJ0hIqtYf4J6F68bDJXPvVGPZdASmQp2oB5PLujZc6guHs6AkdTkYUo+S2Ea
R7um17bIHWi1wgrGVp8Twl2kURGgblqoB8L5yoE3sJEpGW1ZUd3PJG0dJgd7maFISUfwzzwxMQYE
ew2etgEP+uXCgwLNMQrvFLO+31BD2utKmUQ2cv3bkaAw2N2xDAhUl1fVhNqvn4ktsMBS7Bx+gS3r
XJxJxmBJjsbZeqKwhZ3Z2+hneg+FsuHCoOg7Ftl2O6MLMND7O01tPpKqVm2EX+JTMJpom8BEZ7wP
IDTVh/qh4zk871SrrhhC+2eea0CWlEVylsoRnZgp+4u0tOeVDQ9gn8096jgrPpssSfdfdvpFGBo+
P6RxqATyhc/qlQACc1O/aOC1tQSHsWi3E3fcMe5ULwAHVvWSsGiOcwuK2R7zwMo955CDC7xOHTmf
jCQtvwz4OYJqzHVS+EoduEj0GKqCGVuR6xQPLsYEbTI3sUiVF6Dlx4wV6htLRdW5Hcf6ydSaBbyt
ono9ahhQ0FORuD0a7b0mOvSqXRM1TWDBPfKXmT3ABMdf1fC3sFd6FO1FJNpVTSYK3G7YCq8Yb/1P
qvfUqR7EbxjbL2L0qCksSb60S1PH202lPk5+eNrSvQVMgnIxC0g6j+Rd40xV/Odm9b/1/Uf1PWZM
iut/X9/fty/yp9L+z7/wV2lv6D44NX3RYL4Oppem8C86m2FYn9hCsJljI7+I8pmm/I1nI/72X8i2
v+t69xPaYZRlyB3tRfNj/5O6/nUa/kP/yFCIjbyODp8Tj9nJ2764rMtYlpM3ncPC12YIl0M1Tdvc
GXih5ZZ5SEf4Has+iqpTY1vNH8Y0xbuRCgYObqH2qh7KEwP38SrpOn+Tx8Z4I6fJvsp58imhymyM
Q0y9zA86nNKEM1nhcKO501jUlPQ9o4p7GY5+Xu27XCQwy4eeuBQ4LNqln1sYmUqG3UhT8YCU3nez
cqe42wPA0cf+ELmdQbhF6I6AjX3Xq/vbqudDvtUK6owNLnthbaJkUDzhRMuYUCIpN3Uuy6GHv5DH
RPDMM5ie2huVQ3vvhiy+CPNc7mpXzOZqQe9gvRLgOFpCb/ilSqCknfZlAAx55yWWqiGJyoQaz75o
R1UfQORGW1kSMegbehzQZFD5xikxG2SNmCsQAYypVv44u6I4QmFivxYFbA/hPQ4DG8qTgDzEyimB
r3Eho7TXDuNQDjCMUy2abjX0QzORrlGKmCe0Klu4OwE5utv1oV629d7QcV0t5xDLq3S8cTI9VufV
CPyebwFItsj7/3b8fzIWPzgRBHxqOvF/fyJcqm9RWfx4Jvz1V/4+Ewznk0WDDirWZwWKdur/zgRh
fYIKynGBPJ0j4cdIbOfT65RzoRy6+p9pIH8jG41PWFyYfi6CCUaguv9Pjga6159nhqgvUS8hdEYO
bJK193ZwnBIOnw6dH1/hCTATImMhYRMAF6XOJS5pi9bJqRljkkEKEJca1vDtYCDHlJCPvhzGi5pt
dhW46bL+IdahNW+kl2nZ+Gh7vZbqKydV0EqIOtpHc6EPVy3e/j9osga0AnAo0KYroqf1QHRGSddT
SpF6Pa5mK9rksk6OeVIY382oIPHMb2rviyZSkiYd+E9uCvivLKOZhCI3u7FRwZMUV85r08/0yzSN
y2Uu7HRdUAtFQwnrWtnBbFoa6yrtiweol26D5rfAOXCB3RcAL87SM8DS8cHt7e7zkJDGa+mV7wQU
CfJGuV4q1005Tlc9blJ/XYkhVxuz4jcmfXhuvU1TZ9Uaw6081WG65dFfYMqD8yUe+va+6R2ZXNhi
1DB7V+5lDLtjCCYe7XiVQetaQXWSdNP+6PcsNFkT3LpEkxdrvonpKZzKItB0H5PxNIbRLYJhpA5N
SVIhI2XZH2InlCekIOMT6gyD6DBr1F95WhvfYY670o0kN7aIa3DoY4qsHic1spCP6oRlNUF+R60p
8CRrtoeXNg9nj7N0AFhFJBe3BDkUnN3uKJt5TThHo9ZO5k7PpB/VzhW/idBXIu3zce1nclzHemdu
Gn3pc7REfndVxo4AXMG+ia1uO0Sms7Zr/KddKd3rerbGCGZOGq3F1JbUa7k6TiVAZ6BRxrVm+wPI
7dw5hpY7aQtdwPljqHxjzZFHIC2xtoR/TWUu8ePC1zAw1mrVmQUtezrXi053qyMb+cEjMNouGg82
epIDCs+JmqmurLSW5WEuYsMKdJPcLvzwzCJU0OWNdTaESDvjgFwSj7O1MizTWuczn941pR7f1Wz0
7m1eFRh+XW30q4dM9S7ygZJMUvgISGOULmnxzHFcbO4guctjAjbPP3OqSP6R1+4Evyxz6cAzPNLa
Wc+7pVmFTCguGpL1znq6t5MTFsOLYPmLT6gZ4BNURT4dRvIIbcz2AuGCRswVq1lgNZhddAvkRgud
31gBEdbaPXB0d1tEcXyFHtBgCFSTDR6UKgRZVTLXCgOzmuJ2jQ2nG0jUqvr+bJ5j2OpCs8xVKfk2
1yz2e2OlFxr6ukQr/OgKEFXcrBTgLvccHstwQcgCZuvU7dYyQl3CHWfRqSQuuSeZ5sZERJQZhnWa
WxksYnS1zjNveBJxU0JeQtJ9tPTmZh7bBGZNp33VZr/gmdKcEpu0nUy8f0uzmbeIVvJ2G3XM+caw
1KFzTB2vb9h75c4KK1Xs+J8JgQrsJNo9J9F0axEyUx5Yn7T1Ks4y4ewyXYrh4CaheTBJxv6OP/be
7hzvzIztZr7tU9Ar+yEFJXFQ4TSuvUozTmYDu3sOE3FtFQPPY2j5CTjAV+UT8xlyQ+tkN4+md0ww
AqewRbRxPBsNKiiXmLV5zZXSnecRgpkZ0dKa8l2VkMzmZE2Gr3mNA0Tvt2ZHNDftoDiVpH1uTC/R
/I0WU4aQBD4ad9VsxWvdzATfc2pFyRdVu8lLorfavamy/nmJT1EbVVoWz5o1QjJIaN5yw9HaA6NL
a5WZNFcbRzaROvEHLATLLGazwBYOXWKAbTiXR6vRbBzmk+XaFSysKbP69dhhRxONQ6Sg7ZCaSFdS
9cAAlIlOqc0HADSlnTMvKQuoEni6w+zOmCLzoR/mR4tbGAZPg+st8Atd7B1vcK8dOzbWURtO61bI
+oBe1NU3xUw0Y6bZuH3LcRhvirCxLrJcdD3tl5sb54MqYSu1s5PsvLo0n+p2fEL6xiSNsOPZWFM1
ZqQb9npLdFufjN15XuXGxTwZzQ1xVwzmSt5f0bUx9qESC1NimmHambjdybJjLBCFx7rh1LiwvNT4
c3303w7ro3oKwRlbyX9fTy0Bamgq4p8qqj//0t8LFJosH/I1tjNk16xj/mqxfPsT/GnaG+9H9rX+
yUHJSueFlhUL4HLxvwop1ipIkvFp8gf0f7w7YVXzppDy0YwgkGQd6JkowvVF9/HDRlBh7Ks7BrdH
Bsq8LrMscvo2gEbD2KpyrP5Zj3KXcFC7vIlxeV3MbFWD2st1IFU+KezGMglLYJZNG6JE00v5Oipj
FJYEPuOz0Y/NY7tM1JhAMVyzvZExWBn6DN1CXtNb3gXy1GdDeaa/judKBnXVMrFzycnc5bovdyFb
FVily2gvyjVIDLD8d3Ms1SFdZoBdQ07NjGdVW8E2QwWZL/NCdyyHz2nucJiRAhCtTNn1YH9Eu++L
MrxBhkUNE6MsOXQLcW8uX9w0w6mamiC61ei1G/4A2a3LWJLWzLkcwtGLNoZDlUYsJlMYYwqtPYGb
2teBZIvvbhX7lya90YF0V8rvkeRHAmQr4yoGVAOjxFQ3Fg/mkbE13edELALv10R8Y6mhr4B/zgze
MYLDBo+ci0gvohN4He1r4WD9DIyqFBfaXBeHKa6fel46N8nA2yCVXn8vq7a99f2W6VGmzeqLFbrR
k9Kg8yNUtAjsdaKkw7/mzwykikOmp27MWDEmKocYU3cl4JG91NM4dCthDY9MGwQfcpF9IZ2y3ftz
3ILEiuOvs95lZ7GuLrU5so+paqujgtFwqsKMmtV2gaONXiPWMHYnGuWpEyooRZQ+weCjc+ZT6vhp
aF62ojGz00TG8EqVucMvOvoJao+wOzNiW2MmqcvdWHMGl4UlH9M2JpyCWDwMw9NYlhs8HPDwGI2D
bmJMieEw5t4DJkp0aGfhA8ZkoZsp6MI+3MoZ0CAIVbLihqaQNMkmaSa2Pw7f40QQfcpeoGDGlTUo
GxNZXMUOIa8Wk/qzSFGX2zP8KaG8/LyCTnYmkAATopQPFuN2a3InqqYqegjJ7nJYkUTWl3ocLCqe
ynZ2bgZ7qqzQMKGoYe/RA7xcl17BgZ7b/jUbCyAu2L0rmfcrOfVrR9kQV/z+a+Ga6UFXDUChRNPk
um+6aUcO8XhijQi6J/Hb4t4vk/BJy51IO4ZgO1hnFK7xRz3oTRdIfSD/mTDRcNNPqfHcklVYrKKi
7q4NVi2f1aSLlV8Nxgt7PNUTEtRON80ApWdvmSm6aOURxxITsk3CtTnC8W6lJLIqNMwHs9fpFHRp
fenI/CtgWnDTriDnYSqLCu9zQn94Dvlr0om1Q6dMQHWpraaEoWhgyazPAAU15daTRf5iR9K/J3Xx
i8YmYe0wBT4H8TR9sys1kbPDbKXYhF5YPCVR1xhAfJIWvGlWqGcWF4oUOzepAEGU7TrXesJmWix7
Z1KM7bpq1bXRMMbBcM7zrHQgP6RqWxsvq+ZVvgwz535xcllVTH3id5sZQ8wR4qd7tPWG4adJ2jmf
A8llZddxorHwhCnjY0fpMyu+YdVq78pYZyek+W1obSxX6c8C3d+G1gB4vdDJwvWLPE4Id6qyAzmy
9UVqhQvjtjQZ7Hg4JFlD5sljGicEZddGa+LdJaHyEEZj4a08bag+k5BYqb2lIS+D6RmFga1PzaXV
KO1rabtQ/SDk9Qy9Jo3DZZZ+UBJtpAKkkz0WJHCnzjAN3+pMDs+TVRjnJulF+aYdwJOidJ8Ar/kk
qxMm44eUfqICySYHlOtCG8TK0KvbKCV2HsE57N0llTXP0nrtENRqLYmt/ZLd6i8prv2S55osya6l
YdW7kbBXkqq6XbPkv8avUbDNaywsm+Ji5bdkxdZLauz8GiDbG2TJlkuqrP4aMJstWbNsm5YEdKzG
Dj4HHB1V/Di/xtNOJOKQVUu16pBcK5VptO1T9xpqG46snIWfOJdGMoTb2cjUjZNn+o1juNEVx+JI
Fk46H8ixebCtorip0RTcdEYTikCPk/BhUA4EQI1lYQCJcTjKKUofvMKhk2zYOd/Alyyu9G7Mr5iE
kEwW5TTBcWpd+FHerMp+FpvEVtSUBm+71ZhP8UUn/G5be25NEFST54Te6/xznRSldpNJ+mbI5zzq
Pv5iQzXOWW3wz6elEOdgLkPcJXMb3sLQcw6wxAawUJpXB5JA+m/mrE2XhRZ1YGC1ugSBNoUXfllV
tzP3+CHiF/9axfV8GMC67eDOwUwP6/kzyVQjpq6a5IvIyKZtYoFDYycA06LFg5a2NudRFxsz4eIz
HDCGsSvC3a/qrFOBXQvzMiyzxuKQTcObYQ4PpZOIczWWEQTQ2XJ51rryKqLr3C2f5x2gLYMt/wxC
xtJc+GRKY9zR9+ZGiAHItT/LP8LWivfxqLHKVPVYcR29nY4TgYLX7DaGnT/5/qE3uuZBhWV+1Rt2
v+d5cqYAbgWgx8pl4dAMDDACMCT6uk0KOaw606+vB7jx8MYSE/4rQqyNtGMAuHVmXYICCM9n1x8P
DS/GOGA8clH43le9jP2vRmMKgGcAwp7iLpOfdVrrQ1Nq1a4wpebB2OOo4faTvKStDNnBgnvZxn2S
XuGbGz5XrjusU2T2z6KMQaZOsFRbuRyaKGpFvJsx6M8bpYQob4vJf4oFQMlNDzawOuGu6JbW1RNy
1ZMH9cw2OL1lMdXUV44i0ReCkV9rAfzE1F7liVHrZ3i7Y95jvlHodUBIdFytePHzyZdinm5VHa3x
KMNPNqXjbhkRuStZMEleJdFwPRuiTE6tAg+371pNPtmVaccvwuERX03QXu2NGmbYdUFKkvzsnBsG
nQswvyhlcHLklhUqhVdSsKt9qcP5mbJ3fGQ6XHxN+lE8+G3n3qESgFhax3d14U6b3Kzzg1s3mA67
PocHv8yF52cOQJjV8iVpnWe3G7ovZtlQQVgKRUFjd88uvp6943rZVW1kG5Bn2hlfDoBiBYOySNv6
uznbPWllVb0QjmsT1FzcxdleEYZ1bdpDOq26zpJs1ZQfRXee06lNjt/pWpIgF8P9GexcC15bgv92
Tx91T4uy8Xfd08W34X/2L3lFWJj6SYNG+sXyN/9qodzXrgiVNhuhHzooV3yyMeug5l1aGA8//v8t
qexPgDAMcphd08AoYDIU/6uPssQneOb8cXgnr/AA858MpH9xjywZQrjzFrf2skd700VZmjMSWuzO
+7SwCQueGaAJJ3r44UO5+nPz9T/A4q4wIbTN//9/NIk/62SXi8AtgyLC7/mLK6lFMVGhfiN8B0kU
TEAmmtIlpQKGeLv5/aUWNf8PqzfUDi5CXCSiUIAQZr/VBpd5ONZJBBt77GMmH1mcnoQgacUoK3qM
KG73kM203TjbFvh98pt/f/lfPs5ld4gW2KUJ5kt7C00RGZltgyPIdyyGO9IvHj1Q9L+/xJsFAlYr
LmGDJvAJIfnV+66UNnV6aNR72xjuRtt8gAKONxu3OsjCmrv0X8OAd745kBdvP1APOjOGNYvtx6tb
4+c224xQFY5+0+ytwayPZCgbFYxxLT+mdpgfs966Z/lYUx1HdasHtlkm8IF5JdLNsolQTO8BRrsi
MhAHJR6c3YE33aoni6lejTTtLO0bPykCURsVTgFqQEUtcRBJbn4RybCL+qb9XlgerZBqdQHC3q9W
pF0jy+J4Ni9k3flrU6bmutOn8WFKQnUWs/FclIULCJE5JFBHG5FwPLnsNABZXYdRaV/abZHeOMs+
ordYmXQRuX9dT+IJuqOQVqdjqkzhvWXzMB9SLzrvEo1BYZ5/t9h+lLH11Zm965Y2cDWAlDtW+vg5
IjuYSyTORrP5mTkhAOu0musdskFAtYUBlzEZvinpM3ZL5GU1Odo69ku1sUTebdhJOhfjaC6Rs054
FEzxXM0Ij4mMUTE0bsVLu/9mOpp/NxYNmjwjScg9r6O71rFQc3rpinVFtHYRbwXjEKKAjLNwk+ij
PEfuteokE/7Qm4aTHelOuhmU1k44BCeyDFov6cZtXLr+XY34aC2hsq2EF7tn1Stts6hQomyLUSnn
3ipc7VGmvbosSoOf442juAPH0J8yxSZZN1G7x0oRsiDqRa6U1+qchZa9AWKN43Og1KnzmoKshKSd
DPBze1rubR9n+oNVpt566utxpclYdM9drNdGBEDWONMAZ93Fsp43RQyxPXRya00Wx5JbHhv+YdZU
eBaGUl1Xc6GuctWchf5kPsPcae+szgQdoEnj3BhNB2Yd9wKFQLzt2mLcFbn5LFNlA/6NO7Q1rjnu
rSb2r3UGEDuEJ2qhypdXHRI7QT97TmR5VdOEZvoW4G79XDo2TOuYHQOVsx3vlG91J5JW0yCcJesa
JgzE05Q5vahL7ocREZKcSgpP+xHL99HKQwQu1XBdTSmsBaKJtT7RdlZekLODzCaIZd8EfUepo4Ug
coVJCUh/k+2nHNCWXTX1CX0NyhU9ssvLfEKmxx1NEFXAXFW/NsN6emkIi11lPDRnfZRopzZy0ISO
qG0dxr7FOsGtyMCodte1XnO1KF2A3T5p4qtSjOE2rOR0HBHFPntpi0PTizATheFwGpMkof5hkeEA
o941PTDpPKUIgS9JiHPYjavcTn1MGdlwnIVciMSmtw0Tx3/A856s8jSGSOrKFyZYj77BQC5qW/2G
1Ym+F735GcD2GZi8iIwZVg90QjzbQORaqyQhOExVMMNCXocDtPMaND2ZzMm51tQVJJ0wWxf1/EeM
tNRjsIDO1wuj/hDSdGDF0K/Hqdu2FP57GG4saJgq7OaUH4tZq75Xxv+ydx5Ldlvpln6Vjp5DAW8G
Pbg43uRJw7ScIKgkCQ9suA3z9P3tQ1FXpG5JrR5rUlURjKzjgX//a61vaR5DObFZAgctGG2ztj5h
UIbungicuNO2EbH16DgiWFVG3lYHbHvd3aAJi9FT9w9pOVo73UgoV5WJuUmSgU/IIa91iYq8p80c
mfGpNvzizAVpORhTQP+o6by1NVsMM/C1cGQ/sCpExFpLT84x9RMJNwBWkjq7zjguqRArjerSlf6h
kOZTXtLvZEZ4v2LqZm2g7BzJWTxGuebfULFAFDagoKfpNt5g2p+oRxG/ZgMmWmHjrgudgt8elwT3
Np2z6Yx1vTi4JUVeTKH5mmT2+Io2QL1E2vLIOhXFdKS4/IDAy07Z1yDTihdjbPRHdkr2vbXQk2IV
gbEyijLrkCkKnOtF0m9c+nz5nbjT57KcOUtBweFtrvBle9mzkxAjngPaqFcNHGEqEyZ7lbEI3hR+
U+yGxbPPhZWODYemRd6W9NTsoeuoQiLv3TMsDq8y4HNvIic7+JnvgRygY6ty0pJFrz2vPDmne/RJ
U+1EE4BxdX2qp8HZO2xgbt0UrAwVGPFH38E5n867Yk54+2UyPRlcudYm5oItb1LxaPkUFju6Qdm6
1ucmkpe7cWGUvICIsz/iC00ubusuL11lres8hSOeiba9DIbot3lJpL1nBbRnP9yGhcuXjJvn1yrv
zDBq2nzrxlGHSbIeDzKzuGbge/TcU28QowOVWnTDt7ni3yH/b4f8a/r/96noTyETNeTffJnS9/oH
kYS+QMSN77YTnWZPLCVQbJnb1Zz/u07yzaVGvoN8GCwRRJTfp3xL2c4Y46mgoBbWo/Tw9ynfMn7B
j0/SmuC4p2B1/j+Z8p2f5lKyJTy8wxSH+5Mx/GdCZoPaBjkYO2hrYov/BKySW3Rlez1m7QTVlqvz
yI1sBg5Rd6V2qM1EOC3yvVft6zGFa6x18+eW+u9ypenCoRRtlstpwkr+hV+pt06BFrdLAzQrxvvA
ObsYZzxjXbL49JHgZzVF97mgpopb1Bwzvm9yVeIQ3Oqp1hPhqIlf0LDi9q2YP1hVS2WWO8pefyss
7GPEM2wMn6D+a70qjynLxdXke9xiMOnOFJbFi5MDMee83wj/Q4Lfqx5pDiG6xq+8tHvGUcrhy+6x
I95jbDCZWYX+kjZevwy7SuC8LVedDjj0lBppzj5Vb94TfNtbrxHzHabZiqXqPGb8KfSg5SMhLy+9
uc7a//4A/+4HaHIk/MOx5H/4Af7a0lf16Yef37c/+u3nhxapjsmKO+oQC71au747QXWcoA6J4Gt/
r/VHrVL9ZOFb+0ArMDLyw/j918fv4x/kugAV/HhoUqlgrKQ2PibOaA5P7MdDE2K/xi6TWhiL2KxM
EOdYkzHGWXaTzcxfXmrPojykaguaXBeiudqNOmpL2ql9aVH6rE4rnv5Nq/apptqsTtcla6/2reZ1
9Wparbat8I28cvsuL+11SSvVvjbo/fRiqh1ufl3nCrXZFcTfV3QhWBe6G50VkPRmq0u/ZLGsV3e9
2g8H11Uxppz8uQVQf7Svq+RJbZX1ZowoGUw0ExW1Dh4K+F8PQK+fyYktByDz7KbVltptnOWB5Xf7
MMVWtLXUNnuJ+mmjjVYPID/APzZyxKEeZNpQ3kCXepo3xeOQZtMnzythPXNmZHBc8MM2jejuuLQk
L02ZDxhcakhjVizNbZB4Bm6tJnlwJpd6At2muUQjhnRu49E8+033ROM7ATOoUh5VZNIyVzoTw2PV
DxyTjOlXXLgtxWUk7/a6JtNzk1ZkJaig6T6mtCaRCOIzfCryrLz4o0y45yfLEUcrWZSE0PG6kL6H
pTT3fdoFtfSO+Ei214r4dsyzbOtlxBGWBGtDh11xr3O2I7xBqW2lGeklMUpmc+wb84dZ7bVz1KZV
jx5w67dTt58pR7/xGn08210179ksWZ+4ZGFlCoz+A1sBGubKXMs3lSl6VQ9p+odSoCEubFK3jeFp
a3wg1b3W69aHfrb7N4BlxdfZBL5ryiFd05JWMTo52sVKvW3MsvqV9wrNh3Ly4K7p/PLValNqRqnh
WVe9qW/GKl92o07Nmma1E1Jd190avajP2dRPq4BAH5Y1vjjKBBQE75aVIVASGmH5qS1WxQhcqByE
WyX3FUeEPHSDpt/MhA3CUq/l1udWQVzI/iRN6Z+qQaY7nJTiYrec/oaKWjjNXAaQLUQ6JkOjPpaG
5eyMMceGwiT8vS7d4ktWxdkdBsKK71S83OZOJgh8OJH27qPKc/yKOxYRzegWU8hNaDhV3Li4ftF8
hJ+4CC2cxWvGWOc1NUr9pZ0Yg90g1zeJ3Q03qScQWDn5yftWi5c3vIeQDLRCTCeBjewxsHPn1m9s
lDcR76T0kGT1rkduY/rPHaufccYATeA7WXmor82whEk/OWu3I2PM+r/SkPZ9NzpYRPQOzAftwZmz
rgj9xoD0wW4LAq+LjeyZy4i4m6ti2Vdxo2/QD51Nqgn9Bgh7Ne4GKVhMox5u2mRubsu4jG/bxDbX
buNaHwuE2jzktz29dFHixeHkD/MHdvFWTHCwAASaGcnegR5+HBZW6HgKvTFaSY2SxG2FYeoWE5cB
woces/KisRx5Jm/SYEt160is7KaJuJKkdOwsZf25MFg9hoNbTjfW4lHbk+YOxwkGCBorJNufTcYi
NFrRND6trdTI0HayqjG3JFYXvKzkEu/NQjde2i6qOJoJsxXNtnAhbEw3DD3+hDXbimmjNbetFKxv
1EoDx+pm0odO/xB1szm7T7FXiv6BCNAg9zXrh7Q6LsLstGXF6qOcyJZIMx8/tNkU++92nEdJtUq8
Qh+dp1JmIzl7XzhavgU+22efZ08IA2MZH1HLjYvp8t854G/mAMM1FK/2Pw/ip09V96n74xTw2598
nwLwd7N69fACcc8NTIVc+n0KIPUBbkelulloslD/fQhXs/B/W5QYlH1OiyarVYX5/CdjgGH/tKoF
sqdolYzwnAvY1P5Mz2ii3i+yeHJPpSl8tmmuZ9BRZaBpk9PoCLQ2bEZRjMYwL606ulAZYTirllKX
NlgvPbrzBwA1OsvWrnO56m40Qqt2tPejwXARByVDvNcUi7jkiY1Pa1u2srTHS69TSTuFs+mN9gpT
IW0v254WS/cs7aZ7z1kjIVfiYTFMzVvZSlAr6GOftx0qm1Bym+YvVFcuVxWu+SbJUWyeLTsMN51+
rmhdg2qP35iE9FXPKxoWpneZkvmoEAjeOswqyQoXCDpgS3GrOLlVm0SbGqVQs1y75iFmd9lMVy0R
rRFd0VISo6XERjYC7lujBEhNSZGptLO7hfbkbT3g2oaegWaZXfVLaBBomb2SNfOlLA6ZkjoJvjev
OHXQPw0lhVKu+15M88XX24ysXY6Xl/+IbuTgWrepklPRYYwNFXXBarqqrVIJr8NVg9WvcuxVmbWv
Km2tBNviqt2OSsatNNLAg5J2Scpx1WZwoqAO4TfozPnITapp8ZxjQg8jxoR9UmTpZ74Pzn121ZBl
bWq3tFX6uwmD5x63u4ELuq8eEyVAc3yq72olSsspRseG+WmSd5Tmi3bVsF0lZ9d2PKxZRiJzc8w8
SCV9F1cVnMgxiy6zolEzkWY4atG0tUbkEZLSaOizktO1uaSKjhLOHZ3Ly4GAz/KuKwE+6QykeCXK
D0qer69Kva1E+2mgHMkwtpO0ezXXfv9vtiA24y4uVoGlPdVLj6mgkYFdtccMnvxYHaEJkaRce33U
ZMHWbLUHXzP8UQ/lCBpy4TgaGfr7v1fUqk/7+W+uqLgiTY4m//mK+vylpSyg/+Ml9be/+a5cGr/Y
EHbIsBHvZ3GgdMjfLqme9Qvme/xQXCZdRcngkb5H7BwidsSeiFWyuLCvh67/Vi9J5hiQMzBuUi9g
e//kEvvTWoN4H54BrviAWuC1U8304znLNxBn0tp39r7fUcKeJIziMeWgf3hP/gcRTGmgP2iK4NB4
jez1gIvyTvykkUaD5EeGpLLngoA+JPUAnzU++I9VL6c7GlasQ7E0ebuul168/fVjq8/rTw/OmdbX
sdqyJHJ/eomQ9AsEIT/Yx3ZQ51uutuNaTgaPS5r/IcP48Ckm6UcwpUqtNXns9MsEzo66zNa11gVc
KNoxs3TXS4pmrEZrjkNOkLmjaVQjCBHh/5lbsenieMGQ6kUPJWv69f/Hi6CJJmCO41yM7PDj56S3
trDKfgn2zUImj66UZVtq4JhTb5yfGkuXq8jIPWujlbMqD53E2xgMPhiOWIV00mAi+mBOd6q7N9Tl
ku6CIFm2EvYINj2Zb305Go9lOvTbGR97Fmplle7++jX8ScPmSwDpSVFlKe35E3+6s61hmL0xYEMm
xnWrk5HG8j/vvDr7+teP9NPUQK8XjwThCx2Zjd2foDCONDrMtzySpClqz/GQD8/1m2PbW8297sTl
6q8f76cf0fXx4LWDu+Er/mfin2l0VVVqBY8Xp+09VxTS/ZTB/w0i9H94/8DccGRjHoJp/vMGMmAB
4gN68PetOaY7n3dNUNe7zzv/8a9fjkr4/fyLoUcEsxI/PFaqP18UstgwAxzG/t7EP3dYvA7lBWvM
bp754OaSvEZIKwd6BPWFD7N0/DNExpwacCN6gOWxnEo4xffw1ZCcXTViCSPVZch+Er8ZWsyxLqp5
l/LdfJKxR8uXtehYasnEsmW0Yx5kEkpc8M1035lu90L/fLr/6xf5DXr9w0UJwwaFY/hHlKOCReyP
P6nIjIohWdoJGjfqQKl0AqhA3YFkCGhepSK4yAkTNl4FlyBdpbQGdJhhK6/6g1IixFWU6JEnMCnq
LwZRv4sTzPZHT6kYDnJGa4zmByOg9yFsx4JRzsXabOp5gDkZ0a5XqkgSV3B4lFJCtxJ+zvgjl7N8
7yo1JR5MZy+VwsLdJdmXKFkbCxrFnpXzTJUimgx5YmPXWbX/2CrFJtOycl2xNujDJo7eE248gI/y
+IBshk5VoC+FUmlApVKDZKRIb9K0V67NxOEOLrJRb8T1Pm/r/LlHVCqUukR8S7uFsTB/nmd8wb5S
oWLCkzsnooc0zNyEQuZcuGtNKVdOYumPNPqUL16c5F/Zm9VTmOsUw66CNqmicMSkHdZ4ml89H1yQ
pzQyvDyMn0o3W5rAvXWVlsYWTq3Wy3S8RWdufq2ywvmkI78RXcsw4+dfNKXMaZy513acxhvNa4/k
uXnWrtEAEAoOk9SqC6dqfDlTNSL6Kf2PUpKdLrKzej/XdQH5HvuNRjYR3dBAy3YSdwztKSGOmJfl
mYjW/KRdJUe2GssFMjRC5Ky2Ejr3l1WmdEqTKfkAkcL61EZud4e211WHnmD3qvE66zG3t5VSPVul
fw6NZX2qlSaa47VdW2Jit6JycU/V3NELSrUtH82E6VRpqyMia5JY92aEx4Frmzz0VGiHszb1mJQT
8zOEhRLvvSHuaeW8SSOcSJpSc2VckFhUCi/xM7b/un4UJjEzKr7tMAummIr6+AYI38dEacWJUo0j
pR9nrfsy9zkRvqpaj3S8rzSlNvfQ3LZW2xpnbxrGI3QYHMeSStBSt+JwyHAkQquKoFyhY/tK0TbK
imxSVk8nTendeTfhJ1QauKbUcKF0cQK09gr/CWJ5exXOuRl5a25D+RbZ2UVYH9N0PSi1ve067eQs
Nd3BSotvJ2f+lI2dfj9QsuCH1VW2181M3C5XMd/oDHT92bAPSTUVe0Op/l7Nz8XVUPtzNEFzQaww
R5MGZg9PIAc2esb0rHpvpR2/ZpExfHa9bn61ZDseS9+Xh1wGCKSxoIpZ59DUgL5ZOZEuD4PB74tG
ZxHiciBAFuqZ1xmHKg28paHdga60kkhNOHEIfbKlXm0RV5KDnsdiYxc1Gu08RHC3hnSHH7o6p1ON
xKSXvVp0VeesGnKBTDQ1R2zo+drlKLfTXJBPTQcGPMrk/FX27Vhf0IeKNUBySX3irIdtbcJ1UZTJ
NObOYSwQ+Ux9EBtdjuaGV9wePZfs2gijfG0m+nxaer17WYLRvqVRUr/MOEiGdR6Rww11+H1fjAy+
PmkYxc7M2vfEm+KtW6feMzab6kwcxHjUdOaLohYJRt+R6YQCPe4XnFJciqJ5dsXUUHNkoC5NGGke
ithuXrPMyte5TgVcqjEXao5AO84N6zDauF4oGB6ea07hh4a44+dFS/R9kdlce8gzhBgJlhu3qKPj
Etg8r9kSFyuh0t7Dd76bR6yAKxe2+zoj5gf7SfLKOePfBno5rp3BMrE+s+FHIIlvF09EXZjbC39j
BkX3EtODtRpai2eSDwERAEnBUASOC/CRBUx71eeZs7GCxLk1uDBgu+3SnejNZa9n1PYF3hAdmVUc
gqpuEDJHtkeJhTU0rGT+ygwsn1PZcl2vzeaY0cvENo5VzM4gTLyLKs3BmFtrDzMPkKzJzTJeRF7D
054T5+MYoU9g5Un6B2LD/C8Kzh5a3WzW0EyNVzY9py43SCHIpt51mbmMIfOidXImfdc3XBSMdrCA
yzf2ViTNdChzU8Fvs2RbW1GyqSs4a5FmrsYecrSTj86G2NddG1UkvvMklrtWyDnZ8fZ7+Xtr+01y
Bi/REKKdnT7sp2qYWdO3+rq1TGwoAaQ2wZV1xqKDu9lOLtNoTuVyuN7e/10B/s2BFZjBX24A/6vN
/7wDvP7Nb+dVP/jFtTkuMRGBivlmqf3tvBrYRBPdgHoW4rNqsGYO/u28SjTR4U9oLqQ8Qh0lGV6/
rwQRCWnmYAwPlE4PKPKfnFexWf04nKoCFSh3ilxLIxzPVA3jf0gtsmExbWEOeLYK3yfkpskLECe5
W6JkOhZx41AVV9OTXI/j/JlUu3d2wC7EIaUh40MNqSkcOqF9KlhMk1Oyg8tSRdajmwFYDF3B3Sbu
bO9CUql7mOnPfkTjKXY5asoBCqTxsRYRJMPMy47sKzf93DW/yi7L9vi6oFClGb0WYTcIFkAiJyvN
rdVcRRPeFpZ8sFZJL50iz8KFY6GcTX11UztmuiKgVZJ4JsFsyG7klkEH+arUOH+CRvWOZTNgkeGa
eVtDbtiJwg/O/IBgpXnuZN5P2hBcvDTXbwwu1TezNWtM27XVbFkvFDuDIN6rQRDvYmj5Ha6h4SYy
jUf2UvXacCOCLo1NslNvhPXVmonvjeXsrlgNVNRwlm1/F3ADDQ08fRvLdibiYUU67JxCF59HLK3M
A+TtmrQtdiQx8qfGzlw8yuzHdqKcsn3Q9f16tMdyrXuzwWxpDi+1n0a3/ZCwRq3T5T2Yx/m14jp0
H1OesacYXrHQsumenUm64kCVbjEjDSd9cptfS2uYSB7FZBhkIZFMc15GTIe0ndMFJivAn01uD5+1
wMJD6XC6CMSJaMXBjqgRJgmgM4nW1bpzopsyR0TWfO0AFZAqtqYm8S3bZtc00vnKjQpvbdanJ8yh
4w6wCbvJMinvDJBp6Kf0ixAP6iJtg1FrOAl7zp7jOQ3ePHWrz/AyHiPhjh+EHJvHILLTm0V39RvG
lUmG3E3SFzIv3Tmj4OEDfhKxK23fpAqkqfW9MxVUveZQe++XGaMECfhlO3tegVNK+N4D2pABxa9v
uKl3ljy7WEzugpbvSh33KtOx2MX7ME3iErkuJsdpsE4uObRdKdz0bfC99LURiXGpYuHclzQ77Kdk
ni7IuNaJSE69b4c6vsUg2D1mi1rqltx3S204iCoi0QWc2b+YjTDfKiw4Nw0MwENqFCDlsoIKkhI+
4BZAm3NbiPFkJqPN17FpKQPqN0MSw6wafJ35dcqNjSki71NjjV+A0ZXE5ARx+bl0DnUT2VvPB8Qw
e5X5bNn5O3dxAY49ts03Tg2PtbSW565jSACeqd/XietW4ZRE2tHRMPsxSfn6JSEoBFRCc5tP0K2z
Oy9GKg9tNnbvIKDgBEr+KMbl++SzbV1Jol/MRXl5ymI+xNGy0oM7FO6awoHyg2d1/a+WH9Bm1FNp
19fVITZH91iPza6qfHe1uF6Jclpk+T3yHoiXqNi789gf3WipDjbFo+tODIz/XCzf+joA20Knx3ZO
Qa96XT+FETbAB9Hp9pdlauqVlWfAY5OZ7hjh5K9QYKYnrxLaPeNcveID9Rjvktzk+GmIO+TI7Vi4
zalpJRTOIICAl5U79sX6je8Hxa4p7kFZyFcssPU6dy3jPtNjaw8qhIRsMeryUumyfUdm5ZnY+nrU
J29XGyNSccGRZ5PA+HntoUSKULC/ScPRIwBQLTMzU1fnO84jJGgAbXmr9gqSw2ZUh0RdN2wFwMwt
ZCn9dRDIp3iZwdAVlF6yYYNNZ14xdYFo9VMsGnEzK4qdAc4uu4Lt2K3BuCsCL+QKoHOGhIBXaOlL
zt77UOidvqn1rAlNRcwrFDsvqpPg3lE8ve6K1lNQkfu01zhqAt5zKtF9chWLL1NUPr0DQr4SitUn
fY4V/hXgx7bFJaRUB8+B4vstivRHIDQ9l8D/ApK4e+6IC9HWTl662E75Ko3Zucs4e/azFpxBSrR3
vaIKZoovqEVpcenyUpCQhD5IeVS8xssrNo5iE+ZjCVui51XC+K23yUQ6HLP2cDNy5v5kWwpxmCra
YYIn46k3DWZEN2WLAAEpxtKJM6BWrETM7smdofiJoyIpSsVURMPlHJE4y3qeexaVir3oXzGMkyIy
Wh6oUys3RjzzNsBGoQ/LjuMLtq506g95sIinYoh2qQHzMlfUx1zCf4S4QgR7vmIhB0WIdPAVuIoZ
acDKPeLQzj+ODScPtUli98PtNlW8SZKWgEYNcDFh3rTBW07H9LqsRv21iFqUOS9NDlFvrmdFslyI
DLxDYOXYqjiXpSJeGop96SgKJjVi3X0BWvgpxua7NfRG/5BcwZlgoAkdz5pL2M1rL8SJf63Y7L7r
V+jmcAVwForFOVmjsV4UnxMh++RA+MAWXLUpEd7hWxDMAMeTckVL9XvMcC33/iyLHwdYQNg1hqaY
QTYF/X0TN8W+TvhJh5PwSJ4tRF8r6Md+8zVQ0TSpQmr2NGrn1Cw3s1+RYVSQqZ5Mm6PCbVxrsXrQ
IDj8mpN9c8jA0ZD11SMT55ONo68RB8cyCh6P4FyrInQtWTpThepE4nmPUuTmc04a4B05Ynohn//m
fwvkEcrvieeJb2E9QbiQ6F7xLcjHqFUR61uuGb/UrDE0cpRLzhNI7PUwToN/1/TN7L52bvQV66Pl
7ws58sFRP2KKrSYh78NE2A0zU8+uTER9k4pGq98EF1Bmr0CujQmyVJPPcXn0Nbb8EJjNNUNefqID
ojoC1/DecFU1H3VF776DXlucvMQx2kcWdEm0K5a8WKrVhLrFiTjuneyzn0yd9uQ00eRsDLKwFcHn
NK8PDaCjdYV3jABBXW0ly8POi8ewnTgS6zOfZB/bL3THjnsXoNUK9/9AYraatkHhMU4W2Fha+zzQ
IMGWRKudMCcL9ax5UtszizxVS1JsEpfScu4g2odES+PzBM2edL0xX2QSN5eWT/O49GOI9jt+svNg
PraBy27J1gCjVpMKrKpxy1rMIUQwak9pesijbe6581rWUb/3CwvEduOnuw6kIBqjfV8uSQc/WYsP
ix33hyGKIpxUZnrs9fiMy5wWQc8Q5yRy+/Uce83HgbDAymc/sksbmW6zHpeIFuvRpk2LejMC6cOH
Q2IDEqzA08bHvB90ATO9MOmz1yP9qz1EjNEiF+lEgRQa/WeXHLT/0ulD5XXvg+01ufMUNTYTxypt
6EsovslG/x7i/uYQZ3L+5gD1n1XHyxf56TOmmG9EwMPn//O/f/uT3w5xhoJ3srlHbWO1DeMFheS7
j0Px8r6rjFg66AJFEwMBaMCAxu7x/dSGAKk7rso02ugKytr5D/ychok75I+SAklMdHPXRBzh2mN6
P8f6kt6eJPUy1o0Xdd7zPNrOYbYMjZT3UijuWAlafxL10TWCxghro5EbfaGvaqQ7ZTeYXXNmxTaY
rw5k80sNWwMIxcRtaGWKBvvX0NrzsyVt+drnROb6mG7mRMwmvjrpY2sUfdavwedVcjeMs/HA6at+
q2Qkb5c2gL7pa9U4hPnSekvYRO24TUvqqz22qqx9cvh1HriDnRvwFEORYEwEQlfb2Rr07nRnz7NH
Z+vkj/GeaOUyrKc804mFFN0cFnOef248rblNY0eWcOvL6TaKatYfbOd57TCe1Hg3pbl3qOeWMZ8S
90ns8Fzxr1bnCPM4+PF81yROMx9irYKfTOpjgt7OE6xPdrRo7I6bsmRB7Iv6PgAk9rDgjbhtCuIw
mVdw/kpKP15FXQ0JZ2y9fRkUoE4zdMSY0H0/3bX+kFdrzW6nXtxYufnUC9F7i1iP3wiekeFw6Csj
InXezse2FqOkpjrUzykr20pf5QoNyjJMYUJ7nGkHuzNqRl0RN4m7ylzbr6p8k35DLVLhZXfWg8wr
vJf4yUXoO2kkp0veSDuI6JpJ2yAUddyWW+xrXIsHtg5uvHK0JItuI2PWgLIxSI0rp+stkzdzkF5/
7jjAUH7Q6ADa93o3GtHJbJMiWjd2J9UXh5zuMmXOstWmjGwZlKCxkMe+HwahX4y5zHqrDdkyw/4q
w3w0x854jaPENJc3THJz1X7ux6YvSzZhy1JE9/9urf6fbBaowYiQ//mC9/Kl6//Xc9rGaZX+cN2j
xUj95XezhfeLh0vMDThc0bNH//zv1z2f0LdD4svmCqIuiCpF/v0ySLgcdwYCrodNAzM7K6fvl0Hv
F5wWrpJCyX/ALPhH7FLX/5OGa+FQw7nhsb0CcawM839cXsWzPRYoLsmhK73hBA3IAUdniu5kzUQx
wVwx3+SDZTx0hhbOZUzWg7vvGu/muM+TVss2UTR427YP2g9gIzXOuEXwDOKm2BFCUam+IVBZLFK3
2EV7KgPyxDl00eK12yEbIvDlmj0CK/KdwmFh4rhrGbD1d9jU7DlwH+HxDpJuirglxevHT0bVBRFw
dQWKcbPXYByfgZZELqnEbn5aermseEkz1AsN5IadDffxWBtHTsYcQYjYjps+0kBEkaFrHhyqGs78
iSHWre7Jnai1+zQSWbfmvDPuW6uBjzfOHOI7S39ZcL2dMkufHxHfrO3cdolyiLNbChb1yguSXhuz
5PSA45UKD09RH5JxLj/EieNsTWuCU9nxz7j0jVNgpE81AHcF9Jc3vj1vfVn0K63R63VMmBq4RGr3
H3Iul3dcWIg425bOiOTSvLCt54FXXPjasqaxIcD4LCkeEdII3bkp1jxnOO5dj1WwJpmLJdDDaWy9
DHku9pzFzh58lZ0xJLexv4BMN2d4l2sP9XBlO+xGqiJebBStVtJ7Vrl96LtLH0YlAK6x6p/sDpUl
FCACN5o0W9S02Sq5SFUOn4cznIFI7vtMfwNpxZ2Q17JBqnmOKjoBgrF9mvPZXgWzXn1U+aSjkQiP
DYufoGqTEzV6Z43FMn7o7Mqi+8GrixvcvM2lqLgp8y6XiReKsnZRojv3LrcIQ2qwB944rJn3c1Nn
G4d2nPO8iC+9CUITEW5xN1GTxnfLmHVH/IkE0l1rZRFwOOMTIHHJ1pGuBS26N6z+NYYCvcKamB8S
jNnxaexpgbifgrhuPkF+7OCuNAO8Lmncu6VwWMw0lHS56u7rkAZwuq5xV70sectGUbY3g6l/HOFD
XjRBp5456l/sqkSQH+tuVTpVQxoQeGSRWvot0GujW5ft7L/5cTI8LtpQrzIZFRuX4OtA28Qw0Ato
D05Gq0eNB7+oxvFjArRXXxvzkHKa1poOaZv6OBJWs7lxPOpfUmXQJ5K1FKtcT/SzaKBUrCawcfdS
mHejY7wtXfCmt1Se6VawaT0d1HjAiYQKLGTIdie5/e/02HRfUFxpPhRfdHOI5pCbOaUFsCj2TiGl
f5sU8MYg1qSrjFPJPuaa88D/A7hcq0soNEpPDIjjYaIuAL+GC4pzNcTdaN50QbfEOz+ikJwRR7yV
eN/RjQhU8pRgjGlDBDK4QpJtctYx0pJrYMDTdtCD3WxbyQFwnmzuzYW6lT1kMDzjWOCzU27pGbf5
Dhd8OOm1c9M5VrTxrDo54O00No3gZOR6mrY2BIcJwAGzE/bLiTiYto/7LtnlBJXRs0xt60Qz1TP6
PG4rG9tpPBX5K7yGeV1mzXgiWb+1KyLyIgI/HvodtbV5mzn30GtzgnC5DF3GnpUvkZcz/OoQsixw
ptzqd5Js+koaZXwzSmfkHciW5bEhYH9wer+9mfReex7jdTIUpwF9FugrEwt10bW/oUWh3Co37jy9
0priruu2Mw/TEi209HbiVDh6fWNc+z5ZUqAGUENu6kiMjuUdclf6XKna5t4KWuvRd3zC1i47Tk67
0Ipmscx03UQ1LPYiz9+WLBjYGXjgBmwDU1YrP2KKoLdNDriTHS9ot/BhjXBa5KVY4vkr52XJv3re
NnFiuwi9FP4ghaTvmG3hdnkJqYXEhaJQIwAfonIuYIoq3kMxfOTGQvlIX+DHXUgqhUVUawsYnXHE
P1Km/btZcbfZeOSNzsTtg62MjQ+xh03I0kpif6iPABr8bFd4zKM4a/adAJNNLb2/ARYwU1mhyb3J
rHjQZ5TVKCC/7472tEEK1dlOIw5zx/a3ndDN88BphXSkl24ms3iI3IXYcRd7OyjKBNGjNlW7iKGG
AefbIbkEezWyE1sHltkc8FsTisnY9K71ybproXto9WTSys1P9CYRcXpJ9clf5YVgS7TkwRoNxjj+
X/bOrbdtJInCfyWYdwm8XxaYAda6+BY7iZNsMvMiKJZGJEWKEi+iqF+/X4uUI9KXjKeDXWKxxLxM
JDfJUnd1ddWpcwCKTcZFvrneRdGG48cupX6U7GCeXBejAIXMtzA5QosPedBlsne/OW5GwtpMZhuX
Zvh8WXxDmyAfKWqpjvKc7UZNvEsnSRcXeRHqw2ji3G5BSAGp0W/1SEPgOd+aHwrDj8ZJL71dlMFd
rqS9D4UXvN9h1yuSGxqrMbyl82I/3llLunJ2HCMoom9Ta2ySYhqSX4D/2dzm2SChqvrZWJblGSqT
hXG3yf2FdbUPsjK/KVNlEY80ds7kDGZ+fY28p15CX24UcanQT+7sadGZuOv9x8hX3N7XItV25dC3
bWc/pNxO6xfBOqcjUvYhzNh2pqrlBT07H007sYLhfrsnlElh6rzdLtWEaWWq5NTIlcVnippE8zKG
1uGM1OLmnQZeGwXCINl/0df57ksUK7srOwvU63yzSs83qNhmkF7ZO1ROyuX2CnxAgesPV9hg62Uw
Nih7elLxmM6yZ03LwAkgScmDK3CluX6G+EB05+xz/ypSonSIIuiI9sViXJLSmW20vHeeZoX5Pi2d
zbigLYj6FVxhZ9EK97rc6BhoWS53Y5RWFv8yysl6aAdAMEjhpQQdkW5c+MkeWmFlb+bAmHIVmW1L
p6pOBUe/TtZ55I0yGmxUCAjKHNQDO5cyNtEBm0D67JGXT+0cjrIlqaYyVZGJ2zvpNr9UvDK/psOr
BwBtYxH4cd5dkiUy3HeqSQPCIM72G3+8NDfuKHaghxl6em4Nlxx2fk/NwINbPFCCD46XbO4CF1DM
GYKnPgq2KCRB+rcbJ7T4X+xVj+ITGgxbhTbixKb9ISmzLyEM/sMJPDhvo8CJzLOQH//rXveNMZ0A
5zqkcJszHw072B9Whc7f+xNovPXtxQIe1e1Zz08XIx3RrFujtIAXEQFtkL2lvnxp+IbyBU6RgLYj
tJgHi1xHgnkNGSHEd8tMoRchy77ivPcjHSNdx676DcUtCDzpUomgSMgnUNMuYaZBBGvpjYosD0qE
Qk1tkGXWnl4py4verWi4A9+x9PJRZno3a7NYj90iyt4WuW1eWp5DY95Kp2MgDZN8ifrWKjw3hEiX
y4925eQkRNFUN8rZjprQHy4x92c6nuzrieFRaUAHzOZoSWg2nCzUhXsTKaY+0Er7axbp6Rfo7Ckd
L0wDHSawINrOVC4TrdwnAwrD1u/62tgWg9SBx9HXbfxAqLk3IeiwuQa1yAB0qjrFn/pXftFTRyVs
QV+3tFRCNAoH+mTc2/geODhlj24cOArwuZl+h/SAPjItEsxxaS9H8P+75+4OcJi5226v9/a2uKU+
XNylaJfRt13sYJmFKjFerr1pifQXpZI4NsaqH2fW2VpdJ6MNie9BFJPq0yfZZtSzPGusbRV7poEb
frtO/f2ts9mvP8IaapsD/HnwZ5yp6SdIscOvC1UJF8BRAveKKsTkyqe4fqWsJ5uxzXy9VjYLCzKL
rBgUwIcuNXrDacRBNku1jfWohLiU2F+xRqY5AfpmZzC+LsNoNS6stXkehL3V5U4hFl+7YfEpTkJ9
3CMPD79bQE4l8c6CINreBpAdX+Mk4C2MPBaLjd5cCikOuQxoK73eBjVBQStUGiqVs+UWgtE4ErJi
iRFcr31ilDBSNgRQWXjvLS1zjySrV6D4nFugquJiRved5wzWobu72WraTh8XiRGP/3/+/2vnf6Aj
L57/yxi12MVpxhMRUfE3x4znoUkdQiqQKxoIEXGGP2Y8VVX0r5OhFnKjjf510WWhiP5146BLItIF
9cHfUIRoiS0aKwVrowMN9yvyny2AOL0HpkBug7PRaGV3DzLIJ5gV+tPgNp5sits8mi1gS/XCbyfW
eF+hlk/54QRW+QTL/OgGrbxCstPDaL3jBk5gIQYBGZc79be3PorT0ezlW5lYsnkvAPwmvORAw+HB
MJWWonUJphJhaEO9CcywVII1va1kp+HhhKQDlq4/0kP/J2JDTqaAsT00iMahWdIuCq5ns4hmyDs5
9oIDpeEprn0+SRbKOQWxHK1zxfGjt2Rz055xrVhIkYdwm00SRI2AJVpGL558KjfZONB88yolZHgf
cAKl5EyZFZJYfBVAHz0BeKZtrR57YEEfWjY0w2jjLT9uXG2xTQA6rzjmDnkI9nXfoqebiox2lahr
/3O5C9mFJ5sctoptGRZjuMtDPbq2KToN6ZPHC6pLs/gD9CkUHT0Uzc7oJ0uovpgoOUFuut5fB5nr
9T4WSs83ViN9u5i48A2AEMx2E9h7EiRF/7e8Rl3vEawUo4M3+JDPk/JunuZhlh5Xlfj0wH74CcCA
6Mx67ZdeHqgulfyg8AIFhtrOQx4e6vAwL40RTnnmfDb/9RfDoKvLUkWODw8inMgvb8IY9H71cQ+X
0mc9GOBicBOkPE/M85wBXn63ypIvf+elZ/9eRRLIOpZ7Iw/72vfXnL4pusrIs9ZX8/1JxApFTUMT
jlVclIq6ZQWOzKJ+JWUF9g8HpCQqWfUFKvN0Fth2ny4e0WsNs5C4qmn3n58L93G+ysRqXPhxSxWs
mp73u38s5vHD8ny8ElojfF8JugsolP4a9tzKCBj11AYuuhgqbEG6S2u0uDq3HjRS/rIzQTfpqacW
S6W+ulozwbWx0iHIqP0FRdhurQeTxhvJ5QBPF6yurAfVfdIIJIHAFtOJhQOu5kLXjIDirbRr1Nka
NJVOA4OKkrhaC0JVrL7KXBAMCl17f9qQH5XoXrs14BQJgMWSrxc80+rUIYA95zZ0YYAW7+wseKSu
+GoraH1oLTQgptqTs8A2+xxhAF9QITxcBPPdcgg6cVIbn/JaK0DPZ1BshUuEgEhcbbfo9nUsxAap
VVb4b22Q0xknT0DUWeLfZ40DqOlAbyIZJth949CDSun5cLWDRU2B4RxsBOSDRyt1ay5oxLqyVhBb
JEQvtqnXwVDLCjZ+gSOnQ2X/YAQBZ+qWFfhxpOMErW/De6lpIqvR8IpW3zEgudQQY66uzr09UGLJ
hcDWSKgF0uzo9FpGgA2+j3VMF/bPji4Eg1OdpBXYICEZhZHj5FTQmArMETiROD19j6i7tRDsg1Y3
z/TDY0PLr54cGxxSbzRDgrepVntrZ4DzpG9Cpc/BoWsLgSBRZeJKvb4IkogABVNM9focyE/ngE0X
HlybJDlrb9C5U5NuEuBJWoEDA8lSumCsemNk+29YwUHDg7QqtBuVGTo3F1Rmr7QVAK3R80UzxtNB
kgODEChf2yABfLg6ZwV84iMBmNeGiobeB0lHPglmpeNbNuaC2ifZZmksmurzKoX1n8+ltFzaSV5N
RHA/YUVoNqS9oBgPV2tFOGZfQ7sFtZs6r1ZtyR2ygsYpv4rc/v7mQHbVAWEC23Dt/h5bwRZTDv36
ykqdCxW1JwRlX7sidKePYzQfTgVKa49wybEyE2zoICsrdHAuGELZVm6ntPqUoERdrfZ+rUCBfnWw
RfRS1BRuXVoK8LbJHhiQsSJjRm4Vv/eUQ7CJmKk76gdFom5Fiah1SZ8ZSR4r0Ilp+vdcUWNTMMkv
UNjVVaerS0Ac92SXAL8xJIEurK3PzQGTcq0iTk6Hq3MBgm5BKCtrBUJiHQYvJCJqMzSDRfKKNqkk
8thdLTnpcG3Ibo2UW+DiF4FQHSa1NoXDEdp2SDBYXdwUxR4mtR3oHI5pBuFsVE+Cx9llob/OsbI+
V3bOCiS/Bd2JnBXcvgh9BPPhk8GyYxEmqsRHx+xz50ID6uZVrlciShQnAhP9wOOJoRUZoBsJUwF2
EF1A3doayX8JBUGpOUBkoABoovJqPDkHXJ2So0JPplJ/3rmVoOtK/dP8/UlAVpneVUFHXq+Elj9k
JdAhpomyY2WlKiTpUpT4RB/wq48K7AoUEOBrfzpKVFWLxjiS63Ztpu5ZAZIn2WiRFAJsL8SDoAar
qxkhkKyhzlLTKXfNI8A1IHtW0IEz8naK9YDKab6/qwJXgU8VJd3KPFVI1qW1QOZDFoVgsC0AMRAx
UrXiWx4BQApGQk/4uG10zi+Cqnqk8PBqj+AAwDIoq4I9OlytzdElueAAzAG6U82Fajvq0FxwSXFJ
bpFkUGjoJYukM9Mb50YU5VRyidSmO7oSnqD4e/UUIItGjUVBX7l6yVYWTeSPdLjGcYnVFOlcmEQY
Lx0miTmAP2Cat6aARZUNiusHXNorDs1/YZU8QF4Hnh/ODmBXf54+BXd97gvH6trjz2uY54ERBM20
xhcF9rW6d5WYFv//WyNlfYCinnx4hKYe7lP/ef2Cj2/duNfxrY7/eOHPkylEsOXhg7J+zNtpBGD2
n+H02zSankIrqnL69yf59ZfGc56s/R8M3NK8EwHv8T5PQoEfwu4Xx038fbxqPvChAi79wM+Tcz7f
RfGXHnkwDf0/46RFnlAB+2SfehCHcTKdNbQ9qzKw/Mir1fw+8+/z7PiriZldHRBlBx/Ow2kxTean
I1d5SemRa7DQm/jPNxgnj741OSuq7Uv2LpAnJ36TBKiGb8uOfD6PIdpozu+qmCk78gUW9/1Ti6uo
OxJlyQ58OZt6jQmoGsR5P2HcMPRXsZ8eRxLTr0ZCSj/yauZPW16kyv9IjxwXzR+vSinIDvu8eJik
c7rmyfL7ZdkwclUxlX3mtzHE74/MXB2oZMe+mfqrhveg2PQztpebaVKG09Xs1Bx1uCP/yGk6vffy
dJ5ljTmtVfUo6fH9e89fTJt9BFXVV35o9oI0zhozG1VnUUWUHztNff5brxu+iUqtSEr/jNFjOAyP
Ix2Cs6oILD000lMtH4IOtuMeb/X3Y5zb+fOKwZLL/XnyOumBizcX02iden5zW69BKLLWvkXG/Gqe
pPOGp6oxXz9j8Oc10n+CZX6Pk+VxXhymIOxT6vEfJCZKnGTem8E0idkpm4uzQgZLG+Zwg+F02V77
UH9xdpcd/p3nNwIHWn5EckF62GVIRNI81dTdRNJDJ/NFu1XrkCGVHfj9fLVKUZeYto4JdT+c7PB3
Xjybv7lMH+1tVR1cdviPcf7MRBRdnT/hJ61u8Hgi1k2jss//CevP03TeCCnqOoj82Lum7GvdwSE7
7meY2o9rRfiUuowtO+wLooqSjvBJCsEKrir70F+m7DurBcx2DYtUTSLSg/+I/1DSLl/89D5GlKb5
7BU0Q/rZn+duePGpn8o0PXRLP84/Hbugn/qzZnJNfOM+nE+T3/4NAAD//w==</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Profit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Profit By State</a:t>
          </a:r>
        </a:p>
      </cx:txPr>
    </cx:title>
    <cx:plotArea>
      <cx:plotAreaRegion>
        <cx:series layoutId="regionMap" uniqueId="{D932DC3F-0EA7-41B8-A26B-62C30665DA85}">
          <cx:tx>
            <cx:txData>
              <cx:f>_xlchart.v5.6</cx:f>
              <cx:v>Total Profit</cx:v>
            </cx:txData>
          </cx:tx>
          <cx:dataId val="0"/>
          <cx:layoutPr>
            <cx:geography cultureLanguage="en-US" cultureRegion="IN" attribution="Powered by Bing">
              <cx:geoCache provider="{E9337A44-BEBE-4D9F-B70C-5C5E7DAFC167}">
                <cx:binary>1H1rT9zI1vVfifL5NeO6u47OHGns7gZCgASSzCRfLEIY312+3379s0w3CTg9gaODXgkUpUW7q2tX
rX3fu4p/Xw//uk5vrqpXQ5bm9b+uh99fh01T/Ou33+rr8Ca7qg+y6Loytfm7Obg22W/m77+j65vf
vlVXfZQHv1Gb8N+uw6uquRle/+ff+Lbgxrw111dNZPL37U01XtzUbdrUv3i299Grq29ZlK+iuqmi
64b8/vrspn91dJUVdRhVN69f3eRN1IwfxuLm99cPPvr61W/LL/xp8lcp6GvabxjL2YF0hCSaCfv2
h71+lZo82D22FDkQSkmqbb19Tu/mPrvKMP7JZN0SdfXtW3VT11jc7etPwx+sBE+PXr+6Nm3ezNsY
YEd/f/0xj5qbb68um6vmpn79KqqNt/2AZ+blfLy8Xf9vD4H4z78Xb2BHFu/cw2q5fY89+hkqUzXh
K++qMmmUX93t1/+OFRMHgmmmBLP17Y9aYKUPiCOYI6XcYiXv5t5h9WS6/gGsxfglWt6LROu8uglM
frdT/ztKkCgNDBzJ5BYl/RAlQu0DIRxiCw78tnK8xedxSvbjcjdugcf5xYvE4+ymu/r2nFKjD5iQ
nH+XGmeBB5EHUkBslOPcig15iMrj9OxH5W7cApWzTy8SlT+q5Cqvr6Byn8vyMH7gaO3YjIitnCxw
0fSAM00EZGWrzcTd3FtpeQpF+5H5MXKBzR8vU2I8k+c310103TZ3W/QMamw2/IIIducYQCweOAb0
QDGHOoQucHkiNfuheTB4gY734UVKzqVp4Q2srhLTPKNW4xzSIQmHc7bXFyC2fUCZzTWR/I4ptnLz
VHr2A/Rw9AKhy9WLROj0qhrTq/zb3T7978LDnAMtqGJiYfuVPFA2oZppvkWN3c25xeYplOzH5cfI
BSanLxOTP6P62uR19JyOGT+QTGvB5M59XoDjaGg0qoXQbGtwFuA8iaT96NwbuoDnz+OXKTIRTE79
vBpNHjCoK9j8nb1fGBzND4h2mM3oIgQ9fQot+3G5N3SBy+nZi8TlOP8WXT1rzKkPNNGaO3deGITi
vhvgyAP4ALBBjO710p5A0H5ovg9cAHP8MoE5eW7v2TngDldUK7Xd96W0OAfMsQnc6513vYg1H6dn
Pyx34xaonFy+SHE5u/laXdXJc/plcJupIgw5sy0uUFb35UXrA4T+itI7t3qZo3kCRfuR+bGWBTZn
6xeJzXmSXoUme0Zs5vyZwziXu1SnvZQZdSBsWBj7zqeGg/AgP/MEivZj82MtC2zOT14kNm9NG9XP
bGjsAw3JsCVy0dufheAQpAuIQ6mz894WYc2TSNqPzr2hC3je/vEi4fGu0uhvU+XRcwqPOqCCSwlv
YK/BIUQfSKKg+/gOwIfC8zSa9gN0f+wCIe9lIvThZvaf65tnrORAuzmcam3v0pj2wvLAU2Oc0Rmj
7wDe125PImk/PveGLuD58DK9tbmq9eamqm/GOyb+33MC3D4gDGU0waDl5p8FPgrhqXIEKoo7/bdQ
cE+jaT9A98cuEDp78yJV3GlU16atoufDBzkbJhXCHL4fnzkfrRRThO4AWuQ9n0LRfnR+jFxgc3r+
IrHZpKaKnrOEQ50DgbwM+e4awDG771Q7gMZRjNPZeZt/FpmbJxC0H5nvAxfAbN6+SGBmNXB6M0TX
5hnFBoloiniH8F3As0gQEFseEHjVsEtwt+8bnKdRsx+Y+2MX2JydvkhsPjZX4d3+/O/GhqHoSecg
lO5inYWxIYTM1oZSKhcB6GN07MdjO2qBxMcPLxKJWR3P/4riOa0LymXURo15l47RSxUG71lIanO6
884WsDyRqP3oPBi8AOn0ZWZuVjfpVX/1nJ1QEBkbAElkZvYGoEoccHR1cEZQtp5/Fvb/KRTth+fH
yAU2q5eZuTmBlm+vk/EZ1RkyM1RRRwoEOPPPolfAEchCK3hnZOcALLB5CkX7sfkxcoHNyecXqdw8
A+fs6ttzOgCodWpHCKiurfMFM3/fOUOj0wFanRwmF17ZU0jZD8qPkQtQvJfpMH+KqiB67myNINTR
iGj2CoxyDiTqbELbu+cLbJ5C0X5sfoxcYPPpZWZqjk1/9XyKjNMDWyEBrTjfCsvCW9YMKWgkQYm9
e75wAx6jZj8m21ELPI5fKB4pmmpNVD8jJkjMUE6goHZNGT+7ZoSjnVN8993u5t42bRw/gaJ/wOX7
yCU2LzO+vAjRhP3quH7eZhqOUIU6aMzY+V1L4z+3qBMkPSXfOW4LXfZUqvZj9HD0AqeL4xfpBPyR
Xn29etbKGqIbKRG70EVLOpLODrcZmgN2jhtk634O4AmU7Ifl+8AFIn+8TMk5vDFwAZ7R0DB6IDna
M9FRs9crc9gB55wpbu+6bRZC8wSC9gPzfeACmMOXaW7eoVBTj2l39azuGWoBjkYtbbf39rISrdSB
wxxnbu747r7dF5unUrUfooejFzi9e5k4nUbXYRRcPW+7oKO40srZ5ft/jjkVDuLAf949X7hqT6Fo
Pz4/Ri6wOX2Z5ub0qq6vrsO2vmma5/Tb6AFqmQwi8kNI7gee8AukLWB8nEXv05Pp+Qd4Hi5nidHL
lJ/zMHrGnAD0G8fJDaLv6a/70KBggycMJZtd99rC+jxGzX5gtqMWeJwfvUgX7cPN8KyHbQiSl8zh
DtnvDqAtjcFLg8H5kWC7b3AeJWc/IrthC0g+/PUiIZlrTp9Nldx5sP97lQbZABwFoHz2j29/IAb3
xQQpZ5QEbBzP3UWmCxPzFIr2A/Nj5AKbs88vEps/qmgyz9r3zA9wTAPdZndbvwhsbgtoc8SJqs0t
dOSOLe5Opz1K0H5kvq9kAcwfX14kMH9e4cB6HjTPesJWwboQJpSzS14usbk9YYvw566VY4HN02ja
D8/9sQuE/nyZlv/ujoFX5u9XSKy32ddnjUNRHbCR/ScM7UwPdJs6sAnuFYBV2oY4i3an/5as/XDt
/5YFcCvvRYjW9S9vQtha661NevDJ//JCCJRB4TMjQQ3Hep9NgqeAYwUo5twdYVvgtrig4Z/J2g/Y
YviDlfx/uv3hn2+G+H6RxuqquVrf3sBx73KIXz+9XS4uB1kMfXV/gx7w5Z09Of72+2uK1gD4Bt9v
9pi/ZDdya24ehvTb77w38Oaqbn5/bc0thno+riOhOZ358O7rV/3N7SMHlxIQjSZeKqmcexTRMJLP
9z3gihB6gLckchWU4Z6Q20ON6L2bH4FZFBFUKgIB19C4/PslKO9MOuJehe+bsvv9Vd5m70yUNzVW
Je3Xr4rt52ZiBZq4kJNCL5FNuSJE4uteFddXFzAg+Dj5f2nG6ikr7PFIqDwZVy0xEVmJtGdn1B+M
XmsaE+ZlWVRlm76RpXZpXVXH3DHE3kxl1cdemNqW9sq6ScUq1EJabp0E7arS10XX+Oe9lONJNhJ7
xaN2IO6UOYK4mVXX65iMfDXJlBauxWpirdU0Fo1LQ5/QdRWH06FFqPlU1WP1ZozL8Iwg9blW1jR9
9KnFIpenKlxX2i7iNQ42lJdBUg35kV3q0lmRwVZXU8xk7iXEhLFrcH9E79qFTlZZO/irNsyPIjVF
NxYhwXU/WdHpgDF/idHE7Upbmr8Ns9SPXaJqu3UV03XqtiKga2P14p12gvSkYzo+j0zYnHZ9bR0S
P5483/Z56pqmG9ZO7yebWAVx5wlsijcMfetalazdNMv04OrCt90uFeyjU2GbiaUSTEFD+00ug3ad
K8mPKC2DNdXYeR5x8qafdPausZjcNHLK3ttTat7FrVOdhz6ald3OTvI3QtHCi53J95I+VBuqqd14
lZOd5ooE9npUsg/dKimm2MuF/SdRqnnbGv5XLYLmktR17hw6la/TFbXioHCz1kkO86pln4Y0oZu4
Zc5hVgTx4HWT759yk0SrkdmJl5l8OhWiqy+UNE68ltIXb5jV23/XlszXPCMXqnuX6TRf1T0vD3lg
v+NtGxmvNpSdEatuP5OxCD5WGRvOuzoWns7k2qqdxhNZYrkqbLJDlg/pG51W/ltdxPl7YTf8NOH0
z6jncpUYO1mNsh03eRn4l2MryrW0RHbU25lnG9J4SRLHF35b2uetVauVP/D+OJDmMImZs85433th
a5uVP5kscnVn/KNY+2LTyiz5W/f9NfG1tTGc+8YNm5RcgMkDtx6G8rieSOZOqWZrXBrTrxJG+Urm
4r0Bt3k40XdibD90M6eUKyus/5qySLjToKxNiB5yV4wOqKxD4QVt4LukJdGbtAutv9AjGxwXaVhe
iLQoTke4yG+UU5er2ArHdUWGzkt5FZ6xrgTfgG17d5AjPSzG0HfbPIxWsc39xCtkK9YOEcPF2DfC
7YKIm+BQ8mwMyEfHT4doU2vSs8IVZOKyXcV9GITORS+HVBbeaGmnvaQ0Ef2lqJEH4q4ok5B8Ihy8
sLZFHJ3IylbvGyf0wz8HPmWN25I4ZZtcGytyUxmNmL+LzrQz0j81K4ztpjGpOq/yWVitOTGW+GvQ
LI+Pe0PDwk3NFGM1sT3x/LAyVtVddlHE+8smiVpRuEFgxewsYXYXf06Sppry1dQluZrcUNTUGwup
p1VX0wGarY2C4HNGoiD14pBEwMcyGdizN6O9HsaJBKFLogHLd/pRBas0zh1nXWasSYKjsXH459bk
fXOtEk0S+Rl7pNvOTdvGvImanInBzf2kYXiRfnIc20ZYuRvabeN/yJNWjp5d4qyAR5uK+hAsMqAV
CeZnZxsfKPdrU4xVFIS7S66+//qfDybDv9sxP96c78j68RtSndvLtX75KdQUZjNXLz80U/P9u37c
6TRbx++kLuzt9jqufzDGv3z4wFI/8EseWGoOm/XPdnrh3twz1PO4nZmW8kArxtAlAD8LJ6JthP1b
M418J8w0LuNCZ4fAaRwHOemdlUa2k6HNBo4ZzPp8J8fORBM44IzCtmuCszkaB3T+GxPN4HXcs9Dz
jLi/SEvCqJK45oiCgAcWmsRVTvpE3DjEb1q9pgUvrNSziy6aPgnRFskVtypRQ+GNNexpQwcRDp5l
fPtrkFc8tzxDh0S90aEY21Wirbw86nWW1qepyAprdE0yiOKrSJp4MCtLyjRmXqAUJzdqMGN7kYaD
Sq8cRxT+NctYKc8CGZUFcyFNNUjhhaiy85DYTZ+vglTAsrimF1n2lqixBMlBlpHxhGYQ7L+tujMY
cw/SPX4Mws8He4R8NOVwLfhc4sF2LbwYRbKoDWXo3Pi9yePyqMl4yo9S3tWVOprqoIl6b4oKnOFK
bT+i/ubX08+u2sP552MKUOcMXdfoJNHz83teFLwMBxpRRt9ikrAk8hrDBAtdralVxptq6IOqWVVh
E/DQtbg1Ffm7nrMRKorwSfbsTSPDvE5cY0pWkTMU5ks8+zWRYOH7NCqk5RmaKtCghATLzJYPaRzC
yKJhxaxvEmrUpqtgUoEqN6nDG2a7edVI+SURtt+gJPJd3B7HZp6Xa5ybRl80xW0Cy3mLdjTKWMz5
FozgOQkPpUjrv0Lu0zxw+zhqo/Pcxw2BjRuGBt3T7q+nR7l7sWyFHCwKs5oLdF+reVvuQROILrLs
IWTfLJWqknmit6W4giBZzbGZIpWeRRYx5JQl5dheJrVtT6GLDEuKTflvKUEzskQrEs5T2gjmZlf8
HiWhCv00Hu3qG5c9RG4zEjmRZCOqvq35OnJ8Lr9ULbagdGuJRvMvxh67Sq+7yNhF/wgqUE8PtwUx
BK4YEGjwlICGLbihkZEdj0nuX/t6ykV1aMoi88e15We1Hg9HpxrAIr9eP1loMjU3v+E83CyoSEHg
sPzDDQj0FAtdNNZXXLioMutoaMJZILLBhLh0sO1jPnEvyuoR8cCgKcNGiMgO28uskPHo5Rap8kud
hVmVr0phKnqRdVFef/01mbM+/RERzVEQLvHhNhcElzFBWha6pO19p7LLafg6VE0FJrDbxAY+9tAz
YblDxTrrsqBJOQtN05v5JSqC9hF8ftosBGNoW2M2Staccai2h5vllLRuxlqar3kKR8LyYmivqXe7
0W5GccJ8Ab1fBy0uEctikUOjVkVWEXHkWLHVJW4ZQtvOmn8MMSqPprQ74UNSmOwRtUKWAoYIFj2P
iEgdCoSlXNingfV5ofOJfa19Kq1sHTd1kbbvyqmJitzry7EEcZbKOjwzY5mZceUk02hd9kXhH9e6
SuPAy6bJRpQYlnnju7m2pd94rbCt9EJmOpgyjzI9QCUiIBlJ/saedIpvTSK/L8tHxJQgJH/AAHC2
0SqgpY2Ep8QpqIXGAGfmZZd3xRcljEAIUtg4Q1i6vt9qXXlkUhZUuw8XcdaeacvxrL1VJwXxHTwa
+obJctP27HEZ4kstTuFtaAgSIRRXHv7EFsmQ1JkfmuJLUUGKyjWrE4efUhKy8YTV7Yjt0H6XTp+y
cBhH5bZh1ZehB4Xfy4ugnHzrqMp4PH2qrLaWZ04kZwdh4F2W6sOkFTM8pmYaLDR2SnQXRRUn06cp
lUmfuHaazkYrwu4DIJPrEG8y+KrTJycbBmDHRDzipZ7soHFWhahZvZGqnbFLhiCCg1HeTo/o2Rp7
1zFDjK8wcB5AeWTls2/QFAj2roZa5mWx0V1FukvOzNS8rarEr9w0zSqaeVbgZ8NRwGFcP+dO7vNP
nd0RMJlyAvgZXZkbuCi/1g1LrYndV7irANk4riRSNgvWYP6YB0QX6RdEenUVuAO1VVG7vYlNesza
soei+PWMS21E575VSmC3cdxL/zRjXdl12Ges/8ymdmbGvuWz+qO1SsB+siuF/OLHbAIT9rRt6uBU
QbGAT39NxuzOPhAKhm4zqmArcFyWcnjJD9XRxLq2tLTMPmU8zxrmNqYV1o0pwxLaKEzqnKwrX5no
XVc7ATROEQoTrAOnoZ1xcZCgTzu3oUF5kvqOvBxYlTqjW/dEdheNY9mRV4ppMCdgIjt053g1Klzu
SzILe2iDD00Xwrs49uOkmSW/w+2T53N3XDG6LKnY0B3+esVLveagi8GeD2vR20Z6xAQPV5xIP8z7
slYfuza34cSKqqJwYrtp5lsOJ4sfhaQfwLZDohlegubWs7VkMbM0a+Oe+pf+IGeWpmU0ZdVRVFA2
q8hyqm2yKdOuqKPDSYwJpM7vs9mnJkgDQDoVKSFGv14SXWg2Bx6QA7MJrQYEUZdeqOqS5dlk4px+
dJqQQbaaIpgJQDYJUepOjlEdHUGbHw6ziENXziqlKkoYGiskcOPJIOa3TJngmpdUx4ofRX0670M5
9kae+eWAT0Uhm5c4BpmsN4mlKrYpnKpjtTfCXmC5jyxtEQFgaRoFD4qjwuix5/D3HqLVDAlRaWvG
jyzoZk3VVCVYa0qnyFw3tpPQ3B0bU06fFM1n+5hZhgCQQWZpMK6nTJIm2Ghmtf1HeKkVtqNXMQP3
sW6CNskjS4PFeJ8Ws3ZroTaPIlr0UGsNPBJMGDW+jd8QYxFsRRZwbEXTqNBC6iptY4hEiFwqftvu
z6wK51tyfuVpL2TUgbsA70pR4SDstH9ydUmPrM0oS+tDlykD7bB1b2noDF3iIbIMg/wxtbAwR/OU
HPfqUBtmCe3Ay8DLjg281mJQH+qWgEOaEf1I0SFsP/aHxwU3Yu33lhlqV6ZsxIannZ/DZYHSwy71
1ZA275SsHT/e+A13oAwgkN1FhboWLEBmQfCbIYeh2sEWlH2OrRxSJ4esQIpmOIJkmIGw4ojgRY+x
7i5skxlQIpIEtimRzRyn/nq3uWYPdSIWPxsBKAmCGzh+jqjgDtZWYA/jhzAcZeq7TZuwwvN724/P
JJ14Na7LsJKF42pKdYyUa1VG5Rs7bdkg3ALejnVSBZnFT/0sVMwrezME13aU2ke9387JTJWb9BuP
06m6yIzMcEX6RNL+nHfEHqaVE+daFF4J/7FuN30vnO6sKkPk7V2Z2Rl5y+yK6FWeV5p48dC0le+a
wSmn2A3zruKDFwxJB2HopqofU3ewRMzjjaak5ZcybUYeePZA2r49LHQfEh/+mx80x02o4Jl5akr7
aUJYC1Ysjodk9Fu3rItYbjqtArYSmTVMH3ppaPSp5WngrxhvKPFGxKdmdGXQ1HqlI9onXiDS4Aid
Z82qNHY/nfg6t+1D0pOQbgKkf0N7XSQm4x9H0QWJ9VEbexg+DM3AmlOrbnLrAhZDtd9EJWX1cVJd
kBu3MIaE9Xs9TGly6EfIbmwmw53MuDoxjIaeqqa6dL6SLHbybyEtTDeswCpjeaPbpu9tL0n7msRH
jZ+XwlkhDhCpPPQzK5FnmigrSQ47WdA6DW9CJ2cNdnkgzKn46cRMB5aeSFUX4Xtcj9hIe53nvCjU
cav9KEzf5mJIkNiPu6Dpu7e98IMo2vg861tx4eeUlccy5mHgbMArkiVu0U02zHpaO1Gv3cDismxW
oV9N8XjcB7UVRod9lMHaeInuORRsVyBF+pexWinqYzBHb/lez+C2kLO2gNel3WZkziDPU6oUXprt
m1YUpXiGXjKO6SZT8/Lr1Jaadm9iWRUBPSKDZSnljbFIWnU45DHJUlfwbraLtrAiLCdgAkblavBH
3AzpxQJloeB87Iu+UO9i34r7dKMSZtHiOGlH7XTnMmYi0m6p9exVq6oRYfJJBb5vTSecpzV2yhpL
qOxTaO0yFCcW8yuVviVRGZH0XRz3seOv+xiKIFijhMVAO1TWTNLYWalN13YQjlG5soskrpxV3tiW
yP+iAc0xXxanWn9sA6csvQqhN3aWOm0EC+IRGc5fAvrhsrhlqWefnoc1Vu8VIclRh4nDft4xljYJ
XkwdNtZlnqlZ5XPUBhzl6b4xYIAph79x2Ogqw+eK7VLDRkzYvjLGWUsFW1L7mC0NCYLMnEQzPKTg
IRV/knSY9znnOkYuyWqtClBYeeKE/KYsEdCUmyqK4Gl5vUNGVXqRE4rWAoK8LdtPTZy3UY79ssLJ
HIbtxMlw6sRqJjkC0sV0KcFZmIHhUfnVt4aZwWRlzciL0cJ7qc7mrek61BEjmFin7EFDhztFscbd
eqqKsfIrEm4h3hNDYeRlIrivmcd7jQSQW6iQYC923ONPtcZXqtiaF+c34+1mtOCaytv5uFpMYv6N
1SI5ZXZUWZe7rba2H7/b5O3nkCmgySkKYBkIILkVdl+TSBZRdRjlbMSiSzrhL1O4AWVBZF8iAA+M
dsUWKDN1DVgNkXdbBcc50aMvXJKE3SjPddYa7FJHs3QuyBXIsVUe0hx+p93EHmenN8hwmhYyqgK7
/Kq3O2gKSBD02nZNIY0Qo3mFyWVPjsbWmaNzewvtlj1QPEixPxLFUrwIlc6LRz0nBJ8GpJqnCXko
8eZoSluFH1G35G2Dwk/I5u3dMtLUji2oxCLnbyFRVWMcehAYuKtuwpn07YZaEwqKFbpUmOFqbdki
T+LjiQo1FIeBjSSSve6j1kCmdRzMmY+6B75Rp2j5lcggB/vUAh4rFl91cHbPa+Sy5y+k3fzCu8DB
S5rbszhkk5jpz1sZhP3HNg3SINrkgYPvDUtGAnaU1KMizQnb8koU17pRh7st13FXgZwhYgm+BBbA
YPK4iBLY+Y6Uk7Q/wnOLnW5VlFaTR55dBz4mF3GIm7tWTVogt5kiYYCUDWAK22NlglmcW9hXvJeM
rYydTQJncRjfzNXewRw13NhZ5qWap1nn+nWAtCGq+i0+HzZljRc4jSI9y8oW/49Zj7ydsHuCVFGJ
XH561iUNiltwdWLMTsLAdJ9k7g+IAvxxmnm/11Dl8WZgJYWGcaowbZ11msHEZuvByn1dHwsNUzV8
tuWAcvYmSI1JkqNdOjlu0rCKN22YIt69HnmNcv9Rgdq5tA/ZrcyUxkmxYbXfJ/70iYWO6ZuPJevD
Xh4126UPOqixRawYpgQrSoK+Fms52QRarqn4vH1kKGauQb5qZvFt/tSpkx47QFo6r7eJIoqXCgyO
z5cRso+WG6UT8sqa0yTXLlIWo8xOWUEqfEKOZI5hO9HW4KttkmUiAoXdTZuXlU+PA7+c8B3TNvXm
IyxH1rAUPEGK0icJQt8sQ+yUe02KxIQ4yRI5y1PD+whJ+CBxGqhKJv0RNq8eoWniDSLbefPaiM2p
AorKNnLxcZoHGI47q7HKzz3cM9960/todECtksVzktK0MHenKvGZbN5zpLFGfz34sTWGG9kXIq1X
SF3gZnBXIQkkv/AA/R6lC2OoAf5k8Qmrknk2m41M+DO7VbQiYL7tTsaNQSaaRXbEOpT4Rear98nU
9tZlBWcaWYWpKLX8An0L/rL6YsIOxNye1+AXuQXlj/ByzlKlEfxVeNY6M33xReoxLMlXjgJueiZl
WYz+hlNTN9bffUTiwV/DorFUuHWK/LflOSlR1SdkJPuk+WAHZRwEni9GFg4XvYJvU37TXdSV9HPt
O0hNHFZJ22Xas+hUJ58m3lJuUPKVCDjchhADn1IpoVvSgsuzWFOvw5uW6lzVozI1rHYr2WJZFjES
xB7+cMQ4L+tW3aRpN+s/PQazNoH3PwtvVGfzJ/Lb7L0f0/k9QdCEAp0YjPMHfYbsRLZG5D7XNqLU
LyDKAbxF/2xqRlKsYwjqLJU6m5/sWBY+JTSRxgXweLRNwc/q1Aq8ahgrplxCK9t514Yq6I3b2zkS
9nycfE2P+zKfpTywpjkdWKNOhBcOt6w5Licb/M1t1B/OkLecKU8iVBq/7CYSlYZJK8Eq1uU2Ysuj
eFKJG+dFy98nW4WVbBONJS50BDdYaTknIetKVpyvsiArje+GpWytyzYSBdbc9KjidW8iGsxuXMgH
zKG6dCarvRU4yySwI64vUKKHK0PnMuMq74eZJ5U/0SRyRVjnWbYO4xTSuNluCPLAs9JLcHoX38vR
tBOfhJSlynkk8bUI6JHLgX4AB1MoN0l+SiuHDWoIyFfTy9AYCapVEAyQht5AzZYWnyUo7ZB4Cd0u
KmfaH4nuHsZ28/Q4Xol7S7e3YC3T71U7oMmnVkhVbVVjjBwwqEAcAEn69VSLBDqkyUbjH+ZCygr/
yzmsv1cX6p2kdHy4knc8YieDMV5Z+Jyf47DUzN1ahjOobRQDYcMrDsh2yvHXtDxMIeAgPPgHLSBY
PMrh4HP6kBa/YxTp2zi41KiqyS+RILM/Xte4C2w9GbjOj+3zzxPi+AMSB9KZ++DQ3P1wwiSsbJJm
tn9RDjkMRZDA4h+rMYGa20n2rxdIFg1vWOF8BEbgUjmH4sz/MpE5pDEP8iaVFzuN0YfTnLQfJRuF
2Ay8drpNXPhT9b7t2RijVSyf9TmroBqseuKwR49Q9JDTsecIpeaLVpnSAn80Z1kWG7Vt9Wpk5UW6
Faoefh1kfGgTH3o9croIEIS8HSGZmsE4wLWwwpmQuGBlO3ldich+IzJmhO0OUC2jB1Vf4uOQD5+c
RSNDPOn123pWsVWzv17EEkYAh0PHtkDFBH36uNNnAaMMy4YOVncW1smsmaZbR6ioRd6+Hy2n5ThE
/PRUl0ABBCcB0OV82y87//Wth/OpAd4I7q1tz3ZmbwjCMnZtdKIJ41Y1zi3+d/PN7ZY48A7BwHU3
/PYvfNyXUdb7yER3UXy2NUtwkmc00K0HucjrcjYYv55wLu/9qEIiP6tRfppvP0Q/CkdGc5HP7Mdp
iKpJJEcqt6pEeCrLFPsiKwjMYyL481SAzkEFD/2BCDKXqi7zaTa2gQyOtq5IJ5AdAR9RtD49VgLf
tWLcWxhyhZjq9vJ6HIV28Fe7HiJn26jLqCisD6uJ2mG9pmKYuxFaXHbTmr/rKUcN3TN1gNyqdjN/
QrToNuhLJNkJrDVacALPJAUyP28pR+7B/j/2zmRLblzLsr9SP8Bc7JspG+vcvJdLck2wJLmCBEAQ
IECQAL++joXiZcZ7WZW5cp4xDZm5NWjuPWefa0+CZH0vTx61QSYfiKM8cr4hMSyndzPPAm2QZnE6
zZ0Y7R4voADD3Ii21BmktmviIpnkT9VvP4/naEaSRzKJaHb3vB/WCsiMXXMaQRNhQDVOaDQKKtox
YApfxV8FShHgYUPNf5cVqNBLXBb5n8fY71aDbyGO7m0QMY5utIa3MmBb4wAFrYxL9AlTbPEPUGLl
tnhIzHgr5oLftY2COYrdHqoy2mnNzSKivZ6Mriba5qoYma3/IXnMuDaH+q9C5s8KCs7ahs93n8vb
JV7MK5Ql9BY8jztVSvxJwdFVrJcQbgXtm9EJDGo7Qs8f2fiWoOytkofcL1WqziwPg5sYYFYNndX/
7sOqzZtkbgduBWRXKDAFXIaaDUspSRNY2QO8rGdEr7P4CRCrKraun7G550+Zr9ZdfoLfcHO0UAOG
cf4gFwMT4RNVUJv7FhAScILDoOcoYo2IUHT+4dF6mvKS5W6Lv4FmBJr3ANmMqOepqhiPOzaZIEQn
jKEvDtjrMsBL7ybp8d22m4t37eswgDKxNijNoqxsfOrJduWVWcxew47e6A2jLDV8UTqE5piG47L9
yEPB/dCSFAX3VItiEvrrBOUlsHX523L76yya4Yf3+bUUOLfZYRrGPLaoov+ssyB83+pEPy23S+f3
0hj/rAanYuRo2XQFIkbVqw5zEeEk62WBlxFzHtcbD9bqEw5xWb6qqQrGAwDSPquHvgeR6WnGWk83
cqTpmpxomOxnod16gpIhXwqdx42rsuGhoMsYQjNe9SeCRX1K+0yaGrtv+MG0Gr/2IZWtqyKCXnRM
liOaXUhK8ZTdlSr8Jjm247Sp/JpvVLVFOgz4dsNAg3J2accktY87G5ewQ1W+dKUPkxErNhc/B2Vf
Y6CidzoN+juxmqXLDCRosC/9aZW2Aju+lc+FGmb4+op+UDOTdhxUX/t0mtqMVPOl3GNx8GSCCzyp
DJQ1L/3UpGwqDhue8lyiH/uhnbRHcA/kY674eOQuGvfaVyw7DKAyX1UKbb4eIdEYUOeyf9vcXn4f
gylDK2/Fp62MaRfGS3hJw2qgtQyC5JpCpjvoxWDENCvIM8RDCl5pSaqPCFYP+plIRS9rzAZ6UH4K
usiI5cWsKQQHHAWt8c5eEqM9rzOxlQ0pKjKUX+kaV/4MAsH+NHHKok5ataDNoWLw9YrxOL/KJStE
G5BAX0QFHKFNo4U9uzXh6JOEvMvMEs0NKQf5PWRGXR3GT9yZPLqtUJLdPNR+3S4O5ex9WPD1DPU7
uFCeDHFb4vT7iLYtmep9L6MBbbMK3jc1b7/mIHBNTKP9uzFMxiAKFPDBfTdYucOoxhrElLat2jfu
Lrnt574OI0UffFTgIEZL1axbMiYX5MVGddFu1odY2fguG4WrofR+zjb/M7SEPKQRts9q7NJCWgxp
3TuxFi0I/KRLi2V6UEOq371yqMlC2Nu9qS0HA8GbgvbgfwObpN/hTMs6icfpKCEU1HEolmcXTfzZ
DH7hDV+W/m0e/PxVOyXienbWNSTSitUMrw+OawnNDRvPDXuTunJ7qmIzjM20r+w7E2qvYfKIz5iQ
NNdKrdFzBRPhrGJdNlaH5JLSKf1uytxdGfT+FbZDavFHyVITG8zoSG1/zctAAoCOePVdByhq2hL1
GaszZuanfMuREYjnPG8quhenBWGFJ3A6YDu2Qb/FclLHFcGJI1Nr/l0n5G1Dn/y2z2Ivj7NKfc1m
0f/y+ECOw1JY26EM9K+LrjJS63SGY8v7pQ6HdT3nFVfHGXVoVPeFqd6qaal+JE4ln5gm8se6r/sv
iwXeroWM71OABccQN0U7u3l5RX0Z1Nk2rddAG/5tD+V0TMaIgMyCnPww+DDFXeZwIoWMltCDMp6f
ChgzjTITO/LM6jewXQle/xpfonBKDixPzDt0ufmpmgZ9ivxYvQqh97vesLlzBY5ctMGCPkxpuFy0
TbenyRD9SZdl+jPhKw6HePbrQ+oFNg80rccoWeyd08V2pptLJHSbcjqSXKQt2mMQlpA9qvMeIDxA
yKCf97gc3kpIJ+/zXi6fcOH3J2y24n6PggUMU04PI+j/Kxxu5DMWRBfacvdTgvWup8PeB/KJQ4J/
6p1UcwMyJDzojc3varFpj+Z636+6Su0dQCUOdUDIT32CAAfObOG6pODlKYLn16xqTx/LtU+gzOvg
IyAxGLSrz9KdVo0XDrVuW1hI2uWVZ8laLF2I2PS41CMSJNctUP0TVJbxIUj99Hlc9Hc8BqGEhUaf
jUAFw2zBHlzFgF9mCrmCSqr4mw2I3Zpx2MJ7oD72jcbrOh+HeEzSphqi4g4RB10eqlBM1UUMpWrh
46Z7vcLvbstqF0XN9qVaa5GQ6UEG8PvvfDAX+KzzcFv0da5WGD2R09F2ntJZPCYuDZ6LqaKqyZ0e
ZDdUSr+wnq6ig+XrhztBuaRtoKcMECIhUXAsVmP2F18ifzIcb6VH2Fazw8xFjk9Nbj2/cPTkekTA
ApULYiKWrPdQS5hpEhv1n7Zil76R4ZhfgeuRqN0ilIh3Cxrx5XNG0f1pnCNaLVmOwqmfgBWd1iUv
Llnswol92hNP4rX2bg4re4lx2IXnMoUjcJxHP+l2WE1mX6ug5wwETj9WutYB6UfeBGnlXmkCagaJ
pnR8lj4K9uOGRpM1YTHH4XWrmJuaWEPHvy9GHKctALm9RYqGXli80AY/LcAvS+CdYY+jD5BmSPDx
T6ETLXQawW+Ulooz8bgsKSsXBF8Y0lQQ2I3EfihhbzY28rFAtMKOw5UPcGdrMUHmbfbFzVOdCA/j
p7CMnyaaZrLrYRTecwqZtGWOulPSY45bi6jaUEASYzo6814r2JE2K3wdb3C/8yVeHoKsckUjGElN
XaQ8gRQHze5zpAL9sVYoTRKtkEmRkkRJ169DbOMGJdwQyAbePFC0DeGe/MUHqSxQmNnS07HBSbrg
H8gwoBixjUNoLvNuUCMSKv0cuarjooiQAFOxk1l2HwVrbt9g5gpkduYy/d6v67d9H/q3flDf+kpl
rEabIF43sB0dKYk+hrg8QhwSuYb9Vex3o4/HB51Qe1gHXTVqVruqC2CaSEGJTLzqacxbrXNf25Km
OF/XRfxcerIfCjnCxusduYfDWIZN5Mw2tzsum/SpMkPyWgAg0i1dofVgPWDB1ODhto9IKv6s5smU
nUHQ52rkJF8t0nR9Z12/kjNU476oA+Gqs5BsbuNpHg98JtnrxMOoq5ZB3nGSBfcxd+ldrGBayt7A
vK7QFrVxTDBpyRb2uLs4HuuwwCXchtU6m05FuXwAP7gtZ6U3UldmC10z8541aW5WVVeRIGBIAUTa
s8nx5joPkft1JxhGT+B7z0dEkNZWY1Nu9e65fsAtj8uf5nxsKUN9gZdAXnDr0IMtqryxkxo+M9pH
36C8uQOgneoow0ocClWwp4CFullFPnwNJ/E2MpBgPRq3QxET9i63eJF1lkj5noREX2ycEFcT7VjZ
UIijF6JivOk+hMJNEYlCs5s8MrQll3WL6E8+JMU3TvroK4+S7brCuW0zNctzAsn4M8T3mN/ONKfq
hIXzfU5IgroVh+NtEaY/U35rhv0kbre2i80PuZYB7RBpghEKMVnm5ymbbkE2Td0Cr2mXEAuLjUVN
MuIcqfOAsux+VCb+MQzDwut4xGuoGQKMZcPxvA3kL6yJwavsLHIbF+0yAOTUqLV4fxFKLl8Uurah
4SpJwm+4eDddV0G5radg4Xm7KBac6JzFbzdu4BAhB2Vr6gP1mGWO/bBrqXA9oPM8SEtAQ0mSJVdY
d/pOIfs01rpHSXN1xqofPF4cbQxkxrWm6+h+LovHXsGmRJ9mFVTMjxWu1VrDkVu7ia3JBSI1Mmsb
dTuKeWCjv/Cjgys5iGJY7lKP/q0OUI4s7UjmIOuCWYD5Dfc1+7yYcXwv1OoabhLTIko6hw92K6JX
uGtlBSoINVydL9swHjcUVRecftPWuXlAonN2FUpPUByBfEiGLQoaS24knhdhpjqtViQMQKRgETXp
IAaW8vXQrzmsFMEbhsAY0d2tjV0b4mcao6ZOJrJ/nYyd+GMso8206CoIx5FW5XJXjY5sP/pjEMZs
Sh9zm5Cy5tFMk+8jsNFgatagdIwcYJhxF97zQeayatBtu1TVdh+EsU2BCzfz7QD/qkTYEzR36ttp
9UTwO1+SOAkbY9GAqadxhTqU1A6Yd2UP2qqZfu17jtReu2GrwEZBGieZdL26WebLoUetNp3tYAPx
h5mNW7NuAP8kpi6b4bW9kjCG93JUAKWWqdU+DUKG7Kji+B7SALiUZSCZ4QGswNzx9n+JoCpCfI6G
Tb6t1OCyrxlcpuH1t1gbqJvhsIzVTRqNI+LUHQYP3Kx78AI3HwT7cC8++pSELj+Cq96x3+bIVPTd
qm0IhnpC1G4P0NkStuW4InAcL5/tAEGhvC4oKN1DyKrQp43tjZ35cYe7hW8LVx6T7EdS2mkVSCsv
1k93icXb22sqQVmYBtBLIshrsmSK5l0OUJUml9Da2UtwSHRBjYPeoZ8PSpUM53GwyJaDQrqPAXOh
dFcVTkxfURRRZXqkSyG8V1BhVyiptAFSZcct7frJpXTs1AbipoJ2MMnyuqP0KzsSjDmBC7aSStk6
Sucq7Qq/J+kRvp/4rEo7vgWga5B2lgif1anF3ulAm4iPcOKoskC/D5p3MjfV0K4anIqr93iG+bgj
3fonZX+paL8+QSxdT9CB6RXx0qThcW7vEaz2olOJAKy1VjCCVTC+ssptxXlGCVfUyaR8Wrtp48hV
LiEoRleqbUI4Z+Ufag8Jx9GaClLnuEdtuyS7fzE02BwKhGDsUIGiQyRMZdlR5+kiWiJK9yPYifOq
jvptjl5KTnnWbvgp0Z8aQ910bdiK1mDagxXdiGbR0KGc0OZkh4yvH33gbooLKup4anY+9AfktFYS
HISNSsA58VxNiFanUnapD80pMrJ4H9cxjUxTkLiXDQRFmqFDLbx5EGUe2jYOM7t8BfoAbAIMKyi7
BkzHvKJAimJwRRC3Hnp03qJOZ9Th9w6Gm6u3hBddwfPxEvRGAmW3GcIVYOuUALoRe2vacsoqWFLB
MhyRW8AXU7g+qBOwdadZjTNrLASzHzuABawNUj3bIJR4n7s65JFyTx5fdptWpKw6BrbiVwB4CeIh
U/01wDFsvqG53Ibnggl9q7qSmJ5QweQXnRYZ/YEjMvHHZE3Zi9wScg9Msv/oNYLTSK7uDrgasVBG
9p26WtFweytdZp82PQ54C4ixwR0uhMRpWgiEFXhWvdxC/0VbMbmdI4gWtN3AxnzZkhQ5woyb9DSl
jAFP1NnrTHp5WOIp/JprE9VVAQ5x0OMOQt/svkbkyD8gUxnTNrZmRahrnADIV3StVqSsNeg0M+3A
QXuyObzcaryhEeiGGzUVPj7AIYLPil+wp6bt12TF0Rsg70DrRRXAC5PezCgKJm/uE6vstY+jtWzD
rFfFASCE+rS5YgF1vEx4l6ABim8IRpd9LVCAP87BreI1GNk11aipPa1zTirgKHymQ4sLnYG8glzy
tAsoAPWeK5V3fAVg1yahoN0+Ozymz4DTARsRql0T9QcC21MXE+MaZKr9e4HTYr1zy6RVO85r+WIy
vVj8uSyb0RBQqEAilvfJSOK7chh5AUyIeFFrpMrvgmCIf/iR8osLlHkCq8caMGDxd6Ri7ASfoah8
QzPDdFNsKUWmefMMowR0uZDODrQccf7qZLxjUewzzAfYss8BGZR7gHLFE4gBUvh6VCJ6pxWIh1oA
xHiQIEwwVGHLPJqCKkaqYSZhJjoRseETz5zeGtybqOpQn7dDoufy9rnlj1uyQYZOYkkeSoyR+DqD
sujr1Y7viRHyq14kAvIYLP1SgKgEKNWvWPKjfu8xD6BHbeWCJkDlca8t4j0Gusu3qbfBWTNs6lZT
Xjwut2z1ks3IeuiCX6ELFKeAhOVnKMa0wDLo8x8q3pPOpaF5WbWPzxy/oBw3bC23W7UWCqAzEySe
wpjyZJJhytu9ClA4CVq545TF6/iCtCxtNcStVmOpp82cZLZD+RLdTV4OYAO36OtAvPtakSWqlbEh
opMZ70Q5Esw1GDHXIkuXtxLl/jFKSfRDgkD/GuIhWR04fHBA/r8ic1PeO5j8R4wLwK4r7XcAysuT
sqEndbnIMMI+2J+qPuCoaKJUHHEf6AlthknasgCcgkdftznWXxjEjrZ0aFRmjP3YazdE8nNQjukr
G5JUNClU/bNSUwQrDKQlT5Kf3kL91x1X0IP0D1xQXKwtPHCkmL6io5VCvejUyDR7XNgw45Q3GJUK
NknPyD8DEnCeiRleAwxH+Zh6oDT+uMXIasRtIkO3DOfQDoLtZ4Dcfnkj1G3Zz2zCZIgTk6VY0oak
OlyCtlyzdNM4vDhoFnha4CNYFdE8bAHeRTvKxjL0tNE816E7W++gYtZ57LJDmk5b+S2fpgWHyqz4
6EacY9kQZi3qPHAKbeDzvgfQkoKxAo6MMh5UlUcWGpsGGHuaAQUdlPwVzoEvTAtDE6BeZ9Tm+QDH
kmJ4yNKqntwgcqzBGTZIz/o9nJ/XpMTAgQNNXK71Z4mpHitrYcSW6PsQGaKOPTAmjZUYa4EfNIm6
UCXWzD8s39fI13gWRX2zyRQlWb2rASfDiSAmyaoGivXtnaR5H1bjcejdWsxfbNDvcVZTUnL8P7Dw
Re7ugsWgYb5j3pAxb1xYlcV6+K9Nx3+JvsH8Q4AavzyNGhOudJ79a75pCtFzMKeqnyFDiuQv1zvO
eQb7SSeiB+25leuESRoi1XFRF3pEEKke4aOYZsFgjuKN/Wl0/dev65/dZbysAj494qqYkgPzEF7R
P3uGNPOIJvW0+OBS3bJN4jf4IXg1YiEGEnbZf2O//rMnf/uLiHHj07hlh2H53kYF/N3vhWhYLiHy
Er/E77+4/qZqkmzSsOZNMaQWENwaugCRD8pgVv7+Kv53msP/c4bjf0xlSBClgJn/7yzAf5q79Hqb
g/R/mu9a4lcJ4OL/p4f+Y/ISfsEOT4XYGoKcGdCSf0x0CDCIG5hChsjKLcT35//5a6IDftATJSEs
vxiNVQrIFQsNjvKfc5fwMxKwK7IiA+GQxTgu/idDHbI/JwL8zQbHykJdDoABz5knEfbbvywwdJuT
ZlSesOGjrasGnmxoK2h1HG6px3yK4SJMPSufK5rsax3j10wethz5yXUcyrLVEDc/MUKTLzlsjicg
UtPranIC1DJyT2pPNnUqcESdFPYtpB18Rnc0WCWYhUmiWHE8Fy2KeNQPUEaq5FqOwfCAQUkBtjNA
pYvd53HuZrQYKJ2936KG23xwmK/Cpj+MsPCWUI6kyHaZFLMfmHviA0kxdgIMXYcjNrlopCUFxLNs
Yi3M8Xg4r87A2pQ+v4+hwKtmiUlytuhhgTwi21c5Gk6dw+n4Hgq8KERFyfILfyVaUbtMiFcQO5mk
LtEID3ji0XeVz5KzI1OuGyQ3JO/Qo2QwPzHou0v2UPxB8YWfMpK5J0zi2foODjr52PMMKgFHf/9F
7UGB58Ur+4IxFubLtIX8peKhewJJMDxulkyflCnl42L06u/cDH+jBegIbYoMmMKDQU6wQJowQnCl
3gdVPjuO1zXnEGtqFhEiUM1SKFUpnPHnne7qW9SX5RMZJRhCXPFh1BIcQ1NbjZs8FKUwdbYXZ1hV
6hHSQvWUYRjBcGW4Lk4Gn99hlXN1hfA0H/dh2K6DreKDG1ZAyjSDdBhFc/kcpFgtjA8C5GSZnUTU
i0YQHX0ikqdnqELJJRhpena2kI9cz2jgd8wB6vKCRZfUYAbSPHKbtjSLM3PaA7HgPUfJIZno/GPb
xfx+G1TwRaE1T5pqRwi1gRNtPsCjlh0c9yVHbe+rZ6cwVMf7tHqNMc/m2SW767vKIVTQZGvyDSPG
jIHNHGTgYIdg+17uHGqYiaqrQqfSH8A89ZfUsYmeSDEv+9laH/sjhbN2jUmwbnCmC9EloSsn4JAY
xrWc0U1moNE3ZV+KqMr4dUhc9aTKIILVh3zQ24SpY/cDGIGthzgHEaQucXvvGdR2vSfH3vmwImAv
2IZsaYAPQp98RmX5Pq9yrYOl2uYG3VhC8P0E21ojOGbnrcPwh/KANmyP7QnGSbBclhzl3XmcZ0+/
xApg2yXDf7CusXy+FqQPXv2mTRNzco9SaL2j62K+DLN4QFyiv2JuJK1+siyAW1bHiZBpcOlFWExt
EY/hW4YoxIHuHqbFvuwdgbd8CBETqEG8joBO++0zXdCGBdUg7w2qOlQ6ywuz0dDSUWHMRsGQpaxR
+myfMaerz0/Y3sGnqU/IUWq9aygQiVANcEEFLTdG+YcA9yFYYtN/ZBNew8mH1MG9tbFt/eJQoZQh
O0uLisxX04vcoeEwQ85sRXFQIel92cAvdoWDYpIuKLlm6Y4bxqF8ZDtOmpHoZib70ZURO3oaR7A2
lgLctntdMMKlBXR7LBeWfY40CA5mrYXkbOXjVoYvEYKRYCZ2fG03uaRPIQuuoH5xVOT9gUymwSyx
6S5EL/qL+QIcbkzeEWndTm6bx9cpX8tHtkqEU2/SSzqa9SmClHiYkd2Fqjn4Y5rvD3Qu/XGEE9kM
gxkxv4NHyMzhURH3vKFaS9Xycn+XpMgaPxaPu9L3C8QtCFbD2vBEQkQlE1iJPAjvtSbbY27GEjyz
/FHhtD1ONCo7SgBpY04gZrORzDQSHPlpl5KiJl2DCxMULtvo19oW/TdJY/TJ0UAbXnikwisr63GR
+gs8yO0Uin55Y1YvWBhbcOy1+8PqfDz6gflu0Vv0aY1i8i3hWSBqR4b0FjkTrA7KODzbXG78lIg0
u5tmihw+KGVaq16ihbE8vZRQuJpbEuzZqqE6UqS3WyZQMy9ZKrAq8r148GYGiLDynbKunOnyUoHp
+FzN6C4TIO4d7t7hYa/K+cckueQA/Sn/CqBJHCK76hqTesqDMAs8gn1V71BSwi+V7oNuAdjdSCRB
H6YylnfwdPRJJKJ8Rkp9uje5Cx6RQkd+bBYwYqrZHnqz5w8YvBW52rqFRxdo4v214qJElm5Cbz4u
1BYQzxL49HNO9zbd0CtniH80axwlDwnsYlCNg4MgryZ6LCQpj3At+AVBLPSrmAACKtMGnxcVmi9Y
cdPcUrupuzDRLzlh8tntS/iQMD615YJP2o5YBul2COEmIDY43Ab9IZ+5mhQ9MCnYr8Sk4pcVWrQ5
kj2gPBeyZbgHc3+ZCtzYDfNz1uYZjd7kYNeXoeLlBxrLvlMYf3idSfwtqOwfFKMev+Zx7uoADTFU
/extSuEWYU9xtKZ8rdcI59zuZ/LW6/ToEvaNAEgBwJYdER5b6p3sa5NQ/9WvvoK1IQE+Fvr7LEYk
R5PwzAfHOx3F6ldPoElzFsB2KhN2WmM7ySbePeILOYmeRpOjBzUbf56i/AEjjKer2LXtxBKH8BL7
lS4NkIdNdSYS+0MPErlTwnxYCBFetiilUF/QPUGrnKzjqYjYDiwohNBc3Q5XnoHoGSAdN0uqTQ3E
LumGidDvoKc+BXEu22Sbw29DXNCTRGTtF9THF7tGfxAxI3dD4d8Hxfs0YlLlnC306HgI6sWT/apC
i2BHMr/LHhIe5r5dtokTnJ1Kdes0wzmCVnVizotzsqpzBja0Znn0RtFaXhFexEgTmkcHiJ3VMWbL
0KiQHfUKNkYu7jXdBwO/ZpgAtGeNHdj+AXk6RT9l5StBlqKhBhHWmojEt/Cc1y7L5QJ5w4iDsxLi
UVD+JH38NYIH8x7OGIyQVMXYYM7m8xwtWFfZTxGL6Ex3C9NvoOpOTau8s3P8qxBbg7rgwwBCH1qL
l4TMnNlOpcLcS5MqzCWaYbSsZT4cUbEUL1Hg+3YYN3ZAO+8eIUuTJ6AjF40vXY4I2Q0hSBCTNlmh
sESjsm/94OJWRyx6SBR7A9OfvxA3IFO80QxjNWNIRPAsZMMMBjyuOd5dL+sUV/o1mE3emnxHepEe
b8XmHE2Pslj6Jt0qWJ3yj4z2pxmJvHoIwkeymcd9BGczLKbRBniCEt/0WAFwMu7TZuyTipbHJZju
Ua3B4Mp3j31PHKxqy1EDAi31DNscvgxczSyhAGgAVGXXiQG8yMU8NUOu69gXGWRJLvanGD7P3Z/d
zP82fv9N4xdh+h6o8f9/43fCr89S+veG76+H/NXwRVn6byWSFFCwgaHfWr5/7/gQKP23OM0xFiLC
oAj8EwzG+KvlizFqN4EgXWVo90H+lUhn/NXy3eb4If5RhpBDbnGBKvoftXw3keI/Or70z0DLbfQV
IpOgkyCE/3PHh+DciHhTH78ao2AJqR2DrnD24nU2+yhQ8aa9fsbcMf0Tt0qMmQI8eMHYV3+c0sCr
ZkSeDulvl091SMYNc/oixIUD1YGfVu8mBBDUwECO+xpdHn1igN04riq0RxLn8wFjigD8Rqy6xhiH
9jRU04aqjvsjJkTxFwyw20+IXuP8BJD3Cx4N6r8h3dLH4NYFuWmk2GJm2b5XvfLfoQl62vYDPrZm
QCqUYpisBgIxhvMtKqx+YIQt+770m38KuI9wGzD/7lFTgpDqedEkfl9+rbqP6liN6bmPw+i5H/Ln
aEH6vJajid+Qwdv5f5PpSbAC/vUrQJCowLcKeQvCDpbB31UdsacpC4jJX3edVOcMIbEbOqLzupIO
7RrCUUtR01hUT7JQ8XXa4lvJk5cyaygPVzRcKJyQaJPnarfr/U7A08Y2lR8R5cEXDAkwL4MPXJdR
xu5ttgCqLDEj9vOIoTfHftDqYA0E1LLUb8uYoC9V2xVlbfwpHuJjMVQfbM7nH3/bJE+/F9jfRzxX
/yxlYd0hXnRbwIgvQMfK/jVJoIDg/1/2zms7ciPbtl8EDQRcAK8w6ZhMklksFqkXDBoVvPf4+jNB
qe8pVetIt9/7pYZMJYkEIgLbrDV3FKo19qKqCF/E9vQjyAjPTGic7xEjtsch1dsjde4+MOIShSRV
2XXX6el6i3pFfatJcyDhmtN8F5VGdoJ5Zn4JF/4JoKn2G8ewuIkUbbqLB0uc9aiZ76mMPkFm0vYO
NIGnrJxGD0mIekjKqdzHSqvssxGF0UKYG5Cls6b1Xh1v1FX/KK3hPLWaOPRDaB4A0dEiRTPtJ/OS
BbM54eSvnXhnJi957aQnw6im9ySudOJefXqvIcliH8rbQ9tTNQhj4u56HHYAIOcrmzK7yFFhM3VZ
csj0D9o6aetaIURmP0tXNM4GmTJ113nwk6Rr3Eqmzl5dWw057IAGryzn61zylFwMxultQbhxXuxc
+0bLqf7NzpuC9I6kDp0dHcLDvEqBArzrDs5cJzd536u3YbzM93YpxlszQ+ZDajfkBaCQNT0sbUxJ
eDUi7aok/XzXYaI80/2jF7ra62Eyt72pZOtDMVK6gELQvDlRFp0NA62SGs3zPzjTzD+fWViTwCZS
CNWpUG2jOT4JKD9Y0wjJwjAapXKNe3V96J2h3Cuiy5+WeaIEJQfHI/ll7bTV+j5p9uohoa8X3s5L
/JHW1XypLS08Nb3afJONQUsMVvi+sWsgv0bmNzCVv2KcdrxsbM3cRUhS7nOe/bnaom21j9YAJDWq
o6LSrrPaZkRhC191GZTl1ojDxOO4WnajYWrbgVplp9asexEAn9CCRB0afiYdmEubVevD57Kt08bx
ksRabtvGFGdRV+H3KrfVZ1spum9OKqgAIVO4JF3SpvTHUI34SCySt1LN9g1ZfeGhzRhiVx8Ga4/5
k1Yx+k/7zlabagn+futqf+FV470jVayIGqhGuW3tH24/XXQAMziHr1pbW4rfC0lS3DbKlxQf6S0h
FYonq+mUx3RJRuIWKvf17dyW8bxH3c3rRWcPDkiNmvBko5Z9zUaL3Nlppjry6P2FL62x8GVULRfH
JhmUf+gn/NUXQGbFZVka72XN3Ag6P3yBcs3AjcSRvObW2gdzKuZLU0fRrrFClE1dyTkT0m66NyEH
Jm4Zm0pgQfZ5VelA3ojJCr+z93QO5qV61WcpcB3M2QlUyxBCz7LDR5CeVDfjMiKN/vub//k+/t/3
9bb2qQ8bUghNk9Blf772qWgxYBmTeYV0Zpbu1HXhd1ZzaB/ars2fKCSut+nczXe5HMt9X6AHc7Wy
tI52nYynqrATb6KdeszNqT2CY1Iee6tw9sBZEHa2zVDerXaXnCUayvsJYbHmYn3pvqM7JB1zEgOe
4jQcVbT5lA6adb5H/YxaQ46y9erUpO+HcBTm0BB+06i/HhRbsU9dgtclxJ+3yzs92kENn19aq1z3
7YSUMEGJBYVElqRImjb/JqKO80orDGX0uloTwarXzk6vMpg47QHRYtkAV6vrIyTd8KWUbHVigvn+
c+uBQY8+2hABYGBl/Ec0U+FpRTh0zbUO0HCBq8hztCb+UOtuRb8fhy+sPKRhlEw5QbZbg9T8BJZk
vTVUMBauQYfpCqqD3q1WZI8qzd0IaYaVPMsifdfpmB6bKJ6P2UTO3LbaSEs9184x1BcfUsZ8ScXK
u+TvFwJB4p/CBlaCA+tGxaHJmb2Fgz+FDZzVxdBlY3ONc9EDvlHZYOiCOJtz+G/olAEsAnflC8SI
TXeEYvWrpfXrwyo4k6Afd8cYXTRpU5qfmiTvgNIUaoKAGSVWAcS83PXQ1NiuQqpvy6QiDUr6/k2b
jPG3IZGG4tOsK6TfwW5I9iXh2O1Y9mZQSHVhHRglJpscTUG+oxZNHRpt9nAAsDj7ywpxaDaKr/NU
IWCXgGuAcWpkU42lPFA1Wyafjvbw0Zi8Vlhfsd9WTXWYxYrviV17kHmyhZzbcyVh6791c3YwlWxc
/FlL1sDRl2+CZjN9YJs+u7rgB0LoU+6dCGQ7NUZSQcu25TtuwAKl6JidKpGqBwCei+Ja+koZu9Eo
UWozHVGP0hIC0VFPnjolRVC71pNu424r0m8IN5BY5VmDUzEmbpk9sIhzBqu3jj8Qqokr9eAtwMH/
c1LtmVdVVyDWRQgZuXo89EE/x4XK18048vKq40Z1E6pysDOUWXC2aAxMsC00AH6+ivIxAlB1RHHE
W2cVqf4W6yFd3EhYdUYztt/CH2d5AHVTKcGKLPytyCvO1b4pbH+Bv6d6SrmKc2RO2WlhIdgUpavq
Bo1+XHkmJctngd8f+5k6rA+gvNC3CJnO15bY8kCW6qDg79b1O/1X+2gPqxJQEs6orFNLwXDTrlNg
jCMt5M5KYs+iaISEQGEVJnBJ6C1Erd9T/8azwZQJny5S/h0O4xUKXp54JmErgk0IY14+ZcVFIga6
1wo5ebwMHO6Ms6wPnxvpv5ntP2W2dK7/tqV5Qw9zeM+WP+W2v3/oj9zWFvDpAZtvLIQ/9zKZHSRB
TTq8o6S9Zb3/L7NlUowwtM9hxDTP8br/b2arW7+QFzAIz+Sw+2yP/ieZrfg3AzH5GZkz0qyNfq59
RgE/vOXRqMYtw0ai0wihPvaIJuXDJKJ1Bxq43yf4jU6j+paiHjzWjWFMLpoQ50ozpT+0shj3eiOa
vdonqvoPiD5T4zv+kPGR7GjcElPl0LYYOI/3+M8ByNyZi5lptnWUo1lXdw6dvTsbASXXoIRmBrqm
+pIIQ6HORfG1j3SHnHnsPNT2Q/hhl6V46OgXN+j4FlnIb2utRBeYKlOPorgTLwVaboqagDzX3Tpa
iu3nJlHZXYGyulN8w+oV+7Bxd3yDwSx97IPvM7LZB7aUtV/jZYwOpJ7kXp5j5s3VDrt88Q0QGwUF
Jmw3djtg5NCWNJhb57GxwfkOAT5J/X4V1gAHDzPe1DagiQgg8sgdKPy/FbxdruRMFYU7A5+bR35E
gdVGzCV2Y6jF+anXqzzbJePCGcs8F+OhbMiApmjalW34NNOb2gP1bU9NlIr9MOjdOyDuFgaWOftW
2t2IqDrB9uoeZZnM98KZl73ExXdD3D6iXhsVn8k6DaxeJ7UuDaj7cxnFOzTwjAaIGTJ0RYr+oup0
nxW6H5W/Znn8THBVI/4bcKAoUaU8rEPmzLyzlg4G1TifI7l+URFg37UIKOmdOiXqyMkS0c7OFOOt
7ehdoFKm9AtZZEXfqybWFfZnfQUTzhCj0C7uTRTJ5IR6K4CJlQRJX9OoRZBFinu30obCCqztGnqx
j4uqMsuDGOg4W7W5hzpc7mrZx5lHF3HwoKBYWywlDrMe1oFEVwY6TcW1ptbV0Vj7yaMeaz1w15sb
28o2h2yuniIyrZMDIueEMTuP/LBU82dylu4RSn76vZmgktNpV+ov6I/Wi15q81kfVVTUyO92Rthj
Y0frCz1o7D3aQG2gJRXtVu67wTwm4hG3zur4NWPZEze3s9ez0iiARtNVleN0IdQdb8ypG4LcQG1g
NHEe9MpautqUwPgAmEOyV7S7gR4ZTC84bn7eFjLcTYgxF29tDOsZuQOV+DlXXCSsQ2A6k3jVojTG
/7MsvzGvKLxtithApDa3B4rI9Gn7NLVeOm2hBhTKWBzBg6Wtj351ibEiyXLZj5DvU5fSame7sAck
/iCaYhXtc4eyN6iw1bW6UHk0506VrqHkPYKBVtw4Nb7YYOY+Hke5UvgvBFanCCn8zRxP3D1jCDF2
jmmQdmO8w+GDDaiEtv9eTMZkQQea2sd1qsszaiJUvfXaZLemiYpfr5zQ0+xk212YyA03yo1w3I+g
TBmNRB8YL5uamHuZYf9g+sxXcNjrmxzXGehpZxwdK61cck2n8GuBRYGTcHoZY2oaLlWZRYUSu5bC
z5I2c7xoKidGcTCw4tcSe/Dgmw3eFrcSAuUxjVia9WJFMlCg+2IkFSrC4sxkhR537oKzs2KEkel3
HCKFl4Z2fmeCzcEZkETaXZcb04PV0oZ11zIe5611kN9RDKkR8dmU96cKcvEOPW8NO62lUwZ5u4PG
7lBMH8K8eAr7srkmg95XyDM0/ZakraE631edT1tEvUvstHrEMqrkvhgSw1cr/r/FGnVoDC3xaVzN
9nZCWn+/4T6/okAtH23qY160DIVf1FMWcDxz+DIlK3tPI6IfqIRJSQVTb637Llly5bnWo3XyMIE5
V02f7CSQNDh5KDUUpJ2hFs5vtO+bE+rI6SVCXOuNCEeuoh+pw9CZXRUGX7jRUMUH7BsjiKQmNm5i
Z0x3chrbL1iLAKOGSPAfEABp36qxSK4SBaI4dPjw7w0DfCf8/T4D50wg/Stzg9C3GAIn+r5d0jyg
bZa9xgwfY5iTmMfb3i6AX0diMhFB6DajvbKljymp9krmm2PHr8ujfvzO+e5cHSWedg0s3F8tBdu6
FznqejY4m3fpoqfHFihd0ExMs+JsmI+AG8PnMRsFf7DoOOfZ5Cg98QNiy8VWssaKh3MTLX1qNvIs
IpNwEoV1DMS9E80JL0ASHhFdDjc95YfPx0YKiQNTbTFmDDpfchQy6GLrPdXVyZ9soyYPnfWnRPSw
IGop76EvCX5r8a41ncNCNDP9DunyOQ05+lczP0cYWt7njnqpHArXMjENRKJABkonPqhrI70sZiX3
RqXUfACH2h2ZPM90SuzpYiKT8DRt0Hzs8Jo7oO91E1tVfgWv3Ty0mj7fGGZj5KSucfkCIHp8H/W8
u8ngHPptgbhgi0veciWr3lmlJgjKRaIbNlI52gF8gBiz3UjdhNdpe6PbDbJ0prYA4hXdKo1gWBTG
6VAHcPTd0iobFmEd1Ccr7fsSgU+TvRm9jLIAsQNTnyKqdqFPD4uMrM97jO52LKdXfH35uq+zZMSc
NKrtS9JBNqXoz+OKXxUjHe8UUozrogLKnENzn6bgvALdaOXqlaTgt10yWb0rCLzuwqw0joRY1a+4
WPpdPyiFX0EyJYVhmkfFZknLX3UE0/zMZPzQMMEHjFKAsiDjtri1m06cO44zdlGH2jtaR5ytxF3M
28jRkLNApJa9Qjp+6WDZ+aCssclMqVOfMCgouEYmWzFcfUEr4A15OJWBUjXFdYrV/lKl6fJgWCL5
MuejqvtWJ3SUzLmmUPTurpEz8bI2bfMWMHzs49fUtHOiWcL0HURAnYegHRKBWRgIhLb2G0Ji+Q5O
pHlDiVwjAFsV5yTRJm0Bpqm1QZEynnARa2+4LdLpo51aErQvXs5zX6irgfchHzQEGqvEqpGm4xmB
McyAiXMk9VrgbfRTgKl+01K5KGh8jcLYD7z0qa5WUARV1kAYOFVunca05U1g0EpvDjgvAdfNUxiH
vFoN4i/YmfaXeRaGXzVS6Vhfi3Vjt2jmQX7r9d6umKh028ZLNiPpkMWFwWLzU0tvB93KJH9tQjvd
V1bU9i6WGeXdENAHbSpG5b7p2nmbdFCoOp2ZlVdGI+mcJgj37ykLx8WJYpNzFw2y/u6UqoFIRI3U
I5YmGB9lNTKKUQcA6s9DE+v9jcXctcr6Pcj+b1r3D2mdplubfvr/blhetmGef6lU/eOj/1Kqmr9Q
oLaQgjJ/DALwlsP9a0ao8YuuCZToqqB9ySAY8hfOhk9BqvULNH8BJc9WKc1rFp/6l1ZV/4W/iitK
I8NT0bjp/0l6BxztpySK0RMIYlGskuTRDJA/VXFlNtPWyLv0MDPaD3uXk8XSJ6JsJl9jQNGMHqdW
mfIAjdY6htoSGcdSKx3bs1aclJ42WaC3kf4V2NmYCtEclBxvJUEQSnLm68R69wHJxj4vmwQJo6u4
APkzjj2SQ41KYNrQ6rH045hsUJopZfKLi/x/w8k69tmJw+qFUxZ9kIoxORjTDmnqVAr7DD3ceC2J
ey6Fg4eZeSWRZbkIF+16r2G8bQNgZdtH9BD1ZJYmyz0dQOdp0CkKc05gO6cma8/XaDadJ4RX1GZS
jRkUWUHRWa9n2d4BkM6qU2UC5TlZjuxQUqjiMS8Lik4iZrSK4I2WeGA6sH3lsw4aBAA4dCLHoO+o
aVF7AAQmHoGOma8SS8V9BbL7oI+x/nWd7Pm+RDWGdUUF0mMVnbhEGvN0oChH4RNef350gzprM6im
XbevnbX7SOFA14CiK+0x6fL6RQ8bFUen3vLXjFkwZAOz/OsS8Tl3iLgAU0xc7ZTz21Q90pAVM0yV
9AmYqms5M9/ayPidNnT7F1zZm5w4N9EkD5MKG8pIipuS4VYXPVPSsz2GYIswAt8iTh6PhNDZsUwk
n5HKdj8toKn4sfCsWT7rmv/y+wPl3MpaP0pC50kbtic8LgM6ZnXtumdrqZb5PNUhreQ501L8612e
JQ9KofEVqiXlp9RjzJ82buJ1m7fAfZlShWtkjAVk/gmvKww1RUYMJ+gLczzUWRGr3+j7GfouL1al
csdp/R6HA3dCHUvnacmnKxopc7eUsWV4eZiET6vWpQ9yZNyZCyBLoYVSaI8lmIwXMo1t1RYsdLy+
dCcWGt0R0imNP/+oDW+LqFd1mu+o8RJX9iOrQWs7nqyj94DkPsXMNqgG4zZnJCuY6Khj8SlaDnZq
3OZhyqnuP7AtIGRW+1pcYnzXky+Bko9uVVMFcfFZ0XzESlgiE0sx3sMBIHUNRpao5Qq25bmqgesd
ZEqndNOW6kzk0Llu1EHJimkunK86HAw0S1PBignF0H3Ms8GvRBbAsxu3dbLQz3yBMU0nU+/1Y8EY
whcb4wyMFDA+e4dKTYCoOdmTmzhBbYj6hUJE+PS5hBNFcn+xat1U22ZPt0UaWiOMWX3glkDRWO5n
upn3xYq6z4jTMtsxzcx5YjQSN65nro/u1bnNghmkWt3k5dY9+twSQ14ne+aMcvOWeOBhqxwcCZT4
l1W27aExmbrgW/SpH42pCp8gDvCOxN8cY5VqaP3mrWRzWtXiBCuZ3z6PTRS+U1LwdVQE0wnlbwxy
mLbYDyoOdmIuNjndAe4PjlkklXA79ou6coIYNMWOMq6c81TlznltoHgSbi38hAopBsVsxd4oQpIw
7z5txkhCPkHvGtD4dHzQSfJgma26U3NkG2YzK76Oa7p1mRzC99XnlnLNSqslDpgswg7DWMwFrXBT
r5gMp/i6dHN9G6UMr0nwt+8J3OYrWAjjaJeZ4uDwy/k5BnCcY5bhowRCrIFjC8UjrumBO1gY87Xe
XGsYpLPmJVPD5uCILtoTg2qPEgPghbb+FO5IItv1S+c4pnGYITMcKTY7ZzhNrCgA8jwo4kDU53Sz
6hNIMxP4TVnk8akIUXYx3jXZDyCiETlOPKU8CSEqYf9tA+hCrCkmG7PAF3qI8PlB472qGEcTby6F
eGyGBSOEuUyLn7XMPHMLEqBsJ5CNBlXJKp0cfBFuYTWAMCtHPDKLkusB7BSFwehsK0cK2DMnA64+
9t4o7D4iIDQo2TANIAoSj3hFnKc2MUV6Y9RDexho0zA0YFvz4On4kNrznT2SIP4cpMWABfyuTyYT
5vie6nbsjRPzfB5Guizzjs4s5xu6BiorKDtZj87S2bBGbOdJ0Vce5O9HWtoJOIMA81hKJkPphmNq
dw3wzxELHVoeRdwbFrsrzzMHx/HE7YU1sfvcccVoG09UX2dGUjRmG+8+T9aKOVvWfqKW8SSItsun
KYqW7JuJ45nI0dg6WGKckr0R9+YrNbDNntwUDyIG1mJH5Qd9L+fY1pjJXbsB3esyDoQTGGGTuOA1
4SBDPMkOtiu7Rhodx6WI77QlXgC8ISaffBENhBAuU8wr4UFUcG6KEhy9q8kQXlHbMVjsAXzcbyls
MmkjzlOiJ16l7YFuV8Ej2jDybjbMnLXsSeA7HDGkPRMlHU9vWuujKounCkz+yQnnASjJYk8zcYje
PmpAuypnexExVyx/TJaovuEdY9+LUqohe3fUd23DTHFQg/3FVPXqpoNQ7412FH+F5Ic+YSnDX8Gc
BopWNecO6RhwQempMmUPuENBYjsdQGUcu3iobxCOtEV4r8YoiB2nRx007Oq6a3aKJbEjQM9IC3kN
aTyr35geQ13ZlVVhhUe42QWnasoON0jMV10lA67VuvCpca+lJztwmK7VGCljBLTigOEDk0Vi1Dbd
0EzfZSVlF1cm604d5ukE/R5cmiInJOMa+JVlt1ho0w8OyxLUXDcwuJhyhnOD5nS9s+denrrU4TWX
zM0hIZvv3WISXw0xVreKapV3CR6NE0gWVq8A9mPRk2TOV1ojI6hndK+ZHDCrjuqt1CPSlk4x59fc
qNKvFNC/kns3+RlvpfHA7GjyR3retgcd3dnZ2L2/d8g73mK7zynsUlHAV6gFjSkTaJ1Lu1uU1Dmo
YzP6y9zjULbrOfbQdGXUK7r0FnZ+ujAiYrA+0t4Gz8UsR97jiRoA2vkKHLLeZYls9zKcfmVWgYdM
S74hV1qusYl6XuSNtsP7Dw6iN9uHjokhhD8lgtS5mN/TQXtU6Fe7AiXArQ046qFYF9OrqGzsgJob
+9AZ5bmmcx9ETffYOIOSuq1FZBR08LkRXIccUahGPXOKa9ARBr1vRjaetK5VDqZTdcfMAZRbUUX2
uGllMGaN+YWJLvTyIB8FirNiKeLEclkh2b3RpL4k6lTWTNzxElgI+cZyF9mKdcxbnc5kpXt6qZcH
Tenavb29IfSFCt8cOcPBpEjsUldTQLnPjBKvW+cWeeLDkBR4ccpSvWaMUjiDcO+/arOmnMH65VBc
bACN7kTs+taPOVaLUNPWEyOaQAElffWM6Idp6MXAYE7Wt5Y9omm3MaLpykW1GtXjzSvxSBjggMxl
l1ZZcZxUKV9R0z7PSkOJjDFehTe2bbcDmA5OfpGblXvthz1QitgzESp7HP6RT32JF1EU98exND/q
ODICrRdU3Ws1304rcVzSVn8NW7Vu/LDq5mci4oDouiUSxGjmL5maBT317MdtJNeFk78tgqQSCT0J
TR7Ubtb3RUw/hrL1wkODuIPbCruYWzPczRk4SBiT2vi9qV7HKctFwBijdiEWR62RXhPMBnR0U0YR
H+TajbhmNgNNvFlp4C3WPv6lsvaiGNa0W222m34z4CRMU7QOdjZMT0rWaTavPeZquslm3Glx8LSb
lUdCUrhNOvZFovfTExLF/Lhu5h9nswGtmyFoiLGoOalMdtZmF5oiLFK++N1GlPxuKgLZisMIVm90
xilxiTf7kRI7w03R2rdWhmuGl1f4pdjsSs6EeB86DCb4U9Zsjqbu091EQxrpvUJpBdsTpxbykd/t
UKnYvFERiVt4F356purNPjV/OqnCT1dV+IfFavo0XJmf7isKNZsVS/v0ZcHP30xakakO+otN877Z
aQPVFc8GUBZRtg3N4qZRW/57VhFyQYIoepvVA1g1oHzoBHEbE22VE70U1xoN3k0Mrs6XkyrW+bpo
WGCIRZHK0zhBE6sQn/2Q8f+F+vInAZ1B6myS2Gsk0Bp92p/7jwMjf5O6T1IcYU7e+kVV6fO31UCI
/4x4bG12RuEQjVSlCf2Vdjwv37+/AKH9e/KO1mC7EOYYchU/OZmn2EJloPXRwZwdSBg4U6LEH+C7
ahehdHFEsBnW+0RP4uimh3teBjVtlktU9uIRwLa4YOInqvz7q/qL2+KA0jZpy1LXoKr457ZsqQ9h
FQNiPyC2I0ifefsz16UiJh1Jjr0+0Yh8hgK/ja+MUf3y97/908b+g7Rruxn8esZp2psuTfw82rFc
ZAY5CFSVueSkQqloFup4XWMXKQ8kXnC7Y6C19cdMhspRbOF3yUDx9GY0mlq7w4KDp8lVsz6KD/2W
QdfNNnK0w2Z6ncrNb/sPF/zvD5GhE8KUusP4RSl+vl+jEyWKDuLhUIYjUhUHnGyHFyGDf9miWQIe
VkN5suaueS2MbLk2PbWKJiaXT6q5vRZl8w+ddbHVfP58C2mrM/tvM1EjZflcdj/0/BWzUVYgZfGh
TTfJiaVY87WnJPXUUeLB0wkPkZKCpnUfhpD6sR7JL8qpavO9aHkle4jgtxyMO/v3t0r/qwuzKPYj
9Eba8G8IAzmqdVswIuyA848INcJmmw+uM00tACWZ6F35BQCDbRyXirDVhxHaZafR0MbrYIwOAvhx
cp5gUpMtG59xsUDpu1cSkqjIWAnfk6gj5g43Z2C71XqYVszO3ig1hKaynYfbTdb88XtSmhTojqGO
b4cQGNsrmtWIrnyKnG+L415pcbG2Vuw3kIFlTQb097dD+7P622SpW5IZsow0xv2wsR3+vNPQxzbJ
goKXXojJGahVdABPNp5A1szM1XPwO+dFs3EAlxrjMr25iLmsJRnWL7NjcbciXZCdmCt2vzQ3+Edu
Fn/OMl+i4LM8pGv19rDblCoNwwIj7FURFTAvkfXIDKqxaQ8rxJbVNbWM4o2VLSMrhITg4/PL/rcS
/Q+VaNx+PNb/uxBNYbP87b1P3of+R4nR7x/7VxFa/CK3mQOsFvY0dV6OoD+K0FL/BekuVGJdsogg
3SGy+aMIbUBF2EQ2jLXHj89wWa7jjyK0of6CxIhh97qJQuk/dc/QTP3pwLElJWhNJU1DAaGqP4uM
TG1hZHeVjAequDhKMMoE8VriI+/758XK3mx1TN2aKdFBiUKbaq6FDgTPwMkWGS7m3n60Rxu3JlP6
sDXkZxJkIjXFumhNi3lApeMsU9R0y4YAAyy37gwdtWAT1bRe7MbZ1dSePMdCrY5c+KEOR9VH0grC
kUZ6IBpOF6SB6FkidcT3RmSnqo3qp1n3TKD8OBD3gK2pNMh06Zul1KqfMxoXCAHmygpNL0dk+yyo
r3sr1njIumihmQL1BC3pmuribaQDyWfr57xKvldRDxeQOQqetDTyczgEWrklY/UMGrhtni2cPm7f
SnTLCl+vhHLGzi7B7Cjy2Lb2kfd7H4Qdt4Y3bhD1BdNU0+y7limza1ncyspuO19t+KGIm3TXyKKv
fAVug2ofi6TrfDJmTjKVaxhrQwligKDuEGvVIUVztKtQbPgW0l1vzIyHyUZ+uX0yNSAmJg6gwVVD
Vhot3IIazDySfbGSseQPzpKPQd7xK1F8mDem0XD5k64FQ8MF6bWV+eoafWVOzOyGEk+GU5XflxLN
aqNj0zDDJfOnbMEH5eTRe5grgvvgPOII6qk54W/sVFhmG6xoZ/Q22lJ11Lw2dbpHgLAZzGILu7aS
rzsoeFgubO6e3vFLJ1MebaE8fi6SpFnQeBpopmpeOL5YdJqGCL4B3cGPFyOefv6AQvkwJlxUlEJd
0BWSXJFCj6uAP5+kQyVhrLdV1PN3IeRhOhCYIqpOC+QYp54VYtpdNRYWBpHaK0zzwnr+PjugvDRm
Rrj5lLzxeubZr/xbSvThMgC99Kfehok3Vnym4C51orZ9TdbrLch7hwJa+/z5vIsIENpICdBjWNS6
i/Ce0EbA9lA1QNYGcgrC5Og7m5xVjSyfhjar05YslWrbC1HTL1/zmH+1bGCMggth59nuSLf7Ah74
iLr+cVl58hOud3rLU3ia7GK9jSW7g17Js8RB61mSJ2wPLCYy18vnzShrNsWk8Fcp078xyQxNO8Tk
E8JyMzBCFm2edeFpAQlyBZJWe0xiRsXSLgi7+hqHboHZDdOH6he0LnzaH1xDFHc3aPLmfYRY8qw3
uEcgSmhBhm5lK4HD+E5L2AxoWqCAUl3E43tra2xU6G8Q20eEUtkS5YHKPlHzMXkYY/Pyub2wSq20
cQYNElnOoNjKnmEKI/5REY4zLdTJTpjlyv2s6lmA5Y9tmNmV9/lslYKvr4Tl2aIkwRHCEihrTCqU
etFbbKucWWDrriJB33eRgdygyJ0dksvch8RYe58LYFvhbPGHxFhhsi8cY87I/jZWZz18PuZ+gIzf
tywjGig9TTIRvtakgQdzc9GsJD5A3IVygDzB6WUmb8wM4hGI7HuUcX2Ozu5RFXZzofeOp5UiPKnt
UJ5JpOeLOZt7e0rflCgBmMFot3OYaVlABS/xhlVVDpHJPiWtE+eFStOO7BUFFrXaM7QGfnvJ8QXr
EK0Eh4NAipbMxt6Jc8ZSKDM/TGAfMzrd8iTtE+jLuG8biibHyeo2SxaR5ZwU6kGlxshktIhDMRIc
bjTwfEVmzj4ctIdYd+w9qu5lX/ccJtTfRs9s+NrhyCVMA9ootkh1KAAKHAoJM+7zbNKcWQs+Ny1Q
Y+wGkfLIz47vzZYl0ZrGA9LMZW+Fig0rANRrlk4spmaud4iyeX4VeLi4UcvzbBnzZZDZd8eAHYeL
m9+83WsL0YyfFfxI+O3OziitLDDmvvMVAqSNxIN2IVfCe02sRE5It/d22HxvNklDMSBpC1E0MC9i
PiGIS3CYt+8oZMygVARzchr5BDakCjIlvlem4SKrPt1EHNFpSWbiUCXvckE7ZGFcRzahhy9nxRp8
wsBfYaEie7OICKwAKyXW7HVt0zctrWZf1Cm1T2Qjj2YE6Lmzpzq9XSglnpJJ5RHCZwYGDGvZGIIU
CpsbV0l/T4EGzIhriTySuxY6bQptg0Eh8+K0XbAacU1JuGmUUx0Or+BYq48ORY+RqNXgRvqcfbcb
XVmRvyuw+jw2BsXWsq12sHxnp8YE39AUSsHDF6mB/jTiVeRrwg5vnalalV2uUwW4ZFpsy2PpGF1x
6KkqKc90q0cvHqIxP4fINXq3bXNhec0CFfJijpa2MEW1DJVrORA+xNJ6/CEU+/+oEBDXGBa5sGVJ
lSFon57VHxKp3GF4IgM2h4NMlv9h7zyW48bSbf0qN84cFRvA3jCDM0mfSe9EihMEZQjv7cbT3w+s
rr4SpStGn/GZdHRXl5QJJMxv1vqWJhQpeo1TXi524d33DbZG1XHXyZgr/c+fizzgpwbu7XPxQ9OC
s5hnkPNzY4CbHtVZV/UHc3x72HEP2nH6rRgxwmIdfv3zp72XELx9GpuPRYWNlWbRw/9oBJtHAqvj
uegPmeYCWSoBPw2MLdne4u/j+t8m4IMmgEWB80c5ylXznb3Kjw3Av/7IP/55E1eA4/tMF3z3rQf4
dweAFfgvQsY9QprwDQj+rf/XATh/sXagJ4AEvRjrLX75fzoATAu+z3SHMQtOOjKb/xMZim29u2Jp
NGzluMpiamQvNqx311Da9nM69j7edmLt8MkylkDt3KD0vSKgRsob6VAi7nnkgtgJAh9hzGrksb1O
g6EccR4i6GGFntZ4hro4XYTOHkqD6VHR/aY4KdkfoiMo0gOyXDFed1ktvuWiGtkjuW2BUwcvo0d2
MPp1VgNlZKXesC99FGs56XOnPCnMVzss2CXDufG+GGRorifc1yc3lfWqBB6yZr2S3SoAkvtwLueN
7Wfiii0pWVSF7UA0qtnhwsHJqgZQpC2NB6K6vpACHm1yZrarApXOpRMNMSyPOWHBKuPF2dA/j6wn
thJntAOE2oluG9dLo01bTvp66Eko3VQWQsatXXHEFFtzR9pAnVUbX0TRWR2kYNEJ/8Kx73yJx6F7
aAcnSi6Vxc4ZOY17hScP3wZvDVBDmcPao3PB2K8Cf/KHVYt3Q9+5dGJQzIJKPwW6LFYGIQM9uRlB
eOdKOyAnutRButZ8/WPsBNHZPE7M5OPYVHtejoKWxB62vgMgGJxakps7l4E4W7HYrh51M7GsCmtS
PcBe5iejLVAcGcqrenT9M/7bdHThA2eSSyKZ40VJPkXtvEnQkzcbJ3P1ZyjhtXPNkSyy0nTIpw1C
w2mDT9jetoJ5T24k0StIS7mNwjg9tLHsd2OIT13hjaWqi9ybepYsKguGyhuCMssbKHrNSZckQYi8
Nm9IwRi3MMmdUyARFfIuUc63kajwDSJY3r+8xfE/6DJHhhsSfG/u6gK9rAyRb16IohdudbJSOXrU
xwpRk0ftkaO7zYeoqK4ljJbyOEOJkqji2WAWdKbxMpbPW3k+og5ld8HO1fPI5zClTTLszNm76dtw
AZyag3uXwy5CMGLwxvyUNQNlBNM6AaKFtmfViEX3Y0/TQke1YF+fkjJo/HMHitu3vHahUJBXkLqI
RXVunA/AV1p28xMhEoYXn2NJjM6coBhfrDxyKhC/Y7/VFaHHxynUkVq3oL3BJxFvHh3QS1No+UJm
9GemRgo+kqbTHQReAyLB4/gaw785r6OaVmhVNkHOnY2xddFd6RgybVISXlMFDBbPIV335GIYsOjK
iF9zUw35YK4FyYkzPh+MdMD/2LqvGxZT7sVEOOVl1qolvtjtN1Foh5orbjHBJi6tUma48aVRltmA
WSYAUK1M4TC7z7zxycKtsu/8qQZLJ9rbeeqS+YZN31cDNwr3lOEAV/RUotVlB5Z0xtgZ5ZD5e10+
TVgz5cpjVXePqdcq9yTJNYRWCYmqxjdoyA88ifQdrPipPFrk09QkW2SWs89EZI3HN8WOTSPwCjTt
QdGgnYOoaee7IbWGCpcRHGDQUXraeJVhntltK0BUJNaNZPBarLBXJvk2CXmaqZ5EilTXyX6ebO+U
GB5Nszca03Q+mWN55jIlJYamatK9hyVpm5khOSAxv1W5C6s52VCy2DdGpcWws0ke3zh+Yp2VTuFv
bS9him/Ei84GfLh5X83wxBEmwHPrUhkmX5raJVdLdMaD3WQD5JIJE0tTSsm9BiB3YyQQnXPTAQ3c
hCHKK5Zt7daJ2rA541+Q7NSMRYGApLLS1JMeW4KTZM1s5ST5uaoSq0RjWEb0SlqG1TrQppXThIwR
aLcPBuOecht0+UgoFootxFYkbPXeyiuC7N7Uof0JJdgjawBU13/LfVDWWgfHG92bhba1CTsWuZ0V
kaPoox1AFkUnD8MwoOKeGPcWQSsvs9zqSUbC32ZejE1ZXrCTc5K9V5f2U91NT8ib2NJT2zGDNuMg
Y6w6iI4OekiYIOc4JC5nbba3qJzBfZe8v8IbPAVBw4ZdZnrWAM/czkX3IEkbgrHQ8tS4ZBRl7t4q
t/+tpz6op0yUKsxA//9T1V1WEnPz8mNB9a8/849pU/zFX8EKAn7DG0yW8uwfXa/7F0NWR1FtLcZM
26Vq+kfXa/6F2tdnQcUXEBbdwb8LqqUKYzrLnFU4zPVoDf+TguqXHZxjU1EhK1W4Nm3xfoMTjpOY
varsD1gsQrxkqY8IlhhI/1z2NosQ8oqK89TBnr/xI3rsH87Vb9qedw0BNdwyNjY5P8DLHcZVPzcE
xMXMpH9O3X7srWHr6tzZmrGVbXBo5If/wUf5HkNjCE+cuncf1djJYJq56vbSbFD0WebIRA8Fhu2Z
9f/gqDiVvu3A22EmvpSwPzRzswndTEvZkZ86AZDD3b5pcIqTruH2xz8fFSX3j/3b2wlkgSqkwO1A
PfzuqKah69NMcQJ9NLOoZa0bMkmc12lwNog3k7Vb2kjFAiquSiBB+vOHcw3+5sMZLS1XMXX0u+PE
SE8+UtV1sLclqtJkirYFGScf7PJ+vUYUzmILbipgLhtoxc9nsw09ux3qoN83vgTwKy20YkBOanfY
QnZjwfTng3q3KuOMKuYBNBZ0MVwm75nfqkYLG5kITZj8EO6ZNt9d23r1Qgh7RJRT2SQfqQN+PY24
XCzfYoWCEVs47zqaIGJc5NlljwJSKbwhKBEq4ZfbPx/Xcpp+WNW+HRcCBB9joGC6ZC+n+YeLEjUy
PqA67fc2ft+VbRjntN1XGiM3FPlcfbCr/t1Z/PHT3v1oeBmIA0WBvffQPK4CcJrhkHeranH+lgjh
QIWlX/58gG8AjvdH6JELrZalPhckz+0fj1BHKW9nuCp7M3LklSxl9ikkXvSIwtA7EEGcbvr61h20
B9ZYtt+cTninStmHPmxKsjX9gag1a1w1o1t9nSbbOGoUnysLsy2kMBIz3CiE8VrPHzyY3hvnl18G
trzL1g24D1KI5fr44ZfxWkbRJXkG+3gkkmElDXgMLK3UsCVzVlB9kO1aeeW4ARtaba1sks+4kkCt
mF516XazvQ6r0L+CYB9+cC+o31yaNmhfe7nDaf3fy0YSP3NSFFbdnnAH8k0itYkb0mBqz+noHMP2
YYptYgxHqHZwH+fiRBZ3c94GoPk3+dRBFV1KTNkS0qULAdmkCvA60z0XqLvPwt5qLi1nNo609OWm
Zli9IcyhYiLf4L8YYziqBOWtfRsqZyMNdweqBBWt3XjbHpBwlzYtm62sX3eB8ldTps4imT70o8eI
T2obu+Wc7hq7J8rG6K7Qfc6HGkc6UcJMdqcgC85FpMWj0dTDHnm5QT6zfk21fduR9ECqTZgeaD67
K/7mYvfnq/XXGwSODIUBdz1pC79oX0jzUjjclx+9jS4NWCRrTI1HM57uadSrbY+Q9D++JflEtcDu
4dcvz5ufLzMfNSbRdmm3bwLkpeQXUM9/9Qt53tiFxB/gPP35CH99bnuKbTB0bdPHSvB+UNOG/lDw
23R76vBqZSFXPiLDsLee1ejNnz/q18sU/xMDKOiJvlig/T8fWtirIRmHkregN6izEh3asRx794MT
+NtPkY5HmWJjLnwvv8lFYORwnHndOY1o8OD5xqGvQ+/6zwdjUhC+e1JzNJ5peqzbGcOpdz9UGhtQ
HSq/3eMmBKdqtsnOmfIQL2UBETVoXUoKLnzGueGp8R4bK9yXEpLdB1/D/s3XoISBa2EqrE7y3Wup
rktyZwcXANCUuSzv/GwXjEm3k2PHEAyZsDyaBembjSi/v0Fh0y4Z96j0hot8nu2TSkHL/Pk7Wb/9
TssoEY6mT8367rUSSsMgyshu94QEFUfRqK0voHjAK6gvg5YpUOQix8/A3ayz2tBX/ZK44rCj2Phe
QepBkX3P6J8uU48Ig3l87hOSO0BSV3e6AKeARg8cYxiNp0IToyu6j4qL3x8AbgEb/xya7gVB+uOz
nsBpP0eNzkmN9G3YuLAgRxk+RDzFkP67ySZoIQblrtPxxmryk47mFy9279vG8Y99FQRr8tGGbSRK
/6ac3fLek/P3WQXFyfbYqUF00+y9EzwiBGHtGmSOH7wSzOVn//kt6y0Ny7+P4N3VOXagS8JSt3tk
2OEpYOBBONNUbBJDbLoF2oXVFDB7InB9sYltK3LV/nwVvBd38cJcvgLGGsXNaLrvb3dP8yzRqm+X
3NEO91rmqS+UVdeubKEn++IbQ5vpkTFb9LUln6UfwnVSWtEmJfppNYTtzhJtuWkYV+PpMUfSKay+
WjPUFftJIQtgEmN+19hKeFS6dy7bWiWScoMj/xFPbXMwByXODWVmC5H9hdX/naP5oBDP1roa/VZ9
cM5/Ld08h25QQulRcHreL4cUcECiEXkg1En2WAR7d0iyjTGj7GWban9QJ/7mse1QkdB5SveNOvjz
FYqlzmGfZuIiDItXP/YYtZls5SWglQ8+aelN3l1JfBL+VB/kLnuDdzczGXI9cW6KK6kJ78ljDR+T
bMZRlWu6CaVToDQCls4pcCCo/vkS+s3b1xESt61t82Ki8P75ILsQQF6QiHbfMxEOOu96cutbMspf
M7f7QsvrfPCCeqs9fzlW7G4oqmi4nffPdLIx2ymOuWRpw4vb3qbu0eBMcRUiViBuXQT5fRln0ybU
FcWNZGc+MOraCKqVPx/6by8mBQUZiZcrf9mfxH03qGjg/h29stuIykXhCAQBtXsZrlWUvP75437z
0nRw1y3KL3pvmvyfzzQjwTTM+4kfmeH9PqxISZl7L/qgR/zt+TWZZHAlcXrxSP/8MZikwtKUVbun
R27W3jCRlonxEfWMZxzHliDqcCDB0tB1th0DLH5MA7LtNBhn8+x89Iz8tSn3MDBQLSONBcf1/n4d
da+Auad8mYHNNuDLcNc2M/HqGhV7Tj5t1eYAcBdqS5n24oPbyvzdHUw1xMmmbod0/e4J3YFrtexC
NHttyuhL5TYGG7Am7K5aliz5anRKx1kDSICfY+jFSjk4daY2IqmABTHgh200Gnq8wHzMAt/qut78
O9flz1fGb74moiEEutz61DnvU8YilgVaFU69xwwMaEjOw1a2tb+llo8/OCW/+ShEjRLks8sYDtTx
z1dHDNC1qhu33uO+yV/hUJHBU0RIqA1HtN/+48OiBlVSOMtI7ZenWoVqqas8We+VFTc3sNccfEFu
cIavkCnivweN138/PX5kOv/mIcYnMRahRCQb7X3fCKcwZP3BJ8U4dTfAeaq7PAT8ydsNWfqUy5Us
8QP9+UN/eyrpr9ESO7ga/Hf3cxiKovMjBe/SWrRtCgN+jMVnwz6t/eCjFkLBL28IKg3BVhmsHdKx
d1eyR8hxH85g4Ry5uDscrbsGjJkcSXzIgyJbO01rbRxq8mxd28No7Ogc+2k7T66d35B8wM0Vwwvy
j0Grs09WRWrWpilSr99UGeFJqw5o50sJUfkiBbHQon7LEMS0bNBIJeaQYGU6JTlb/qBGczfawtZn
CnPMHn+OO29LckWTVcjK5d7pLWb4LB6VtUvMfHK2NhAyC8cM9s3vTsKwJFxVdDARPKrGDpZsyyZ6
aGEg6GNGHq3aR7GZy60hKvOUz9Nk7GFUDu2lytGcXEj2lsENOJWs2PG/jXGXj02bogqUPmEiRTrI
8MJzC6A3JPaUya5XRNoMBhu9U1MY5cFsUtzcOmwsnANR/ClvEfWvJgCQyRH6eIimry/LdKdTVorb
vNJFc54MtJPoTf1qzPYtXrx0Mw2K1VJJULU4y402EMwd8gprYq6W4ipGHfzituQQrdygm9azh6rl
rlKYvfdl1yb6eiQd5K6IJcxvbdS+eyuA5JJyDwSvP1LETrvam/wYDVTI9lBW4QxPGi/ivkD6WiK5
X8Z/wrD8dFW3ynvACEUCTZZjc2tlNJjEPVRkXXn9DXPeXQ/w75FM+OwJl7W47QpnJEEjmQ7Ggmqy
a/+qz/QOzhXhWW5xC3JrNUjsMCn71b0l03GTEg/D5m442YMekRi2L0nqSJZncH76ZLJ3BJd9k7Yx
kgGiUSSB7Nk77Si2voxhQ/szWTwjcUKgPcMzsjSmL26HW1/2mkW+O7zgB1eHAc49+d1EzQBKFyDl
cFLU18pnWW+KIr4mFg6SnSD0x8MvfWGP/B50C+RSwyOYZlvtlWHexDHOJbjiwTEArL2ekrSnqGjd
NUYHqGCtO99AzDjWHXEuZEYRLTmnS7oYIkfZnNKJgI5ZpLDrugYeILnz5Aml+dloExbFL3uNAfs2
N6Jpa45ehL+smdfa6Hrcf9raz5Sut0GYVc8I+cQ5LAi0sV3tbCbRNa+OQWyGASFk4zGwJjenVMcm
8+eVWwTTEUSfdWy1S2rYNJwsE3uFqsxdqvRTDr/7qYiDg6vkXdzrJ0XO23YUJPY2ffCUE3YAzosE
n+PQu8VuMOoAT6Bxn/pecGoDO96QI+Kh1pQGv0NNrFPik1VM33AbN8ZwXYcN8bz9xHvRbs9JuGev
Pc3xShvF9xZCNm62Lj7EbZ4fitwbXmXbIWeIR3iym5SoGsJD+rIuZlCrVJoNbvIy9rv7tPQwglhc
PI855qNp49b0EbxMeUgkYT9+rjj3l/XIVZZoZLFs7I5ADTUopa7cOebsnfFf4KxxQ2wD1DC6Pfc0
ZMb2M/RmtyXd3grkmAJgsZrPhJrtRBJi7DIsvvPexZv8dXLntDrYaUYwV+41ZPLo0nSJUzEc9H+p
65HxCzpQGSfGswLEQ1nHh6bhTLGiLTLciflw/xbpZ2WJdR/kRRofx8TBU+fH9aUJNG6HEh/sGLnz
0ymKW/HFEQH1JPPdBYUosjPI6c3XrvVCB7Ej4dzJqGL7fJoIX5BDGrz6DPf7NVVATvO9aOln7U0P
7Jny16ZqkIZrYCfPBIo2BElX6sovrGpJLQZXDMN431Gx3HtaJp8HCEdcjNm0Jfm3Ps34ctbxBCfL
IpH6kSkca5CkjdjEDz1XAjrQ+ikKvfprXckUWIdRP7k1AdtJE3TZ0SYcaheTL/6oyppcZrccx42D
zbDb9DPY7xUcA/iMAlUxLBkFag/YQY+tf+MyQt7SlfrNLqVvyg95hdsJ3EM4fKqDEZS9x/LYW/nh
ordj6Y/GN2c1eKyKKFuuQWM8hX4S3Qk8p+QONL21I9WoMj6hVuQQMQf50VlozXxVJx0+DdbUjxch
fH7oezXyWoHAu0TRfi4jyd9qA8KQADDvhs4CFk4lUp+cKoqukrElg5DF5JbBmboCO1U726LMAZj2
BIWMJbjoveu64VWWVYO7rlSkrriJam4qfl2G8PUpzX15hQKo+tIMYUMkPdGCLd6qx7dIkVkjs/Ui
TqrRSE2stVXfVKqpvqilw1wXzowLOa0hP3Bm4wP2av5aA5aI2cj69BZSMg9t9aXTVfM0kB60nV23
/lqaIcDzGQRqtqqLPDiFTCP2vd+133Cnqis518ZIvKQfXk2xgkswOnmuv5FtItFjI4CyZYb6FaTE
uclrudqMfhKuDcwdNRlgUEZ4QvUB2uJSIFswtbqKVRk8VIiQLh3Vl89OiA+gI8YdYAFR9+Zq8Cgi
VY+eOOy8+qQbEWxCox/OGsg0BzJApwfPSHguhkF8eLMuVMIIr3rg2zPSHUUFXgiPjYVdZxD+AoyD
OGXTZBOnaOURjvAvoE/2QISPWbdJ5gotLJDPijFW0T5qzdAaOVT7zQ2lWgeBzo5m0y1XeR8tETOE
+N7FeTR8kmVHutlY8iUzJdJbr2uqFzuJnDtM5aQkVMUYXWknL8xVK4vmKasxqHlO238S1ZTegj+R
V4uT+1whHL+t5cAHpSQv+K4Lc4YiI7qSLWfNS8giFaGh4faD0DAmCTmfoT0JBqhyj7WI0LnbI39j
Oae3lOzTAxKg9ts8DqQbzg0j8a2BAfPVJU+tIO4TuNOKeUtLqoZjjAUJNyWeFpnMOXoUwwluZUTL
tar6ttbHfEC1xrFzJc3IPHj0OpIrjWdWdJWlCciJHCD7NZQ8hriDzvitReshR3OAlxdrv+1eS8+g
ZxpETtx9PtavRpmYn2RYjZthbM3vGGP6fs2tV9/wtJghN2KcX5O9Sv5fk6j+u4W2TvGbuVz7VcVp
cXiTt3sxpiY5I5S897OVGbd+J3iauc7wfaq8+qYLwCH2tVVddoOuPk/wE2/MzguvAgdsC7Eb3gYB
sH3kOYaxWQP/OhZG2D3WEOnEDfFfLc94vPTqWOqSk+fZ7gU9cbAjJwFNI1oCl7lpZ6MvDGzvGbth
dxkAQNkPWTYc3gAwNa/Ncxu3RI8PMYyvHUnUaIWn6KGpBqRh6JK7sOQfEV6EdX2o7C8QJYnlrvAM
QrdCa21PxRrrkrM3OV8rNppyAxSV+7Czc31LogARsQu2q5CAgIAVI+0xyrvOlxeDu0iQhYjpZZpm
M/Z+clkz/yFUfCDxsGr4WFSeYkQVE7k5zw0b2/AkYuNiwkp1VWgV3GGThzM5xX3IQzefV2bBsrE2
lTiquDsNWmebmHvzQoRjA43YLfBkFHpFqU8J6LP+Y4T64itkPUDR4eSUg/1tyCTAfmHueTvxH3Zb
bwtEpMg45dk0JfKRehs6gZgIcByXPVPZYfA3rGMdlC7bsoiCdEhK/ehNY3grChCf7lQdnDKrNz4Q
qHAVY1zyxvmF+V/+Oc3d2eWdw0lCzRbyoKfDWbsEqEbrJE0BRBjCXg0BWWcpssBd2/csvsy+2lCh
jteof8TeTpL2rq8Nh0edH972LR/Sq8C97gVBaAymNUgF+Dp+7DufnLbLDnHsfprAeu0Zl0bUgZRy
qzwGJ1nGY3QRewxuCKE8BvZsfolEMO4GzxD7Di3jxoMJuxkHbkYYnB3+dUaFoQZ/SHEhHxOp9oWa
yh23Ew/gMqE7DZ3a3y+g3dch7a3HqZLmpZ/7M6qFXN5X0ZSsJ2rYHRRtdZaDw/6ELdq90QO/khra
qd651IWrpmtwlk5T9X1m1WRByuriyzrhMogLHCArfCM4uqsKJILMEY1OOAPWLBCIRuisde86FPSI
0V6wrOLNGYtDl9ZZslLSAHmRTDezsB672Mh33Irkvs84g9ixUZC5/SWRmMFDlpaUGXLYpTwCMR56
XXzrweTHy2F7Z62OeXqJaBvh61+ldqOucjDF5ToafZOlRTYftS6HCwdRb0GNZqTccE5xqsIpucoS
GwlxncyAy5qGDGg4UQm3ETu04QL+QvKUW9LZK5MBPKO1kjfWXDHS6GNjuvYDm0QihtmLU2uIIaM0
SXryx1jcAio4NYk7HQLQ0YPXphcZv/JZWyxkTlnCt2HBs7ASunPmvnrlQPwzJ8N/8tmZ0ucQyV2g
to3UvK4rzDCJW0S4vYbOfJq0JOPEcr+Ys/M9aMr6mYo1e85aEjuStkXGnCljZ5Owt+3gpdxoh4ol
00C4Sc/tIJFCFEXlKqbDYIEOORl2OcrN4IrWPbjpQuMD11leGePiKse+X14xvsGvQrAYWYF9tlDf
SlMlzzki7Bur9vIbIGDQRN64V0k04sduLfGlgPT1rQZDhWUMqeZVjQrgpNCS3mGHQN7ZUPHwu8U0
Oej/iKgZDPhhWQXxbF6IZ7wtmZ3NmWn1DP35v0oySu+pj+lMAcrJU5hOwAzTsvvW9gsNCjpX/ppC
KQK2MnfBs2gT80sKjBXIkwQJ2MI+eIaPRRMug5hY5GqGP2WoikRWax5IsZ5TVdxlNUlSJF2Q4rFz
QQaXO+mPTDT6KeLyiKx+MZwVWXkXOX2qqDHL4FmZij/jVxPudGBEKbHViGABA9ogjDdDy7fcJgq5
1KZApQUWF7F3vkpiWbRn8aw6+kZRDGa0Hsn9CAncMvmbZwO5LyEwjB+BL/na2Bt6KQE6NqQB9j/M
5EkkSLN2YHH1UPMcfiUYD66zzqY+eB6aASly2MeLezNU+avVA7Fd9bUN22+Utv/898lUgxEi52Y9
iT+sFSjTXJOE2RX9RLmHeklyc+0QYMosiFMP4qG4U+jHiI+KE8Y9KAtiGsyUrJKKIAL/yqoX9n2n
cJTqpivv1Iiigp+Qfet6DGqOLyXWDcxyJdLkrEXFMOxzMEnRBUa64XVwmI2uektV0YVjmNE9FnZr
X/RF8ZiDy71JXb/GNgqB7x7bXqsPE2P44Er2HPTBGgTfkaqcbx0DcKDL01MBFncEc7nmN+HeZfYf
6Q1zGc7iABSJ1NUCdkJM9xKv+LJ49Nuh/R4nbZLt/b6pWWD4hJftRRpbE9RX7h9IigrLasH8j6Rl
0CkrrkMqOhXJKjkiYWaI0rBbwZdYxwrabCFpuHkJ8/5a5z14nVWB8TknsXWas6tosMW6XkrIzC2s
Di+aFT0Q3QKQKSvFiZ10cxjzHudr6E14p9L40zxH48MIYP7vNdj/alA/0KBaQnrMfv89Gt68dC//
h7CQuNOXL/n3//6vixdgGS8Fg+q//+nx23//17/+0D++fvUXCiOsZWy9cPD7grHtP75+nxQQwaga
OYrLeoqB7z8aVB/HPw5ij2GvQlkjGM/iT3jDzrp/kdbDRBZWLcolLD//iQZ1mRn/sBzj43m+COI5
8IQh3Ho/yC5EnzR4IUgZCnlaUTfL4jzELPCQs6vH74Eq7ofT85vJ+bul1PKBLhgDwdycATqSjp/3
AR3IKsIOHG7QKWluhIELlBrrI+jOuzXQ8imez5ZN4smSvwaidKoFUqai6cAYLIaxT7uQlg05vvCi
sdGOUK7ahklgnRi37UiX+OeDVP47IQlfAPYJO0c6W4v/8V7x0/faQ+vndgfo1SABp5H5Bw8zcRgk
nN3JiprTlEw0Jky9kBtVgU0v1FQxru6WFcddSdQMkMrA0xftSGAwvmR6Z28emRITVw8ToNQ8k+1s
QaxSWzGvUQzasQV5Wr/iC09v7cRjRjURW8iDj5eq69Sn3FH1U4B5fg/GhgdbFZrMWMrapgOnR8FD
DYjrnp1iddnQMd1b0zBd07bgG3fa6sXL85gEa0bQr9Ey0RmKbPiU9Qwb2uTNJ8zopwkoWOl0reI8
CkT5HMU0VGYo+IPjFPvnvHAx9BJ4fwutjakOcwZRHjlVPPdCVkjmApuU9n6JPlyUNosZHzsR+dOY
Mt2Jjk7Vc3FeSn8ZBoXWguJl24PuANr54JILk3SuBxosmi9me4oPgYB7SHIUY9aeOUibd6Sk9e60
B0iZMZHFgW7a3fCJApxBUTI7d/w6TDxaHrSFxQuid6b6q6b2W4cui5d4LPRD1MGcJaGDX6auCnFw
Roze7tgEJ7uD8OqQZnLAxK9fx77SD6Lhj2jRtI/LSuMc2BKteAjfqc/m9jHpMGxPJZTSPPc4I34C
WpCqGf/9ysG+DWs5I5G7gss0FgMEtdpKbxmK+KveDJ11YpXNV4l1llks2hFYB4S2HYwJP2kh+xr6
P7ezZ3QaLGufHUuPH1e7NNRTn1DBtHbRFEDq2+xY4XdadfMyS5PY9A0zSG9DLOg7x4vqS1JOF157
OHxPBRx03DLpLs+E4KFhls/ACodPgV/OF37NcKKyI4zeBL6szIkjptWqLoN0udmNWl29ITqkz7E4
zIQZuUQQ59KUSxGb1fDdZA+y17Elr0LJL/E2gJFFpTe5wft5k1U95zUNqxc3wwYNCT5JNt1koJMv
kUXfMgmtvyrSGy4YqugHfHdEtpXcDFlTpztSfbpvIgFAS77FiPkI8oJpcG7bkN8xgV+LvJJLNCum
4ftSIO/mN5hFPfNLUAPrvTS5/qHLo3YKic8jyvTzaOC9juImvwq9V9H7YljRuzALQY9pHaNWPQtL
10u+Tv8pxBGzzK9Sthyi9DZSZs+Szcz3TrrVJcGCXJQTyXpTxA/luEZHQqOsrqrclld+N6ortlFA
j+IW/q9yymejk8t8DkRBYwXls50rfZbYBuBCT3vVykg8EsowIL2EHibKdWxji/Mb9klvB+dF3ARt
2Rq3E06xDiM/qbOjp9vHqjVIRYAPTIsRcn7MDubAlCX52hlFfABVS/gw4LB4r6aYzGRcZR5Xbcqc
SzPSeyKSl1pUaLjKjmXXlx2ONs969FLfTJ3PQ1mM3de46eXn2Fxg3Sxi5kIeGOsbxcJsHcE41fDl
ThgAe3lrp1qvajnpB9PT3bp0enZeppqaTV3PhC2iWCJQBO1lsSonUi2HvrjsSwiWHVfYSdLfdaI1
bkqR3Rqqv5QYfIDmuupmbpiQKXeyLxsV3gUquMwxsi/qj/DAsDc6AlF8aJU0twQu9OhD9JfYy/ut
HPpvaWTlR6MIv8KsiY7R7NAbMQw4L0l42GZqmNZtEHaEEzO2COP2bOrqYEfajXkiW9nfmGwy15mr
wk1YhfElsj59YfjVoNfNHJycBLRkCjoxzlhywCsP6iN7DoJvmOqtaxEqhgQp+SZ5lr1iCuvw/avC
3fet1GtfFre6cOOtlRv+WRKF1UXrJOPOibhha7ydZ7EOpm0Pke44a35IVsriiGFvgL1Q6nXV2d62
HJHoVbbHbVmYyT7CHEnXloszVgk+2m3zDtIaKAwIKOcMe+xsa3Huv7bVODqwHXwDmjXD0oDYnm44
WFXssl4Znws8jec0Z5TeluiPIR35hrrAAcDFuG2jg5akyREXgAp55/EC93ZDxGsusmDrJMgWbtGh
mCuzS9kaDz1RkBHg85XvTc8ealQm+el0VkzhsPKyNP3sG4yC1s7kaJwaQzyyV8ZjSM4kmZGDtKkQ
7fqG6szbSda3Lvz72sKQyUMkWtVpxW694r66kCBxzsY5YPVsCetoTRWYkijirmq3IYyOVVFyBeKj
VKfKaSbY8cizmyQfiAcsDmO2sQejPJmNM79UmVBHS+fzfQWuE2V76xNUrPxj3gf6Ok7teTME/TLk
r8hutMBxliwc2KGRdQIuXd64LWL1Eho7YIYGEZ2ovF1tDPnWgAS8GpVNhBkO7SfXYRLjCT2SWwV9
Fp09a/qISKc+zG8y0+BdHovx+H/ZO7PeuJE0i/4iGgzuHAwGmNxXbZas5YWQZYsM7gzu/PVzmFU1
Y6uqbcx7A/3QhW5VZjKZwW+591wpzYEBQ9cxOw/9L6kXCto47njGstEeRQ8pHH2ATc8vLLlIeu0u
awbvSlTTeCBLqUsXqBUia13Rc363wuoKoqZ78ofGcJZWj/5lkbJGW2VWlJxJIhV7dlMu1srIUUdk
Z+ZzSwAIycJ274J+7UmQicYw8YA4xfr3MsuylES23BnQyejdfiJ/aFlmmtoC7LCf+7SVkvgyGZ+s
JqzfMjN29DMia/CCjCDJ3Xn2O13f9VFSywVoahTxDKeSjRvZ3Vemy8USXeVcF5TV7TA0MzSpy4u1
12XyqA2wnRfB6MYut18W7ZXZqZNf1YW1VKSmkIZQsEAZSLOql7Fkm8NuUO4mzMJfjdLTcLyW8ED5
bgh0nEukODZ5DqVi2uGLzk++EdgczjDlPQkuhQwqAx2ADnYUxQKn8HuegrMpRy24KxN3/g0klAku
aeLsOWamixvJ7DLlvJ6k1O60oiz5uNKMNi1RJt4q1AmtzyjyMIM6Q/l1KNupZCjGlyQmns5jS1X4
R/FVSQOOtxjrb2XsxgCL7IjPJzK0+othHI01ZajzeSB+hXkXBWO+Ngg9WsWRwdbOdfJTqoDwWHrd
Q9kEGduomNEIAgXWwpFd83D3swKKB/DbL9Iww+swo9LIbae8CqfLu2AxaGozDzyoqvlQnrLxvYmp
SSSsonTvV5W44RjMv7HJKfCphszAasrEgxNyEOH15O2MxF9vge61XyKp890JxtjY2TM1bsPMGY9A
yvj8bdevLsurgmLruaxRpbEDp/yFcPbsNkO6N9ARLMzQYqWSDSx5RrZ5wxQU6zyW/kLInrRYht5M
XoDhp/uEMJnbXzcRH8Xolx7iAg80XRYGnEA/t0oKnUURhliyCSCoDsxkEWW6NXmhVVyp23SuaIjb
8lYdX8wL3OaZ75hzsVtEwb9paMQHwejlvYAxRDttY0kBQffze2kLsn+J7m52lqTyJ1ekta9RSs97
NxZlo0VBGIF3hmVKur2LY4usN/w9U1O8hEHOjZmztKzRcRzzvqye2tayrjsGJw89FffmNxfug3bp
8mZxzuDURKyML+HDm/VAL7idZtY7DXnWoqtz5/NY8kMDakD4V8tdx6OIG0x03PEJO/KVznPqkORD
8RqXMwuJ/db512/q4rn4udOefQsWnBm8GWglPzS+YVtxj+DX32WZCSgH6G+wqr22Ok291m0VMbgr
juZpPZomD56gpYKKS5pXsiv4mbKyv4t7lrPmHAncBnbxjXQl99ZzwnLtNzijAo2p76JqbG3163du
/8ONiKLSY3hBU42xUv/w1u1WM0H29mo3VDzTMIiW8Rpq5Yi6buB0kmgC/Mh03ztj7HYXMLAmjFeI
5I99Hppricd7rdl9uGrLrDgDB7aeOxKLz3Iyk6OuZ+aLYSXRcC7DMmd1G0XeHuExmDmINRs58IPO
OEp2oS/ta11gHCWTiXo1ZdZJATlt8gFtmBVRzauq7aG7ccIYVqvdsRpnwWq74zs6J92eEX3sZs2a
M5ZpP3VvX6T7tuUAY81JzU6zDOgqTPg/TRjZc9gmGSfxpVYf8qm6zVO4yQvhz2U79v0n4jiJdJmX
/JY5G8SGgM0wwUAnsP3UoIKRQ9ix/g0nDWAJoRzpC56oxDmwu3TJw0KWwEWSbIi0oW6GNTinCEZ3
aYLN25lmjFp5aRuNVlsrPlBufCkCiw1xZZbJ3nWmNNyTa8bSjtjwZB9Q0AcrvQbLugwkQNJuYVNx
Hy8LXoBaAyNu4EJ3UCbYeRAUyicOc9yOA4cwgcyzY9YdBOPikSKfdlrf0X1zxAJqfETj4szYMSAS
tlaoZeajdhgUjZvHdPPrGLfYvSTJG21HdaUnPXfk1NBQRLnTfmlk+uIq+sdpEOSU9CniIDXKjqaS
a+cnvScP08TF56Gj/ZHxI3hw3CZmJ7dQxzn0SCtM943tFa/DqBWv1iioDY3UYDNBHMfGbDx1QydK
iFGlE7/X0/Q7KTt66Bf1I3Yec68PnEbN3NvlEUZPtvvksFlTOiDPSft2I6Yw2yv0bqeYpPUFtZN7
m5mKFfwMljNyo3i1awzMukWHVQq6ZwSN7KnIQxEIXWIGShVIl6uGjDt+wRanCXtlSFJeQ2cU4Ep2
l4U98Rup9Zax8CD4Hxt9Qlgxx2QA5gOBTHeIEs1iihzxTKzKiqmc0fPIGfz5EXrBJtojpD/4BtVT
j3DrJHrGLKz//FMoSnWQo8uOH5wMLKts3IJOgJHv5d0XD7TQoulHufXmCRD+sfIqS5gPuZI22evz
6d3jVzqtpTeVz4BVbrrBRQTSNrTbuh1ei5lwmQG0XgLaxi6rzYXz/K4Hy2eI5cmCG6NI5+/A7BEo
zD/VYT7f9QQ1X8mw5IUQlXYzqCx2FrEOVbDtJJORuXmVbJPzVTRY1S34IL6ZIqYUuTyLy3xOw2HW
MxIt6HGrUvQy1zHBIjJY5dMBlzlOoTOekUh6p8ttaAyMYLi9K303tNp4vkgIzHqsbi8Tn9zk9sl6
Fx2rYHJSkcQyS0HljkxWQmjQMZ/aAHnRZTwAdI7LYFV0tgwcufTzII/g8HGTlAyE+ih6J355PE/8
3PLlMIYUIz2xR0DwmV5dBBxondC5UQD79CmUZC3b6Zuq7RjOkazBVpbM+f0w8Ykw2rG2Cid+ggUK
1nsjmENrwkS3l2WrFWsC8xhnMLiDc0PaDJu7zL42Esf+TMGDrKJ2uvqxiWcF1wSv5gmIEYMyu+mr
t5CwIUA7zfgAnY65jaHSvTarW9BUc6zR0QcsKpnUgCPRiXJyZ63QNKfPZwbDngpR29qcLfyX+c3l
ITnMwPS8iKw94VLfyeOZy2VX4+tLM4qlqtaTzR+3pmR0CfQv3ZM8EtzpiGlPwFhhQ2IROXlNXT0V
ghka4TbM1FB35qc+M6NrWMecW6HecLhrLGTI8SleSFb3kD1X5PqA+t+QtMMlRBmt3nQQRss+SQht
rmmf1jXAkB3Rtz4gheymUvMxXJNFcAS8x0TSly41b6L4cx6i41GCa7iP5qk3dcn8FKBBexEet4Q1
kcLUoip4jQSKL7xujI3UfP+AgCKXjTlk6vBxgnn6dSlvPZ8JaZjkyV1Gcu9mAgKzcgD13l+eDTAM
1aEl2uTa5chn7sQQtdNsRF2hRlqp36MGqXzKEDh4xv2FrOln7HWcgkrYoh1eRk6MSsoxa6IJ+CJ9
BsT7EfTWaTLhQkKOSvekpBXriPLwGQUxTFg1YWUmTITTzEIVN/aUyWXCfE4vUsI1MiSRAefYUzGn
ubF+nWWcHPuXkWDXzLFFRonqCxXFKh4oP2tOE9bcWg2+ykO6hhiR4qSh2cn4YW8b02QKWqT8KADV
FC8X6R6o0+6LKQNahYbC2XTmEDuGy2se9tw8l2N2mOOImRyNR7A04SNd/ViiuszmfqIemEIpQrwU
Q5uH0qVq14jlHTHtdFxMneMt6vgdgSjjqeV0JT0eoMtS04O7AQPGi5EOmdzngB0PfZkyRJyPyhnP
wW7OTK4BAyV8lRIREi79tQkLiLaLkQm/ScV0Om/c8ezOQiKzctvvs4h22/DWFzkFnrmUyH9RuBfl
1zpTlBxVPaV7BMg0MaWMrg03f+nQcQMZdjVzbyB+6hl9cg2aVKcb6vrqiaoEIWg7kMYHFrnwqVuA
FwM61Tlk+4pyoigCKkhMLasOkNBp9JLpnBiM1C//ePlhjjMMbaGJVr2RdqLdoQMnFHBqhhuyREaW
64j/ILPzg5ZUlaFrc8h0EHSurdJFQDXBKj+XzkRH1rvjZqiTd2wihbOOahrYy6DYRcVoGXSm/VwF
jChRyS42pnbLIIFPDC4pjftd61nPk5plLfMmpmGgsoZMy4slResdmqAp/rAu/HtV+ZtVpYk3kw7x
X68qv3wncjdvftxU/vk3f20qxSeiBP5k0cC2mR2yf20qzU/Mldg2sk3DBgkv5n9XlRb7zTmO2WPc
OwdkziSdP1eVwMlBGQrfs2yczHj93P/PqvLD5tBgS4qbHQcyoQc0UPr8v//IahBw9CR7sZ3nsZ3P
6BIWcQga94dr8g/7yY+NrucIzniHUmhe1dLx/PwqQdtVhlmEwa6Nc35AHSjNhQc47CVvWIVl2Br3
KfnkJIbgNXr+9WvP31f5Y484vzhafbaxXDb3b+5aTlwCKhPP34WWT03rKmYp3SB43VkzGgsq0NDP
Skh+uTRX9TTK74NGVtDaUY7JekPAV2j5YYNuSNFnoBhuExZmtRcTkRentMDNqHgohuF0bms3uMuc
tP9Nu/iPH8KFdiJYsdh4Lj9cQV1ZpZk1k79DwjrzmItpk2kk3Em3Hx8qEzh7IBKWAlqGRxkB6hwQ
xySLXNJ5fYkuBVacQQrnvIzSO2SG/vwgBR1PgeTzIJ2xJvcZZkqCISfk9JfH1q+/CG7Zv30Pnosa
1MPihTjzg/+eGSsLXLf3d5APqTuoahZDxwTJLX7n0fy4f5+/cYg3FFiAB2xKv59vN7sTzB0Fr3Rp
ty7b6sZBJKwaamtq7t+54D/8iEi4FbMzDuMat7jxN9itIeo8z7SU1wtZmnKikEjfhr/LAPmH62dh
+mPgwdyKLfyH6+crjou017ydonUhfjl+L01f7pLau//1F3WhVH34xdgAvDiY5nPhb4cCbnHD77kH
d8ZEBT/N2+LI554ZR764ke6NCWZENUDOJcusuTtgT5WsrFlFHZExcATqXt2qcZ46Oh21fSkkbXEn
zGkXphQ7RUopgj93fCAdMh+XZINRF4ZxT2bUpadAQMkC2UNuXlPGPPYO/oBff0jzAuf96VMyfGF1
y/wIxg4ZjrMd8YejLzCCFNG7GnY9QQSLDB0ivrGg3qOxTjYF0+IFk/p3dGbayk4QzXHzxrs0i1tG
EGVDl6LUFUz4Htddbq4qWIyPAjbqlQ2E+MXts+zRxoKg8JV8Fn6GHF2RtbVUDjw+Q0/8TTTRmjUY
AR6iMDdW0CHHbRLC0u/CF46zZOc0NkYG5Fm7jibwaDh+hP0iMNZm6CDEzv2Rzldm6wg68bZG7H2v
AjvexxppJLmoUK5WYfAW8eBZZnUS7i3489cleV/Voptc65R5cLc7GrJ12RnsRCx4E4SIFiQV4T7e
JapIvjQsN9mUUYhlo3Zt++X4bRxHck7SqFmH0Ga3dmDF9SJ2ImNJK+PAJp+sWzsy9Xvk69mjG0bJ
eymiYlgkuk/imK8i+k6w3PD2SV58ckntXLmZoXYwEqjq0KmSKeo7107KqL3xZO4vzEz2122TV1/z
eM7JrOo1rE/yDoLku5Zo3lnLU21lhTJca646ZJnDu3ZEtWY6uMcUnV8VQYn1d2A9Sp+rNHju+VYv
49N8PVdFiq4Ukjq54kVfM503n23SbGEERPBbiUU+wbQcH7Q0weEsSGG/Ei3L7cXYRXSiPF+WcdYj
rih8b9/CkHxVgVPfxFynfN+wuF5Wbm3eJ9Ymj0ruiI6KHGmg+VpUgL5Zd0K3KAcWgjNI9AHTXbss
kqHnqxnwbg5FuOvHdhNF5q0RMPTjbOv2DVIVPF0D+0kVGd9MdmIAIER5O6r0LAM7Wmr0R6suTEG8
BolixtG0S6Xrh9KAy6mHlkXo3hB+zuPwTDvyEg2jvouaBs8biexrWt1HBJUwT3OSF5jfLLXYIeiX
xM6NqZQ4ufh0DrlN610AvEPkilCkjcnxpFEhFZnQMY4oWKYiy2cARTEcNS/0t0mNnH7UvOBZI7SR
NzMEG4jD1jJKTBIBaT87bq6ud1c8hvAshZ4DioNh3qoNHWOrUN0ebSgVp0YrdLZF9vga97VOwF+N
PgXFvGegfY/L66nQ+YYErKnjOAprH+VDuhOmZPxW8HNxtLHQQSJVxpS0a6M3cFi4ET6cJgJJosf5
m8KA+hSTE/zNcevxiRVVf8g8r9snHQp84rsADelaua2aJCCfgx1aS+jJtTZCBMODCXFzocduLciJ
9l2IeaJyyHbUw2wxaNPwYEGS2kBKjPY6oou1lbL8iseWEGrwTlvhVPlJziLoXAczhmuLLVfeJuVK
ops5+Og5wea3I+geJuuXgUAQI6DoGtUXVzp5DqugpCiYOmYOap4IlEaG3SLkyXFZUbEjRrPVMSzi
E6vDZetAP5wQQaMz9mGt/zj5PfYYfqhXo9SrdpUEsKPYihZoSeaxHJDnCeBtrN4ilwRAUmxc1kNN
fsKzK+41fRZnFWUECBqRz0VuAu9TZwLoM+MLSJqukNogBxp0J7nDN8Foft7jJfrUY2mgLkQvPG5T
QBp7ZvTMOeYJNJ5blBzwYb+R7qDv0pjhWaz4kBXG2rOTFsiQfAZ942iWV2bExt+dp4tjb7KOB7XA
ag0u6tpXDG1Yb0bX/ixkupidLiMsy7bC68ktWccl1jSv8P20fryY4lpl8k7IOde3qMP5SJqDmqwx
0TQsmyS2MUhjKbuoXqa8liQyGOy+SDMnFAStF7UKw6bAwZDrpeqA9hYZD4Ked2rg7otkgL82C1ZS
MUkxGLpsy9gK6MtbFj32sVEs+UZegOS4lCfvFLh0tzb44RfUHOyCmWc1d0gJ+G9J2DKNJo5RuZF4
YlV5rBOEBm5XFSjKjKln0aibR3vA7VBxKAjVmledWVmbMqqGfUbPu+zSONoUZhARNtzeiwDJQt80
aHaT3l6TjnGjghxEdhKFbFnQVkRbLr+bvCnLq6KTqrMKIf1oNwsyNNtx0dC1r5SJ1+rkBxnZDkhO
amQdyPyiqwElYTbtL4/3fzesv2lY8dXTYP7rfvW/VULgyGv9Y8P6x9/8hXf1PznoOxmIopKFcvKD
sta3PjmCOCrHYE0zF9bUwX9Ja51PaOp9w2VNSGn6Y79qmrSysFKIzforTOu//vNt+I/we/Fn51h/
+OcfGRGc1z+3EYJUvhkhyxkCL2tWov5ctlWQbqzSaK29nXqkjNtad6X4CW2nIBoOaVjZO2LvY0qj
vh+/gQF3T3ZiVeECQFl/VxStvmjrUntN3VQ/J2CDrqY8MO+dOGZf5JQ8bcLacq+itKvvxriT91lt
p9uEyds+Cx3xUpSBt07Z5R88w1k3Y1197eo43g2apyToiH5gWswc800vgXZJHq3GMiCd5rOqJY6V
PM2PgWum25YRI7bc/FzA1SD6NchARIN8Fl3d88hAn7HMcGmgSwrdQ1a1+H44M68LUPdbQuJn5XyI
LMd1BuN20Fr/ypUJCg2O6vOIGI1quzDJFSUEfCsKI3wSOKOIxkxuxOC054Ad7aRjbxNO0DJks3xt
oVel+W6OeIv6bA4jFV1OhFSmmhufByg4VNpLGGADktpUtls71ctvfc+LmAoneCUJQSRmKHlAZ+lU
wAutGK3iEO8wIIJBtPoM+dcoqC2N9rFAmXGN57S/bQo5vfnknD8BejVvUaiMO5OI2yvHxLDEzEQu
aajkpgrs9qgPTvUVB8YADIe4FfAX3dYVCR8D09TCwuW96/LeQGFktd8031xIZdNd+OXRyKl/Aw1x
lkzRfqJYWdV2cM6SEq0ZSJ0UMsAqrAoQ2Z2qtlXV2e88qAoEJo08No7Vb0mCCPbIVbIbMbmTsfE1
LEjRWBP4gZOqPZbWGH8JR+k/u/OjPpZOeQhKp/9cMn+89wNLnieoXmfKFYafPE3kY9BYNVtNPf0M
3bPcZuiefYaRhY57OEW2k6SmeYuSTJ5Bhk+b0XVhSGml597lkiUJclGUChIFwAm1t37jK+4VQtTI
+oonK31rcZJdBY6T7kjWNI9OU6bbrHTkc+u58qkqI3GVh6UNWCSddkM0DldIx82j0dvFTgEYvW6s
or4HXO4vh4znbqa1+LoDtGd+bntXRlUaz4RVOeeKBKe9FGm5iwlTzBZZUqeb3uJxmJb90Yh6i9uR
vEQIdCT4hs1r1CKgIkUhEWuG3+5rZfbf2WJle3BR8MXH2fNZBdbG9dh7snozvphW8sZTvMTaHFrG
M13DfYG48Us9S1MmHcNoETksVWD4agebABbG/fSExP8KG+U0+IlXKB4xMgoscQuLid2bDLxom3f8
UTjJ9MGT+ryg1RR1EZQIVrPZumfYvnfa1Fl5VpqBTqubr8D8OrVoEHI3Rb4Pjd45FH21zXPPWU6O
mxH0lMbJrSkEmRhBunPGvjk4RNDurSQrVlD9KP85LJ9JViLnAvDLZpRmtSI5E/dQTsZyWevW94nZ
79JM4mg5RSMJ2aWdPBGbMTwQM6bdUs4VS75Ql/IuSgzaT1HeaGrY9KlTHSvVeTFqiI3dxNk2QHVz
xhUBYiO9hf3fPWkBeNLEMcVtrIfmjmwFvV6mvd5d5Xqn3sxm5J1Y+qrXBzAnoh/WXUrLs44gGT4x
qq9Kwm6mVC4YYyPemUZqJvb/OKObGTUx2u5SdYODRFbri0UYjGumAjVlS9EylPL97iGcoBwsoHOX
TNjCOeaglim2LqUfw7Iqz4TS62shtKcYG9nsFIeeL1MfjqxD3rZPGggOH/mYeL2+T/VaXxd6XC2M
OCm+pojUjwTx+rd25jn7usaJv5hTGG5lo9Fqsva2c7AnToxcHUSxd6PXTtagfjP1q86jrfCCef/K
tMVZZ2bhf/F5alwR5RQ9Ks+SJxaELxgunR1PRIghcd1d1aHFxq7r41ONa4CBoIbuvLXUTYPT8sxS
tvqiBTK9uqzPWGzT5vsFYd8Gy1wb5cFj0mcGDT+fEj96scEwanyf3LA99/Tcrzjp54cLveVTlKXy
AZcqNaKDFnhjxn64bacoWRdj2C+Rl0c3Ysb99ECTaVOq4bPeculztnkreEMMKgfDO3qWb8erIWWQ
abpxz41Gxrivsb/hm22nLe1Lu83l0JDePpUPaRtsJQFZRMUF003SmRYzg05nf8SqPV62Wg5BJhw2
DvuKK9GFxsEXYfLSI6pfzZMkZj88biU/8WMdGOUOzji2t6RSPitxR66yvNef0kAFO06maB80xmoE
NH8zAbR8K5mhH8rG0zZZ6NbXAi/sHktrgNwkrG/R0HgPYe8FG6FX+mdSZNAFYL3WluOoORszctWV
GpkcMNl906eW45+c2ImF82CFkEd7geDLI3tw7izZ63c4yBTC+0ULRykjlZ78EsmJJvVbz9QVz/44
Du9bwlOIZGmrdCTjxm9uq7BKd0XETxrniEvuLVyNnnjAwKvefYWQBFSTQd3baydpZLjdc5QAcypP
Y7fPNipp4FY1GiWv7duvSeM82zJ61YP23U2nZ68gf0FM2ZKlHJF2ZoWkInfHtarkvUGW56GMXPee
hELjSxL3+RvriOFRBfxhB2CAW10Cmkrw4fIp2kNZ1VUHzJ1OcnLOlFqQiUhkZBm+loCbrTWtXISd
ZkYv9UPr3VRscZ2n2gneWwL0vF3a9Xxx2hgZ5Ubr2Jqi89m2I1UPyfIlEe5lpRXPJQcotZffrcQQ
sMYkZTA74AlWq7qPjRVFXnIU4ZgfWiXdZ3u0qxfdBQF2EwxRekRIKtT9TKUItumUwGJeDnU/0RGH
jR1/86IB/61dBYO9FlEHcabQZFLsK5JhVrmmkzlGguaGneVjDQ1qoQZaYhwWDOtC63HQjH5Hkh2i
esYiV/w/h41PsN+yTaODVNap9Q3gM7pW2Isk5CmjIX3bUYs85BN5iRGungNPEO1zhNn9RGawWIa5
GK+6CAmo4ts8TE2/aBBPvVqJPx6U7zBbsrR2C2F2JI1xLrfMySDB2TbVUcp9EmDVdFg9FkGz81IT
gHHlyS2bdn05BtZtBoBvxXgFYbkVNvs2CMBggeM4NHqIMYYRFKi4EnOQ06zG0K1eWpPG02M+spVV
JzdxQ7wzCoNgrWRagAwE3ETWE4OhJijrpc3XvGv1EtlNamRbWw/0dwjrlNFlUspBoq8wxTfSMh3v
cdbZuPVba7lVYj9go6DiWMoqlVn6x9ro303cb5o4GLAe5rt/3cWR3dK85q8/NnF//s2fXZzQrU80
YiTv4QjUafBQc/65dRQEoum0abrJzpHsiHnV9FfusU9IB6ZFnROZ3sqZFyd/bR2tT2CobR/NIogL
h43l/2vreOEC/zB8h3SrszThP/ArDe9vfMtyKhJ8OyPagpIcKZ7lpFQt+ggBFEPzZGRIl5g5cmvi
W3nwmeUZTxoMZElkE3GaMMhcRISoJPR5ZBFNFVUXrZ7zNiHwXSO58IAFwnw7FWwV00c5WdWpqCf9
W2yGA0rjNhlaWB7Cne1PXWduoa4UD27TuHC7Kr/rDoMpVX9WNITrqEkGyE1GOpIu5KC2J+dkKdqA
udyonfQWFTMuQw/LQZxPlGKjeulaQ60NI0JV0g36SJHggVmx9daG4R5aG2BejI6DPmdQazmRPKdk
ue3btHWBC7Vq3xUZsQxK5sNtV2lbgxy0VWH4SD8HcxuR9kx3GBbzuxqn+HGwa+bXrVmuWrLKI19I
tYsnoQTm80QEQJ6YcNO3uRAbGh5os/qySFW9nLQgmcSCb56rzLNR3EhD2geEuvUNhpPYOfbEVr9x
RRCJ1X4cqHvootO+UVatWUdXhUPCqBirpdUjhN8qjxB6BJtGf0Ztgdsh3ZGnTj+fb5wZv0UhThXV
mLuYyLWiwsmTlGDOjlM75IpainGtMIY1roI2jjoM/wrP1l5kifC7YwrYSBJhMTCj8JJ96GmuWzLX
tBG+moa4q+txuEkxyAzfCDAq43cfTOY7XD+jN68I2bAz8dnNArFxGunyHIHV6z4BAmwtlGp+d8II
khycvC25UFCLouWYtvFeWn5OUZYmt0IUtAazrR1XeH9dM6db6FLG3JYDLehIWvxSM4Q4eFShuFd0
0FNSJtt5WSxkOdw1TktoVADYYyXnLQiLlSY8eF7jWkvL5GovjdgLdvQyBPum5mjvs0FXG9Ju69fC
KNM3o6kAo/kJT4WFquA1NV7gpTwQY0UMVO0LxOA8dywzTOHLQAndWXn7EsUWZIypsOwbjStog2go
w5dQWZTasZVtssHWtlR0OUZQXZ1TxyyZEYvhNsemto36xIuvsf27oFS9vl0kLK+Ohggr0DJG3a08
6Ff7DinjlWyI5Vpg9rBORCdPhzyYdOK39XFFHMAr7zHeeKhtNm0KeSoCBrlqLecETLV+ioYkeIkU
xG+IXd22BG61TqqE2kC45QOElStMWPbtfGdfB4JoN1c3WdBX4jzhclkgxmqWnlnaG0+WBjtEs9Tf
AVHq14WdhE8hcLqjqqz+VHRJuqtTQIyjdMJtHHfJNpA1sa5VWX8zehi3+Iz8z6EFL8lhDXtC9f5l
MvTr3IyrpasFzimZOvtUykqj2a17lnwo5RYxC5sT4RHGM05BZhHtOBXhok91845xWrsWeW2+a66H
qKfhamySKeYp3qRvAG8Jr5YBenmNJD9/kXSO9bk0+4GUL7cr3ixvDO/tmDA9WEjK/tpkIKhyv675
d5QMLjw4MaZZkorTIpLrdaeAfFihIKZOxeUZDxszD73dYBOF1yMF9xZYb+NNY4eEA7st0w3hR+09
W4BkmXJ97qHRQF6MizvPGPGYRtrSTgJ/p6EvQrWBPuvgQa5Eckko9LfByaMbP/XkrguK/BujYX+V
6ripF2WGS35NiCD+LV2gPY/vGAN7exKYB8jlo/1ZYKwhhKYfjZ3fmgET5unB02OxAvQSAgxyiaqN
046TvdXNF6LXewQqrbYaemHRuwCsfSZz0l+ZopzuChibS8tV/WMSQU23zbg4G2mZ1PQCwxvepG7d
GWZD8HOvLRPczusijYgksAzzycin7HoS0r/uEKvfjLldbMjzbW4MpcpjQFb9Z1eoKVnWrIarTVHU
4bouKv3VK1u1soa2uEPXWDTkbUfmMopbbWGJJnwfJtTeeZe7zyagRG01cWutJ46cZdSMHZm/kPlX
OVuRvdezk3S9zjkbFesEfpHmxmIN/xBWDK+83o4OBV3ETUWtu2oqvePK+tH4HWxr89mmywPsRZzJ
qtbHtFpE6B8YOlZkGOHG2E9qHFtyhqrvOM3NtRgKNqq2UZyHuGSvR295mvKiv01dDWxp4p+rzrAB
jYwyCpASask50smUEkYVw77p0FrWaXl2S2/8rPeiHqAOR/6d5Q/NrvOaYV8MgbRw0lmI8JDPXisa
k8fML6pHlLzqJsfyiUAykMd2qLAZ9t70ACJvnEMAYtjp3bgO0Gyg2c1rDFZ82gIylaE3ewBDHapd
t31AtMD8SMLHX2nSBqBmkwcNh02/qSj3zbXrBcWB0F+rWWZJD+M2HrNkKRV6RK+wTK5j0z9Zg2sv
7C5ytuNAFOUyroLpIKRw3gz+/dqyCCCVhk3UL51Y9x/Hya53ujXxoPdAPMyy8lpuaMId8sLL8h63
MYsYzVZ4LsPAkxbZg8OprQq1ITQA7tu/NxwXBshvi2Mxe49+URzLt0iGrz9nAovLH/214zA+WUhY
0JMaVLQwyCiB/6yOff2TBQ7BZ/BPiUoNTB3+V3XsfRLsQ+ZUYEpnE9D1/1XH4hPSPh0EBxh63/GQ
633YafxqxyE+gLCJY6EuZonikOvGnfYxb60amKNVaS2OOdpu4jK7MJPDTtlIavGXABelcxuz4hQn
QusfLlhQ/DxRyebBL+1XVzK55xTVY47ahR070who0GIgD2izImMStx/AqSqvQWX8cKX/Qej3QXlF
Jc8bZkiNncmw51S/n5czXt32THEmdcTnMtyJCIXcH5gfoFdobUdW8r9+QR65P++DeEmLjZCLGhId
Ft/mh32QJlMefgyrj47jn4rG1eJl2tEEbWML1yyzfhR7wKIhE/p95VNztlbnWjvfabtgQzYK6aKB
CyJkMXXujOFiITJtjcaBFJlLVh4sQIebaJawk7HXTMSb5sUxrkWgcJ/nuEdFEihnUakqm+Y+GhNs
2AMDPGpON9wha8T0KSb7FZw5RWdcebyUD4s4XCs3QLXR2wEgsJ4xjbd0+EaqZdZAwNsENQaL0QHS
oSBpVMveRPmiUMJsR0uDl4hSUlwpryCNGbIhiGv8LH24FvM71yMLPFYVhcY9M1Q5LaSLAGhRq7h6
1pjz3/wPe2eyHDeSZdFf6R9AGuCYt0DMQQbJ4CBKG5iUUmKeHLN/fR9ImV0pqlrq7HVtymSlpIKB
wf35e/eeGztg+oJZpN68ZSto3osRyh06eAFUck5KfiN/sc3jogz0SRLqC33dlur2SWTsLmdRE7Zx
IeXK1XaOuzjNq0Afn5x62fH8xR3gMk249nhVskIDT07q/K7xjFn7wE7IlfuWQErUMNgtjk4Mu0YY
TiqMwFCJoGhGflv65Px2IhthmMyKPY/s5SxLVj9S5wS1rFb7Lbb0FIhgZSMDiaOXYUGkMg6SH8fm
IctNmzoPCQ18FeqwNONtutBmCxyr7yk6J6JTD5aCw8WukAP2AubLZUm1guH6bGMAfKSM47ayHwrj
DHGL9pBab4m7Xhy/TXPuX2PWZ59wHgOmQK+5aC7G6TaJJ/UAoRsffTbz8q6mVw8nU2oQNCYB+wYF
xIY4kI6L1qUeRbEFVxFvCrs1Vrv2vDxhBO0vRC/PblhmEToHBa31Y5z19i3qEudFG13jMo1NcW+a
efxRTFgmwARbXggxzP1Yxfn4rjF1CkCD7f2c0My/H6ex96hQUKeFZRHly0nMDgBAu3b9F2YkXf8g
UqWRDQ3rE4K3dLm8U1o68k7vZ9vcdXaM1gquVmuuulgLKrS5yXgixe9TOXPvOKtb0x8LUpbmPX8s
USnOpMemJRxVtBAFkOCYZ6TDkkC6Ue0bTxSL3J4i16hXGExwb/G5FSX0jbp5z5Xh5XLRvqh93tRT
tOsQ3XSvXWTPV2hFvAgaadDzIRUNkcI50v6zDWCiCaK5kwdGpEh+wRnP9wgr2wP9RE7IJkoaErjr
gU9x5jyDqsnb5m/nOeO6uP7qex5sWZ9JxBbyKVdK0160ARXPTS+kJu+XGev+rligGz+rclr859TS
y/xKuY2fExd9i+AFtYgaSYEI1FJyLSVolxUHOuHE8f2YC9FgoD5EFPDzzmJVSWjMupgdvj7IEJy5
cTXoAWK+x/Wl4MzNvzJPuBhZzGvxlA5gshnTeonzOhfeIO6yCL8N/igmor+7NLYvCecwJt9FyWdq
eQwmngarzD5IQ+KRhPkOR8OMvD5/Rwu2A4o3R8qWdzWiL3r2c6xF/tYtYkZiAgkJDVEep1PXutzz
HmH0JWNgMb/zhqjNv9hM6UQbWAuiQ3ROoxB3JfuPYiozMEs7RpXwSozdtaPrx0SYSD3pv6icoJZY
h3RDRx7LpnepTN1/tccBPKfiwD7G8yoiq4dnWEXaFmNxsuHB6Oh3xMnRLPwIDFEEEbIE3Y2gBsDx
JnFL+6B1k8OBz6Jpmr6LE2vodlZjOxWx281KKC+a+tiAtnvp7IYTVKl/0Kpx1XKizsuXCqJ8Ms3e
wchF/KnoIvfLHJsRJBJZ3fWFczNMsl226ELnB6d24w+2OVZbdK/WBhiCefXaqPpAXEm5E5UeR6Gr
SjvQe1fe+zFUXbDXiOzRniHWa+LiWWQdUEOAejulMQVE/TSHlcQ1OJZTczcWik46bJTtgLnugWW9
+ZD5Q/I4WsX95OpztgedZ+3ahXqaZKdqj2A0fYw7p3ieSotpk0TPfuOzgW0KAh9PheYj+TbhTowg
21fvncuyN5r1E5tO81rZZZNsaAJVnKf1+h2D1fXSlhz6SKukknXcYb40zmwGcTqWmzhyuz9SCdSc
ZoqFajiLmUMKcbHjzrU2CROGBdoB5cCmk2I8twA0917RLggnC7M+usCwd7HNNDKqm70+J8NG8h1f
8ZCB3KUF5Bwr8DzjdikBlba9FT2SReHstY44RJtICMSJmvJ2IFqdC7Dy9syCvdBIqZbjpBn+ESnh
tF06SXgWh/GwHZYMi2DnPI3pqD7repGdka/QI6ALVWx+XqH8UMzBqSMcjdhAF/v5D2L0ti4JD19F
z3PfyAOZFbTqJ5NNyNLw28HeqM8kpMpfyJvXqudv/VWqIheNDr1VOrWrKmetmv4mbrYihZyR2eEJ
qmHzHigTCwOCNGqMn3+7N6L0r5/juKvunWpP6G/9I2MCM6jzSeq28rXCcHXJmr0ab4k1YMH45x+2
trO5nAj8/bcpVwbvsIYg1D+hg/e39WqQ7LB3hFo6/CrL68dC1sOEwnVjpmdQz78pZNvYdxuNFsPJ
dBZUEqvxzp7wN8OYhi3rYlX/+Vf7N5+3GoAMHhOdPrv3RtxvIOeHdFoyOELA8PJtC6oSMJjMqolt
2HRwX391OVcbxPfPCF/OI6kaxRY3722xvpSxBde/t07YWqmuXMymKWVJxA5czYI90IJZZ4ZaOfJn
XcvYPn7+pX98SD2iw7jO9PiILNDffOm6slp9Jp/tNAx0rKcJ795sTPX5//EpLsYZx8FS9QNooYjE
VNHjc04c5eUBhDGGfKInfvFs/rvvwoGSucnqJfghuNrpTdHaGt8Fjo23cVJMrHhs/x+PCbI75Jke
px2Om2+uWN6WLY7H2j6JCFUr2bU8FOMyufN2iXrj0jfzqH5xpPtx/WJNZzVZBYEmf1qfor+tJFU6
RguiEuuk1ZHzauCuPSl9pBQZitrfVpiaMUp0ikfk57ftx5VlTdJDJcO39cUPbwTo8hSgsS0ADPJ2
RzXrZO8Q2K4ybOQ//6h/8xV5OMgEpgZ3OfK/WSxd4GF8VCmwwK6my9Koz6rDiFZYPDD5eoKb16fm
5x/6774fzV0ishmGwSN986Ejxnwz8R3jhGBHksUC/b7QESRx0Pnlm/41e+z7V51kLRJlLMv1SXD7
4U1LPOnBadcJI+jw3hHoZE+B7erFtRmVvNQwCyuITJTJ80RdN1FrdZexBVK1s+BkcLio7Y+wArrP
Bl5Vqk5g38k9rX8UZT+/LD8uhJAzTByOrEh4xd4mNFepPaWQmXjCySHC+Rvhs85mjf1yzEj/w7RA
Wf/zj3wbWM0mhnuLt4rtmTk2HrXvH/GYHrOI2ONOKAGpdWfP5PzQg6367EmDLTNpovV5z1Lj0g5F
+x6vMbE3Jq66a9uJFl1VPCjivBDh7XsQGsk/3hx8ZNp0g1a7kq6/dc7pLVhQhEk2MVoeRbcOEdyI
NfPUFWaFBqsl9/HnV+SHZ9NZDasW1lMmwRb8u+8vSJt2a9G/qNNowdTvwJRkwdJCRmZn5zT+zz+M
vpGp06BhqXn7bHpK+ISro5KYEXHeE1vt34Bb4ZRj6w2npJ9/2A/LNN9s9R+iLll3vLdZgmWuGQ0h
XwuCPBq1lK89TxYvIqfEn3+QQHb9/e7qsFyuxYPNl3N+MNEVZpLOTuNOVBAy6e51znBDSKZFnz9H
Wq26c5ONdEKsGFJDMiXlzImEAW3QFus2yHD0mqQ5fQKNqTjEdQN6iHKlPOiaQyuLrhcRScXa/Zja
nMPxJOLlvq+gyf0qnvbHh8E2KO9omPq2CfnjzduRVgAv3bLrToK4iM2ExvcMriTdx/ryj6sux8bY
7FioEmjpfbPs/W2vgXMl+nHGjyJxEcNFyPj+bU2Goibm+mxVRJz/Ypd5UwPhQ2U9FLz6oKJtWNLr
8/K3T2TwYxqttK2T087WF6Tv40lakf/ytSGyGn+MTasK+7meZ/GLl0y8fUQsPtkxHWSWuMyxKK8i
jb9/uFVEfWpNaXZCsJeXChKf5zCBXACBmRgu5sj7BLEpJzKg7ozuAv+eN9CUcXoQPQLJQIhsuepD
SRdR5Wu/ppXrYNtCUKWCrygEWRJ3ANLPSO9dRIkV/9JEJLSvxXlG49Iz6web6eoLJme2O43NYI9S
zGhOGHOZgwunm+/taaY11kU5fT9kimz0KIpid+PFk8hvbX1VdOlGXj5MdBsu0uk1pmqpc18vhqb2
BNuQhjD2wDZ1FwbkDW1pvQo71x78ILFkc9PnFj4bt2jw/dRLqzhAq/QEvMgIIZvYDFoGI2lBkA74
fnp63/oId3UNr8BTWBhk7MJ2Mgrj8yS9nKa4lvG+EGuwNkMhHib340JMydbVWlUfnZoW5d6XfpQc
nDHnVFS1ir9VLR70r8UnMV50XvxirWvahnctqQoCieiWQ7nM17AmMyCfwv+qQJivzazK5N4s66K+
yWN0dQ+d2XFDBPICua2NssmvtdLZL+TQG+3O0B1SWIgRvsFUVJMW1Bjd57nT+RawLW31xUSCYN3K
1lhbUVPBbYbhww/y1e2PNiw69bgKUHy8jZl1M670RjoaQDZ3aY5QZec0gKaYiS50rnqV0Aj3kPOb
29GM+BcHJ4mMT2oyq2M7Z4P2OJPSS/JFrti1fB12PuPDwuzEXTWNdn81Ug3hWc7jkiAv9kARGXi4
m1DTIF+Mo+yQzQ/9qIWKoFBQLIIl3FYgk05VNXKQEO6UujfWGBnTMYHeQxTUbIzphRAxelrMTzu1
xyrAnwXJLRK7qz7LJ6OycRN4qc0DViWeIy5aKtkbvtYB9Ox5+iAT0WpIHDykJ8NxYZVFNEI8HHxL
Pf9B+kZ0D3eMgIuvLTi7GPhlzGQ2nqxM2B/TKEmibTd0U3P49lo52IF5Qll7JxfI98eK5EIye+zF
eDJmI0kPdHvpzYveYhmXjs1T1HoOJ7OksLmuolt75mbWDZ+WFKr1bsaod/9tNGN41sfINtdCAp08
/bjatT6WRrZ2YiXteRKtOP7Mhk4H/uv25zoDTcaE3pV7Y7vMIzAspMzsgRPq3bmEFo3QstGYNBSL
xYW1IMybu8wXcfrQVS2/iKHTO9k1heiulTLa+cMwuyamELi4eX71an8ebrEYGKvvpbLCAb748gVt
Jo9s5mGweViMhi5wslAbm7x/k1uyHzMGIMIloV3Bs2Ixzcl5g3vTfUdhnvdxQPoC3MagSMcGNVcU
qZLevFbY2QmxEd36paApCeCnUh4ticyKTmgEZlptdMh7jwaZGka0yF834v+ICH8xJzUNTjN/q1l+
SFl4XKMP/mvzkbiM75SEf/7gn7NS3/nNovB0bBwJf2kC/1ISriJDqlJMPz7jHuao/5qV2r9xWlxR
/ZRblPPUFH8JCZm9ejZJ5RRi36gn/2RUyk79fZmFWpFDPT0h0nt9pIlfZ6l/28DpmVZ9FLXambT5
8YFjM4MDSyKdQjS8dVlfNroaxRXC44gh2VJbOOP+ce2ab+K8np4WEFZn1rsyNNreOyCQHkk6460I
QWplIQjWhKZzfI0b82Dl/YgvQhahZVUv05DfT4Lo0XyKvVDLsRATwDeHUWchjinxzAMU1pmzWoV4
xLueBE0jGA+ZcXmxprF7QjcON8vtrc0Ca+qzrhHE6ZnPGWQHs0EAwZv/sPhLf81qx963k22ROpcN
5RWa+HDCCYa12U3QqyP3yVFwqXSTAVi/WSbHxaw240HKVH+yJDhpRopMFvJ6TaTicrJNU1IFk7VE
G3rNyHBcMJQJSp1qOShd6lu9sYh+4ZW/0SWK70JcG91wA7P3DVxTjKajuYRX5QNL9iCW5kkOSbxF
hd/rTRnywAD7pVkOgiAnUXlqwzgHu8jNKnEXW2BYbA1fW4boLaojonLAtO9mEc8V3F8KptDuZlJr
C/UItLbdTEvyggtN0M62neNsueP7CltbkCBNRNZt1tGlkYvQtxgaUonhXksM/Tzi7FOPFfY0PN7p
RAre70S1MXQI6mLQ1G6gOILrUKEMDXW7tpgwIjfBtIpc5NqalUfJ5evadvJacw7kMrbTvhScPxlt
znucPhVeH2K67+ay6q+a2+s9ujKS/npCJXBloTVP7Rs3lzrU5TnNt1quNJBwo89qmg1WftFw/jTa
RivnOaZWahidS6STBbtuAcyJzBI74B/qXODMI7DM6uRGVe/I91Dl7KtUzcTkw+/qFC8aE6ZaZhMR
fnm5r9raI+sSczLTyB3VzmrqsFQj+6vfLWJxnid96PRHbVwc0ooRBgL+DEVMtL3Y4YnxZuw4uQN9
e76dOAI07a7tIoKy8HEY2Pea+WHCPlAGS1a1YidSI6vDXIvnDZnsfhRqeE58pq2j9pLkdoqvXLkl
RmCnnG9z0CN49f32M5XCWu8hXbrST9AQsbo23iJCjJKXyK7y8qJl5HKHKHn1OzVOzrgrNHeKwqFN
alCzTDVOS2YkB3qn2jZVrhmHkzcsjzJK3DjAyzW/y7ENAUFvHfNDm1hiU8RlfEeIRHtHCqG37cem
CZ3EqCZ0tY2ORa+zt8SO69sZudEhXarmnrF89eIjVhoCtzXIPsbpt1KcfUMeRZZFR0qU6MgpiaBO
u+td9D8MSzeGhl4g0I3K5ZarnBQqG2dVYKzUiIRZz3UY3eq+9UgsdFsL1dZo3/nQP56iopnPUNQE
pDMtVt+ASP/ZEH+xIbJ3mOxD/7tw6PJl/Pj5u63wzx/5S1RvsN+ZxKTQjaE1xan+f2RDxtoi+Usn
JFDRM/ABcWTZHGMNJER/bn4mWC+6fYBnPHT33ioh+ic6IbEeEP/W1kNC764fQ5uUfg2LzpujedJb
81jJxrx1o86FPGjZyCsNjcmqKqDtJ2XbbuamPrF3tkZQG+241VXcbTmp4UAWXXsDuGIQr8g78kvt
FjI5tzNSYGLBWx7gQVrLizla4ytLitz08QIQsqFLGPqjN6LQ6DOyLZykGvfDtBhXPM31+2qMxjvF
AWsOPa2aEAwrouWJ6JTTLi2t/ODCKqHizEfepmbp9w5ntTpokmzOyUai6N1oCyRCa1lcByOcN8UH
3zLUsGFSr38iSwRIeLHk+eeWI91dGtsjOcOID+4iEJRst8Rq6BuSKBZMkyy67rFeJOZZZQwo1Fn7
+FtznfmeaGUv921ik7GKqAE7HLm6s3by+AVpNkSKpJi6BSz9ILymfvCtLL6qLB/v2mKiZHeJrqVt
gxowIrtnn03SPZR+UbVhBp0rPlDSglMkHRyJoiUZ/t2auXjum6Z3FSG9pPj07SEybKzUZSRi0917
rHgxfDL63voGKYKs9DCvvPnCKk6GLa7CUTtanVFjIG3iNiGlhuqsqnLYsgVR0e+6prCYPY/gMQOJ
+aIJCGeOxvmSt6PlM5Uv2BtJrIxluWtw1kJsQYbmxKGtJVmEsHrRdsh4jW5i+2WgwcVkiepvkFyM
lEut7rj1Qe/IGj4LmRTRprW6cX1wwEWqmcPrTpuzifF56cCjPPX9MDT6BU5+1psykF1HuHZJuSSm
zniNcUAI9Z59ZqnkZ0iqfVnCl1DkQz785wTwf1JKMjxxf77gTf91+iK7L8t3TqJvP/bnoueav6F5
dFyfdc+0QTiwhP5Z/7v2bzb/D/NDHbk9Wsp/LYEGbiHWJkSAGJBc1sx/LYHebz7/HMsg5Tpt2H+2
BILK/34JpHO/0ohRbHoec26Myt/30ESLDsxErHMghiM1EU2Y/ZZkdpmf0djZZxwN7fgY2x3QMT1N
huOYVv1D0pDrsc8zYw04hscEAjpHPk7BbQKJlwiwmjlmMcKz/+CPnb538wqtg4/MWs3adCETKjE3
xhJFT7Oo7FenGj8WxgKWvCifRlAFjz2l9kMn/ae6iREkVk2OIhr2K3BlA840XghggazXBLBmHt4V
pzaDvun1Vx+hDTooLRXXqpryUycxg9Sll4Y0kzt0goi0LdudLyV0oLXEMK6REtq2RMD0RyckwZRN
bRK1O5ZKHtE/4Vex5pxc7BHpmZo6P1QWaR1fL9TX2RaYmE/c/5SeTsdPT8Yoj3YulbcnPcEn474c
jirPrNA1B36ws6dObATJUVnglH7pvxsz1cZhVXj6K9ljUHia0QewDneY6FN16KcOQ5M28OmGN01B
lYFK7dLeR1hWm0OwhsvbgZWmmAamDkSczLxhbaDF2vthILbNw8S+hnaZxo30OvA7k20UL+SgusQ0
xIPxKomaJUJl1vnXijKZ77ym0P4gtRFugdlGJzD4yWet6NCsUNnuv/5+3fpb8WTLJcj436Moem7G
V/iz67jVtNPlUO0hFo5wvsESpzUXuSMlCbs78TiB26fiJvYMGmrB0MM4uqGDlCTouQyC/0ggluYu
sZHP7U21kq0y9pM1Ujw/Kas+jtICJdZn47Dr01i8AtL1nJ3RLJ6+51FZeb8lz4LX5KeMSnrDpwMJ
wcqeblc2yyOixOJFoqt8RPW7rCiH7sbjPPmUMSjaJSaiuQ2zYhNC1xCf8Wgm7zIieZjuL/ZZa7jZ
npPlKO16Ow3Hmi+ZKVvb2kp0Fe5P3wqwSGAlcvzeCbAJqPeqmpY9zHp/z1nQ/GNyTLqAxHCXNcog
RAscK7M03/mZ3ieXHIuprXxiv3ZO7YhJhBZlRIrcSNZuRp5F3l0jsg4IKyAJ2kTDCslWB8fhIHRG
7jx5e4OD5k4WiUkUnpfvS4/eHweSBH3O3Kelt+cU0T32tfUKwn64KW39HVvlQpICpzT8OIPSUE+h
rypjkPnMTxxnB4I9wiOCb3DQ8RYh0rcQLA6evGPXqe87R5UPnWY6u2lZynvYvsZpgOUf4HyItyXS
44MClLUVAKZOCUgqTkh4y8KpsM1nXGl6YJeLBzlBQmiaZkofC00MeUzM0Gnl4oGGU4OiFYs1rcYo
o289ddq+bczudjD97I7BY36utMm+x50jtmQc9F/TSXQO2ag1s8DTfOumoBM5bKZZd19HpaW3kWGQ
lSWzjDBN1LQLt141JJFVzB4mRr11wvAuo60c6vzMR4UIGq9RJjlqEynSPrY+ILztRCYubI7RJGU6
r9QzzmF9q7I2AQ3VSEb+TY1AFDuxaF2gXSBm6p4kh4bjcYVKGM5xQSNDoKraogS2YSqzUBiIBCZ9
MzpkxEwRRVSCzO+dz/c3aVpSMhzJrnC7jaNiuN0RrAttcdZ25+Tl0GjXHixYGrLpUTORcw/5Qoay
EMmT42KvC2Ez5qGAe38e+ywHVi3hHuiZcNLAdJAISn+cCdiKq3Bayo904Vvcz4sg3rh1L/UyaE85
KYA0HwSsMn+aM5OPKHow0p6S1G74AV0MUxuQzupBOCOrUucM0fuvK0ub99Ef/lzmp6LmDUXjbXDM
X98i8OH24ww684UYKbQgms6yOop6ZNVY2GFk7VR7zvsSmEohLF6HSVwNe/2gPpHzphIdv0kxwp+e
dAS+WGQ0v7qwbS+XTub1sqnh5NK9rtQt8Gz7m17mP+fDX50PaZgiwvjfz4e3aVV96d50S8W3n/qz
WvIIn6XnyRJMFJjB1PdfR0Tf/U0gWtMd76t55Kvp5K8To/8bqa2QSC1EdGhdXPq2f7VLYUQjGyQL
FanWt/Lrn5wYjbcgYR0EsqdDPEVhYULXM97USyaFTtkTmX2uoBskLQ0dy8FSZ1QRKYHG3GxzywQf
jkuvkbtZQ4i3dZre/DIDJCKnAmYpwvyluwWkDk45ILtGvSNX2bJeDJ9x9IbS/lPsifi5nEl2SGPH
fjcS0nFLtF5/ryZy49hKM3AXdaK5t/HEX4ajM/vNXsuS/CD7rDq7GWUDttSHQvbmJ20iZ+2MfH8m
CdER/c2YEcT3bObR4N50qlVkuxTONJAEQSX4OfvqdhEdjdg1pZv8pJ1aQD6rvFs2ptQx6FHIvCdV
ekKcP5DYepubKVkFrSzpQRKYbT9yhCyd0BRVnW+bIkqfDfpFAW69SuHVzNCjWg4IQpdwoEfHGvCM
u32yF3P2Gf/xsk3ddE2cbdMsGNFB7zOR0mc283uQM1F24D8xb4HJgvzqsZkfwMf2HI8s29z2hvZx
zq05wAdZTuSmuEzWCAHctmil2Bk97H+sha1Nk1vrroZe2Lejj4Df6AfXOA6+3yKTUn70okrPfWxc
O3qS/SK8o4x6U9tkXWMX56KzGGW5MspeRzjzW82kL507rss1aEYOfXN1cvy6OMMXwjk0lDBuGQVH
mGmWZTr3Q782vOMmAQXoqGtbQb/R91GMnD03cL/1Enmd6CfokJPCVuwBSiUIvsX/S8l8sOqSikeZ
JK+oTlNPkDcKi17p5KYHi0KoeEk5N1fPsUf3QwcdRFoFTVjSDLtuj5h80bsjcRIVnClosKnxMe6A
4XPnClLB7QL/f0cHo22si7KjaTvrEVZhvzKOiH2vHoiMLbl6RZjT/s/CdKUnWpzziX6A68mQtvOC
Qmnsg50tCJxU0Qhn1CNhXnOfcroipS2O8SBv7cXLAjWpwE3ri9WqFhhdvieRBOZkXu0qRvnPmpY8
zMROB0BB4l2sZna1cXlv6JPaobmOdtGIibLIumNLQtOWxLbspi01/djY9Mj7qAWkozEgy5n/bztO
6UFpzemJBPZ6N3k1WXrFoo56y6spnEI8+4uAqe6RZGngoM2SXgstqsxdXcE2OBGKnR0ZY3+SjF9P
MrXic4uUe6NUqW/J1NvjNwg7qxl2dIq5PhoxmaVWhXGrASxpCPoK4yT5Yqv21Z2xqfjItQOn1cn5
sCTRgrrlgQUdlhgEKGwCNKvgUTP12KcaVN06hfwubCowmRn3/PbZOQOggJ2e5sgRR9zwhZ7nsvES
k4vDy3Zom3GTu5StVawIfW7bYzXZj61ZXHMvvVFGxCB/YNMV6gkwwL7WO/8E7OXawdVC2SE2nr5s
Y1IGZewkoTdaz13b7r1lvs2I+4S9Msw72RT9dowUXJnIenEYogRTVXKyKosvhUX0i6gmh7lKMjym
WnXrtYYRUhQDXcWHMy+pd2s1HLEyOviB7vlGANPfetAJUt2Ws6xwk4wTz1bTGRX3w9kzKO5CLfGH
gyeL3xUm2wBVhH9yWC4h4WAxmCMzuyR+nx0GhGgb3grjIU7ahzGDeuzxpVRdXWbPyj4W62qWD5FL
oycDX8R8ybqmogVI1vRJyA1jBjw3K5AuedW1jvmvmP9I+tI4xC6U4Q5qS+AQ/UoDKPJPA8OIbcey
/tBT3ANFc/xjnrnXyJEP+Ib0HcuEd64zbXIBNzj9O9aVYSNgLY1BY/bZJRPDGMLD7fc6N2qn1+2A
BcBOruY8+7dy1rGDaT2c8PI9kUwixMNwh/V2VxHqvJ4y3ABwKmfhitUlSTiJ69kOJKzJr1dbHxMr
JQYsYXdoQfTmhr9Ps/6pqHJnJ0oVPU75dNsA7w5no8+e8QE+24SbBYU2fuyU/+rE5IsOtsNzPDRk
LBdYj8W0I8LlWDvZ3hdZxFVsrcvKNthPnvy9gkm0taXC9duLJzB1OQ8wQ5lNCR3ybLcTdDnDvA5+
c1N0yYuTC1KlCJvTa4tDJeErjuZ/sPwJr4plh/m6ljaad+915r5Ls/k6c+vKoMG9HbKMeh/yKDZe
C9tzQKW6vGqahcTHHW/dBe96Sy3qiX5nj604SyfzgnYEQhBGfp2E+VJ4+2Ie1DGp+0PfZKcxjfI9
6SdpGPtag7dD27GZFaGKYKh5E9FSYCAG63dL434RUqR5lwUI+0NSrgE9rmxvSQAFoTWN9Zb05ORT
MztWOIkByEHLnjAVz4Y1HioyXP1RsbFmvr8VmNFHhKNt6pa/M646+N7ymrl5sR35Pjit6jykd5Ge
x8U8GhIUhEUOnwhj21aXmbgkstUAMWzAmRlnO7Xj3aKZS9ANsfk+qofmitwurwINN0uz9XJWprE0
q/tYGzuSWyUN0Z59rSFL/LDU9HMNw2h2AD2GG0HWVZgKyGP+SvOKTO050aZ1eyZAr4bJq3n2ZdJd
8YK7rbrTY6ZtG2spQIoHEFaGK00L7+h3uTrNo/lszXrzSZOjFh+iEjPZznYnE54nbHW6LRbn6QP7
LCe43v8dvsy9kbhp2FtTf+3s6n6qNA3FjfZQLslwl8/pu06acjfMoBsgcr3zOqt4onN9EgyQtig9
R9otRfuB5dU6THSdPq5wly3GUXk0QVltM44We4d4ncCjY4DjndFt2o3v/Zhef6V72m2MvfOlIeg6
oJ3l/eEMxCMP9MADQO3FR0aFy6MLIzHIB++9mdtNWHql+0JfN92AvNBD4SbZE4FhOgY01Ka+y6nJ
NOd6M1vrS8QNy6CZmlC+MAzxXvPrxUg+tmX2uZH5p0XX3KvvV+M7s2MEgXXpQjCPvVnACmLuawxw
FWC3QB020goaXRbnTqmaACfgLNiQ4ltDFAdA23lI8CBhN4MPnoKsNkA2XjI8kC3trWfz9p1GREbd
L/PTCJJvt0JP6ZsAer4hWf1zm3u/szoXuxaPN9ONaHgGknJ2aJzsG18uGxtX7BZmJxsEaqRNL8i9
SpAfVCFIWYE1zcS+KOz2BrKMCoq+W25Ki5yJqTZmUmPb3xkuGuEwF6lx3zSj8cgC2eGwHczCC5x+
Soq9VcUY0ZiDsHl1WvW+xetxjp3F3pFSkr7okzRh13oFfQTNWszHMjGNTyjQnE9WWpGdrPrYB0DT
kkJUUDAMXHMBFhpzKMkeVjmeXDofNDX0TWWKu4iDCuOcCbZqdFp7JyWVR5h46RgnISwchJxnials
l5dj/OhrFKLGLYVWWBJtB5HnSPPmM7p/hy6FqzYlBoPtANMWN18tAjXbfsAmueeunUCU9IGP9GdT
1HVGet3wYezhLwjVQJhtInNjQ+cOZNSy/+X1IbEqKCxR0wcYg4uDiTMrSGQ2nip92kbSvGRJZuKr
dOS+aBzvnCYlvusegX7u+vhyk10xtvIqk9Ha68YnyG0UTBjItlkZPSPTK4OiFdB2LHND1lsD7lUC
ls/ApjlLtXXb4qAqnruSxOEAJ4IR1lrVhKkF0QY2OcsJpBwc52MALI9xfp58mPz+xqHA3+kel5is
xue5JtPY1X2slGl5nsDsbTLDw3U8UxpiBqbPE7sNe2JRH+vauvq48fbk6v5eVMMzNkT7TnPUA0QX
nXLZJhEK43gom37TWGB44dnIW0bYIxFjmnjBpdCBZyvL57mH74H4k61u0eD4G8BDTGIbsgQHChBM
8PjISZ/LtsFCSl84TOso/ZxLY2PMrnpQuN23c+Gg9oDV6sxe9Awm+KZNBusiLb9nul79QfELAj3p
tkam6jBB3sItHfGGd8lOFUP5/N/sndmO3EiWbX/l/gATnAfg4j446e7hU8waQi9EKCRxnsxonL6+
F0OpKimyW1UJ9MsF6qWyEikXfSDNjp2z99oCZlRU2irZdXYdbG2bYsfsfABXWl5eYNqbm3ksqh0N
/O7a9ePPuhRJFBSTu4cpNN11M97xQLoGnCWPqsdogxsaUdcA8tS1CfOjaroxhKK4isz0+drMg6NG
/x/GakOfZhhwLAXeeMYm86XhvEHy9pPpL89J68IElrQEe7ZhiKBYEZdD7BfDFhvvvky/aX6nkOpI
/WzIvL2CEHbbZRbh5inLY9pBAYQhuWtbjre4j629BV3abGhpWXl+8nGnUSfoR73w35G5ZW2sbHme
PPUSq+Rz0xTcP411p/qL18TvyEboCR2rk0+aRuinIk2OWLMlZNx3XgL/I4PFSARBsy/YHDdm4sPr
JSxuo9W6cbbt9i4fqc40methrxaitgsiV6+LuBkpz7Rbcqbh+RTVtLAl5DEfl52gw6vVpruZRKeD
4A7+NIv0qwX2ZmPFI6wkCwULyh/S4zepUz2VTV412ywzqmu2LMQNU2OVFHiN8Gjnifpu7E3ALtrU
hcDsi32eaYkIW5PAU2IqetABo4GvGbUoh5y2ezcqv0QZmg4HquriEHhpvYehBV1+XpITqhN3J2DK
z2JhvNgEN4Gv8ts604xvTibVaUkz99haPiIbhrxHRSD7zhlt8WjX4Kp9YT5zhs8vRW1zwE9QhSzJ
EA6ySc4WEsdQMaa6oLElN32Zpr3VkKWbD5yWBs/Wdj0y8EgA+o6tGpNsbdlRgtEashUGh0z2SURv
gza9pd8ktoLHAIhqC8UtvnHhKqwss89+hW65Mj0oByXfGEXtBaBNzdBiPjhiwOc9QkCtgLs2MsW5
XwSfAO5lUed7GOUrqGZaC7DGpq4EzsZfL4ORaTiHLHei3OPUv7NNkmT7yQwRnee7tCHEkrrxgN6I
SVJZDTuWK2fLag6PrnLqbcmQIU/bGw5T/j3AVHvPUZiOizXlT0NB0NPK8i0ubNXsQiOnhetZBqda
1v6mZa4TmTEqI1VAF0UjjErA7E7eLNekhpL8ncImtEa0wKh7qZ/6ouuPsrG+dYu6zPhWUcSkH80l
uzZY3bcQj6rbXPAzNkwX8qAgxacswdJiw92AFe0jsJbaabRzSHO4wYumuiSu977xA8mQzejCiXyS
jZymXW3o+2Sk38FghrOMk85r+jp/FU53nOL916VpsV73l3mdRAmEbAvgH7oMnLNMqw6Jx6o3Y5/y
8aDwuZYMgTGwKsO2vEqh3xH/0DoULfNx5EkN1ZrIrqueNdIxREQB+Hnw8s+Z5xx8u7udQFUcMtQD
EUfIE0v0+zYe6p2tpi1HLe5kZNFhP0igaGQdXSM2MPf+NNJGWdh0EcmCuTAAymsHP1fbZXCLsOuM
OuCgs9QfOlujbTKOo78zEeWydt6bczLziRj+Fe7Iycsfw0RwHOw1mGoLESN0BCIjzsZjyphugzbw
M+3/4C5PNH5If9ULdmmERRumlmHfekuAVKM1TLQPOmpAx9vYQqC+o1DWyPT15g0HnPyxitOvvtFd
y8U8Fb77zNgXGfFzb1R71fvfgDO1HHOzeQuONg9lFUQdUkkDkFS0dMO3FswsMMfiU4oCb9utWmnZ
wtsymYCVdNU33gKvOKpregGpAcGOVesTgsdbkbJAh1IJd4KLgKSOrEvzqFHTt3AISgApA4fyAbYi
f4idHEJIhWG+7bY1iTIiSntvM3buqa2Mk9AdiE0TIpOpKNWOLg6WxVKBcl0Mr2OHnjt1xoIj9rY0
ywCGvi0OWdmhGGdV6wFJGsJBi5B2pOGtjNz+UbPdSu4qH3v8TmjFKEILT0JzcjkjzCwfpgKxagdG
R3Ay35ETA29MSMjVzwpm0GdZTF7Rn2MjkHQsvltY/rf79fuvzfVz9VX+3/UvfqG4YJ1L+//367+C
Kfrzuqtc+Jd/2b5KDu7UVzHff5Wq5KXfUxzWP/nv/sf/wwwq6+d/0YnHd7Zifv7nTvyh/pK94Z/+
+ZoffXj7Dy9w2PqxBCJh+Um04Pt/0IYhvp4u/dqN/1W14MGDQrzlOXS9OU39ow1veX/QatTXlwEC
eO3Q//j4t98FWb8DPOG6fKNaoEqAJcUpA9+n65uvCWw/qZaVKdNswQ9xQKA6RVZXls9OHscIcjLd
ZOCDZJn8bDkv3O1r7m+RmMbZTUV1WVwysEPDQPUT69nwxVMG7Lp4qtlm8hnYelBwZuVVVTTBEt5V
iEY/VU5MUrdrmDciG0Fo5oOwLgyo/CUs8iqp2IRKd5+5/gPky/JeTGq40YfnqhEER8m0eE+oE5pT
YtFpRw9lDYtFb6dnCYd0Yt/U0IVpVmLG0QQsc0IkDGWfMVhXfKZwJBjKEmvKLI6UeNuYc3YAUEjV
HZeBuiQz/a6d0uPFjhyBVRMJL1tlKBiIGpvcz619R1Qh/aE0Ts9W7g0+w0cv86iRQFWiOQV20soW
7AAo8mslZ8YBVilPSSDHF5ij9ZPdZ05J7zwhingsuru5zcHlpCbbSG42PL0kuqkKFagy9XDK/JG+
8dTcOtYMKG/0J/odczV6NFiy4tq3qumO+eVCPQNqWUKv8EbFBlCocKiV2LAk7Ecz826NTgb4Va3q
ZZIcc62p8m/xv7XQzfP+wZpHxvpSyq09zhax7liYaDEzlnZ67C35vKgTG0gWHxZpdMcBf05BbJcT
JBsw6t4ZkqZZh0Kby/dW1aoH1MR0IXFqYFQtBuNj5hXxx15rp0M7OqySdaCdx4W9ta8z6Eng91eD
2XLGq6M+lAUCX0TblTiPsehOKTlXUMuDJd8k8wrNl1ihbwa7LrctTqw8qseAfRb50XAptQkALDit
4rmb83KbwI909klWYUQ081F+IhICPPUYdx35tJ2V3NY+zfgrHqvsPm0L6wOqY2Q2i8PV8B+KB4MS
YIfC1z4ZZk7scaqa9IqjaSI3c9NGWAQ7EtGM4T4Bhh+6VT49aTUDZEuvgq+jGD2xc3XgBggTcJFt
x64L7gMoaGNIhdcQKZBY7i3dRFRygx9rNQLqpXixkc0EG0UY2ZbZchUFTm+EXWXUj/yOxTtAh+mt
N+XyIo05PXpwTIKtQfADzO3ajjQXunnE7do8gsikfESMLSONTfhsNIkNUtFWpEY3VXud116TIRCo
eMo/TrWRr0EICe57vh7Q/Hp7DDh/8I+mNpIedX8wzLl7LzHt6OW5/u6YMaXWMyMb1biJh4UUZjp1
1nxMnZT50ujeGkBoOUV6S0jPIgHUBNR0IrZm2MpJlU9xHCBELuOhjDxlB5LupNmE9L2dB6UcteJR
jZ6O1dyFaU09Q497OveOm+7tLkeSTl428wF4WkE8FFufiX8oeF7uYznpHt3GoXw3xaNVnV3V6/mt
lxHYHEQEECr9wV7kWBEhibXCodkKR3VU4r1dEgajEdNaRJOwxoMlhuOQ1O6laVuxr3oyLsqpXPat
quY7xO3mQeWgLomuTQ7+LMs7GifivhwxYNhFnu1iKyjxf/BDWrT3qpizE5GI1xWwJ1X1yAT6jEHi
EQE9f5OldXvlxd02yMwnN07BQubaMYdmC75R3xg+tRYgzDGcwOy8T2mpHGIpmtDga9l5gS9vMt1+
ClSbRONigSYZB+1Cky6+YqgwhbNCnGL0MKkSCoNi/iLkwJSO7zDu9VOemf0cGkGh73SZvpssrPhl
3rynKYeNw29fgMqV2wlBmD6LIIr78n1iiRt3zPPbvqs/2qCwNuZ88rJZ31V68zBkFqOxyevDUWfG
po+cSWkgDsSOQKS4IhWsCGcXf4oaZEfPPXUvcMnkUVjyRAeFrmvgc+JFsRMZci5gOkHViLygSI8i
8eyMj4cgCAC/vATTaO9cdB4mtxEEPtWf9UQQwaep+l4nwWSvObW2t2ckOP3cLNczQ8eY+8egp5I5
7V03z8E9LKgCAVHWl3eFNo03biC+eA20giJLjNNSBd0WmpNfcQqYjHWZ7ZDm+tx+j/BmksgxnIaW
i0OiWyahEbnJfF1OS0w+oyHeLeSh0TW05bUZZHeO0DoeiSINxTDI60pw7BEV0S5DGcd3jhnDDV8F
gE4Dtphm5SmI9TEqTCt9Lqf4OWWqe4e1c7w1p2A6ZUJa924W1A9qbCD7Wu5RckwLJ8Wtk2v6B0dy
HEddi6kyn+IwcHmnZuG9jNMg71HzYAdS07yz5iXY0YYrvzFlra+XEXHHos5jb1vEhippX7PGaOcc
cDWmVGTd906ZllGHt/ZkebRDnNhs98Ek0xe7LHm2AiQpoVeoe27CknwDvbzNnRikce16W4YNHB0M
/dazpU2TMxeHarGs25L05hVCzElyND45g3C3naEVDxXHuI3Te+YH5FYdExNgYNwZKfon6gIXBYFX
E2EDGQ3srrs3WsFccgDT48hxvqr9bDq4PVvkVCzuQStxckWvxd//dgV8yV5EI5tv/a8172sh98+C
+P+nOpmKDezA/1wnn/6a9fb9JX+WySS64euj3EVbYgM7Wq0K/zD3YWNwQD98Z5QgPvinuhfNyA9D
g/tHgBuCtptJ2ACCl78VC0CR/WtdvBI42OJ9pDMOpE/XfaNO6eLeL/Nkck/A/X3CF13PwFRsjDMG
MuBPr644c4nZ9QqSeeLrpp7xiglM6KyMSw/S4qEEzKxVRyldS0zAASf8/Fd+rAyXunAgjJjW79Je
Fyn5B96uEgMd/Ose0hJqkBm7Mix2qbl9wiEZEch5sDv5UiTjXW9nXhwaJoRHO3W9XYluBx1rR8/I
XOYHzV8W40yYZtaGXWDUOtw7ZoqgRA1Bp7GejNIJc6mvnGei4ORV2fmqu80h8D+ILg6eYGZarEqy
U2u/Zchb5hICk3IzBx/RJNoNl4AMsJ3AuBEuyXEFN+BcV6RGZv5N0dUuswRvjLSgGT9lAx2WhWd2
R0ioA/g4FWvVb6I/aKxU89eJX7svlorAXTrnn1zpdB9NaVEOM6cPXkiyfSmn+drXBckAnLXnA/8T
XwblWjeZQ4oqofLGts/XaDDqLv6MFXR3xLtDS9bnWY/6MYGmZ7feOmlUjWBOELsz3RGHqaG2VLfK
UPI9qFEy1ZCL7BdG4XeBNOcjXrS14s4QfeAh1rKrtMyzL9wPzh3uiwEnO1Lcm7Sq/T1Qc3Elm8mg
bO3rxxQS5H7xFcGDi+2Fw5SkTWhjT7zYzmB+0BqEL+gVTOumsRMVBW1JlxmNCaJwYznRZ5qHKFMr
rd2s1VZLB9oOWgxAfUSVDD53ashi6ZZP2ly1Oz8r0W5m3XJgBEbcHz3BQyqN9mHR5/haaV1zbrRE
VbjutPmG2aw7GMZuGhD+0uv58U/qGntIL5pjtqQvk0DmESvUDQicxDFvJSTZI7XLWDaRhxokD3as
smwcCKmRFI4liThbHUe//vKfFfXf6TxwEl+Jz//zinr99bN4lsWvLrHvL/qxpjp/4KC2CYr9J0H6
H2sqBjKoSqypP6wUPxSAhGTqAGl813sFNOGK+LHE2vrf8YihLnmzpPq2gy0a0xoeDfBdqxXjZ8hI
aSnSkOJ0OFvVEnCrLYUw1zvQopKf6zOcV3smBBHMV/oVur7fbYqsGB8dX5CdtvTxQ1n58bKpefsX
gTfhxhTSPU/QBtBsgQwJTVnS1TYtgcRgydRHW1YVYGKvy6PBDNQuIMP72kTbHBaIoBj3DYu5beFI
hegrrOs+qZwQdkO30we/ui0Kvb7tx1HdB7XLcRWycfGeBWI8rrxEtZmA1X3UuxHWr55qVEN+E9yX
qV/dC7N/7/rFcpCAhhkBecmt2znLvW6U4n6Fd+5oKbj0Snq2hdHqj0VL5AhA1QIBojFt7dRGRpUR
D/iokGc8e17VXWWyoStjL8AcOL/KW3zt6Qfs1moOodW3kZUMJEGmHqRSp0vvncnNt4NuY47TdKzY
IhmJkOjkO6xXABIMWI0IBAboLrrVLo91r4pQN6bPxTQx3LOGAq2JNmTnLqsx9NatIz/BmEbP3vEb
vitp1lz745DutD5djqJC0LpJCZSJysH3VnYEM+CcJfPWDGR+pZXJDSOGfIeeskA26NCwhfJ2pY8N
WRVprc61ZmRoWCpgrz0Y2wew+2pXwDYJe9QsNz6z0avZ7OqL1+njGdr+fEURYD3nttUcmfL3DzS3
StK/6cJsa7NFSiJSxIYVvHv6S52+6wxPi2Be1ndar1sP/Wz3T0hgy2+zKfVHc1BZ5JKuc8PJU7u2
Mg8MqN5/5Ltq57Cb6gCev199tEQ27Ay/raO6x+Q91gXAIx2ptcYe/6UbpbzheAX7Bc9dGFjDGs3G
jQMEWguCF1RvSoSd4Py30RYLfPFEM2VrY+2/q+VADLgbdLiGSP3bcH5ivgJvi5mw/UwXzj+9wh9R
77bXtjCSUJHIDdx6gV4sSbybDC2YtgOb1rldIJKUCUcsfXDLr3md5Ld6C7gmK5LlpnDyFmuzE2sv
DAj9isOgNIINh3WUSPi81YnGjEfnNCWCrKCGh0KcRys+4yOzOf2DmPLp7HJK3Ka2VJfM4zAE+KUb
7sTqEe5e7cLaq3PYyZLHwC6cGx9bsVj9xcPqNM5Wz7G5uo8Lx+pnjn+rKZlWorcGjCO7T1fXMtYV
DMwSkQq+/dXXzNSTPXr1OjuvtmckcEwJ41c7tCvi6j3LSEtoBm7pevVN00sjSG71UnPSxFatVoc1
WR7+Vqyua9qNyY1IcWK7qye7fLVn82xPH+SraXta/duuS9swRB6v4UHA3014SXVUy4Dhvno1gA9a
5ww7TEg61GOU8ZzwXu3izEffe0ZNq8lzm7gN7a6LWUmydomWqvlSvlrP1epCt14N6dmrOT2f8akn
w2pZz43Vvl6uTnbr1dQOZwiD+/Rqdsc0Od1hIDU+iFczPIMagTO+/O6TN/60zQN4WF30xF4keOqT
8dVhP73a7ePv3vvEq9r+vrdSNSBrhOlYH5eWls4S9j5KwjayB7MYH0Q+Jf6LnRBGVKNaLvXReVdB
SOm8rd8y6t9pSvX5l9lrW6PYIz4Ugo2Lze0/J6t/MYEwbazfv6sDbtKs+cU0+f0FP8YP+h9sucx1
cUY6hElYnNL+rAF8+w8fT7jhcMr5YSL/UQQYfwQeaBSE+Zi619nAP4oAy/9j3cAhBTEv4OUks/2N
+YOBM/Nn3zgQSEilBDR4hsVw8HXQ8XNNEI9aMqS14xwIJ2vjiGNKcZ+ujGLqhyEkmweTDsL+HSf5
ZUf8awxxl0l/IPXpnVP77ZPt5vIDEUzyQzLhBvrpm/xzXPJzxvdfmGxBwLEToPBrggQH1l8rlgBD
FriowD7kg908O6nN3qun9SoqxubXYRjeB63OtLBtcFX+/trUXG++G+wb2EnR77scRF3bWt/dT6MZ
XMnIjVTWHWjWfay6GE3BqLLgUgT4diK3dbyzqROEyNfkeqfJDnAH5CL7NC31wjQGtVDULrN1TErE
dwXRA8gwhSq2omvcOy/12diQ+jqHeKz6s9Fa7c7WW1RuKLTwq1eE4dmDrG5Sc9ZZNo3BCHW/69aT
k0cep1qgaPgq1TqmLO4EFNM1nxKfVnYjc8ap0m9OngRzI0Cc3OPGqnfNbNeoDnrLJ5miQw4QggPJ
Qwtk/QdNCA0lpfeopmXF2iwdfCrPbWuEQPBXNESSA34la7iatSpm2LJYG5gyakYjOg5YImKE1W1a
IyYzJyK885XipJFEdib2I45cMfcffCQH1FU6TjBgGOk0bPgB3Cu8bvMORZy7nwLMjZptjnLDvK67
D5SW3+kSSUqUs6GgUNFdoHD0+tCGT8F2VNQDu8GafCKAeJTuAeUl2O66zi03xPT2jwYTA0aWDGYO
jPNKBs4mgJYJq18aMhQg7ytzDZqlRHcAIgGYYqHgclsDa22yrEogoSOwSTKTPgNS7U0uFnRhLdKK
Kw6SpsZh1kVD4zgfvXz2tylY+duiJn1ZJp0JUQaeAuN1rCybRJ+MHbEVYid6fH1zaWr7xfSTL11q
DjuwXpTHwxDxpAZo7bzqfjHnAStwo/Ljwjgh8jnEP6de314h0l+2Qdn2MIxFs+yQ5SQM1HNgLiHj
hakPByB1e9yyBplV/nQMfCN+byHKvvLHFEE38K/0qz3qw42BXtHZZLVXfcVUvSqPFqh2nZPhqSC4
t0P0OiyOtXE9lMYRz95Dmmi5dY0AA9UoJSYG/wcEvNnUbmhCNiTAWjEeYHqctbHxqQO/1HkaZ5SV
It8j5hq/FMVQrfLplKSlDay4Qb/A7hHZ85CV5IajDbXNGylFfFzUsqJwrXz46E5ZQtI9WVXPODJ6
hdpZTYKnotP6lzpmAhAJIg/QFtOZzLY9Ohpt28T+fBlmo57x4Hi9sVWDtmQPQILm+Qp36IrhjGsw
hk3NWBIsX5q0q0ybkgtJMSZgPLK1YN8u9CuMzSlbQV+fRUpwQ9TpVvMsG1iBhphLbvVJbw4z6PN7
chLXxTDl8xeYpG5ANHnXpgJeSbEYcDWxfrY5xRtOMK8xbjs86XKDelF+6DM3p1AjtkfbTgkwha7B
AAVGrn0i56J5GjlHSewKA36IdORB3pLBSncEVp76rCO30dGr0gS7Dpi5KLRZbfMsZBk4UauVOBvX
pTzgk2PCyZVJ1+bVLq31wzVTheV9KUk9gd5DlwP65BQjmFkidgJjfnaUIjnn6H8fSBXfp1QkOibM
rBpjGYePdYLaVWJYd+pnNfd0glB2yVMjFve6ox0ygJwcGm03qh47FHUelhDODDdznRJOhCQImaE0
8ulO4YO+sYmHEBuC2csb4ZSYcogmbpwIA9EAE9XrmSwMSEDPRGx45IXyDrh3OW0casPwB1w4VMmb
xXJiFdVSeJ+0AdsyZwFRBGGZIPiMGt+dSYBOZ5/RdueNT42hNQRlzEEV4YluNjGZTIfEnKiSR9l8
lkb/zppG9zAEQe6stuTxTrmlVUYaMmuYYulaZBt+VnEGbigdbQb5OwOD8SW1hhidrsYpO0W8+WgW
aiLLJFXOizPULupzRCS7ZiRC02yo/UrDmc42o58Tx/UU5Qiw5k3fIaebOuq9rc+g9WQR/nkIIGdQ
tMsYByv7DLBPK5gjO0BnypSr8swQexo+JtWYHKHn3qvnfT1aM6vf4OYiYh0H+pE49o5kZnKBKkt+
+E/h+O80kIyAxICfSo6/UPfOjcrkX8Qr31/1o3r0KRFdc+WtE+NAIUIB9Gf1SMMe8ZNPE8knO9ek
ePtHV96ihUT3Ryd+jI0COyCakz+79CZ/IWkJQG5BBeng1P9Wl95aO0Y/UYdwTax5ATYlLEUuBeub
jhKZg6PCzMV5sI7RU+a5ZtyTw7tcWCbaXdPlPsm4rad/lpoXP3ppIA5zVceoubL4KAU6WK/0jDO7
er2HdTCE5mDgJ/BxdDz6LTIvkiYBHTQ6iAiDudmNUWvqay6QwExpUr6HUdpv2xWJgQAgvjS6na6m
aW+IRAdjzkh0Me77SlvWs5X7oAjwuv7pJ/tvKtQ3Ywq+ARunKS0+k6rctN5yl9jzBata2x54Iqdb
N4aKkMwKflrfr5+L9/37672p11+vx2AEjgqtQ8/Q39Sk+ED0iXTaljQTYa16uM8Jay9wdL6D31/p
jTBpvRIRz4bHSAfPMUOdX6vfRbnGsmZqHNBrYGrP83ndDrW9b8XZAylV9n4GFXT/+4v+Nx+PiBKO
Ny43E3Cs9b//VHLnuokioJblAZgG1CZtHcBKTMwQqCYHQMffv5pjG8y1OE653hpy/fPVksAHaIdz
9IAL04EvK6plN7nCGG9UGTz+/lqvdupfnxU+GE8rkiWoGYjUfr3YxPKcVpR5hy6dSiu00lgyt+2q
VcpMgFY6QytRQjHAkMVwtZQUeluyKuTf/sxw1bHL2jrtZY9F5de3URrSmyuF+7ND55tGk5yBLiTg
awK3ReDw+w/913vI0Tng0kun4WHbb+nxosMI3lM4HlpjWe4aX0hUqzzBLWqf9DDLDGuWVweF/y+u
+9fbyNE91wC7565BgG9Z3uRbjfjN2xyXKN44gBTBI+XQSpzJVP73rvXa22fAR7uIn5e09TdroJ1p
cHJSfKaZwQSwm2Z6ZviW5lMyj9a733+fb9bb73MEA+mb7Xs6SLk3P15e9a4mNO6hZV5GKpjYq45l
Bs8n+v11GHT8vK5/vw5jXLIwXm9X89ebhKpGCreZskOsOwMBuyPWvY091yYSI8t5SLOsQo2EsIms
RATh8RaRVXr5/Xt4c++s7wGUEwsdzGbTpX/y63ugbC+yzul5Dxi4otagXF+dDsklxi5+bBLfAcFh
zf9iPX/9Cn96TNfLctDhg1vkP3B8f/NzDok7NAsxkJAcY+sDuujq6Fr2fN0y0NwLqyUjq9fWvPVx
pkAP4xEu0GF06+mLgSNIvLQgPY9FDEQhWYfPcUa7Ml5y7e73385/9z6h71Aa0MGhv/R2Pk7fNh4B
u2tXuuW5n4n1tQWnvhKdYQwCwWWymuOiRWbueVuNyvJCDttMK7mO44MqGvsU9EF8QONoXQeaK72d
S4JTHjVp4A3737/Xv961PjE1UCvINfLdv4zy9QA5uizH7FAFOpitIvHh+9VS9tvfX+fNU89PR0HO
T0aE0Jpl9HZvzDSTL0WT2eGV0hKQXpht6qJxVsqB8/D7a71dzl8vtmLN2B0dOgdvaWOzLx1pTznL
OYSxKPHjIdJLBrco64odGhx61tM4nwxw20/4D5L91Dj9v/hiDf01peLX25UuFdA1WoT80P5b+XAp
WtxEnRlfeWoU88ErTRbTPpisFjJBS/Ck5eqfHQ7gYZYp3OkMFfKE/18IbIiV7pxkMsTHALrVbT8E
psLjloPW6cpeZaGJd+xCNjaGwawz75fSir8NSNDe+3O5XBYS77BJdcJ98LoJj2rlO6dB6Cy4soJj
46jCfcBwp1/1yObOaW3PKtLbTHukb7/czUlsAeni8HdTobV/LuNZ/wxpMb6g7kBGHEx1/A2clwNA
viJRdUNEZ3yFBNaWu5yjE644T6w1Aq0/fUNnHl94EBsvQCqsdyM56B3+eZgeoZxi+1uJA3HEtYim
DnZXnl5QflZH22FpMcSQfVYpizfQSOcbulCMyHVF2RjWsQ7VkTjVRO301LX3o00ES1R7k/ziexyg
67zznvxuFP49jGjuN57+pNgVTcDlkStqd74JGH+jS+U9LejzQFcGycVbXyudhrcxOxYOpWzEL+Kh
I3gMGmu+sM+U72n1jTevX2/sjrCmCO25a60uLY7N4pXpITYS1zqaepXisQsqhc8pzdut97paKWM+
iX5hhWIEqn3C8c0d2dCC0jEOGVDFspbvbnb8DDiSrqeP9pTZHzjilxrsXwavICq9Oso5+p+I+Egv
bo+kEZFg9lnowUhEkBBzsg8IQqXB5bApoKW13vn1gOZPM/luK8vMPuOCNXeGwLOfO2veMA8NRqE4
q5Y7HLY0qvoCmr8+dNMNeaygJT3byD6Vbs/StGKTDIyJ5dZa78NqbGg+q3xMwjn1ezhhk0EBg8Fq
2dUDw+3NK3KOIQv2nZijF4xhOSx3laPpWAUr6hyVSnquOR8Afg1Akhjbiq9t0Vq2z+mY6Fd4xLh7
HbArt3CDp4aUUE4MSPW0Rxes9Sq7tudLopX5sfDLbQDDGY2qPd2QttrhOfXAKYwL+eM0a0K4WOKO
pLHsoPuiPo0JgqKM6W/kMvC8GFa9HFWnu1d4FuLHpPe22PBRTrt1QdhvWoRx7GB+Wbx9kcHg6MBs
7/Ust54gMkMdtau93sw9iC5lRbo2LTizASkYSIV2wYQEERdmSdD5bJvv8eJCR63nY24EuzTtLHow
aXOEJYvBQEPjW1Qj88eKj1UWvghTYFg4snu1MSXkgd6xn4QnrQvq7Bv4pT5meWuKhhm6CBuOtXO6
7J0buxXBiq15KpHY66pwwrZn5gdkCHYp4cFYGWjeBi0TwyxI72U6fw5a87lVmtzmWmVFswvV3MTv
cID88rFb9Y/0RdoynCefXU215qfKso8LgwzcmEyr3Qw9pk104xCfaAonH3v0V8xE5+mYlhULsL3W
SJU5X7uZZV2Q2XZ3RlbKozY4TMEX91x4HZE2mKVzD2X3uogk8munF+3VbDQ5ZuV47dvMiZUfjcZu
jE2sJd5ZOSVvqCnJkSJyzVzeOQuhCxN51wqItBmcesPobiiUbJgdLutF4enlO6gqyTt8BeMDRivq
h0a2YFeRQMyXwlusLZ1UbwdX3v+SV5k44MqdDmkX0ColZcG6iES/951xvPdA0m2tRantuv84mDRb
mDpZ21W3zGuX0ONJw+amIfLbmAV+NgxxVwkByuyFtStDhh0ZS1FNW9uO2RG8JPCu2pyjD3qnAofa
XO8CABCAfAe7DUVrVjdS7997BFhHxpitvbXFz8MEd0YeoQ6w852TmxUwQQnXLi+cW1qScgdOJvnQ
58l4stQU9Vk8HvNRYarCwBZ8svKJ3rsD4AzqIOvkoQ5EerQ66vaNOfryahkqbsyc2oEjQqndlbPw
ttUsPtYIvXd61Q9Pyq79b4CP4c27tWE+mpXjfZjGJVj2urMiK9TILKBR1GP11F21yxJcT2QL3wnA
wbAGG8JL+s674gQdXAWTYaJIMZT42pq+v23HfD52PUDlytYvAcxihiJMM0hAqClhag+ZeBnclXEX
46q0YovDf57atCmE8ahlGt0H3PNHflTk9o6ijZrGZY+vY7BfpkWXdx6WDNp5tcQljD3dJ5gldvNX
J3zi7EdPK3eu3w9bjAv2uwJ7yW3SSwv9upEf4rwzL3yDWWRVeMrJVNkPjsONHdSX/2LvPJYjV5Jt
+0W4FlABYJo6k7ooSkxgZAloFQjIr78L7POeVWXRSDs9voMetFmdBKEC4e57r81QUaxBKlq3UZO7
B7fx7MsF/7BS9ezeh25jbgp/qPa5mOtdzpjoudOcEgsN8fLtADnVhx6Pvzh0/X1MHhpmFCwPq6gN
o6dSjPT+hV/diDlk2x/YFRiV1kjL7ZSBZsFH0+f7PCu9r24maeJUTXQxGq5fbcIQy/NkBNNPTTl+
qe2hQ0lpgPKya1AUkABKvulL9528hd69pmJHl4gojwLArE5AVTVvF/DkIS3y21q6+sbHHXqwyUTD
1x74cMJmdRz80lj1ZgiephnDq7RDHOhEffGSlY0ntyh9ms9O5C4ZbWn2K3CLhHADjwRgdOr0ktJc
PXlt/a3gp5dBHXSoABYmcZ/h3D8znkuxWRitcYzwB2d8XIVeNwxQQdlg0zHDKVnUQFvueLLNCqKw
jaBGSVgTkALTDQZHFE1XXtBVL2gTejI+U2PjB3wDG1hH+8nFvOr4mb41Rd++pIpY7rTJ+WqwCBBl
zmDH8ZrMfdSiK732u3SoFVeCOKz4V2xg0dDktcW82LqkTNLGrwYk99UI3uM6Gdzu0YjC/sVRif81
6gIF5BQvEBRNMfvMctypyL1iTUekPBh4l050jANol7L/PGnUQSIrmo3hL6COtKE9joPKXLOLiq5J
EfCIgW7oalhNeHQrABb8VXo8OGUqrgi2ykkbHvhm4PmainXedVKyu6xi3PdpMx7McNAnpkh1t9GO
BcYmwSF+7zOxYkTqWt2R7HM+IybdIZ7LPGD1aWfjAcGI2AWkmmyxiZt7W9T6VCM8+15TG1FhIIwv
jYKroPzkW0jOOBlqbHGuYq+2ypVnqfEAoS98YqxkPxtWbfyyZDdcMjWKHtwSV6tZ8bOjMwaPJuTO
FdAg9S2snYTtpCBaok0e2RiHWw0YBW5w80naTxGzBUAxLK/YiHmoiifhAksBvfLJ60dA5B7kOObN
gLWgrKgSwwfZIMVqZHOy8Tz4HSZxzyufGhv3uVORX5W8ZJAuIY9QJzOv0BWfyuiAKNYit2L4SfJ2
sKeWB/WlrGCXkWy5hrt9slrkdGbSm6vC7XZ+FNDo9y1j44U8zoTBmxeTi5d3Np9RnMhVXHX+3poa
8rOLCTqJTsb7Rlrx2oKOfpWW/S+EPIwGAZCvJDC7U0Jjd9vSzTolTMAOREbxwRn7ifdZdfs61uIl
0+iaqPH56rARAlZWORgMk2ZXDLq9FHpMLzMUepmM2M2z4VpTVANbGcabQQp8wc4oD65iWiUK6AYt
QCAQsDEfiCq8HU2M6ToH6ufr9qdWBngirLx7UyaLky/4phhU79RUS+B19A7mSBwxod1h8XlOpLOr
whjlXhdc43U6FUbzdSjmmy4LT7qSj7UKr1hyaRih1ruQav6VNtGTGQSfPKvcozao12WaPwciQa+c
0aT0dPBiuqJdw59DT2yY7mMFYx0ClPUyBiYbKyNikY+tYy6V3iB72KVdfTHG3rDqIvm96EGHWAVd
bUwiVATR0HWfZ3v+PvbJUTKr2zVejuedFJjos0AODF4ALCmRLmD6ponxd5XYexPQbZN8GXvUekT+
XLrNo/D77qHxSc6L2+SeWIz44A3I+lTTd18MS/nbceihOlDDXDLiMw7MzZbXfBJA4hLvi2ydcp8U
jfQ3bQwhK2kk7dEhXcoJL4jHfTUwLBfM1VAumHK+1L1rqB0php8WgcsPIb3JOBl1TkNnlQUtWGOr
twb7gpinFoh0w/DvNkc8xe9ZTZY+TzSdBxoXZqiPUaF5or0hq9WKrqaT6pVIc4KjWvTcEDDc4eDZ
nWdcAyL0kk0Lm4cxW0DTVMKmv3xFeavOCr/6KKd+tSHgqRVHZcTgMlhUbEUopDaWX1EWRTz23aZi
eaHPtMw0pgrAaxdRIIQExgHNslwcWvN43fCNeyLWfboyHKDJODyNrZ4aKa5Tw036rQ4myo7OY1ka
WvitpblUJ2Yy9j/T2RpuUjmZl/CrENREKjvF2RB+jRCzuZuI/LtPZuvqrYQgsYDXegFJZJDulY77
peQNdDUBIqrbzw2pagBqDAl0x7TVkb09P21IJsdxRYG+cacIep7pUV/h9P0mczB4iWL7t3Li+hbq
BBl2fXksFyz5zCf/aGUgwZPWDk927NIUwIdw5SNQuXid1Lwer68dYzsxmT2G0mZmk+X9XnhO8eX1
nwSAmD4JSdlfeWmw94B5HSwb4nhbaGqwUVl0CXx7uIEFiSWSYpNZz1zK+yDjYmJNcFeCzPbda6O4
zkfGKCOQtS6jb5wXSS2gPcTB3gj4EwvQMSc563IvC+btACU4gYTsGpBII8B1Gi+3QIPNLwWzcbb2
GWTvcBjVUbnleJuN7HdnI2auT2Tm1VhPk14T8q2OTkEvvIYHeN30cV2hTE6bPVs1avuuywm2JxVw
yFbJTFeE5iWLAaCRVShwnVRO7zbHLBRFwfMvZuMyqKL6meZfshdZSkfRny8CpVpS2fJA05LB5RIv
SMNqRyz9ANC50eLaNQcXtt7MhGx2aV7BTjm9PncGAuBdn3IH7BnrH+6u+S7WQPJW/Qgmnk9DHf4y
YF/TFKHMusu75ZrkkPg8dJp33KuRhIaey0aTcu2Y9XxllWa5xyH2D0PYm8LhZs4H+MMVei/p8ARo
ZwkDDwjPu8vzVN5HVmCAzYRRjGmCfr5HtPWIJOdLIfhPoLGo4ysqua40V8uUIw8spByEGPzQdiIP
xN00gyG+xKZLwgdJheD7Wp772GB7bXr0WTHGUfCbhhX+mk2HplLK02TDMydmyqieaSWWNj5Gq3/U
Fo6PwBzCUx+H1TPhRuPtInGvV8Q+cTPtjtnkoMNTWJvVc+a1TMyb0SC3se1zgaApD81PFAecYWlJ
2l9hRDrV2g+Hco9W1LqkblGfdbBc3kLkC4UG1DKQGevTkGk80csLa7VZ/KOYi/oZ5hmHHru2P+V6
Co+alitQad9on+eJGAFBR043/HfIXTKSM/yXzm0Bi5kJpYeuv0NoC9YBw7x926MREZq7o3XIyz4y
Kw27CShnUQZ7vUQBRJWcrmxa4Fd10YdfFQmFLkik2bwgntm8KW2Jii9H0LHSVD7upmQ53AvsCIir
FLfYXZ6CAXPVpVu7tBReFX+Zr6kJh6DjKfFm8RKJtH5mFGlUa2axvNOVcsNNRXWKU5/1MXC4Uvgs
jYeZguCXF9acMDp/nkElgMl7LlpC9BzIXny8jQfD63wwsB5lny/j/idYLdtdU2CMX8iuGr+NpBuL
VcuGXNFKrSPikVCTr6w6xT7d9uU1qpfuIRGD/6MmkvhXUo3BqXdj2BvRwJfJIWBsN7nehOKb0DG0
Gk34NZUuYp4WW3C48Soa3Juc6PTpP+3n/1PIfqCQZUqDM+Udp8zVc1L+/F0i+89/8Y/IQeIcXPwo
0raYD/D8MT/4R+TgmSA6+H6QObxIXRd4x/9TyHr/47g+jX4vEHwyLIHU4h+Ng4P8wfVwMjJGDhgI
IH/4FwrZ86EC0wQKZn6HWRQZ7PJsHjQFQEXIy0VBEG5JOXanKz+9+e1qvKEh+PsQiDxcpKYMcwRM
obNDMEJaNoeEZPShjWTMX6ETWvmSS/r/3Un/xVGWv+K30TrRf+PoxhzFK7+1xrdq/KndDyQDH53I
2XgS+rFD6c4huvnOE3cTrKv55f2zWH7i93kHOJhAEG+FiGURLp+Pr+WYW2Vv+OowOPiTMFswzCBN
oCiaPfLg4oMBy18n9Hq0V+I64ht5Ptv1RnfU5D8rIKIRexPGA6uk8MYt1o588/6JvXUoVBYgAha1
M3X7n7dHtLIe+ZhxYrEfPYypg6Q27c0roXHrv3+o88nqcg2xFyHcYW7NEc9uk5m5YsptDlUqnD9Z
rrODBFq2Dsd5XDXRWOyrPpr+7bPBQS1YNzZKJhJfzg9K+hSGWWgXhynjKlq0YFZS0bxAn/qRcvt8
er2cH8Y13lxUDtKRZ5cys416rmtDHaCqgjHLQwMHVOOnx8wS5ETnqrmtJ3NckSkZX3X5OH5wfZf3
9fwZtYAKMUX2l6Xp7H2eIqeORRa1B78wxq0sOUHZDI/v38TlJM4PgmQduzaFD5yisxH9aFZ60oGl
Dlo35t5D1ptAmLTD69wSZHBNZHr2HX6kShVq9/6h33p+MB9AO0U3vKTf/fmoBq4zmhEuvwMJXxOt
FzA1IA6gnnmGAMRBiQn6Mdbh9v3DmrgU/zppxJsOJ2vxUTDxK/x55BaTYRrB+jy4Rqm+Vyg/hi17
AWtLSTsf3BBiERZkNk45kFPwZt1ubG1uAc2O/TT2wz6plXqy4tk21+zg043S3p3lFr27oQwdLgMl
ExoDilw4DWzT7MPwPhHWEvJTdOnDtHTRvdRLL1rZM1mr6BP6NawXv4VVZPaHDhCnGzSxoAg1JeJK
L77K6xo6X9NVK4lYm15CRyUgcu8CdqhkNOyhE47dKb4SjSHZuuXTehbMRGLDBQ2yGIiAweh8M3dZ
d9kF0DwTzf+N6xhsttd8l1bhITMo7K1v4DhovRmjsdVeOpmlH8dycu4GLO97g3b1trJVSoWDzy3v
TGfXZqyhHiy4K5/m3ja1iRtgEeo/2Z7mR9gLXkJpm7bV7FsTo47WvArBVB0q+oLrqOriuzDth++B
BsTSz3ZHmycceQz6lOMl88+hlOGXuEbEtSEPb35El+DacFHMn0qRAL5mgq5/GY0zxusxzfUT6n8/
RoGlnbu+F/zQcoERcF1VdOjg5esFzTS5kky/UF/mkhbnCnR9sSUh1KvX/H0Z3VrtkQKRGtdp5PzU
LVTUYdJLGMT46MzWz6AM3K+j5UZrpzMS4gyJnhETMx/8irxI5eD8XIphEumHZj6kDStGylx/pGMw
a5ym/F4x8nekcNxOReC2T8ny6AOK9S4Kv4vZjA/h1naVue/aIb4bcis9RqXdbwJFjsaAdGGPFnem
HyzJ2wvCKUTOOwlq8NyPTi7zugN9FA5gzaj5m1TviY7JDqmb9vdEiXX3ug75xypoeTAgp9zlEbAv
kYfZCUUL0BKj6rZIlJ0bP+ByksthhpuCMc7GYtt0rYcgTY8k4xD8l2NaB2uXmEAPMdp8cgD6MpdP
xH0KynpcgcRxb8AQpvs4isTeJD/4BUIkcKTRMsJrawgYL2Ux0+yVY5aYI+jx30yxsjYgC+UaBKRz
mmrVXDbG0tco5v4og1rehoZt7Ns6tm89s4guB8d9CouG0siLCRwc3V4weKX3eGwUsUcdFOVxDZUh
fNGID1ZBPRA4ZBudsa+YBP9y0sz/RWebaCfYMBcKA8VLTFj0NuoaBx6V7wugMRpWMiwDrkcoMrkx
55GEjpYr2fZjvkX4Lw5ma06HAujbZR5FzgNtg3kbTj6AGttwzb3vlWrvDs7wxbfC/lsZuvGdKBpx
6BMrlxsAkFT0XoJnAzeu/93MWn1qiq647lCNPyvbLuGDRsHNaM72A/U/42SU2ej8G4J7BosESly/
8y6qlX+LTr18nmJ3uFPTNN6O5Ddcj20jL8H2Totdwr3IahowJt7HNfgxeV9Ptr/R6MKAPtGkX7vC
4gCNuSxeuRXqOzULr1wBiMq8VSmlu0H6Aww1HMQvh8wEgu9ITL5v4E0Qxivbg9mzCGVG0e55NNAt
YNMCdFa3e10NAK7aOmk3bCidbSec5iIfJNCuuGrih5liL1pFpEAtbbaYyIQAXAZqgvnEXxs9WGY1
n6Zsai4YG07r3A2B16eyFLB2ipREboqFXUUeNGKAKDi6bUB7hDbCthaRsVdxlhScgM0zwYCADlcg
9BYekjr+p6EUN/60C+PQ2BLiR4q9JYBY96HmOowVGxyLBsltySbghaBJzTLWZ3d55TDrSsW01qwC
35IkmLdV73kHkDj9T/ga8w4ir3vx2i4ZqgR6qo++CjxAZb6gqUdrkFO2/2oJOnuaWsBF6AXpdS3d
FauULuxu2iIIxgCdzq63NMAQM79myPU+MU5bnuFXjJy/ccxoGcouh2TsT1OVBiy44Gnxfdj50lOH
vvrZGzUMTDfmnzrKJvA4oRfw2smzyFP4xECIqteJq6c+KYq9DgiwoxkXEoxsigVHVKyHhgkGrhHq
/Kp7JvJdH30P0/wq6lJsFiGWFz7voEgn1V8HzJtoVAGV3ipI6lcYtXv6MwuAnEH5eCAtZLJw+5jA
TaFFRYw7+uKUtiZtAK+SulvGY+T/lUtAhhjlfAgSuoTm2IovryKNxFmasq9Kbrf2S/Yzkr4FvHAO
C4MgPI2zT3CIopdVeY3xUCcSNSeeGw1yDNoKPhx17HI7/vHaDMqWRlWhpHsRmhWKbLnEcjU4HXn7
DX9PIQovvzaypwEs/L4sG1qQjST1zlEB40+aitGSAqmWjx0WNkwtKW3UYUlctE26JlXAJJb4mPHW
VpPzbBZNvi1rHnCQjMT68USv0W/qLaPj8mfKN/yI5KN9ICpjfuJBim5lbEQ3Ou2C+zJlgisddOOJ
qsu9r2z5RVOLAotOrPAyH0q24q9NHys0xlutM7Ddhuh/EmluPJJTFNK8xei18Q35z33K9Bj+mgR/
7OjYxBc6tXlNK9R4iMKMRQa33SnNLbAm7ph8LbvWvwuqftwZonM/293kfO6V4XxO3Xq65ktF8m4T
G5spSUgnrx3GB6TrXs2RoT5VoFe2FrGbxJnbZMsuV127iHKq1vdvrAVjVpYVH742vXAV8ommAsNS
dvD3Kh7E3Qhb6wJqcLktg1Qfi0nb2xrQHp1i4fASe8F06mih3YS+GR1R+zBxfX2WZ9+c7wLDIYCD
5sTFDFjq2mvLJdfWi6BQwQVc0fLJbkSTFkfJUOlLEGLR0SGqWnBjfAzF7HD7Z7wKWVvRbGzofUdD
YBdAa2jnubO5dCRRO2XTeM2iMB2tOixvPDXPZDCSpUgLsZ6eBLI+dwWYId3OhGHRb88CcvngEHeZ
l96AFzN2nU3f28ELf4HmaLw1yVcAa1+PN43X8ukGi633XlPRlRznwiMg3VQhAQ5mHGz5NvXHQKFQ
gNzcMvvWOfG/JUa7hw4R6q5jwWEPxCz4wnQsfdMwMVirTvYYIujdToNZnxrkYzuU/sYEmrI0Hloh
aK75Rc+O2SGrIu8ZAIio5dXULnTn+VWW7feLD7DuaUCaZf4kmLJsi5qmtB0k5surDsop0LY4wyBe
wMTROx0J8SSqYJELIhjZEv9uMeBG6qcyzzvJwZm2vp4UkD6LLqk99WjkikBi/tL94t8tify8E8Tf
AGewc9rGIf/ngVwSUCEYVfvLThvpOuSf3qY22FPYlU14wDLm7BNhz8fUD+V+aJL9ckY3Xgw3m75n
fG3OidWuu6S4t8ZMbZGtlNu5jo09tT1xW7ZLVNJUToD6rbK5t3sbnWyWGBcMy2+7evLIR2EEOaTG
T7+Bo2Q65Re7Ywqep1N4yWlkm1xUrJxu1Kqd76thW9GB3YchI+OSfQkJ0q5CGdoI3PodUAeEGCDi
4unWog25zlpZfPdK4zvt/psR9NLOGodi2bc1Rz8G80b2xsNQxQSO+cSMsFrtuRD9Gi16uYmQ8DAC
978YJYYXKEzglZO2CTeEZUerzGbWKHyNvMat4al6NecLS4Q0gs6SDis26oA6vKrLOFpnQBa3MskR
dWPz7eAwpfG3qOvdQwayal5N3dhvRzKH7mssMYReRKJBR2fFF3Eq61vSp+svRkQqC191Yn2Mmjl8
7yEONVHIbXK/zo5dP80nKwkIxyJG6WDEmYsmIGqcW8dX820aSXVfR0m2RfzjMfofVUEipJTbkYgy
MkbjeJ+DIt2RgUM3TuTJKUrNidmabl4CNRcXJsEVjHRyN1CboYoIL9r5sJ+zi7Z8YXtvfh0px6/M
oNNirSy3uuubFA6XVXXDbThP1VFPDJhSI253msDujVUUAnlcYDCXVYq7uBlD9wU+DIEEfTxPNw4J
Q3elq6tdhxvqq1Tsr1ajGVvXkx/or1kee6cMwOjncPJEuGrKzn4SyxdSmgX87NiPD2NZdhdx4jtX
cdHqz6W23cOom+GUu1F/MRhT9l07KSqj2OTmVp0Ob3uvLn4UrScWXo3zzBy1snhFau9kQpG6VJoK
XGIVYs7Rl1DbkxaU1WRo59HG6btF2mMywgLNf10Z08+s9/wvVuWV6Hlmn7BjnKLoNNN12mMxZ483
8ymMC8QaHUzGjZwUK1map4e07vNVTcQzt5ev7WmiqkBBbs/4Mf1N1ILaaJPiwcgZSZeahhar/Iqe
rb8pA0bWmVl/Jv7Y3mSSkQ6CEa/piAYJyO8KZPFQZUV1qefcOiqFeIP9fDGFkY1covY742C3g1Ec
KJek8XMi+LVeDco9mp30n7QBkpa6099TxZA/ZyQQc2xDX/JRzG/ZKqbPo2lXj2mTNV/qrh69fW24
zKeTsEmyfV8tgESgphbFlC7vHNscSmIQGE9kSoJj7tRArpLV/YwGn/E9nd3LMfDLC5ud7feyBoQ4
YXTfSCO7nisiB1bYajH/ozZcMxAmkqOvAfkETa2vaQRG18TlgsjH79lufd9t0PpJpKkqtcio837o
UhAszDctWHUeych2qOcTWMfuNsNHtXHwFT2NqrX5cAFiM/Ez37W1Xb3QBvvmpO3wDUHk/Qxo2tmB
LOo3BtOWfdrMrOy1YROc1OX3oAEHvUYaqj65IidTJJQo+OJO7Oa+7xgNxc7B8CtnHwO8u7QyGLer
THVwzkBCHsCjRi9Mn1rkEqJaubYRoTcZvQdKHb4niJO/hQXg0DoKPjujM1wI8PN7fsXCL9Poeydx
fng54bs9TS0MbWG/6wl+BV5tT+lVEMzDvlceV6wis5mAhlHRX+Gi2KH32etj5yHpK4WeIuGFVYQc
ENvWIxKWwc413D1wFeuWGuSJBTm7GetZnhrUpSs9aLmt8zJ8roIMzy0zMdqEJK4Rv4CGhyA0pIiK
3e3Yug2B3kP5qZzbiB0ueU1FoY/an4q7MDHkrdeIaCMBMFybcW//MqOyXFfpUG8VXuZTWMbdDciK
+DJ3M/feqVE1ImKeQ6P7mpag7WLM1gXL7bYHAgG8cBR3YdjJQz5gKKgIEN9DAsjvNSvuqhtJvAqC
XuxV3j1EHXDT0RPyZEfVtNeD+hYHpXdISedbM6EcTyykxqGwg/6SrZx3Ghz0WrAJMva/VfkLaExP
douuX2x0/19bX3cIgCJE5i8VrAJxYdZdeAG3Id3QLRl42FrrobOMkSgS4OjBdZKriHgKctvGla2q
2t01JW3ktR8rlDWTyh/KAu5R4U7BPk4WIw8trAcU0MSIoi8WsPCQotjqJObhu+dSNRA9UqzZVFEk
NYiJZpPJeZEE5pZy4mCgSYPW5YNbKORTgZiONMkqOrArzDe0O763FonIFYgsFE58X6GFHbBaP3uU
IGM6X7pKkGKSSzpntImMzje/O0E+XDgVkZuysWmkQG+4iULz0BNQ+iuWtnsLU9K6a8fgVzM6wIF4
9R4t6F3xxm0rAAmo98JNC+oFDrlb7UUwdlsracoN6EjYtvgRPvAo/d0FJbEVnD1celqhuH//7ILa
bSArL6H/ClgtP5lF/yhRnBwiSXUbgKH4Lzr3GIXx1oCH8fEa/3m4SDXCRA/E4VrtPjRWs6cCGLcN
pLYPxi1/mWqWzr0N7sVhG+5LOtt/HiqY53+a2nLuhu/ta5N+CrsfwLwIwYKdjl8CvYv0Z/Ech0tF
OdCPe7/N/Fb3HrQ/+DbHxoP61/TAs/WMF0Chy4+cOxd+yFUd0Sd9/yhvjXu4hUsPWzD4PHfXOnhS
OqdgBvM6DiGMin5kMI0r00nrD+7fWyfkIByAGERrDpPinxc1G7uyn6AOHIahyTdo575Jv/r2/ul8
dIyzkVLigrLkbVUHRNQEE5Cn4RcfOd6Wm38+8eD5M7k5PB6wE/88D6AL/qAsrQ41H7CrqBPWyYL6
SgzBkHyJDUYtSJQEvHV6rbWN2g8D30ejnb9fPRtTMn1U3r+A+uVsAOG4NfLBKmgOkQkkRFdargcz
ay5zI0X5A+Ft82+vK8cjnQIOkosX+/zdI5NV+BOmn0NRjqxScoIbZHofrCd/P4s2M3TY2PR3AE/+
RVmKTA12OwdxqAFkw1Ii2q7uL72Uhub7p/PGkTgJ3/UcaeJr8s4ekwCSzzxNfnVgaUO1ZLQXBDg8
1Cp9ev84b9wm03MsgWFuGRO/hm78NuuWdZHZgfKqw5yIrcqfDZ9ItKxcBFen949k/T1shNH126HO
ho0UqgDpJIfq+oDuXelEKxIi/gPrx5LVl/Pj5DKYJm4kVJvG0f5GQPn9CvYL1eBs6W3KCGhvtdTS
hbLpghUOgi/XT+uTJtPxSPLRfBXmbAadprQRi9IyZnOlt7mlU33y+ny8HqqONtaEb3dNrQ0ORSbz
ByfqACo7e/0YZdLcF7wAJt6Vs9cvX5KQg7Ljmrax/hwUpbg2e//TJGXyXIC4OXV5zhAlR4mE133n
ESTB4EoeJb6ghKjGtdmQSGl1j0XI7khDiyqr4lM9+FczlJlVUWXNtkUkDtaLXLVQpTY6zKFCo9Vb
3slIjW49OpVzYMA1bLTGo8dx0g11vHeZOWgZ0gzmysh6vQki4uI8uH0kORAC7UeWweZxbsWLtwi7
3n8C3njWLPz8KDj4ZvHdX6alvz1rYdGTyK0mrktqtJe9GdhH7vp4iFKFSJ5Ik+Hw/gH/nvzaxOu+
YmWRvUCd+POAeBLIKq2L6hD42sHBWxXbhpCJS2nXeg//Sl/G9F8eHFyLF+8f+Y3Xl7G2kBLXK17T
89dXRcAR406WuAen6UsP7f8bOBrzAaN6+vP9Q71xkkx5WY0oePjf+Qyd4QibzqkrD0WvaI1i6CCm
q+5QjaalOso2S/x1y5QNGppF5+79g79xnuyrbMlADIkEw+Y/r7BHTgC1Z1ke2rBK9s1QPkSL19tP
J/WvtwHOskiZGHjhMbjn+BAKwTbCOJofsBx9nqZy2Fj+2PEW2fa/fkzZbiCYQhiFDOMvv3jdVlUX
9R1Zl2Y3bGZJ98VOb4bBlTuqzx//9gI6ggRe9jcOBAb3/LMVJXldOnnDabmFfcDOW1YMEmjstrmd
fUS0+PsF5GBsbdgauEy1zj9fDQPiWHYFZ2Y4D7FtfMae9iMd7QcEgR/sQZZ3+c8tCIdCnyM5Ndb8
Vzf2b+96YcfJVBpMY7Elbm0aJkHlEl+SE/Y3L24eUhM/eEDePiL8H2Rsy0t3/nlxas/HkJwdGrM/
ZUH9XE3mg62I4uhgsxCIY13++1vHxnth7y9oyPN33IW2gvvWyw4QRU9T3h8cJ7tJpPjgMH9vGB3h
4lgHbAQPxTpXVvW+GJOEnyZO0loM4aVzrEe+iO+fzN+rCEcxBZsNUA7yL5M+DpmxTFMzOyibspZy
D01p98sr5V3aaKZqpF4R7fTBKrkEL/z1lCwLB/p2FzLDOZoBeDAOgBhVVeDiYx9yQnnXZZ0hMw8Y
1c0lk6yWwER80pVD/AiBfDW9b+Ht9dhEx5xh0m5gWzRPbgMBMYMuUNdsDpZtQbOYENDGyMfAAvKA
I9D94K9/88YA/uCJI5fMOb8xzCXjnPZmfqBFVW7TKUhPxkiz4/0b8/cKy41ZAh4CMFkghs6+YYXT
8BmJqvwAmjFfVVV/EJn54Hv6o13LW7eCLBVUlYAnqGH/XMldL7fLuilZiMbaZpodxsdRinH3/tm8
tQIReIEekaQKVF/LNf1tWZjBFo1k/GUoCHC09B6fKQyAaOrb/AW9/r/fRVMzugtV1lsYSecVKt53
CT2RV3TKwh/LtVOJvCtU+Pn9s3rr5SHNQ3pIcikMzh/jsc1Idqx4efLE9W+zyaTPHro/6LhWOxW5
/vchh7CDiqX94FP11pqHItZhX41k8K+ih/6JiG2nzw4RHEBdGjgool2dPtXpfM+L+MHR3nrgKXss
HnYqy7/UgsAQ0JFhXT7UUZ3tC+l6d4OFK/P9i/kXrwX+keAiehafIxuZ8/IM/faMBJ01ErXeZAe/
G8RTEotqZ6A4XoWp3ec06L3hMTX9at1Vur9ppjIjg9ez9+Ds7e2MiY3pEpB5s8Fjjj+DoWzXpR9V
t+abVx4U8PJmwjI73/iosBXuUBR8bUaHXqFunk0dEHVhEyCceP7nbqQ74cElv8xLIsqzoW+PYVB9
ixnrznJxXxJrfaSLFKzkZNRkKHMe71/IN941BltsQT0POjz7wz+vY+7xNyQj2+0ByG49m3onahRV
Yc4Qe3p+/1hvXA7zVWgIfhil7Pk2xoI+IQgNYWsfmj8EDYdN4YrndiLk1yP7DpOW1B/sMN546chb
MrGdUm1xkmePSa/yaVRRxeml7pc4iaBxMLqnmanmlY0787FRQ7NhJNsf/v25wnwLlo4UG8TzldIB
W58ov60O1GrXePyIL1Q57F0Z4WyNnibS1T7Y2rx1J9my0QawIKmzlP15J3lXMIE6TXUwRNSsSfFj
NFna+m4AenAoJIX0+2f4xjeHE2QPtQRuslk8u7RFqJw4qbi0Yx8h4XbUsBFN1WxsZHH/zaEC3O9g
o0EfnX9Ea89JdFFSoplBVd6CL8Wt6Wl5kXSm+cHy9dYzavNCLT6ERfJ89iXt0cWUM52BQ1t0D1A9
frpu80AaDOzUqLnzMbX/6+KIBQzTheWaFjry8xfQHGm4W+1cHmaL3G7hDZ9UpzY1fYAPDvTGwoy2
WLjwjdiGWMFyP39bMesZt54IKQHzyIWnO+79uXn44JGw+Y2zDf0fxzh7JgIjJfba4Rioes2VkyT1
CUSN+8nqJBCZHA51EgmsUYOqoY2l0WM1KA/FAAMb2OQZzb8OSVSZMO5xRmQw5A8AbMANndhanUiB
iO+sIBrX5YRDK6xFuS9aFBpUt9MaLVx4jF0ftbYYMSuaC80oZYb3aQ4KFBelCU+jKlq1Fz2xUBRQ
Y3ST5oLdYbWYw7NE3cSjF+9N1U7HHMPodW/HxVVvqP7wv+yd13LdyHaGnwinADSi74wdmUmJpMIN
ikrIqdGIT++vRR1b2qLJGl+76pyZ0gyHSN2rV/hDUIT3WVP0G95wsa/oFSFyC1roCEIJG6ZpbXfx
kLogBovpsnFEhspRPuxff70vrU1Ocd9inQitUvrnF0T6pFOLx9oEK/jUzeopSNsbRxh7gc98bKDY
+/r1Xtrh5Nwke7TvQcafXA9j8BpX0aU+IgSte07X+NOdTap+I3n9u+WnFU9B+JOb0KYLTy6D4EiK
2UhYH0GS3rVtphWig69d8cAk6oqp9GZw7c+JrN8omcTL16VLyxuluD5NyMIWGax2cumJNMv6MZ2x
/QqkY9yBdjfLHYNzapzOrdAjKMZuW9YghRC1IJB39njmAvV188k4E+Zg7C3l1JsYdBgLrj1A/GCM
FeZfXGukUJ/BAyFJk2xDZeEFPPrrNrHi93YBjz9Y3S6C+egUsAqh5+XcD9IP7XeA39ZtHmhfzhkK
Howu/nm1unijqHzno13w2An3rU/x0hf3EKBF5ZY2g9Cudb/HCHxM3KouxvqIgNjCdClaJvNQWGp8
Y2W9FIt+u85pYoTcdlU2yF4dA7c0NzX9hk2VprvXl+9LB6KHWh9zBeZtqJL++TBmh1p3h2zTkaFT
sEF6PKIY/9AUKcDafnmDdPbixehXUrPg2/dX2utJglFdsleM1KuoRNcDaj97YGAAKlX2xut7KRB4
tP05LaDs/ZX8lssivBwoxVHm8g5BNJwi4+VDU8rvKoO8lXpvvMm/bC3ItqkeKPl1m9T2T+c0a9+W
vF/ytByDH6getnUerHI6s+nFbxthpEen7WB8t6F4l5lxelwSkM1Jk9VXQYI7Qtg4y4MPLwCMdpwg
WfX6l35p2fKdBW0k+rfhaWDERqM3sBOojlPXfhdh8ogFwPtSMEz+P1wHW3nQ7rDX/koO+tFY0hZQ
zpFKtKWbo57qxZi2zSDfOEhfSlu1tC0tFv0X/2QfiikExg0A66gAjqc9OLepvpONe54H1g0+jPdV
Gb7RqHhpAf92ydOENV+dEqCOWR2NaT4kQ/M9dEoQrt65bMY3ag7x0vrVQtz0opHbppf0585UU4Bh
8exXhBl7+azS9geagN4GKZxgQ/s22Wh9gE1FRN5lnQYcG5aGZ0mQP0gbfcAvMP0Qd6haDTawZagt
kA1SJd8na4j8b40pNtZ+wX72p+AxcImaCFr12uCon7c4M9HabOwf5mSDaUcPYW7Nz3kzXMNJbHeK
lC8LximqFpHtsES237cgLznsbfeN1fTSWwg1U5cWB+v2dACLOUPf14CUj2u7nq1qtSJlOh8gj1/Q
M8W6YJneuOBLn1jTM2AM+jRbT197m1vJ0pEMHbMOzYGxHWS7/6lOIBLEdTALAJj6+oZ54RE51zXb
GB12MveTmiT0lgDJEVEeUWl0dqlcvKs6JUNb8qb/kKPTfASH9OX1a/7Ea5wkoWBvbF4qW5TS9mR1
JTi3M5ktq6NXreEmnQbvvZNa46bGfucibcryEQ02tA8cIFs/ccpBivxDNawIYoElOhgTcn5vvHrr
hSYmqAS6Pjpq+3/Vvsnsri1+4oSONQbPJhJnDypN7PtY9gc0l0XESgE+5SKDmMgUG+m+AH7tvCVF
LF6IlZoXDhwDzWwGbfafe88EGuFVKqvgLefIqPwEN2cC6QsAlrV7wefyz1QOJBGeBSplJU1ky8DH
OUJPZLydxGTulyVGbuKnvrxazY+kxfUhnVhS0CaKPcge9wAu9/sCIpOQPe7wNEp3AAadrTRqdUw9
bLbmdPC3QXJhN4V4X4h6vmHbwkTBz3r9kAZDeF6a/icTUbA3CvOXnp8JGBx0X0/oTxtHtNvysleC
5y+L+T0ypQDScEP5kFlGun99Jb50KdCXYA1go3NsnCQgDJ3QI9fHEiKk6bbtAk3pmdviPEzL5MPr
1/r53U5Xve7+CqpXjsHT8r82vHKYqoziYESMJ8JqboHxsTrWIW6bEY3V0rqwGjO+VbM9Xdu2kdzZ
ykC3RJTtoa2Rc/l5Q/8v3/CGfAPltc1C+G8pgb98Ku6/1/X3vv/+/XcJh1//1b99Kqx/0Rf12aAO
aqX/Ld8QmhigumS0Nug31LQDgswv/Qbh/QuXaHrXjNEcqhk9+fy3k7TzL/gt2E9qLjwtUPLgf6Df
gGkBAeKPhabZ5lbIoBWt45Dz5M8A4i8QpFLKlDMDU02rPYx+DLNe15+TjdmliZyoliCfLjnbl03V
dwuW5rM4+EnsH7vKyaLYjftqZxMpr/sOwdG5MAuQ8ibwe6hF7maSYlcl3vyxwhyw2y4MK5/CpLag
jJjlZgjdCY1AzhM/9r8NdavORtEnBzyWAI0GRUcyzBgI7NsAztM0IwQpnCZaMXHfuynON2UdYLCe
L81HktbgqZZ9dTbMiDuZGSosPWZgiAQABc+z5AbqSHCsl6y8t1PcL6MRim1C59Br0NsZuoONA9I5
2jdhuk1sz/sSB7RzIwitELcrmSRXDUZdD0WuAoxdV/MdqtL2ti79u3GwwiszF902AHb5GVVoIBVC
OxX4w7hFqp1+SW7Kg/Tj+jhlzqaQYrlr2sY/k3hu7QFDA+YcRoRp/PA8qYut28zFrRHE2GDHwJqt
ZQoQVugbmDMd1kh4yu2mzjE3MHWcyxC1y7MB0b9jbKzWOXMz47zsgcIWdrduUiMHap6bzRWCh366
6wLDAAUzDfdWBu+B/qN/CVPCPUCFqvY2hSi/tV/v2tHur/zMiKNisO+9uZq/LsXg7foJBzWGoP3d
WsT8osVDjBPCDQSoeXnnZLn/ZYhnXCmXzzhe9werFTkAIEgfzHHjxzHImj1emd63gANmuYK9l18l
bgXtGttIyM6zqnZBVeIxnQbBsfek3HeenW0X07J3CI6DfAlgvspFhl/QDp5+JNMS7ld8ZINNF0O6
Yt84d84y9eXlkrcP6WDlDwFKS08Go2sBH8k1rxDGHi8Cw0SqFhIDPLowbXdAGRFHs+Ngm65FcA7D
pr6B0tZclZP1kM74qsO9cTqmFE1xNzedcR7AXb6xKxleOF3mQQrG/lpuOH0q/zgYIEH2si/WMQoH
pyg26zBP56CP9jnyTGGE57rYp04bbGzcEaDfNTaY/QH52BpqDvhqZzDrDWS0aismpH+3eZf4296q
MijGWINjJsUUlSosHWpw8Z791JSdH1920D/Ti9YqP0Cq999VjXuA2GcZZ302OLF9KJXI4bmOlOzh
19VZumyXxMt6s6KMd9sPdlB9DWsRr5cOtOUa1POD287iVpIGSAYshX/vxH2+C+UA7aCsw/Op8W2E
jfDsWIAcee27djaQkEaockyOreMX8sEuJ6eYty4IYpVuazBh/nndu0FvMDbIbfOGQMl7r8Z23Wul
Vw8qUhKbn9a0A3tvtkZy3S1+5X8A1GZ3ctfDSLir53CIv+VYsGzcbGWsYsJMt1D33ZlD856V6xb4
01YDQuzSgf4+j2UGr0TRzPGNeDGOKHJjTIYk52RETTDAaRkHlERxbU0H5womb/hYLa37VCDAw0ox
cfQ6ozZBG6vuJoiyyncY+QlVHOx4Htujv2Dzth0NSDyRsuI43NVuwSXXMpEe1HgTeAKCZhW0pjLJ
I3NqM9jjDldURRyXETxWCIJVgpJ1NGZh3dz48MEaUswBCVR1UZSTayI/NhrIWcx+ssNzzruZR2/e
u87EH81yzCNE3BReb3QR7pmG2RfSM3oZFY3stNR3OB3wJSZ1Dx1QmRnpnTOjWuUWpaNAoAm0ey07
PdT+GByaVBa3KINeQlMAwi0tt8FbyE0v4rb1982kHPjTALHZVHgadVs8hKh7gPqfBz50cKNGBAyj
PeJX4mU7Rje0N1FYNt/7TEd3AN1XRFIn14g8o66v/XRo3gWwoq4VeNlPGIQhrEA36IIRm4jwj7C2
xewkCHyhVk02NJQmgoXr8rVbui+cUfKaLpW3n/zY2GRYsQWRbXYmdaQV72czDx5cEPp3jmPEHA51
eVYmfn/TqMDYlwaKjmNtxl9XWmm3S2whFeElZ4TOGJBVZn4sfAsJRQiVn0arm5tI4WKA7EA3X/ir
v16h6hLADMA/up2W/HNqC+vc7ai1HbyPlVE70axMNFOhW1gIN4+IWMKPW2899AZ2WnqsL+v2YfUb
dbZ40MssWa8HAP/0E3NrArDXw2nD3j690XpQSHPMdnCRMb7fkUPiXycFnhtc//0cwuG0rQydWztO
b5HVhou1ahtnZCkOHg+wZ5wLM8manJTQuDofSWxRNB5d8DNjAELZ8tGgGAcG2S7qqbvCAu/v9Z34
YGh2hY1s37ZFY3KfZy0cjlqV14U5dY8D+/BqkEre0oQOLwMkfDdrWiNims7gxEQ6XmM3sW5c9ACO
5TqCjnOyy8VJqf6bwbyOYyvkl/QemUC1wsFD62zTVMK87ue0UpuMnX/rQjU+0O6UTwgObLreK7Zi
XtWd7N25ipwq8PDR6MO7wkvXCysvmi8TfI6onStzVyyNibhI8iGW2JJCBULtv/YhJhiL2GW2Nn0A
yw8ZKzZ3jkzaKzfLTIzk+qzUp3+3RRoPy2ErxdRvttSDYQ/gVYc+6fvIQfco1D17BBM8xG/R34Je
GZC014mNCHKlAYPQJzwL+Bf7PkConU2NUh0+NZn7hO87OYWT5jhVUtRxumHFB5N/9JbUf48wCcjF
MkJiPknve29ps+fJ6v/n92/k90zLaSj87+n9f5bIFDz9nts//xe/UntmN3gR2wHoKYBa9IlJn5/V
2Szf/hc2ZBYuNIzHaV/Q9PuV3aPbRlXHjzPVxfvh9+ze5V+5GGAFAigpkEQ85f5Bdq/tk39L7vXt
WGRvoAw1P8X8q7Mc+ONSofDpfE+RM89/lNUaC3NLZm90CpQwVNTHvEwyte8XsNWbvl9c9+scg0+8
tBoX4fV9ayD5iUAPEofIhIYx3eAoKNnRD9KsDNg00mnhoMINnJPR2Ixi7BBkEOWwrGLLzKy3bxiB
tb6MkHc0podUadUJcGYJW8dZwszuyHvZ2QeSfhyNoEnn0FM35TST/GJdkSOlgXZNGtfGGxPUEz6N
4+kRtM0kgf9D5f6LZdL0HjJR0Iq/t/00huzxxE81SNtBBOAqTJCyNzazheL3j86T2XLPqD7k1ux0
kDxPbU3J/PDb2rp9Lrt+d3T+2bP7n2qMW0JPj3QbrLSLxRJjjpNqLLfnqull8s0qTTzXENNOUExw
BsS0D6mBpQMKvX6WWjl+u/A8oyKnAeFHuYno8lMz90uHZNHgGigqm2Nvprs1TtZhu5Yzn2Kn1Jqu
j6n00ErYeWvRedfrWlj8WBU60Pgw8OgHP3yjWfbndMjxTV6yi5YaboyWbo2etKjg782ZUZT1dxO2
rvferTOjeVeVcbPevv72dBv9t5fHhWhO6vYrE05e3mnPGzHRLlyhJ34DDACIg/ZbrM1vbJMdPgs/
d24wKnVFGi2eWxpq01qJP74rMrfOf7x+JxT1p3dCFgrGl0rD9/6CvFmMWSG65d63sQ+kd+22Sw7n
QVaG8DG87r3V9f7pS3bBNxBKBMNPwEmn/APDSgy/ARL1tRw62Szbbmkp6KMxWON/2HjWH5TA5QDV
Z8HTgfBPPqhN6lS0mWt/Q+isz5zvaFCgzH4Wt/hRnydNp19xuXjDEO5ef61/rSQsrLAb53/MGgi6
J70KgTOFDPOi/zqbmJ+vqMWXwfguhsHM2339UiczMv2QTOWxy9JWiwTv03Z+3oDtm0a7+taXjksx
l4Vx/QBQgBi1UTQ/kvZmDlfUjC8b1Ig8c+eOabE+5oiztmgclQTEGDlurCbuEOvxhbP56RYBuzmR
wXIcJsep5BvNUB0d/tgAcKkRCGXuo5tGfzVDLZQO7Nk266/1oiR3IY2wyH+M1mK4H5um8hqxhZDR
qPitl/X3hwn5KogKUoGDjzoNW7H23Wyla3xZXcOy1w3g3wy9Mz9oU4kxgSjtHgl8zyl8ZJvKZG62
nZQybDdIANrjPYZHE34LaUAm94XOUB7uRe3Zy4VbLU4fbF//tOyLk/fEDWoBVLYJyhv02U5GCm4y
tbIaZPMlDTK661EeLGq97b1ZsqjWxYTJcQj7tveuDew82U19jZY1hlfeshAsw8JJlq8swCr/4fVg
dPTx5xSokIyW0+Q/ngOwg+DA+M6d0a//2CdhiALXiH4JKxXtJyjoUS2pctS2psHAF8GhVYdoowct
uGztZS6Duzht1fwJpDMpRNTNK1MwbTVKHxpqcOZ1+d52Opf93aFvOOP64eTVd28arMzC9T7u11u2
f+h+BIHD0pQrstlTZGmCNWBVKrWPiLvg3LcbEA5dH1cl/PF+lJ03vuuZDPOzZO9EkAhae8M3s1Ow
CzTCwPkXGEUhEcRGj0HF8TCaD50m+4VytHYjOkQ2P+lZWcyPZJ7fVx7VzJyqOzX5FYfZ0uHtgSaZ
dPJk2eW47Iz4wqAwk+LRPOmrGQm4zmsR0jz7hHK0Ox5jB/n+qxJfm+WA58pcX6SdsQznwzzMrKU5
iHXko/Czlotg7JFAj8xY6TOzC2J6NMcWhZIePrYD3hxe/vMDuLlKeVQ0ukPt4W7GBi/URVd5uejB
LRPEStj5BjQiFPL5W+a3S4UwWlvkaDw+/46u7Qy5E1nsZumGJddgrSNSwCAQEUS2cOkZJlZ+jrc6
z5Q8v1UaQhNvzg1arOegn6q0OEd5a0D6D3EbfUVh+GRtS4uaPF7wCyo4NF8TQy+XJlScWqJoUCja
0UvLq3c1gi2+v88BgrBcWpoq7KmxDnEVoJspS76ZmE1+IaQDK/b3KlFFIM4NvM2ooKt55B0285hr
6UECI5iWoAS/n2/pYQblhKZ9PRZ4Ca+1zt1yawa1gNcG2SIPkaNcN191Ih7rZNcYaEOhCmmPRIGd
XMXIwzR2rNcvXAOHPyWB6MSIiv7IOGnbLIjIqO2QAxnM+fIKHfZI2o3ilhaenn84Dbm+FycE/Oxt
AAGxBZegK1gpAg0U5zgCK+b2sIfC42aDuZ1ZZNc9QzP3I10v/rAJoVNyW7kT6nfcjRVvkIYckiHR
Gvh6zeGL5TvHXIHi8/eJqVEZG51aj/fIbvHXzgpKNrCfK2IDqeNKloF/C/t8kcuqg0dakIjlnZB6
Szuh/qWoNVHN40JO3lhHqrXEeO9nhc1bSBu/7ZfjOJt9DjSN+SC/sJO95P5WcjG9qkWWIVPTFuFq
oXwSlO4st7l5H6ZuFo5bTe/UkQlaAmpvnmnsXYazrUAyH6VVc8vaxsMhGdFWv3URy2P5B73G6e/C
agLgQqIwNR4mbu5YgIEz8akx0anMRXbTWGkWI4CUD/oL4/BC/3UPLhXcxFnWIy+D+onsMK/czGXf
G9NFEfcM6WhB93ybzqHN6z7VjKF5mDrOl6R5H1Zd7NTXTd+E9Go9M3OmckcgJtzslEhyPHqSdmhC
tDzI2+cxiqHbpMdY5KDDsX0pCLPe15WGEX0ngu3CM9P7LlbaHTKd0zS51LY5cIDVTBeAxZPlOqT4
alq6dl8sCHSmkYkBF2soFllXJBfNilBSuwcFNkjrenUFobLvoKHQjCz4HnU0m4Y1dNf95NmE3Lzu
Br5SjaIUZ0GzVBO/K+xMHQUHXj4r18xQ4Bz3pmonfpISpuPfKYQCiUuFOVbzXahynRGmzpAQnlqc
XHh/KjWIDiNvkb1g2apnQY0dg4LmjK/fMe4OloSVHpT9yo3Tjx64tGOhrtnuCZccR+PS+pzyVQwV
G6ySU+pDViFbwXKcPTdrDA5luRAfliA1nJvZXPAWiQhRrnME84OYyi5oZCOjtbJ1imUaU7F8rYKO
auRXHULU1y9nahCECA+FJKqGuyTNJ2GcDQjZyTZiYIvZL2zSeOegg9+9j7uZh88aDv9lNy6Tzx37
4O14S02V+mzsfFhJp49BNug3+GtZV9mk/93iNIKFu2azTpy9xtDhvoe2vD6i28VkC7aZDCVaNgsi
IOxPI8nYuU4QM5SKJjjh7bWNxV++xcdOKkYqq7V4n5F6KeV7s5rLe2iOIUMNKdH8PPfqdiz2XjMO
7de24oy5kBiQOFcxdypQ82gzRBCJufg5IDVWfnPycpV02b1KPk34MmISgXGUGU1GqZoLFICnFixi
jrQqRoUOfj/DHmZhMF7LLo1pJeI0WlmXouRY3cWBGq1NxzeSBPk56PSQGdtIZ94kczHqlB6kFhJc
jr+Udhi10ljUJ4gig/Pew1XBSTZ5R6PdiKBQLXETtSHPH7NO4wRNlpSTrIRTVU4ItYVZuZoSO9Z1
ai7wiYuHyFPF1WSaVrsfQz8RW5cEbb1PcjttOPg85Z/3mOkGkXCUbYFKJ8JhLwfRKtwaje2jlAbM
CsSnWyZHMKJq2zXmtF7EYW2ikDqh/LSP29mqFRPtEuGkNBaucdsWTeU8DH0HJ/hgtv7SdnAHgf3e
I20h1BX6pLXxjrZ+vz4qBKPLyJWeJ2mXIsrVRKXyfNkegtlN0PgwkX/CSXFey+IQZyqf9yv6lVUT
YYUlMGxCo67vgi9WlQf1txRQ4TgjsYRDzfcwd8UwbAbsFXzazr2rTDTx6s7VJiumW3qHuDIKdAQt
3ygQQvJa0tr0e8oMSIXWBpEzeqZby1XL6u08oRD6uZY2D5Pf/sq+URaPPesdc4Wm6SOAyvpAbStR
te7DtLht62wx55LxSD5lYmR/XEZUX971Mf3Vdi8RwmX914bMyaCkmEd9rKAapTc3Ct76rOUAZzuk
jqcjHHwMnWEiwRvTAc+RuUgYMYi+nYKLtUsMUlJGqCNHD1qZOaeMqt3ExmjNh6If7we30dkf0BVd
Ofi5tXK3+JCCVjsMXZV5H11wWNyK1Ro+LezEUPQa2qFzCZNu35PZB4XBWzo4KAp7HyeT3M3YhMvU
EstyzFUJegya44kzvOpdczdatbeKY+jYKGYdawjexBREYk0elLwEivHGdSvo5GfAvmzO6IlJH6kJ
8z/FC2prX5+cAaMZ7lQmqc+1B/rzzfp+dLTF6qZB6J9fZuZNzF7CZFZy/32Y6zhZOFgplhtbewU1
2zpue0s+hTLU+WoYj0QbWw3S+zJNXd3sPTv368ukyUeORdW2OpeqW1+nLCmaz7wj1dSesn4MRr8U
4XYqLQjGGpZF3yBCmRKxuCg0pcvrJ4Zjx4XFqW73eH2lT6lfJ5hjNbzHosF6Vm28ENR/HVkYOfMi
24SePupHWUXRUQ6ojE6EmVzfwdCjHgeb6tebWDu2UDS0YiUj9WvwlPcNbumVsy0spP3otRulXoq0
2FluboWM28dSWtzM82fkwLSsR8q/Qd1j7cQYay/y2uIbYebiW/K6TopxSm8RejTj8NNY+G5eHNPW
S6rpDLi4N96vPpxy7NvATdF8kmiVZukZKFudVJgKB58JrvqiC/nA61gsFf06a95kkwk3ZItcN1kK
Ew2dzY8NOuXu0WyTfgxuV5XaTXbpIbjD/Syro/eBENLkUceCJBO+h6O3SFchbHW9YkrMD8SjoxM1
q6Q0zjpLLzARD/g4HzrbR11xmzyfruk4YnkM72wiUd0I0ZIFekLqfFN5ej2iPZGTWZu8gfxHvPo1
f+Cf658mK0G2byrxcwm2Vsp92YiI+To1LLwBRaqtJVp9t8/bo1Au3wXYT8NHlWAsVHUpZtTwPo/I
FWbIult+ATgYUWW9TLOFnCDfO9LRa7esbdwtq8lKmCgkJYJLwzm/oBIktVOz8G0HAy0zLBZXySOY
7ZjpZgWgkHwbjg0lX+KHmXwa0eQSVdQXA/60mB5Ojrh0JkshXBi7NuusMm1dBOatS8VmWrP+IL0T
kl5SePKd1eKuy4WYbOon3D3RlT/MNvzipzGFHEPW9Zz59Ik5kmv0mFnxtNkcFiQGvypiTK9CEoMZ
VW2qrzrpBH9KqFkkKn0o2XxFf7Fbb00DOMhGIPVOOTKmMumZ53qtGO49vLgHY2NMFu/fSENddIMh
1FmYxESCfeeHUifySYuW430MiJmvpioaus12Dgxwhpkc3ZocJXSb9ZG3riPuanWUe2edj8ROr+sH
lpPncnlae/hf8mtbYrJ3bH2MMdIdPtgs/SPu3imlShGQRz1vPfyYdWpVGmh/AZHrmrKHtDaOvV4Y
9aT7R0YsFr0k4XFM9Y3pzHPd8UIQGUmJ+EgVamUdX29xqmUmVR5GsySvy5Qnhzit5+HOm/21P0Pe
0SqPQW9TU3CwGQ75gZjVSOj0yqLh14SOksSqvKt1JoptFFF8Ay5AV40olSAsfoajm0WQIuEfvE1P
58rWqMZRV4HPhQUmXPqm0Y+e8HFily2MvFWwUvE6Y5Cz0CmSTFY/pOmaT5pZg771AdUe5OkZtcdK
7RguOsWV39Ic4Qchda63i13ogKX4jAa4kAKBHNwVjQzQ5b5ORV08iWbWFfryHDnABOlEt7IKvSpf
7xq90DMC8gqRjIGOD734pGcEfATJDcTQvsyx0nXmmBolDCED9EQZRj1zTz7p65c87arRpgooTx3d
zkOc4rTPurR1HZjKU19cb9LTm+elUYLe4ej6p5cCx0qOq/WNaJ6bJ51VG4X3daQ78SVzYh2fGhjw
I0khwZp18Pq1fnYDf29TwqOkTS1cZFrAnP01lepNqy+nshBfZlENFDIDaGxWoguYgG2Yygr0zG71
GoLGUGNCTxNlLDtEilplU3fThdCTDVCXusODDaWOtb9mH5iD6hKh9hGfyy59jEX40+u3/9dX0dxT
EluQQpTj4PNoLv5GvJtlXKlk8t0nlVkz98EBpctCDldKqNcv9deaEzSGgfl5TIJeEFsjjcpskKDt
U5gGYliOyO3n06O1+nqLeDG8qreW3OkIBas5C0AiEFe6pijMnKwD2fUiSOjfPyFlrWOUmtlst0NG
ZH+XwNVjK8ch+T7JxMKfv5e2b8obol3lPgNOv87/kXxvXhiFnb5mpqbABGjSMiYFcX66Iqcai5Ep
TMRnehKUjkua0qUKQMcRAf/ZW7ZRbeJpIXVzNZpjJzO3gsQQUmxufR7qxi+uVFvq0jwDI8Mhn9o6
a3z9gn/C6BmaoBhA25khr6uJTKcrSOWoBAfTIj9L1MtZQRKoFWGOoLjwXWPZlTOmJ1mC2O7GL9yU
k/H1G/gJVf59B5JqAbUzBahUkMx/KdBQJaal1WJ1hRnLgq4xs6y1wK22TsP88Jy2jDLVqTGuTzp+
/2qKGwBCKC8qT9WcC9Pzy6lyV7d4aP0veiM6oaBawK6j5khAsqoJMOIUykALNrMKRbT2J1cfluMy
NGOzTWNTo4gE0YlcROGLvny1JjmjeTsWtOjw/ygyW51ljJaDFQtSPMI5hsZep12GtH1tbZF1+jj3
2ozcxu+FPuLbVrbclv/coO9J7YmaRWHrpCkP1M+Mz4bA327iHKwaXZs+mXj/AdJUdCbtcR51k6Uu
aMu+/vpPtzVxT+saumjIAAP6a2kPVBapYa7LpybtBDlr0ipdAoWr0hnAr5b165fU+/aPD06ohcjG
jCYAC+CfKikxKFtU1wfTpzDxdI9xyEKvuALmbhfGtdmb3EHklOFAETVbsU4KjRK55bcGRadPLgSM
byKnB5GePXdKWalhu058y/RT0dD+PM8qqaoHu5hseWn36g1e0mkEwbvL9QWdIg+OubbV+jNQA/VM
srTt+89jhzbGI8ghvSzyvNWZ1euv1z7Z0vx2TcEIsOtl8gb6+yQ7SKbZLMt6tB/qXiHgjKUQ8qb7
hDYqlW6WT5wOGKysFX/zadiwLmfUKB8p1lxQRy1tXVowlDx6ft9OwDfpIwDsJcNG5ACpA58g8DVt
8lS3tWZDtwEC5TVswjHwdJu4qJiO3I+GJXg4o3A5i5LE0JMia6x0vKYgKObuzDCIoyV2vWjUX73+
Ek7eN+8A3BVwedgKMH//mpi6bqLCyhvmh6HK9ckM31dvOUBRVM6vX0qcrGf9TQle4M7RXqGvf7qe
p6alp2o58X3gND+vNbi0TiH26lR/INQTgp5n7yUgHd5CPeNj2u5//UmOyJ5nFAgmL9d1fN3PpBZs
iXR21cNsPzOKfDDWy56t6jHBQjJxOixioGDaFXVMeZytBLVx/2vwx7RID5EMhAjZO2tgrvy7san0
B19djI8/IvhOOuw/F+SjRQdUbQ031V8yt35aGPgjgb/ZKpnpxvKvERo7krWbM/Pg3ItjuhyollvV
RAvk9Vca/Pn5tBsck3wEwkyE1hB1ME+WcMcTjIHZxl/LUfgfc1m79t5mPHr0iqB16PGnap84c3ix
BFkZb1sHJHtlF+XjiCUSeFjEFBiaJiIKjUWjqFPVPSAxKvrbcu7HdJMGo33MwvyuYtT2Favkvo08
aaTLhlmOdwPNpblIzay/4kRKV6r1FOsAA4foDytz5PE8RlbcBV8NXXdL17B4NFYD1XQF1Hna9KG8
dTiVir1TGuIKVsO4Ve3S7ZiJl48pM/zzsrSZEuStop3XFBMjPGWVn0FNuBdIB+CnMqydaW1FK/17
m/P5qU0by0Vq0UtpYYDxO9h5Xd9PvhgeMyFScFCmgceAQd/uUzGE/Tf81+R7zEp60qJ4gFw75HvG
BAtu6MyL5s2Mn4oRIWyL/23d7PCagpgYpHn+YQg8j655DP4Ykermfs0HWmIOHCa6fYazge1+56jF
/GIvqv8MPtMBuekOm3T2qgt8e7Odky3ZGxTSP4M1C4KxMsEM4jgzfRKFkwXR0P7xOzepv/G95tvQ
jmtoHWWDP68nTe/hjeX3xwH1fDEfoJw+5snhxEmwjleH1E6G9TfP9CswQrN5b9X0VyP0dvBGFgP1
X9JUd4wI/eKNfOyvlf/zMcHqMLIhiJ9yyAbtoVQ4svrW1TWFKwyqYt5XwgL49vpD/vxN/3MM/3xK
x7YBHiAex4F8WkTOdlXYI1iZb9bUsGeEzXER4UEItBhhMf9djTnUu6yPEQcycWlot2Jss/IwZri6
zaUC9gVYz7uRngzPa6PzHzhve/IkbE4eq4rkxVY1ND1bWc6dOeb1j2oQwWVNe/ZutBf7Q5hTp0YW
hu7tJimSG1GhvhYZqIXTvSmYxVlTSGNNhsu3vEkUo4RB7q0EWR9zVmKz8v3eyIVOQHi8Ep0GkAbx
XgRn9GlKYBl+PzvBsn5DZ4SXn2YiPYgGzUd00p9qKyw/CSOctwMOYGXUScM7OjXk/+3rX8bVi/mP
L4NkqK7qAAMCHEPe+s9kwSriivEBfgJoxpcF7TSJUQWc/RCPhnJV29Gp5qNfYbH2X+ydyXLcSJa1
36X3SMMM+KI3QMwMDkFSlKgNjCIlzINjdjz9/4GZ1Z1i5p+y6nVZmcmyMkVGBAJwv37vOd8JUq0p
mfbU5YHMA3E9Nu7YByTraLeLEdsHayGf1iFQ9muZ0k8HOatdw0X0zspS+8oqrUd6oMVtra3ZNC6D
MRjN/czYBRNtBD5KePeUjWO9m+z0h3Kz9MbycAnkdIoPaVw3t6XTF6tquBu+KXJCPuENzi8Em7NB
uLOxhtn00wBuPo0fV7peFiZS5wMksyGCsSe/gvm1zBiEsCc+2I7mn9OEWCODrnYUMHRwfgXO+lmW
xFfMtbVX+CubFDrZj7iBgZYw37sXvcnUdm7WEIGnJrWU2uRyxeROnCV+8aB98Oe+vyS1AUccQmOR
4H20T0IWKNqSrfN71mT2ibaZVgYEhGtXNCqzHYOInpXeidu3xtKLpxRg8JlYM/2ijcLa/fOt9W5Q
/vnWotRk+QQm4aHE/ci/a6fS6XwyD77HYMMKzu119LVuF7ImZKmcQOpmToejBNIV9A69wk2WuM4h
QQ67oU8iRMjAE1NIW7vel7QvVh6aooVeaV1ynbtkxkqLeCl3SOJj7EBlD2rs2xMQRVwcdDj1Elvw
yk7zcc43e43LssvyXrvGFkjkF60M7ex2ibpT88R2ljlps4Oq3Eu8+2l+LhnzUlFaJaksMEsrJCUT
oZcjQ88nGD1qSy3SPfSgJEm7KKwWlBNyGe5ExkUhLsDujkgkYhw8FHUzE03mSr1bFDGJIV5zPTUC
8XydNi66Wt+sjSPilAmmjxubn/u2Tr8M1dQTwWemtHoAwf+q8fXX9cezOSeguEYwx/fzcUm2TCah
xKDk31dojhcIAiC/ofJQTA35yjhTeW9LN0RHt9K+qTGbKtSjY1P+H25YwnApmy2Uqza9gZ/XH5RS
HU4Wr/gela4aNu9fCJj/pDinhQvFbRnFoySQeKfcJNo2IpqfE7/FcZRgoXn85zv2Q4Pu/elZraok
5zomWsuPit0Fw9SI/TD7Hnu6+yBdo7s3C03beDR2iXEph5uhkODs7Ko8FrNlXPdEbNFiL/r5LvUS
H0FyNY3nVBusHyjnJaFiJMc8/OJd/nwGWN8lLBjL4RFfOZl/OUaPZaRKIe3hO11vGX+isnC6kE6i
CoZOH29MMJDMlLrF9Td+69Q/EiIe82DBtzPtLa/unhxRxGfdm/JPZmsPTEjYBXYwWAoud5x5oS0Z
9/7+Rf/HZ/Gomu///V8vb3jSN2nHIeW1/7NrwnJoYv/pC/6Lj/rzS5dg6WUm+jc/9i+3heH+hioX
aCbgeoszLMfw390WqErt3zh1Aqo0TArZP5wWtvhNX/G5a6uLTpWzGiT+8FHbzm8gyWG1Wdw/Nk+c
8e84LX6ulbFxcA7lHqSrQ18DrvOHx3eVEDHmHdxLOWKyCKuUCQxq5d4NkEx2X/90Yf6mNfrzjf/+
YtSPAsSIICmARunPa0XszDaC696+JJpqniu7Nh8V+UdPedpjMnRNvXmOATe+iBGF4v/hpWlv6P4a
AfKXczc6fmPua6pL/Ne8tEBh/C7nmbfe4OJt9Gdskh0dcSvsooVD1T+//M+VxPrJqR44oiLuZxLD
3PjnT25aiHhEVliXgiczDX2kkDLU+2FpTmm9vtxcYqP659f8ACz+40W5VWAmsX17H48mJFdGQ9wI
8+IwHXusqDeOZukuckcFIp7W8+TZTq31AGkM0D9wuPRvIFMJ2tNcroOkTbNvvDibD53WxtF2AePw
QlXcyTAizNe4GptIGZt0qTXkAViwE2r9yrJ+ccr52KJarx38LDr7sAmZXXw4zvlIJQZ4eOYFKB/3
ylBAxy/oCe38bjYeGe6tGiCne/vnq/dhoPD+jZF9K1wKIF74Y7C9q+leNjutccmM0XistAUnIFPQ
H3o2y4sylvnesRsCOD3BmV8lQ7r/59f/64O5tgApGrD+ct98fFZIeq5yRKLGxdXc+R4lTPOsxDDf
xaM0ftFv/FB0vt8oMNZ4slY2jgeY/+e7kww79HP6YFwIF5jvtYbe8Q4xMnVdZFnd25zb9suou+vT
qZdl2HgTD8t7dmqGYf8XX/fffXBmJ6yWBrEUf7lrTYKuESVG+mXoJQ+J7UVFfTYBOowEYpLC+c+X
+e8ekhVwwXPJ/zjI2z9/dkTleqpZo3lpO8bCFSr/JcT6Wl8Nnk5ns83sozV29ZWUKXc5cefGTTmK
maCvzNAQpWdLfaW543wfS2eOtznV9BlQn9gavTvfJckoJ35rxlPm+IyNYa7oQ/GLSv1D3fP+BdIC
w3dnsFWIv3Q8sMJFg6+EQb5Ypsvd4rXt4f2+gUjQPLf4d8LCn1j30POcS39C9pguRRrCK5cHVOHY
uNMcOvh+mZai3RiR3r35rT7f//PF/ptVEL8ILW08fVjFPnbqsEwMI6BK4+IsHhfk/TIbTDueDT0y
HiXCnV/c2esO+qfTMTFPOp40ZtGrownl98dXZOBpZnquuguC9frK6UvnBR3V+oeVxcGgW/Nda7md
G0RphEqD1kOCHRlV1kM6rPZ3C0PKm4XS7i7DuLDXmWk+p5bNwrneE++XqGPXcAN8y+KMpKi+UlB4
z5qW2kfTW3W5DIt+0d/6/RT4vyczPhafhO+ZmScDGRoRH27axc+FJ1MVX2p+KhSNWpBWe1p2C0BB
9YdqTMYpzLwx6zemo5GLllJ0JjuR4M8PCn63Hqq5ESjGzHGrl6SfjiT/rkikbiCHFj7XquRwomVD
AKsAB5tM2qdGox+/oUONyHZixueENGaTbqObSDODrJuGLVsA7cA8IxvRJoT0AqY2ufK7MjubpV/f
cAzyAI3UrT4EDYX5F0N5+a1Rq+JVzztjU1AHJGhhlwUB9Dwmb8qplXsivJPSrWf/PtEDLomSsbLm
TuoJOII5ESBd7brTNw4FPMopz9Oap6EqsmlDkKD3IASzwkBmMWGMrTnKkdS6GOwy3inVhm5v+t+Y
lLZ+WDE3QpaClccM5DCQ7G1KlWpHUortsxkPSRM0Y3RiRiQe1DQaQ+jZeKIu2kSTKMictWciOxPm
S4kqobnz4rJoQ2ztCbGt2SSe4mRg2825RzyFfAA9sBJb2sXgDygNGC8S2MS7IyTvpRM2ZULls9pQ
ArIQ06yZ77uUWLFAeYg36SQjpPNp+WPQJ2nEO/u5lw/szEZi+E24VIPuNcQHkpd37Vq1PKM99o1d
rJAtI9xOZ/9oM2a6GXPRM55GKRnEZqLv9TRrN+QlrwpQu921gthYWTfPiGuXL0bnpwwY/XnDcMP8
pvq6hl8huz0H92hnLlb9FRM7ni1Loz/gNskbN8r8PR4iEkKXJK42a+AwOsOILG6M6s6mNLwx5MYq
dQt4RTXPfoBUSgV+3b/ZksjN2Unj5lFz/DS/GhG35/YJwCVhg94Y1WSd035UtbcpvdLnzIOOGNJf
HjDyQYGPHNucTMTLRLVqBtMQhY+z3Pi5Ici0TUbX4u3mJM9slFSlT1T2Wvwsznxf5zlXutKQkugx
Q2ZWe81+kT5N9C29jUbhuY2KT7MG9jdQUc+mAAxzCEdPsK6ImrUiRfzdYQ0j0XhnV5Lfgfy2eRZg
VdLQNUhHYlSPQk/XWzTpiJ1Ji4g7vvp8ZMlO7fgyeP7Sh4ty7ZfIATDIuAKzfl/4rEbl5LyQZyme
0Kt1b92S2Ed3cFl4bNYhzy7FtmwTcnwlT6gfIqfj1yvp8OY4caDtxgj4hDbC3+SqrK/yKjcfpe6s
f4lopXPfQwKhbUEiYFDYoow3htHzb5Ap85kAZhg3pq7zLxYP28jOx9bwsg60aQQVFn+jTYzsBrQL
S4xAsHGOZSnOAqfKPa41NvVUY0V9XyOp4fxz5LCJ0ttrDxFD9zcp1ku5gk8eu27gH9/fbTkMgEcw
4cx3NWWniWchVXfyvRbJC9dub6syZyYdj8YNDD3jZrSpDJU5GY+jsYgtEZPqfkg5blgMux5BdLA9
93MzbdRaPSqTa2+Uig/FI8kr5cnYveEEme+z9Z/GVjVw6DKqTz0fnRcGn2JLU6R7awp2Wyli+Zzl
JdUvyhN1/14oYFSu1GnOCvflHZOQget8bkEfboFgZG8gz4iOTdF2HCHy6DcgUTR6ZhHcCExP9Znb
iO/OXN9tVUs2nq5uyS7iHemZThFe1/gXiPxtniNCulA4Y81ptxFjzhe3WxgCII9k3Ca7lnc+8jOo
s2tw02c8X1WJqo4CZ1hLlXzJ+rffDz/WWvqoTGTlpnCUXYS2lssM1a+7YmUc5Z9RzNgviYendc+2
wxtsTJBSgY8pIds2pRF9KzQ8gYCs10eIaAmE7CN+G8ogdp5+004X354YOomO76iJfIo7/q+ARdxu
UU2xttXrUSVPSgTayqAwIGrxCKxvuiFK3Dvyceora9Tce3R95A1rScG7HQeEptPEjtuvt6dTFcaN
HqO9DnJ7de5nozff2Qhch+tmiiHFlknEGdBwK+7aIWEougXXx5uJHG7gnjRi/jR88TSPqfeY5b4s
tr3U0z36FO6RIimcl6ScuKZzU/L53xeBvLDme5VWXJUCQM3ZVQ6xYYInrHHXly+n3g+z9amnj9s8
ZyQ/X6FNakklpRCTkcW3mprMdAs2cq7DxDckqjR6Yto4382YaF5agguucr0oIZeli+ZuYocnvm3p
HDFj5E60aWB2V1PKEuAYQEe2RBqy+NixjLs7MUfmdPTr9QvKpM3SZNYRMYStIZ7SfpkF4YeL1iFi
Y/AXmP5ADWSidXxQeua8WITuPJqazxlAZBxD7Nk3HicL6ToTIUj/Aes8OAKViubZRRwiQ2lMTODW
T8hORI3cAVsPcOmk+/cD7zJpzTPCHB7RmCNqytKN+4Qj7eMg+Zf0g/la+rVKWxAx4h1Z7873bVMt
OndUw8yUxmvCZ6dFLM6V6WtBNpjlph0GTjLrVWubcRabbCLrfNOubydx+RQ58++XZuh5XglJF+ci
r3isFmVFG89aLPhrQGADB0QKzf+ch8u0oZwDbG4diwxqk3FKlUfzPU4z19pOoycPKnWKcusQWevc
z+1UtWEFOWpB6qM7L/a8riz8bfHEiJBjazHYx1zWWr0FQDAVp3J0+eliQJr0wBQA3DgQAC70sm4u
8CjWtW82M21fx8ZqImvGeD2S2z3nlaTknni/AL+vRevBfcxM1oV1YW1jjx3n/d6NsOLEAH0afJ1e
qr5BPo0u7/enbQ7RPqMRsB8rbDjXOCe5RdDNc0M5+XhCxoHe4/cbopxK/0eD03EMy3ZsD2S34TVd
aVMxYT2P73eFSxd2CXIzMm5cu+JBlpVxg02Fi5B3WlqHLhxzTIVOxUqklhx7lzRpQuAqSJcgXT+Q
BkayAffpkH5oT/w3RSFE/jtC0BvD5iNwyxmPDhbfaWMUiHpDj6HUvbki3neY2ua7IatZ7a3UuIX7
vlw4qXNT67TkhpBpNR6AdQW08z4n3jzyuNh9pK3bN9wn4HrexGOzbkB0zmNLTWEz9iwKddyO0U5q
vmC5GtZ3mw09j5klFa8bN2q+x/zdrkZWhDJiVhR+zvuYXiFTwCtg9xrQV/TcTBy0BoOH4afzoR/G
Krk1VtrdsWIZvWl1ZFwcGnteIU5r7nbdiJb2sXcGipBYy8XTO4WrgnDG5/XEdGcPpvcw+HN5C1rp
NdEiLcxF1h1IqgA/2PLsTHmc/YgtaHyeCdrPcjlSh2Nt8QDPbI+AkdiRVDotYU/LU1ChKPcpzwgn
Y7rCF1o70zLvNYbZOx038wg5qsYNOM7lEaZSdo1HzCCXvnbKIyf7+VAZwPTCommq66i26h9iLqgX
XJNgBOR23GFtZ/b+dp67Xj/JdfE/AYalEcl4l5pqsGtOMAXEK0xadGHoFA2hLKJJe8DaxdfTlg1/
SmFwkSxnme/oACJNsIjFBT3EuiRHahzmR/O9xKV/n8c9Fd4sMUZIhEvvB+WccPOrCb/2+qrrKFFv
eXs4Img2mTX1gR1NvFPw+fy+KGHdXvAj5t9rakx2F9GIbbbu4QbIrafIj7iD3g+GsR5XDeqNDJ9i
y4DssUbaHl3RTyNzOanFmSRH+8ggybiJZ0fgCOy7N3NR/sa1cvvIGYzvFZoA+2dLiMthKGNWq8VN
zceRVw7f102oEiyOyKOtrZIVz0Sx1ptNJPxz2fppuYka2lfTbCP1KOYpgKFAqSZ5hKD7U6RGWn7S
amfnxuvKvCw1OxBnu+RgOkn63R5dvbvCkskT16/IQSeX4qz9XmFIqgeNnbnMcbYdPY8pxZED29wf
Os43AVC6dg+mZkC7ZJo+Z5XeedFzhj7Af2jZORjkQ/o8XBIv09g2osjkJFG6bCzuqNzHhI71ZpGe
dWycmedhidfl4L1khg/+g0EbudgYEfRdnJeev3VVb+545eQR2N/8aU7c5ZzYKv3UDHG+YWonWJ05
7Sw7NsTBw1iBJQRbWKPdMZ2v55ByuvK3VmvNBzN2tNdVGf2WiWH5XlBV/qiRA1FuT0WMylyZZKh3
+pnxV70vaK58QV/ntpsBGB48RIlZZyvrWZ4ca05vsN5jOcjc9HPZ9PEDxrRxDsk2ZJLcOfqeFB51
I6wm+kTqaf5aS8Vvcio0RVTKlYjvFqxz+C70eDJCDwUopDwxus/v3Zn/THh+MeGhMS+sPzWy/jLh
uc2LF3oJP8G0/vihP+Y7wv7NRhBL+5A+KgI/QUPmX/Md3WKU48LteBep0fz6nyGP5a3/Zc1LXlvb
/zPgsazfmA86JKXzIuvP+f/WgMf5maVFyxzTAoqCFc9kUkp97O62Y07j0TXkiY1nRpxV7Ppk7Alr
6f2Lk1QJGEkRa+zFHeCHbd66gwbtysnewJeb1MKz1jZLxRlSpBFLv2a1jwPekSs/Fml217tV+3Vs
U+/ZWdzqlBhxcdVD0dgILScYWU/T8mTOEYs+DnPMQll1zoBO1M9V0tTXSKmbZV8qYx/DCQXRgK91
V45TixcvVZZ/8PVkXT15Ir6M0zz4WGscb+MhID1nYBbsreWO5A5DDvDTl7HXki8D4ysULm1NWnHT
Dbl77h09QdSKMFi3wwGgQjIT5pyyS9yQiQijfEdxvzS4+zs+bjJ3rYfGRGV2RO4Bnrl5i5YArMWp
WrOC2VNMdCHOJh+8MrrxzSUC0xkVXE+5+tGHaR2PCH3aDCMWQ5AYkaG/ThPhTcs2T1Jn0jFLdc4C
iQszZx4CdFnoeLhDRaVR+eiLw7kXNnsLiHoJed3JGnsJc5caucEc2piEBOKXHOole4OSpDonxwMW
K2eD5S+12drtMd6b+Ry1Nyh/tKNOMXoHRhJchNCsAN9JS78uQfiAI2cfO435gN11SAOr05G3G9V0
wQzOpkBn8QWSR76diqHgfKmSTcoOsRv9Mj+3Wmrt684uj3UN4zivRtkHGEzdAKnHcPRZ4jzsUruy
rNAEukl862D1w39UzBtiwPKN3VNLZ25cA6MX0aWlrvwMLa2ngxgVfrBoY3NbZO4nTNbxxYpldzcl
o3dB5TY+JyVNKNCe0altkvnC/VDv1FinT0U3R3eFWavPgMY0DFnDMIaRZ0YUjql3I0QePSWUTAf2
B+1Wm6O5D8BWiN3otdY5ggqyJ5Q6XTaG1+bqqZG+A8i4cD9J16geOjXnRkAvNZ5DB1oGPs+y9eaQ
5J7lWLWm61I9ApUe6Hwep3lp9/iF4icLu96VWDxOEEbjTI+YdDp6XE0bZTi02+KHAYuBGsyjUAli
9Bvwj2vOlMxQ79p0gbU8OY+ZBKGbDbYV2NbsnQ3VQJag/ixwOOJKvR3IVbwy5rkm21UMwEwV3/UA
eeqSFG711MKd2eOfa75NZvLZkO0Y0kryT3zT5VY1cJ5U15DarYr5EiHjOFX23D7GhrV8GaylLHdY
eM3XjObtlbZUXsYmZxEmWMxiZ2fN91HI6EATXm4TsBZ8g172ANZp+AKMpPisIF18tqY+dUJMK/ln
yba2mXKeMFfrUc14AJKFN/U7BDVXU51hFkWsu8fQoG4r8gBO09wJWDcqz5qAn9VujQxhzeIswA8c
eBx3gDrm0wzIuQ3rOAdCa3BiIoZrps3Wa93G1qTa1tPQhNi2k/W6oPvwSJGJNT1snG460U2sNmQz
mE+2p1m3vdZ+Spf2IUOE+DY7dW4GuoDNQmoYw8rQRI/16DEeuip1FZ313kYVnHUcH9P4CJTOu1ZT
K3k0hu4BT0mxcVq9fnUH2K7NtNR3ViSWb9SgLUJ3raCSKaeG2jC2P8WJ7YSuXEOHpxJq+UIH/prh
8vDcO9oGbkMccjIEiAvkYwmpJk+c0uOXDrrR92KiQO5GeeY4N22x382bZBysL2YSpQeoPLBeZ8Yb
Z3JToRjmLklofW+i2sztBEWbnLVdW6/qXfIE6kuedZSDTW9wvMOPeTN2KeVxEa2yaXofDIZNOmj3
9WTT8MjjyXqA8ON/Q6NMpYz3itL8vU0WRYmCgkCrpx4r52VwWtoaLgLlQMEa5q+uJ/zYwF4SDH7S
0XGw9Wu0M8ajMrTuxovFoIJ4sDjnWU7RBh32gbr04aA3yqDnaZj1TZcSqyYmpw57fSa1y6/ujclV
R2ABxFshSgvjLOqOTt7gb6eJeNZ6E7KO3/ivdt06P2rNfgMEbJ5pSHd9qJC4BYXItqAdYPIytb+e
5sS/ho2en0n5dLMgW14THQokrmbGHfP8qdbbh1kueugbJGdUEYcG/GfJLjUMh776Ii7SaOstw/WE
fkw3dQf6UDcFYLUdKp5o01at8RlMm73PUK7ueN5fM2KF76XZTWghi/oRLzErSNI2p4leI2b0yCmu
HQTPodNV43Vd6fGB3BzgrS5Wp71tGPWFO7fcVDrHQybl7ZucOw20IIxtyh7bfyL9wz7xDjEQQPsI
a6dxmqDInfKujDRnB4ujPoK9MEPMNvNGdXp6RgzgkWRT1fsegtXGHub+2WzbZFP4NSo7L//ad8a3
TDZww9kez+NUxhA6Onz2ti9hw3Z1vpnLhOLbmrsfhjXm28FQw0OG9wiB3rQStElrsn1SceguRQ/p
aHQ3CKz7PaAtSPwdGXkjJhVjmy2ijQOb8RJ9lkQ7TsMVvfMkdKrpG/yi4quEk4Qs0M/fSuhRW/pG
fK++/zXxi+9tnnZHS2O7R2CVb6TDP0FeEQE0Ufcwpr1+1Gn4bpiFYynANnleGi17FZkPSq9ItD3t
Cy2wGcJcMhrfJ7PL0l3TZ/I4UJBsBwy2B5j/3c6bqbzwkzj73EzGK7gH5NwUM9zp3kCeppM2QmhV
PYKD6arX3pk4GRF7lA6xEQ4qcQ/TaNEZdCDZTM2hskHO6wg7duj8X6XeXIbBp3RIqyy0s2XPEq0F
ymK8lqIpg4GWkgW/UGFAxWJAXd94TXvxdPJeOsnEF5mljktkQ/v53tf6/JTVS7wjEcgPJIGRAT0C
MwB2fOqAge8iu7i2Sk27F9087Qs8PAdoRvFmscqLlld3qk2THdN6ZgO1VoVuoS5iHOBf00Xbd32D
T2Rpqo0d17TXIB7tq9FaWIQ961brZxNUq+Y99raZHpYsqhkfGN8l+LKtozKyX0BqBGbaOGxkecJ+
YA2k+hriNS2xTHgat1+Nmd6dxwrdxOizGS/wlhyGmrpohuMM7/6QVTEQcmwwp7JXF1KQvwLN+vSf
s1TVp7361VkK5wWqrv8/lvg6pYge2vTPWjkoq+sP/XGW8pG+rbpWRD+/H4v+OEgJ5zcYs6tvao0i
+ZdOTuesZJCra3qoUHUkcf97jHI5XYGyQmyJfubfzRtBefKTlMAhp4fjE/HmyGNQpTgffb2t4WIq
IOzgRAjDLAOUwKt83n5HvQMwHJ/1uPRuNMep79NGVTcLSUSB9EudgboYsq2x0uOzngdx25pzfpu8
4+XBx2eBADk/i9Q69SuFHmo7CwOViw+ZIGJ8HET55EEohF4/Yrc769S9XlCbxRlKZX6HZczfl7pI
9hFJJHv7HYcP9ynarKefd1fsMbfh5g+diqgmOiQ7mLJJDi1Xxr4319PXHPEuazIRKqGVDOM+08z+
MFZ1dE90oY0Bll3lOOjf8nypX7y8oE7MrWilUvj9lr8Q0wIH5U9H3L2dAMTEDFYEkYoJM9qjoSL7
kLem9rqWOz8wBYhbKCz+sY7KFnG5GUla2I1xh+tx2NOSb+/tzp5ORD3omMZoP5ahlZnfaY3qYebQ
hmwAu8lAYx5yEwMwueqaRXut3Hj1iDS1eaMtsjqqVH5BqSPvs8l09zk2rk9J0/cIAnqI64W2tN94
8OMvLUwkQbgna6XrxtkQQPFYKESqY6HnXhqYetoeE9pVXmiagHUkevOBecD0GbCoyUWuim8oF/qD
WABSG6TNvi5ofM4pBnNtiZ0T5K7mBGhjuWqigvwvx1t3BNgWm9ZNFVg3NZgt32ecfxEpagWMNXLg
t5ETtzM7q0BS4kVhCweVDzqLDBRPNNB5cjQ4/nqyn2VUPNaVnXzO+zQhvRYDM5GZc11jeHYyY4OU
Q2d2YVo5wbfce0eJbPh6sMXSAYjRrZyTBj3tZBUiwjnTu3DqKrbzxTLoQIt5+pFm5tCGHJsquPBQ
3PYNQpm71OW4YktFCktbLxv4KUNgtn553fQakg9icxX+zskmosJWngqcuomfIm8xOSUNsf2NvZmq
OW8cd+8VLX8Lzf+aQkdWyOjZ8ab2GRospSMupHwk4eRr2yYpxzBR48ZtnZu0EONr5Vn5UW8pVKcM
kyjuyUHt7SqZr4jecbtdBnDyk6iz6ItWurF2iiTUg62oPONNTno3BIk+DfcjKLEIRWhuPPeiiKow
hpaH4rCSX1tFm1BAxHvJW4tT06h6dd9NIHwPtpVTQbe+IF/bVB1FvDXbQdTj+WcWZlhPFqyYK5Qq
9rfBlQS7EvEBaASSV0EufeV/zZDuX2NcUfoRkox4XMa81hAbECTAlss5egMrqN75SVW+4PIRnyhu
vmn0/Tdu01rXxuCq707TKsk9YdQVFLao+pLFQ2eERZv1Hl9W1T4T9oG5VnlZc/QjOuqlNrKP9o4j
zok5w2js2wvSDmEHMuV5Zl7FEMBv7a1fNAvKdAIAlnHoNnSR0w0Cg2G7TL085bXhnRy9IzDASjKf
62Bn+5qjL+1JiJWhJohwhw2Z3hNP5OzrVCdHRRN0oLe21+rPSGUEEywW0xHpLzqmqkyzvQfHYG1+
yxuOh3CnCC3r72ll21xYr8w+52kmVSCNnuPAQu/lyFCror2sTc3X0VPMhWyNSEapizgKHF11tzbn
+9fa8UpODkY23iH20FhclkQEtZaJNiBudNxpfiK/upOavkv4HM/Kroxrq0ujEr9j5yvGC5DtQhFZ
8jZRIso3vtmUGzeZSHs2tckM8aY9xHnXoC8R01ULeT0si1xu3Mo72Y3CyYRwhSFUV9CnSaNjlrNs
IkmW+1kvH+PKGfZdO3FmwD850pMgAQdDtKK51Y/uVurz8gaQlDjq0XAlM/Kh3Op1Mpr0hf0MIKJR
jMOVXUiXbHC7JaDl86IRcnNQHnNe/YuvcpczbNJaRt9/GQbVZbegnrUAgKDLcXqKdotRtPduWej3
yInjO5bFee/5+XIc4+nJsavqXpLDdT8YXcRhGJLg09S61RcqaIjulVdNp0TF+ZO/Di1A6fJY+WlT
3YGtLO9QhctdF5dUzkgNb0RcdmE9LuY2c9qYZZvdLpxLld4Mphh20vdktrG6srzJhM7bdXPSjdE9
cWFwq/KoC47HRtu5Z2nw9pe5N68dp4pIZF/66MH2W/dIh2B6jAcNVVgyRsl3izbbbaXFQ7nvNVmf
FQf3G1E3zQPMSO+IXEt/BZG4QGVrnf3cy2E3R3L5mhP0WYegyJZDDO9sl9nKRHTVD1ugPcMW/BXr
0ZAay5XZ06tJ6EWFnI7vZDG0gYPy5zaClGSzyObR/bRER06P5jXjuLgmL8n2eNaG+i5evHS/Xs9H
WHgGyVhLe2C58CActdptDkLRQsMyOZdCLMlb1NvpIZ21SQtaOTe8jt6rk1o8dTHzdtoLJcQRjVr3
1EZ1eTcaYIh5nlwVVAP6PathGsJXFHOGXmBDb/qswo08WEJeJovwqwD/sgh9wgu3iZPqh0wW9u2A
Wf+audh87NgYOX2T4FcJ/1WvU/FqdJZZMzF3JNjaIvmqT1F+7GqtwTuYaH6Qjiw13H4Jm7RdENWF
Wt/bpWOW30WCEqTxvGmT94b7DBXNvzVVxZOHAxA9JkRIIFagJxeOvKZZP1RKfIEwwwB8TBjLX8lO
riU+zdMkHMtJPJOglD9A9e/knQsNpDvQIpdasICbcsIyM6R+Nl0mq3umb5Uu6UMk6SqaE1z5mhnc
QyvjzcxYTe2sxPV2DTrxEAaUG4VZPF0WOg7ZFfwpOs3D2nR2GBWlLzh36EUDf9KdbTstbezCS6Mj
4F4b9OXGntl9nurDiVvWbPOTN1bkG73IaHmm7J0/57lWvWbjbD6JfvAeSdZqTsiOH2Xl4VazJDNV
2TU0VccyXLVUbrE8swBiMktest599oZp+Ib8igrCbknh6pzh2RNadnA9v7iTRrGd7FI78+WYTCib
/FjlvfxhLc640n1lngeTtPyUpkVaHCBS9xcIoLBK0EIm0B1aEceP/4+9M1mOGzu37qs47hwK9M3g
Dn5kn2SSTHYiNUFQlAQcHHQHPfD0/4JUKkssW7o1rwjbpXCJzBYHX7P32r7b1Zt8NudzMlPvIBcZ
QG2G/3RP/6fuyTIWk8Z/756uPg//On0exWv5U//07cf+6J+wSCyNj4u6ADwQ2BJU2H/uouityFtA
XY+jYVk7/dlIfd1FEd2y+IgxqKHS/ncjRbSLufB+2G15cBbwCP2NaBdn0Sb/W7tMHwXnAMs6qxKH
HsB5a+dQqQ2gHaTtZW12YnqxS5t818L22OXoScBsN2R7j1NzL/gq59qhNJPKqRkEeMW+HIS+45qZ
PtUWx/hK0ytnhXChny9Gktk+qzrz1gIDUD2rfdHGrkTwQfTYZN9hOp39Lg77zjQr1GdeURNnNMV0
m+jfGCMH1xgBWu/cl91CIq1ckgimO6uowfS4Q9/qz5k1LOzo2SY/aVUnpV5AgqHuAODucRsl8woh
CxpJR47JJUeBqvy7xPTmcgAvC7vMRB9tt+x9UgQezX2Dod/Y+OCaMp2xn9fO3Q6Ar2+SZ6PnhX4h
sLFSaukKKUdTbz1VTTdkUBXUWzgH+VF30uYPZKZ64hsR5Z9V8O/GF0Dy6Pt/fQHuX/IKy1/9+edr
8OtP/nENel/HEj6W6cU79Of1R7KSwxKWCOplhuAHy6X5fZDhvONqJQQj8FCL4+L4wfBnvuM64a9z
eXLhMOX4O9ffm8uPSLuFUoFlwNd5FrCMfva72LiJYqqreS8LJ1lZM+p5040ff3hT/oPRj5f44zX+
7UECn6fNHIV/cKj9iJprifmrkLXN+04yIB+9Zl4nXu+tKmm3m18/1M8+LRiDvJ7lPPE4STwOtzcP
VebRiLbfmvcj89pQZMjEEQZFsCLwOi8RUfvcqLUdAG47JNas/M3D/+XtXGyb2Ic8plB8aH8x9mWz
7wzg1ZkqDvcmKY++aNa/foV8KX5+M5eHAFHkYQZFVf82R7wGlA2JwFBgVId76EuPTWCUq45znDAN
9fnXD4bf668Px9SM89lFKo8BdZET/IAJZM9quzDom709WOqItMYgXSFg+y2dKD9mvf2AHoopPoLS
Vg8dkBd5yKCbYw35dV4jtIkEK+gYaANNoTx0A6UmGjMWhLB4spikObDFRWgqoyLeniasppg/mGlu
fTTTYRezfvlS2D6ziLrVzcdpweFreN/yNfWRdZWoLlhbibTWnT6Nj1Ma1ZfCjYclDtdjCWGjZ7wn
Jyl+LyYPeHZeW+coLp1rDBry1nVIkGX/nYcEecVXiO4MwumCiFlDpyiiHZbbHbtc6cenLtV6ZBL5
F+gHtyzWX93ZP+Ptz1cDXO5jpY8fYrYVPETqbjSH35lbBNbKalY7qRxAzgXL+yYdPtdJoA5emlxX
k6utRVDWoHPzbjOUg3s1jpZcBZobHc3YevQ0dtppIojeazz0Tn3/2XK14H6EV72ejDS9mgMV37cu
2uzOl8y1+xg9BL3uOETE9oI42qT6mJyQGKy6ZMGy+dNw4cS6yxq/1tppFQM7DQ4tCoJxK5BF3SsP
kVziOwYoA+FdVkSi6BdFRXzithjr2n2AcaO9T2SPxr40+D3+OJr35Az1F1ktur1ucQsXNUw0PtUl
YzNX9akkCGxjFgoBwECvAcSYjqgsyV8ZCoNJS2fiMcz0R3DG/nrq1biC8GV2z53QFQstEksvtdmL
70Wi5k0hSiOMFu5zolBPhYMwgsNMWsclu8X6jD6lvsnr5jLCOvCsZr+9tztL7pWWGCdjtNw97KYy
pBIX264txl2RW8+JrJ0plCxZtuj3xj1AmuAMvyHdkZZYnzBElTcdEi2TgdIJ4XGlmAJl+pbiRD2X
7pLrIFy0fcboADUP7O5CRAs9bE5cYALNlsiGEnhHC8k/MOIPaSfZWrrO+7GPj2TTkcpYDedqkg/o
teNQI79kZ+dFf4HmRIYCzwG1Cr2GFg3GDgOxvmfAkO2nvLUPTtWoC0Ih2Z3qsVNeg+PwMUTEpuvj
24r1sxWp6aXRmJdmXDSX7Mq0C8ohgoxHIqJd4NEAM3KUgjJCVaB0xaOxNS+5XjSNqAAUO/DuE8wL
hNk9+7ItVhF6n10cRcPFmKYpDUg3gPXWkl3T66BrJV0A8EB2cVE3AnCX1HFuNhxnMzEul05qG6Vu
8FiWZbrKJV5810teGCG/Dwwm4oDe9FvBGGxv9tYHj8+VkIT4Dno4Xb7HO22J+djaJQ6biLgPSrB2
HQ1wthSQ4pU7p6D2VXVOmYSuCzV/EuQh+0z2CKf2o7g/RHT9G0PTz+PUbVs6732KiJUwGpAKs+TX
xpGrHmqgPnTFzaCtK8LItlDxrRdStWVYJpW7acatqmLr3kFqjklO1sWBrNnmptMqi95P9w8iH6yd
biRQ8gBwbhIAwSD/7Wq+ijKJrcyKqumhhNIBft2ZD8aIpqEynee6ZIxoBojXBwZ06GUj5sp6chn7
xS7hBsBOQGfZEMeslLPcKK6a3D9kvfkgc7xtiKyZV/r10a59jZkYk/9Iav4pjuTniHkxo4sGm7tp
v5CoWH1MO5KfK5tI2NDJuPY4EtxrMaXjJWCV7ODmJuJZ7FbYD+bhqRwHBO+i5pH1ICVJHapHMaLB
GNMvAYrY98ag9HuGuvbZmlN3bWUkChhZnqKUdjKLwW7SbgjgabhO3PFTjsPmGlsMhvGmWMnaSx+d
xGFIFYiSaJs661aGPdqrlE3MJvOxpHazZ19mlhgUU4u5v84bX4NNjTVMsSD3iKwjmAo9LLEdTnrw
U9+Dmz6yV3QEG3KoGiuvn8TelDb1txsk+07gugC/7OwdRqDXLnDPfaIRfu47xL2LaZdNCW8/3KEH
g5NrTcwa1rB2yqAEsI+F61FlIXtS885W7sYd8vx9O0n7w9i7yZVbu/P7prAgtQlAoCnA96vOqNqt
zFO+ecxg9yxo6jBz+ZJx8/xSyMYMI1UjkIvRJ3B/HA49m+0wIKzXcy9aPElmhgi66b7VFf8U+b8r
8lEh/bLLXnaUy3+q6u2acvm572tK/51BI0snDWgO4JzLv/q+qTTefWN2LKX/H/W9xR//AHhY+jvD
o2AMGFEGi8Dzb/XTYCPfFGwU2Yg7YQW41kJmc95UwMJDMoJbSR5yFvcnL5bzVjMbWlSonf7aaRN9
3yqHTQ7QWDRRhuLLijXMLC5Lu5wemCAphauhMdE1S5euODAQiqzkYpBj3SDX3rS4dCpZzyAyUtER
iyLQWW+KpjI3TJPnE5Er+p5niaphSuxRXvVJ0X/2UsgNKyWIja8TK2gIsLLcW6WxGqjTaNz5A24c
HITztrKSaef1dnTEb0fh50L4uuRpOkjb2Ga9WEExb309kOsC/ekB21dqAGq0taLaYzyJu/oOb0RH
qj1MRQMHqe57n/rYisnUDjzNfNT7KBabvItHtNMwC5znRA+mUizYJCzKZWuRgrHIrarhhhyFjuSl
2B9iai0t8belJD79dqCE2uqZzJUdCgyrPss5xgJrLaH+OTCq5W/GBKB5T2Mtq2LHwscN8WkIJ3Qn
FrVYcxsPJ+W3CGVDfktUzl0k8ITkFfHHfJ7ia1YY5abUceeHyOgVch/atacZjY1GdNMwboZCEXTu
zkhHCGuDxle/okTsrzwfU+BK6rG1z1zLOM+CTJchivqnmq2DH2S7vM71E3uebOcH26oGcL/qM1dd
ILzcKlthqU6kyRemAoPVckouVXd0Jsh5fGBHJ5/0ZJKwkgraRqdDZyWk83m5D9wi7R/RioxqjXoj
2CaFISgvA+s5dZZajWDAtfC4W5IL3x4Rtu5Nw8huse3Jcz+2kLnIPfJwS6mdhmbr2JQF27DpnhFN
X4caRP+PaJyi21wm3hqzizjI2GX5MbT5hadnzaap7HyVUPo+lL1bhAqv746CLXh1Y6lIpI7q9Aa/
oHrBG0qRO1aTfhVMPtKQNjW0Y5G4/NSkFzoQiIqIPqXmR8vM7lOtMp/ZCVcx6175KkzXIEtkUc4N
lr2NsgiXhsz70FX4X2pr+LwExb3MSEQ3QVUiNOqTuH2pZ4LuZgwcRjLYbDuHi95OnOtMNtnW6tHN
hJz85b6ObXkomcPhlPGMZ1gJ/pXBToX+fGgP+DyyQ0Hu8ApPDLOjrgSCiNptL63cuhgwul0hMpz3
Oabqc1UleGD7Kn0CjJ0+84lmu3HsrAskwxnpBUV1JWc7e63iloF2hJzrKGprvlFO218iY8Yxg4eS
ELPK926nlEwYosYtjhW8DCd/oqEKZmSdgBK47DPA8lqI/Foc2cBb153fNZd9bYn3I4oxWJHToJ+Q
7IoTOYHqvpPdcCconI+WBOCtjSJ4ZjucPta9216QBBhom7Hz0qNOOr25hSiQ3zBUjA4VIQ27dtbj
tZ5yQ65V73xx+lrt0NdP78fUlOiBNWbaVX5oneiEq6eAZ0x9BBoSF2QRH8ygupgcneyTwAqZRXSf
gLRRlcki2+vxOIaFgz7JMJp+V4vC25oJkrd5dNXHKnK6C10NAjPLhH27sIdzWjrqKpFkopZ1R485
DdNTV4r51YmM/swbEl3TNHRQYCdjRZ+I8bxp4R/mY7ofMlallZ26pFJ2pXyoBHZaPnauFm1Q28CT
1SdLQ8I3+/mIBD/SrQ3lEwtayNM3ntEXJouOyV2lJig8v3HMLxTaCE50lzAsFltQuTFMVSRvnZIo
v8G6FlyZSAyeTJ/rf3YCUjmsSesZgQr95Aqpn4JWBldamZtn2AsUx0iUg0vSZLNdkI3Xmeooewwu
1CNGbHs9YwvPV9HQjgchjfhYlWmxjn2XrhfH3KlDC86oi6OGDTSAFCc9mmjZ71wC29AStlq0apQL
GjodRnASml+zMW/SdN9MjfooXW8z6qk8ci8JNpEqTdqnXhyyxsl2CoXFvVGnzW3std6V2U6Uo+Sq
oCOdpHpoCOq4Gh1vPvVNpb1UZadzRzOG2wwTHe1J2XiXxTBMnyatJAZHwm3ZF4UzHLU473dRY/RX
fVsj5svMYusLpR4Hx2luRgfxDBlS884SY3LmzobHNejKjz4MuS+TkKTcY5rFPRjEnwY5ppBt54D2
r9pCku9A9TbOmgzkdqWVPE8a/kY7+IZMh1Bvsv6lyn0jW/UmDG36GYjLWBPUY4SOfFOS63XwnVxE
K8dNJcMRg1Vq0Kv30Bldd2OXcf7RimN/V6gxOnVG5F/0PsrEDAH6IQn8fcAcDl+uyf0NP3+bXbXQ
zq9TP29O0pjaTUcW6hEzanuKWizFqS2dqyHzerrSonvv27CezSrom1VjaxAaGmvozggT/MuZ7KbP
utVlHYoO8qjZ1qv4Ihta7T5JHPdZUdXvRqmVwB0bfKLLoV2hJpijCF+vX157kpGO0EEyd0WPHQqA
oRGmkePvvLb8+p0YhLXCcq1WucFelZrYf5GEwm91Yb3YXVOeNFbnd34c02Hoo3U54J3gGJxM9vxo
ceOowLfuNEeVWcZubukgp0Ks8S+bpw4J1iGmyQNYUJD9EJvWg+e3/Wb0tGyrFHpNzWVYDysEdzjb
8zWu7obAOKs6ICRtzp4T269tQiRPaLTVvAY/GNwZ+DW2BSSQrZ7UGCejNLFXuVbZNzTbpNCb+JHP
WVx4uyHhJjvo1iUBsAMfe47sGZTziZSc8RhAJtkYQlOfkw70PGqnIdjD0fb2gF5IEcyaCY3x1NxU
c1bdyKliBpmY5n60nIJMA6GthoEV3S4yau89tYB5P1o0cGATLO+Ln2vdc176zjaS1ZOjMm+DEuJs
YcGFoF/qeDCoU5q9yZGHyaBNk+NAYh8wSbMRcE9cQv48Tc2voqpzxCdMPo5mN65R+AwXRAbFfDXt
Zpun0rmJqE23huBmzRbfBmLq0/WtLaY0KdE4dnfFKketG1U/FnqdX/fYU4g2mHV7x/2u2PY2cOms
1aatJgxvb5aZf+0Z3shdwRPPFGhus9JSnwJkivZdlUarOJGBGXpGbcgDc0BSCQGU3QxlBcybPEJg
3Ph+KV/7ZtpITQ63LuLlcCCQ6ODqU3HdSjVwnVhuzZcj8D5R+CaI3KQJy5ZjBVAsxfRIpcra1NSH
u17P4gddltmDbVID2nEz2ysnUuq6km1wMUuXaiV2ooPuVehuQLJYeigRefWh30cH0fX1vB5jKz0S
gRZgIuoNAa03RlWUKzNuPlt56jUBIRAtcnegRApkRu+g12tp+vHMKsSujXWy7RoboaqNNdbKeNXG
ajwmBa6jmML/aXb9i9R272NXYE0yxVUhHINXaR9z6RkfBNkPYT1lNOGRG1CS5e6TMffmYdK8BZ2a
WOuFFLghiu2lTqaPwtPO4NXh6MBRQSoGXqVRQl+VbTHsdAv2t8S4PdIiXIjMwNmexg98LDjrJ99e
BU3QMSqguNEycd2DoTs1jv1sNDZzzL7tFpxvtpbSR3SWZ7wxzBCZfEywxi2rCkskLcc4UfhjO38L
V2Y6+qJHl2Obj+QIwEEm9iiHPl7UW4OFzGomDRLXREe+B3tt5Gg5whbssLNIredJM8cdRhpSvQOf
wDzHux5ddHSVW8hTwdfvRWu8DeFK0X3OcG5fadF0dMxGPyV5JhDzDDZC95rbHGsjfNCev52adl5V
sDrwl+IOq0pmzWSNcGdHzXjt6Ly41M82Ym5z+oSqZsVYeU3461n+z7hFxwatQkQMNCqQqC4bp6Vx
/GGSn0T2lInOF4c0BygSasg7jzX7CijPCEPvbL1QrxW1VMEtW5e/2VrQ3/60tVgeHFku2yqfjbPx
lp83i6J2p7kSDLnK+nUGy38JETy5Rhwlb3/9Ot/uYHgobI38d+l+WQS9eZ1CidQdoYUcjMpUxYZr
BOJ2McXlb3Yji5j47WvCrWmzb1pipN23uzNZThj7pRcfOsCH2wSFHNCd0dxkhWhvGOEAV+vhuy1Z
k/kL0Bo66mGOk2stSpbmOsJdvvn1S//rRwyrET2Y5zHx+mvSVqe3ftLSZRzUWMwncgSnnZUOdNB2
FoBm1OOkfh27ns/ZqKNvBPR/5ke/mR8BcgVB+d93xN8psv8qv/xrVWZd/lH8ZB3+9vPfN8WAYcln
D9jH/smA/WOM5HnvsBSzWiSXhdyZr0KO79Mk/10Q2GxQYYkSsua5fOW/T5f8dwxCLPy+PkE9Jo7D
v7Mt/utXXtcdHW+zY7KTZsD0Br45QROA7D3qe/LKV3n8JYMWP06IF31giQNBGkI/Nnq0CaLuyZDA
V6zfrT+Dv3zHeQoW4BCmWwFWbePNxrqEqlv5Pp1miRL3KrKfpqACtSc3RY7z3yRxAKXeOkBPy7c+
OlUVGxwssMVmMJ/tnrM/WRMkEJ/0WQtF6W9b7qSVZ1ypZCHHOT2ScWqePkaIXb3aSMNJew67gngB
+SFtzM3yxwn1KUkVD81M5mPehI22mRycL2WL2Aqy3KXS+wJpiN6WXajVjWWtddnhbyoeJ59EeL4T
+5HlTA7lzDati5itKCyD+Wy3pIn4uF0RkiBgREVrtRYTDXlpa905S4puMxaM7pDNnt3g2bC0TRN7
L3PDM0DHtlSmKxttWq4CKH3JpitRl445J7q8HbUI0yhuKokjFXbJhy4w9Z3Iupu48S5So/g4x5BQ
UrlS7pDtCJ/0w6Glj7GK4jUfbX0nU4Svkz68FqixY5fGvmgGB8Fpxc2x4cFmnEXWdZyn8TcK6D+H
y28OlwXs+KvD5f9lLx9ffkYRfPuR72Np+x0cU+bSuF6+6U/+HEv7/jsbHy0iEkQEIIEXEMD388RB
MgZpgAQJy3ZdptP/Pk/0d6Zpc+lxmbkO1Mm/hZv+D7dqgo15Frq52HXesghS7tB2Y9nanjWjnS54
GTQigd3c//Ce3HxTk/2r6PKbUpBA87//8x+KDx+Zi4dZyNIJcHhzZMxGU6MJ6zWM5UDkZJlPawvn
7XU+9OQp/Pqx/jp+53DmcOKyRVLHKflzlcVnkdKLW9F+Mko0ZG7dn1zw3Ud7JnymcvPfZkRw+P6l
DvEsdnFsmmyf4MO3Eg3yRB2FPT3aCyTpYBNh8Fwyg0JaQeBC6SDbhTapLzecrd7FPWnoUGimHaAk
s9iRjNOtnH4RLnQjZKZqYcsE5TJ2n4Ja/1iMor5UFOg7FbHxRcYqgLJMJs3mWByn2sjPmSR4NdPq
9sFoYT4EfV1ttSgXV9HUiis7TtkuW3GR7CalAwaK6bMUrvizqdkzYeUE+CbSrh+9ikO5m8QGL0Wx
Yryk72c8KvQx7LFXSYq5j917/mW25vKa7ix9wIqThgVr762jkmJlCMwgXVkMe72MyrWaSUH2e71E
Ej0NGyMZ6eI4TS88oy2v8DMO4Aml9UK7pjEjH9R6rrVhryYyUEICoiIXF4FZvjYAzi7dOR/PEPgS
3JFq8IFQ+PZWb8z6WUgtGGi+ktprVOhNQzw0zwGpkFNzmRRVuvVIBCqwmfM9XwEpxXqjW3nxsau9
6hmQl/8+DaR5G8RYtuj+m+BT6jcV87agptPKMdySPZYKqD/wouA1+lbyUSYZnlNR2Nm1nvXwPQEo
lJeL4PdiYob5SA5NxsZG1GvTxIiKC5RxiC1S51pYxm0y0phFC+ApUQF7bFKjn3Ov7LflqLdbv3eh
dY6lm3+q8zzZgQR5neq0WseU9hdx4HcMA2YnyTcNb04CL++kYMW/ty1TO2MImi/1OSI4i6WrZEDQ
6xpmzzTSQ63U7mxXOIcIIPC+HwrirRmUXeoYVD7FDfmwDJ/SbDPHkEM2WiuCI29BQ7Ci+6rabDUY
AwHdmQ5iz8s+4REfQgYIBK+zbYAt+BAAEuNLynBbq/wEXkQ+rjClYmJGiIBTQ7ihV7UXqVbbVji2
8bRiR5++OD56hVnzPpCbba0TWD7Me1x1Gw2ZeekmzY2DRd4Ifd+z+Wpz9YyO2Z9AMuFVMPrPY+5p
WwchzUmaxfwRMcG04pN1PjJsldesOMy1nNv2lmG6Rn4W9m0ViE3nzE9aV1tXJoiTDYjb5krz5nkz
BO5wV2AQXCGY6rdTbp+LIX/vWVFp7oX0GYaEbdwTxFwwpGVT3HckbLngz1MGen6F0WJu0n4t41w6
G9dcRosTHpD5EqjcNB5IHYuxzyWx0vUw0rSYUOhmsMlEYcGA/p83olTrbiKV8t6uUz/m9m+ko98P
9x6i+E3wdWflfN1foalnl+Usa62g9YtiN/Qz0S6jZsf+1oM+6RxgS0PiFRlJatuG6GlWZTF57dRp
NEK3vXT4m1Yl+vjKVTVbtjKvi+EmdrWY9Vvlqia5CCKoqyy/osF5NqukY2GnF5FGXm09BuZj2g3Y
0tWIYvKT93Xbl7RJqx0ZgC1rQBwKRa52KP/ls+ZU8i7owUjW+hLVU+aes+/1Nnv0okmrV5FlRlM4
dK51dMa+ZFEw90MXOgRv7xxsiMcBZ+Ilyn1nb+bw4MNRTmKCJhYY92ZSskttwHYCkoIacjdN3fDq
mkXkh4Dtqq0tF6xnNvK4nV0w2Vy49VWjF0cxQg5t825h6qiIYBjNB0WGzRILGyJJY2u4DeHnbCA2
CE3aVdHoTLe0KUHvHJHONNb8SbVacTdTeachHvSuWve47M+jZVefbRc+NU9ExFtp2qAnpyBnNOnG
GYmt08AoWc+C68wR7kuWK56flfXGNmo8DNwDEOGVJHCnWIG65t85Wpt/Mf06e7T0drzJZMrm0Z/z
8i7OsUyg4ig7g8NDuh3XbfZtiPBPFfibKpBhDbLLX7SYn7OX4eVnBfK3n/neVlLQMaeg+KHYop5z
kc1+byuddx6pAg6y3KWn/FGjELxjSAQ/iYmCQ9e5NIP/7irhTFNxUAOaX53Wf6urXPhaP09SdGcp
UAHWU62ig37TVsq0T4hZgnk6sRp/atO2WByNrBXCke/WavTqvN1WarrJcOMMK3xfcJI9VFeRTghU
D+kgpCowniLR5UQNgq9ekYI1fB5b9JU+v3zlR9haoULeFMSOh3WXfbCxqVEGkhJVxAE0SUuPNxwp
WKJ4E8U+yh0Hf/ZQXI5jO19lqdNCEuz0eY/rJrKXsN366BoMyroy4npE2BQy+lchpVp9McIJAboB
SFEbnXQ38ORYLNZudfBmvH4lxdItJDf7iBsJ16fSngRRIPexKtzQZnizozeLN1VccQxSDWBogwLL
6u/c+/EnR5O8yIhXahCDYZsTpJNAJusJnmaYxkW702P5BUOoYJkUtCW4j7nl8EB4YSoWUGrm0XEK
nl1r1EPhtae2VLCBTPMsDP+ee8rJiJj5JuSqDWpGr0dsOxCQoof4OSz/k1+WU34J0/2JEHFaaqMd
OXHjD1BcDq4qe+bI1llO8oNyemjBZXk3ptoMcrDQ14g7EhY7VbdFsNuvhChWfAXZRkQbIEH4MyJ3
eQoqdB1+NbInRGOzp19bUtO2LYbYu7gJssdy6uxHtJzFziqyaqXiyNq6Bidj0QLeSiACNnN1o7v2
vI9sDbHgpF5K26jvOUPB1YgIGo1V4YHCt3kD3Wof+bMf+k6rrqc+qZ9s6d+7jSh35UjFy/IzvnQj
6W3wuxn7QLn+ps78Bzhhmgpta3iI7WjRcbJOXHnxUtwyAnnVdLKuVp7SrXNLIXaVC5UYa4BLbM0I
TZ43dPR3lmaAC4X2kqzZPd02WRtsG4y7awuvGQASlw2Y6MU6IfmZLe+ogl2tLPxacWWgVgbjEqYo
4sOWyq28Mo2xuyAyt+22yHudB88exIWdu/oHmxe+bijJV/hqTbF2eC/LreGjhwD3OekXA0Tw9lCm
Ond1J22nL1rhzNrOr8sy+jLBYzplZk06X1zYcpN5wqpDQKtM5FPj7uvx9c9B/5uDnigi+sn/ftAz
Pyzrl08/2b2+/cwfBz0oYE56i1ShZcpukSL150EP+A+3l4sTjDYRIB0cwe/9vm280xfhGk3knzeB
7yc9A8nAQGuKMI1NIL/k75z09nKQ/+j2IqWdThxXC5B8NhJv86X0PKn0iMDbC7+NVBpsUcX5U/dU
94Fd1MdUz1GvwVD1SZPdecROCefSCrJ82CDK5ybVwgyA0MmFFkS+tE6FZmKjgfndJqzRlslZLZpd
J9N2jHbSF44Ql0489EzlZv5fwmwx8PJYD7rTc7LFUKTyDneW8YdZa/BxbiWLh0vrXR8/l+XZaNbk
N6cX1VmPTf2rBaz85gdLOR5xh/k28YNnPxk7fGNCtJtl64zWN/cXfJ/zFeWH+3fh+qGeA/IXO6Vi
dffPVfN/8UkaKG5/adM6lMNPI/c/fuCPayZAgOmwMfm6GGO28l226SLbZDK2pCkukVPLHum7O8t6
R+lj0PFxpVE+/+COtPV3FgUWTSMrNibx/NTfcEcyWHtzwWDOcpBBkikLWwls8JtxEvL+ti884R91
lY8XWgpPYJAmw1ySoz9hD8Cdjvebe062GBDkFMkry8rr5zR1mSRHXqPdGKQfxkDKp/7GttroUc5m
ZF8oMY6vSSvSmLQBS6H7KjpLW6kR2BOSEWQ2Y+Y9TlQ9566uLLAWU55FRzw82ae+n5zLXnX+YzKW
Kfp78lIASGBcmgDSMW4GxoDQxBaH3umzTZpYCuBXETjQQnLL/cSkMvuMT/EQZ9mMo3/s37f0hrcy
0jpaE1IAvrQwBq/JXT9JGOio8QqRYm621Au32f49nrV8BWEj+aKx/0VkEzuIVuvRY8LWo9EeJ6u5
SZ14xJ5eG1hyanv64oGpOpdFSgXjkSV/1Wsm1YpdIbdEu2KIcCgtkl2SVOLPTGcMS4BdkpeZTQLj
oajZOFADno2JTISV5ef+rlkCq7D7uNndZCTJNUnWB6dEircXUIF38Rz47IXtfqeXY8WqOc/dO7Ik
CAOZC1KSwwlhOZJNw+zmMJHE7KzJwAs+TehWCLxBFgEwZ4E4uAELYTOS6thFMt2kjeHOoVmW7iqj
8b2ooYSEDmTugmqv8q/IuQjENuo9MCZervbwm9EFEmbyEQS4364CkWflyp7d6k4hzTmydNIWiwdv
TpAhXdGqIrsGMYPs04/n9FqQGsE8wvH6p4ySDTKp3foXqG+8JEzmaRzDKPaCIwdx1K5jSAebrCmw
BtGrr8QooHNYLgQjG2BeCSaiaY8t5i5CfpMxvvHb6gtW3AnXUDsrsdZ8RPBDDLQI3++cgRqy5/a1
qDE97aPIz5BAjemhtwq1mYMpBQZduKiljMAn+Zmw9LIqnC1UU2AZqYUggCEsO5ZRGMP1jBwrfVQ6
VKL+PGs+WqSNQfZ6u0NAJ26HyUtucpM9afaJTxfoIBSiWvDejuBjtIaxVo1E+Ep3F85r3KiAtJrS
hOHS9s8Drr+DD6DzIfZ5jKhR6zSb7+yGDLChYKS7ag1UevsIAvpWA3QE7BWqZR+Y3nFqbbltcMxw
eVv1ahFbVwxIQq8w6pB7aLlp9Gpp8Y1omyZYWDSvNTdENpOHG1sEc0gD0kRgnEodD+BY2rf0gvts
0B34dHa0mvRaRz5XTHvgA7zv3UhEBaY3BGyFD3sqJI5Gh1RFttK6aTrKYkKft2yj2qOJRnjDVN47
YBQaLgF/ivWgcsnUuOvQTeSzunCBLRzNtMtv2Q7aBesy19khk2pvtaA5zwkXpizTL7NvPRgax0AG
e4+S0l6nrssQRqTNvdaZ2VU2jN6qKbhVi9Ex7mob7XLo51hDgsZmm+WmILnh5YXpEPso42x8Hp28
seziMbDr7P+zd2bbbSNZlP2V/gHUwjz0I8FJpERJlCzLfsGSJQszEEBg/vrewcystJ1ZdmU/Vz1U
5aq0TBFDRNx7z9kHWDAvNlqsfdbFZxS8CZheIwsjwtDDLNUHepoSRk+7uAB1c/LmtaweHxm2Jmt9
mIMrr7aXjVm4w843M/PsCgg3LE/5hiG/c+U5drlxHaSjK5RM/Q38J33TTLhkUDAuH63Ctp+90snW
2MgKMkDg43nkADySTt8fxegqpGcsWVMUnouZohNpr/qCIJQ3P15u9Zy3l1jR7G4h+OFrHgt/Xy+2
vSfjMLseDaLDN7GMp21kLszoKh3ToXSAWKZ5Axd/SHeUyP4RqtaLTpAV3q90gFZSLvCamm5TYsrK
eQ2r5H4sknwTLRRNIS0grrZpZbyoPrrq15QMMa65NXAIS6dugteFWyx1EnmbSX98G3RH2wxVDqIZ
pdNGJ9MLcaDXb1vpl89N7ftE6MSge2Ju/3OGnMx0eu2EAb66NUhkWc9FrD+S01u8y9nuPnnkjD94
lLv3TZPEKDUafVsIWFTD0vlXmW4jF8ewlm+wsxUsuknaP6S2VR8AeFovluSRtqxmvJ7Qedz4ANj3
k+YYt1IRkCfFa5GEOj/ERqlGrZqRnroh6K5RDw/XKEejvZ44aN4zibfJ9lkyi/iWTmG2B4Of3ml5
7/mrfPA9CPhWvLayzqTh2iXLQS9Esi3zrDylZgGlvVpAyJZQYz/Pl4DnRRvSa3PI5V7SMpSrxZi+
lF0P/xLL0qM1WGYooszD9gMoLF7RUPjQxKN5vSTReA15SkVUu3rG89YkZ8ftjQczHkySnOnCz2OD
ZxO4ffJRNELeYdkmwwSXLQFiarVnR59eUFZjT0psNES9S3U5jnhKCZiFD8tTeXDa7r67EH/i3/A/
euMygyARejRAA80XTlBN1yX9aDtmBECoq92enShXaKHlQhmCtQjXWKGHZosJ8wb76/LmKzRRpCBF
7YVXlFzYRa3CGMXJ3O9GyEbjNDU7UDzxhoc0uuJWFms06MW9paBIDnSkPtbEulHApP+dj/+b8zEz
XPOnZeWH7iX5ll7w+w/8u6ZUhSN0AM60CD8uLJDfz8iGYf+Lbp0JdpM9xddtjuF/nJEpRNGrcEjm
SP1HMakI90y0dZXl6Skf+z85HF9iDb8rJskEsZhQ60DzIeL8KGgjhw600uzPN9iBtAWR3yjmeVu6
TDvL0iYyagI9HRKMI46oCeWbMc8EDaW8L5dsDDKo6qMpauLT+p6AtNQgv2eenTvYgxLSoOrWU2Vy
DtH7AStF6eJ0P2vePFVN2AcDgLQPCYbKUpDFweAF07kqNPUi0m6D0h7KQ00ItyRWERab/w5jaU77
/chUfRquYq83ePojULDZgXK5GR7EwEV+0KraMzfCTkx7E2djuxy5lraFUC6aQp2Ppf8ilJOoNOOG
vWiZwaGVGF56aCSnSE3sGtJtLLB/bvRYlWbyuHTsinwppgiYor6MaOMe4Yy0sJzLJLtHunrqSOS6
QiUcb5M66l8CA2BrK0vGCWnOe8hiRF5dPTAaDYNp8czqkMGKchiULvmI5G0c9aE5AjcpKyOE5Tid
kjgftKsJSzvDjlyL5wdtNvpFR4SWZ4obKxzT25mI58kYinSUMxia48hIqZrzgahbeEaQFm/EhP+H
u4BPwCyHq/+tCP/NikCtq4Cl/7nRdMXOU9Wp/HZV+P2Hfl8VfO9f5Hmalg+kBP8i1e6flbNBeUyO
H8Xxb40mmlB/rgpUztDCbcYQ/BJqwfhjcaDT5Hr0h9zANdUQwPwniwNole8rZ6QQ1MsBqbKwY6nD
lIblW7lr6qZ2VhiA6yfEERR3oqatSZV0FI2nSXiYhr22+yx4EHmDK6yLHAwV+uA7BAlIGuJ7pA1R
FPp14R4WTMfRphjqBc2Ark/3vWWX9o48tVm7J1Op/dhUNN7CQVhxFs7kAwgghnK4BqYPbq7ALoQf
v9QXoIV170Jzc+EPSN7uq8VYOltFP8A+LDyr3QzMW7HUwZ88SElczwr2RfMFqb736jP4WOOkizfx
opMOkYiik1SKiA3WBrJj8zowu2QtKUlvYKZ7+MR7+smmtvUkxujVXAw66g/XSB9Els33U6J3pzY2
y3OZaVO1gf2qJSHi+djB+0TSJQh7cS4cMez46xuqpXrex6MbHEzRppSAPsupiR89qdN661SOG5oy
ybmYo5kbDMqjZmt3nvmxUKcL+sXFg2FO7iZIbFAZs7il5gjW1WJZd72ZtVcDzb11Yphksi2SowC2
H21mbD8JBPsWJoyTVY1nRx9liISFc7YgCPzVjUyB66sm/smr8qNRlgXQJ0CvuM48LnuSxjeyl/Zp
TCoGMqSs99f6uGmooE8RfoX3bHDJe8jteSud1A9jRAdn0w0wbqEigXoRha4G8YwQBAYLHPYDW1Nh
XWUVisI5DCPSco9B/wOLvXWmUJqOrPXw1aXe3Is8+ZKZVvLi1C6Ayng6wsGY146aY7v0YVbMhDQg
U1P5ULR5GVZ5IU+oXpKw44rgTMvv2yLrTtqEfjDljf2QTws6RWlOpzmV5VpMDkZ2h99Um0bMcDhb
HxfamNBu/AbXb1bV8FaoNokzFsI4WkmjH2a9fyv487dxbxf3gOdIF5ynKDh7qSPufXoWq4Uwimgl
4mU52ZrVhZkYNAwPU71btL466yZPtOf23TVOevs4FyZEOFyQBo/9TT1Zy6eh9Zx0Q3mdoD9h6iEw
ujMdswZ7DVtu3PUke221hvYGXuCDnrg3wyAbDygfJR+1BDO7bNL2FCqU4JJncD3pM5wW9B44oron
DU9OIheYkrO+jbyjDdyXCXz1PI99dpdY0HYZ7RtzG6yDwj5TWxSbyhevErKg8kY/zRaNpcKUn0uv
LbY5ppqZyYh5dGzMN5W6U/ObFhNCUBv4X5Ze/2j3wYRfKIj2AuXYzUgbfhP1Il5TqnxiMZS3piin
LXQuoA157FzNjbSfbFcxwbBsrMuoRQZjwVDPtIMXJQ450+YnYlWbDeEx7Y78T/Mqk4elS6+7siM4
qiP1o8KbEUk03G6AltQumQNmJTuuSLc5oQuhTS7DmflmcS98J4YWwGWGPGZdBYE73ZdTsewq8ARr
IUQL3WJyb+x2QLlFj66dbciloyHH+9Hunnpj1vYEY+D2so1EEdHIcxn1h4q02yJYN0ZrZndzNFrl
9cihoWz9LxzC0Jm4S/CYWTMyB7PKaaCn0d0MM+KWyvGlsgWEEngvuCuMF1cMjsI+6t1n2fKV1URg
3YrCPMImLbe66fBI6zHWt9IuSBFMijtyXOiPMelbMRwhYZgsns9LTxDxELE+I4DprtN5mj8H84Q5
CQVy89C000Ol46aMaeLfEnFMA2EIil7c4bsxriwxJnKH9hCiTuEM+kouWX2FKTWqKcK7QnWRgnOX
ee/YdseQZDFjO5IQgBiEPiGkabcjtsOtyjoKbSD0xL/XvQMqWqQuXNIlwZ1udiWMbgx4LO6CWJT+
KSlmadj7ecD1DM8t6dlbtOY1pw8Blt/Oero0yWi6t3nrIxvO6snf572fLdeT3br3Exv2A60ZXpF8
5NG7arvBeZZG2h6SpYQ23C2W86Xj6U9DQ5HJQ0OLPEJDsJKcm0LzzTXJQ+2hxsxwwBzFMBXuUsxE
pIONbcW3CaE+Dz49KG/VDoBGE9qxYxhQ234Svi03tFzKvZHGyYsqFQKGGy3gl5j21XVstfRPvUsv
dRn76GoQ6JdHaxgw/E6Ldi9Y2mFb2KTxcZYfb7pByruZul1fY9fF8rkgksFZ5vQW/ahp6T/qqtnb
tHr6iT0ZLfdY9jdSNYWxOgXvEI3oFCdFZJ01gic/ajmN5JKOMvKH4iv5xu6bc+k3p5fec6/a0LFq
SDv1cFWqFjUdX7rV86VzHXDsBMOXJf5Tr1rbhSuLNy3Ts+hQMhWXK7Qv430ECeuJfSTYiEuTfJ5N
+qaeJ6LQQBUfX7WqpZ6naWCzGBGoHDAxv5uY/vJUzol2hy+Fnrx5ac9fGvWFiuwZLv17E1HOVdA3
+ZvdNflZjNVDQbK0GaZLFV3lBqEdRp7wsuIdam6XS8dejhI9Ng48oMSzGWCrVqRiRzGLI0UvZm4x
bKsL0liLg5h+tiIdt4p5DHQc/LElISHbiok8t9BTV5YiJfcXaLKn+MnBBaU8K6qyuACWswtsOVDc
5eaCYPYVjZlkLMDM2gSj2VW0Zt45wM29qdMJmhXPmd882Fheq3+KLrjn6oJ+NgYo0Mig0nOkyNCN
YkRXF1x0o8jRLM8ZmRCM5kIrN73reYQxbSSdizLE1kFEqf6cYlF7iko9KT51o0OqBqaL2CGpwFcb
UtzDvO3W0oFtzfgcu52niNeTYl/LCwa7VETs/ALHTuMeUHZPwfGcz6aoNp0dzJBOGfJ9dTlA3UQ6
pG3LdL/Yir3tJVC4AWXUMGEVmpslnr7ufEF2j4renV1A3qliegeL7X0enLbYCwYx8ANiZ2GqYc3W
F29sk2On6ODBBRTuX6DhTQsip6rNeh/7E/+YM7/09xlgjDOVYDOEEyCllyHA0EDHW3xGftDdO0GH
0jSbTP1TfwGYx/rY8ywprLmvCOfBBXYeXcDnvmKgp4qGTtwIYHRLMdJ7RUsHPQU4fWkRoJWKpp7F
+Z2+9Cn4AO8UAzcmLxglAvj10e9Jtpm7AONCoJ96RWmPA4a4aycQ5q2rKO4+86ddwyRXrJx2sL8E
+PgRuSj2O4ZOMPCY+UDCG5rCwxsSomdAvuJJdiZySNLUQMEVw26xnW69CKtANaJDu0cACHq2/Jpk
phoz9NA+XZTLpHsoVH3OdPZD7HjRF9euoy1iPtQ/3E0A96Klv8jcBfkExyxJzKSDIjdt4wxtIn7U
NwFCrcKiwX8JsqRZWqzxhlTk5GPBSOwxVYh9XcH2W4Xdby8EfugdqvlaBmEMPTgpx/iAKA5ef9WC
7vcvFP/KBOgvCZ1pV7T5KOOT1OmijRAmNG+VBpBrBkE+rm1c8w2La1MlB0QqQ6BUaQKlaIZtHFjV
VVPE1trMl49ky5I8QP5t+xJbjXdnNY32lcq9/V+V/PW/qZJZPFwcC/+5Sj4n9dvX/3Mli5fq7dtK
+fcf/L1S9ox/KYODQYPq98r235Uy/4ouEeb6SwWtOmV/1sn8BBW3+5trQ8nyfq+TEWsYNlp/FB7/
sIEGQfvHGpmd2kIvwu9AxU019H2N3LRoZMsAY7HmyWqVMSgkpI1ko03sk46ams7zWA7DDYh12FW9
eC7IQb3SRygLdY+rtlwSNiRpl2T6lNUd08EnJ9JjSOBFk21re/TXNJysq9bwSI7HObzNeGThU3gn
oU71nKvusmlsX8j+vcFzdGNp4w5EQrTuWge0yVhiLhp6fzW06Xuv9+mppBMRNp6ocGTVzUrX/GVF
AcSYUF+OdaDfuXDHGfeOL4DKJvJpW8Y3YGraLn2XAGbWOK7mjVf7J8+admPq4VyKq3d26pvRGM7R
5ADLTnvOsflNPy93djYf9Zg/RezXakrSl1mgp6txujskIyGUfQXK9dzMckuEE8HUZWJ95JywT1vf
XbHuBptaAqGvNOAtnfWcD8WLpy/GlujWs97mN+oKoP0FIZMX75motFDGXba1CogdVgk+sI+ZsuKB
f4yt8ayCO0PcPBw1iuAVoHqwMxJ7H8fzMQdOd7XQ1Qm1ERsCXdjQdtKDmfQm067p0WXjGIX9nFj5
IZ4KMn+zl3pxTh6FkrtyOd7ZfKHRTt/rbr6zC+7VbHXbJhAcd+38sNg9VuwuYXBponQ2ay6UmWD7
jxgmrDCSJZuUMN2wR6197EQKw09T1zIpX6gq0CEqFnI3Io5XnyUwz23gBdwhD7/rTIrBhD6nHyNp
HvSj8Ai9GPLk3YKvvHGM9CbPp6PJzdn7deCihuMbAol5IgwdAF7nUu8HFjYDyQcNqc8QLrCXa7LD
DwQxPrU20daJMz2WuoMyoBqJeG/hBdbpSzWgvS7M6dWvl+NgxmmYJW16yhvvOZ30L35j3QawJQE+
G9uZCJyFun3fTMPjAiUkTUXHg2rt45J7pOk+lotu6FY9RCy3nlGoj9xPLJsWDV6ehAkbwKoxSySd
Un+qYuM1IAJxVU6EcXRxwRx+eEQF/2hPxXupwyLRXY4qfTk9WpGRQKZEukmSJX0i2hGhYaTk1anr
blQuOZb2c03K8BZH0kk4tkfmFj/H96Ry4ow0Wu4zzCU1AuZxRHB4EqYmPmeRFoSASOc1sWrDvcWk
f11MMTPjhtDBGcHgvvHmARaIM1xJxmhX06AB7EvmYtMsoiQ+QcxwLYrhUCaNDE2tsF47gznY0LrX
hp8LTpVTjbZj3ZK/ma2DsrHWIL7Gl8irORzEgonrLrOb6imvoqdyIncUloykuivJ45uS6ERaxWfy
Q4YwnwoKJHdmipaSUTK3m8aeaCy0ONXoU08tm27d0VbxmlOhJXcVPLPNqNlPtQZAVPaOsxl652Wq
5va1qkwiKrQs2UC8WvnenK3EErhstWW/xnIT3RkddSoJq5Stmflaww+muVAyrh300J1MY2t5xIvx
W0SrnoiJVUNxtZ5M27+l8dbvKG2An+Xes6e5ZFg041U0tO/a2B5tN//Nef06/d/4K5iRAmt69a29
7UfLmU+XFa8eQiSFj6PC+X4Vp6ygjznmBH0OGuOKvumgc06n1Glulshwf2FwY+f5VsJnq09DEQjE
DJsOPvsftNqBPfaVO0NfR52DtNjIQeMoNQexfb/4JDrIP34S6idORKbOiMm77F7fAAtGz5usLBL1
3uzyl0DBVNVynBnjHKJHkgQRjrR+vtnA/+Za/qC3Ut/Osnw2cBrbwO+9H65lbFVB4kv4M3PnJBtH
Do+U4UWoWfYeowl9Ib4vqoBjK1ndfv7RFy3XN/Os3z47YP6DGI0J2Y/iSEFk5pLNfrWXQIrXGZGW
NFvQSLBcHLM6y/d6ML2Ochro+wzDIQNYsm6DSuFqICfhXo6r5YjBj13XcvZBUGoho/0Nmu3j6LJ8
kzAtQlI/6K5lN5XbbktnOE9l/KTj5lq7k33q/UKDqVNjeAHd8il26OjaPsvDz7/p3zxCDH7p5RgI
5Jnb/PAImUUalJiyqn1iyq1d63d6sNyVC+L5X3yOUsf9eEVtA0w2VEWbR0k9Yd88QcGIIJx/ybNK
C/BKTkz+CEHc6AWLcOUG2Vr6+U2HQOC+GOY7r9PL+yRmD7WX+L0ZWJfVUSVDyL6ib32MNRlBCOwf
tcA9We2wI0MMRapIyzCOE3fXTOb0HDvmvCtjU2ymdE6Pvd7Kc5VPT1PLtg9nxT50qU/7zu3qo12l
71EKTYmuL3dx8usd48D3qF6e/LjfIlhi8xbWPpmdfZJUaRiX9H4tMR1zmuEhurE7b0a5b5r83eBi
P7cO+RyewRnr5xfyb1YYbLqwB4jO80zEjd9fx4UoxYYucLVfRnh5HCcmVjaHymWljdb+55/FCfsv
94wZkc3dguWOPu77z2rNOfWgqlV7Jx8IfksPZf2rBfPyJv3wXHiuYdoINNE2m5fJ8jfPBQxp+Fy6
ToJEMIitTCcztKMFLIn5mi7WvOugY2CWwpZsnsYoSDZeVRwIh/4IkuyLT5bDillki9w4s/ZDxiae
YAFdibm8MYz4fXFHa+NFab4HGrTQ1LLw1uqLvC5Sd4Nb84Pf8X+70o+voMeB0HU4tyAjhvEdNGJr
toicSN4xd/0kupVupu8OSceEceU3w5QDXse66LsZB1SkjWilRFhVSRpiZTvXlQmbyFqOv7gnf/PG
ci/QaxNroJNHYH5/UypTKGNjWe0NtH1wDMs0TBG0ACLI+c4JVyDluLUuZv9UOi68JkmnezHK2y7j
WY5y/JxuhSMhUgM0l0k0IL7nMUMV6cNQQmXjnqLec8M+ck5JYGZrWiVaKOqxXnvZ/KSb4yvuNrwq
6cNkcToMGr5wq03k+OlPMwexlYgSsQMhtAvEeI4RzayyVvUZBAufdAc0oDjM6cBjVTad5SkQGLN/
fpH+5iVhz1D/MSzEusou9e1iM8aNV3QjIr/Rr/B8Un54I7+OrfeQE+Nf3BHyBP76nqjwB5Y1wzD9
v7yTjU3zyLT7at+asgJljEnQj7IDNuN9YHB/yBkhERusJZNIlinkhs9pXNy4OQdALEvuqq4g6WOZ
bjYB7mayEojArmb/i8xBrQ/+bRGQyZUEnPanqrbWlpCvZbacp2I+lp7ajHnMYit/AfrHKZVWZbbA
K+uRhE21GXJcBTKRwdfgll7Ky8WerHXq8AcD0o5cApcZKo3DVkRICYulS64mHy2GKoKiagJW2uX1
oerHx7SjkPRzfOpLQ6nnLONj28U6FI5gFVjDI7PGu0ZLD0iB6TV6/Tqt8nmt/kGja4JHVj2Qoh8I
Y2zlRr1GcnJOtTc+urEqIJxc430SGnJaTkt4KG8mAqPXnuBPY6F5bjKHVwzDwjXyv9cWaOPYc4Gz
Ir2hb16iiOAobhf2c5YM5xFxTWjVOEuxD0BxPyylkibHvMCwNA4UxTvGQIj94oEHk7fDHbubwnA+
J3KsDrnhEKs90GRsZyaAI0EVuI9G6ONHsHunorOfzRbT6S+e3L95vTnr0ARlbM8T9WOYaTFbWQPx
pdzDmH2t5HCWOvse4zjKO15rdf66lNo1MlPGBpz0Lu98lXTbeZTjqsn4saa0COyqCFPMA0x3DF/h
tMUNKZl+tQmmft4zjtco0EDmIlxJN2C/49dGK4Ib0YKhX2L2RQJ6g2tCzTnle7ijNdYYnEhPg8Vx
S28tnO562odT3KEM9DlZM6Yz2Q8Tq+aGxByzvax/7AZW0NZEGONTkgZ9ccOU6Gw7fbpjmj9t0pa4
iGZcjmUyPmZRibXO0JBK1vOri2ts24ru7FEd7PPUPQ1sIhSZ/aOFcEid5jvvj/31f36nX/id4Pio
vfc/d9g+pvK1Jsqi+ra99vtP/SFEcSEcuZwlUTlgL7qk6Pxh4TD/5dM/A36EUYPb9K2FAykaxlUF
zPBtUyVc/dlgM1G2gNEAcWIzCwOf8o+EKN8t07TVAgf5CdpKi79N9QC/3xVMQ0/y3kncYxDX7b4t
DUiFRtXuidlDnNZRR2Bd+fcF+psK5vtt6LcP9GCtBcTgAPUwfjg/Aa42BWNo52hh3V0bw4jdIOin
O4TXygsgjdPPP+/7teP3z4MpRJJXAMHlx8M8UpZFUp/aR69O3Jcs4AOsLDMepYMq+ecf9X1BePko
bjX3mrpDV+eQ769lm4xJ3OeGfSRF1nlJvazdO92C7dwlX+bULUvw5OWZcWojZzr//KP/5lvyJDk8
DT6t17/U2GOTD7PO9P0ozcy+QkeAn5fUDFaOIa7K34Sq/7Gg/2Fvv3xRnkADlx4uI2Uk+v6LTuRD
lt6U2sex5gALtqLVh9WY6ZQmQ+dlMUnnmUgO5TRJP5zbZJDPtlEj4pgKQJ+6WQXX//TruzoPE0AM
w0O49SNBJzMSRnwxtiF/tPm6tHHSnQ7LfPf/+VkGokYF8EPDdRF2fXM4j8FhFugw7aMlR7jVtibf
PLpZ5z4zxaeffy11Hf+sA9R1dhU0xyaGC1Qgpej315mOWqu5dW8fcfa8S5MmXQ/a4Rd386+PDh/i
mhwN+V9WqR9upj4gkcf9a0P+lPUxw46OUVEdN4wlh7Lz829kfN/S/+0rkWxkmGzkXMIfS150IMaw
aIZ1xOLL0Nga+Ewj0gi+K6CZf/Kb3Hmx3ZmXNA2m85x01hUnEeu3kdE/eYJd5gq6SUA6//AX5FLE
8TiKFJ6FRHATtndlkH4eBf61AHQc6oQylZs8N+k9zwt1zPry8jpCpjtWkPYXJeXf3QFbTTnwiOL0
+7GRBJ7Incpc8PIO0XSmNz6uRnJPjzbnjs3Pr//ffZRL84j+DVuL+eMTNQmsLa3XWMeUoOwz8GfV
kS+UDtnnhP6LIuD7pZ7lW42O4BxAQOLj/vL4iqSri6YRhFjPGNaAsrfiExI30hlGTtIQ6Fgdfv71
LnS9P98Y9ZEeWXU6WzBPM7XHD9uZABSPZ9ILDnrEwdQGK010SytR647adE4lAuSN5SxYEvzMfIT1
hLB6otXhkc0wrv3UbfaEsUOYUisIxieBEnMx02UVJdpirFODMJaf/8oYn797y2l2Y8i0ON2iOwWd
yNb4/VuOGjmD4wfZVhY6EiMlz6mVUCc2ZN4TmVDOCHhAYrXIebBYzC56Ose9b1utQFiRFfyOEYVj
ihc/7t4g9HdvE6m6YG+ShffK5AiLh6iFBoRcYcyJgEJq8tIk/nSmu9zuARx1by0q9iuPMFgi0RAE
Xo0msVHd4HGwj23r0GZcQBrG2XwXw8tpNy5MxydOw1pGDRY1xt7A1UKIq5e047oMEjcn0juNLCzM
qeXuiqrhM3yuNDLF+a5pfAA/9gCBeAXiwjjJpOYJEbYhPs012ZI7LaLfDcXZqo+yiwlqA+VVJYec
fJ63HAnZJ4ZspjiURjqfQctNd5rZwYcn9yNOPxvk8ywrb7FclRLrj9FTU9AvRGbmviCk42m3M9N5
mXHTvElDqB16GJyXcs7NV7FE5n5ovObcuuBundGDc5PGSA5Zf3FpjYHDDmPMhvGoWQ0v6eT718jU
tJAwda5olEZPgH3TXWRZ8q2VHZFFtWk8dovJ9QnGyDtLCdfIHBz5JgKkU6uLJcCYWvmW05lDfmd1
TFEkmouQ+ILgqRczfwqML5q5qOJvKbPZQDbPdbN7HRnEZZer2Km3Qrq06uYyabN9bE/gkWYUQCMx
6K49r8pqXrxDog4mWgaTGptqAN/KnM7AYik8Cl2Dp+5UBbjJlFzxdY5X4sVzc67mnGWiIxjPxz1D
hJbnHoRaL7UBe9BO2gPZR+Zk8stYjpcTZdSxL7p1wvtXw3SKSeH1jVOilQW30ik7P4xqvxlJa7HZ
b7o8wo5uVBTxK+QdwROoIP5av2P0OJHjcCcMlbDXdV4+beeCfXnVVXhBQgTNCybaYokVXs15GerG
eXET8CQrTJ5BsXZmo30gcNHcL+S4emszdu3P1TBUj/6SzjdFgzKmkVMNxEIrDB/yNxq0tECGFcN2
528ppgmvwlL3a12C/qC5rrAluO8JF0GvfULJrh9LO2EAU+ZBEKaOJBrcgSg9V8v8mFPTQp5MhDjk
hBdwMnKhoyy6rO47IX2m2lFffq2dtnv37aW+wnXQn2jC9yQzT8TOhH3OyhQuBQvXqCNrXsEWF89u
kbcSPfDsvuJ3MNaSXJLrWuptvIVj6NFO6kW6NrK62g1Yfk9BNhgMFheZfI4t+Gle3Ymb2VVd4WqO
jlD1vWbny9H9RLuYqrkSy2cMI/UBIXk84zS2l89V0WB1c8wllMbAbfQjh6lXPlafM5F53boaErnO
9dbbqcOoXHkTVPl125bapuEMqLJsyy3OVeaxCX3iikC4c5+TK1DljbjK2kRuZ6efvxJ/OG4SLdXu
56Aun9N8sMNiruihVSnldoPW1MvbF6+zeT/SRVtHZpmE/dAa25LogYxYsROTN53lHy5ZvcqBghhr
1yusugvzhpwHZ9USMh3D4JOTGK856fp7E32Ps65SWnF2RHNUMYkjFPhxcuXXQoZI2ekB1LO2Mcu6
/yBytxHhUMltr5raVaK/Fh7KrKBIkZIHxrSVWkToY8HvEURdec+uxIh5YXm/du0GyHasc0ehLmfX
NQC+O71D/kmPi4daczmRvcxRZ5w0M+OVQGhPJkgt0FwfmZBywDYtDIQhq233FoMLK8NaYb5mZvdE
3XdD8NR6yD43fj85+iZPQeWQfd3ow6r0omIJTUerP0WGDSJrarTQQ2e472TAfuz3DoGYhSJx1W2h
/jZjEnJHu4wliNWYg5myJGkTdZSUGUc4d1iMx0EoHlifOM3enuxs2jtGLj4JwWOLBnGoUYgVVUFW
ehNznkuAjBsW6jHe+USK8rODtlG8zwJ8nBw8ZEeF18lNldnjVxhtTRzSA3M+gu9BVpoEcl/Ucwxj
aIohzxdGlnwh2uglE461cew0jsNoZvl4LpCCaw+Q0vEXkbXun4Y2wyxE6OomGUcCCDR32TLQEh+W
gCH5KgBG8wEVXHkmROfdLJZnBqbGbd4xWmddRSRiBm2/sXthvsUgPd6WNB0f4t7jzvHGZ5tmyJEx
2rE30tVMUrzQTSG9g+ukdD+nscAmLV3W8TDvZTzuu2DSj3ZTzzeN7Kyzu0wp7Kcy70mL4i5koZp5
PGnVgPdhMrrihnRL+3ZJl+K2Mez+XKZ+E7a1IV+ZrBabGoXtFwQIZDK6gvArJzIxJ0jfSsM8QXo2
IrpDFtsULBdg40lU9O3DPA5fIqGND2MX56gRe/2mTWPncz66eRy2RRKwV5KQtGowmZ4CBgI3Lamu
B6CSSB2SIZYvZjoKWq5WQO4lbmLD1TUcABA0253BkrfVOMyijjdMM8Iuj6VsmxSV9ejmQtCFtJYH
yG3RtT73yz3pX2Q6gqj/1BcYZDe6lHZ6mBCuggmtdc0lH3H085M7IXXcBUkv91S52nVGbPUHlGVm
EOKLLZl/aJ6e43vzx9PIDv9uDI286QVOkYmN8FhlEheGCJKI3D+D8iJhcdsxezTSUHCy0MJ48Ib7
2ByIE6wI+GC6zpL3KZ86BmFz4VxjLGEZtXRECGEjhmpcY0bvo7BAFHnTefPiwCdtDH/jF57NgmiM
X2uTKSfm/2bZktFkX9l2QyBZ4S572XvpWZZG8wExinzyi9neDBOWwSWb0lXuueCcwSVDrlsyj073
6KGhJrnzTS879qFOR34AhzAt1jaX6m5YqFOqYvHa0CHe9tbUvemD3o4gm9MOn02qyAP+BUJQKR4B
0a3OGNZmCmes59l9j4pk+ih8q3sdnch7YxhIEqku3J5IFXrBRZjVBfbgSMEQlgsXob0wEjxoCY7C
JsgLQWFRMAXrwlWo66pZA/aEtmB7LXFtCsGgFcAYzAuXIVCIhv/H3pksx42kW/pV2nrdKMPkGBZ3
E4GYg0EyKJIiNzBKpDADjtEBPH1/YFZVK1V1My1vb2tRWblQKibA4X7+c74TfdIaYJDiVxGfFIds
ATpoNmgHjBVQHtwF+KB/sh/CBQNRfhIhygUOEWvgQXhmLx724jdH+/ibv/1zv/4fLfRPtFADNB/z
639KfcFb9/a/fvMpXt6Kj//634f3t/h35Ke//xf/iOkaUJxs1Htoz7A28In+02aImvI304IyscRk
PwO5/7AZkuzVOULqpuMJKp4XteD/2QyRLjnkAWoCa8CR76+ooBwTf38I05e/Qedt+bAMGcn/OkLO
jLDuMeQ6F0FP34EanrE+lS4e+o3msTEgSTqaRWaVxxE+fv6Aqif8b8hDHzE2tQfbzSyxNipWNfLs
z4y/k5Ow3JHBkelRMwgFBKoC/l6fHJS1ZGK1fMnHxhHPoUeaLegkK7l/reKU+SCihiGnOtmlI6te
qTr3tkkbl4eCEwB2qB7fMw1/QVnkdgC2UGzjhMV1k/r9fQY+jqiArkJKSCXg+d7sdpMz1EceXep9
NgALsvl+t/1Wf8lV5e50jj+vPHQWQ17hHByrfbM4K/J5MVYAxzOxf89TPO51WdlbfijtQt4mHAPX
HbYxglwTrhtogEOzdmVvFMNWgIjrVzwV0lstjs3nYRrP9BvLwEgAx7RJrF+ntqyuXV+XwdDpz8A9
/ccRN/rtWILTk6b/PI4es+il+8wains71dhX9I15AfnbHHr2dSBwgGcVA/2jwomTG1/L3/yuFoRc
SrkR0slOgEDgPlfawMjQDQ9TKKwtQg/5izxpNnPqGR9YWHmEegSi9r6ZfPS92Wxw1I1fheGpEngd
W61aetG6LnLv1TR7NsD40fhuqme8WM80Nic3ZS1naPZqeKGOSmwsq6w2dpa4ayEJ4TFlXepk82IQ
Br3AfvHgzqPtrEI9loflinysh9bZekYIvxQVM9u7Zl8nq9h1O9794AalBtZ3pw/Y3wKZ46mGK0zB
o03q4m6a2vk2VDEontmuzzGQY7qt9VHwKla18V0ePuRMG85+mpU8KJIjZ1HI6RxPjnWD9wBLHnbv
O9XUzbZs2/F759l5STcV4/4+0+QPn10eBTckrnaFm6pzM4fJfhRle+5AElar0VHRe2zmjCelxAdi
dBQATL10TwbPVwJLnatfVDnpK6fxaT1rSlMvQfgPPumntn8C7cdukHSFuc2srJ7WI0VJHNPiYUsp
sVhnWkEHOj1v/mkoiJatOggcHEHrqtn6ajwnNW/KrWnoa+epfSQdWUKPycz4R9XP1Yb+OH/vJnQe
NEJ7d2ahrwA8pulSPO2sLIjaJk9VpqSWtOTWTXX/ORkYhg6Ne5JhmdwVwN62GIv1bwN9w1szMZzv
GYb44zwWNDQ5A2eohWS4aoxOffUr27rTstANdNcLt31X+dG6zNR0qrD6dWuPwuQj3VwENYqFEkyv
OCYZgRNwrslGOM5YBt1omYcWJeZKFlPsvFz1S+twdQ+LMiaPgNawcv0oOWnSmlaCFqBi7fl8JAdM
CP3Kud8SjFA4A5thIhQ7pLuxC6dNQpXn4zDWI4bd2tjGjGdwolI+03R2eBN7lJI78DLoY2u+QA13
rr7V7xs2aLeqJ2YGcOMocAipVYol9UCqR+095VR3aWFqG4OU3riibXJ6oClS3oB0Mb+YZp2+JrpR
Bxpz/VWvGgWFiN3eocTIAXSzZthetSgnUr8BVL3Ry0rdR3bdnCfOlGsWT/3SkrlZV4IeT3I7FosC
ZCPcxvphro13QwnnIvFnHkyinYei7Z1VYrQgdEppwioOo11jhnEQJvKL5soJ06NpdQ+zH08fhS4l
VUvutJ9SQNZYlQqoAgYZZssycbAmIttxipJBErKQ6+bcnZK4Hx9hfNvbWpbR2gFpeaOPdNdRFK4O
fhQruqx978Wq9Hg/sQtZa2Pubxq7m7QgbYXzwkNw3tOVQhIirfFs01S1njBI/sDrWl3wRFfXtnaM
NR2hnye2t2guok1t5JQqVwPwn6GFBS3Je7yYc9SdmyK/tlXVH2PfKddW08iTuXBk51JUWzV6851u
JP5tS6NrTbY4nDd25DS7wmYgzSHSC9rMG4Leje2PaCoHTqTjdw6ty8Gek+IqzBQtZI7QzrFm16tK
CvVMpAQ/gSHnq+MpP+isynnpvZh7A5BWMAsvPxhJNt5A2NJYsCLUbJHYr1mOL8lz6+RihNC4Z70y
3lRBNyP82kfY5uHaVJO5F9ghCpzzoaB30xgDqc/eofDz66wbB3YP1CMChXE2qCn8wKUp/MBNhnuF
8PcMzLbAU0jjCbSx+C6ldK5cabBrnvTIqY++VbvHyIslwfEspJ5OxRjaO/3cupp1nef+DuQLHuhc
z0/9UoEruPa+pBQRHnFjr7gl2Fb7RgltH1UAQ9s1mwgvkxCoKEKxwmhtl5G3T0an30Zel29aIDRr
3QvPaSazXeW0/SHUSY2Vsw6oShYET3sz3vZFleyijhJLc8zrzeiFxTkSDcu3CtVbnOhyh+/cOc1D
634nq5B/Y1QCt6ht7lurEA+zZz/qk91eMpTYMzAdl/ClNu88TqabWrjDY1vE/VE4xVs6p90hTt1o
W2fAYwcA7PueYD8hdi1qj4kZcr5F7by2ERWD2MizwOPJNeDPuTdwQ79wmFNnn6cyHjAjHJ6xedNO
MA/iXMiE1sxEbCvcGkiS+m3m2E+jpuyV7hW0h5UWLXzRkH/xvUju+s6jcc7rMOy10trqdfiBh4Yl
MIpjlChf0sTb5vu2yudzbNvqJNGXvw7+ov60OHvpEQTa5oj5B32AX+ICjJaZpe4DtQJi2xlZt+b9
QYNLrZuBVXVDyexr2JLkKio7vk1lBfxAm25GB0QWSsgj4lZ5rFPL3kBeHnYJOsM2GbPwtemncWdT
M/E6auCPIx8YS4Vn6eAqOtLJYr4qg3XF1wtjG8H4yuyI/jjIfFpPkr4B3LxySckefbhXbhblp7Fj
Fs00npBZMVzsvIrWsadX61h380c0ifKBTVV2KmuPR70wQqp3VAbYqKo6Y0d3tbzkkQ1HxpI7b9Qb
cqx2GZQIELs4tRkg0N51dtOSZQfs2T4KUzD4g0odCnPleIjt3NiOXo8Mm6ZirWz1ygE5RaVphNxR
JTDfcr5M6cNrjGM1N+VWeGp86z3odljMaSEOs9YR6DlRXVIVjXdeVPP4vcRA/+pwEMUs274VEeIZ
b+RH0Rf1Ni1Kv0IP1ZrD1OremqJFbR/NTeYAH6ZqHkgdCRfJ1IIspe1s1FDU8RpQ/3vYNWZgA7Di
keaQFsAihFidpbfse9ddoudbEsnzVseGvZlVaByXAcCah7AMYkbl+9DS9B/YMgRW+HxY9UQ8Atio
EVWVBEzZejSbNs/uBdqctWr1aTxRiqyv69JMDzo/9SvqSrQ3RwpA3bJHisOhkB0beA30NmptUKu8
p+aWE+nXOtYbiLG9K1bJrN+7kgfSSk1RejFUZ3wfpZvfziPRXn0w87UFK24blnNeGg/eGEIbCMLB
i6vvIMIHzvuA5fziizvGWWYfQ+El2akbPb/6oqaBb61ixqOBa/VLdspYCR1j5mCfk9GgmDoV5BuT
zA0mugYDrQtTWHTRNH5IR8bvyucdskcQFCZa1asWqZDwyCAPiGYknY3BG5G6veTYD159U0v+dNU6
1YvFnWdlU7PlFbUbpG6KGKLJ3CUuNcQkJcbyvQl1MH/J6B2YN8/cwRzmLm7vfJljRP66Ec67zbiK
Pgt3lqdQ+GojZr+5NsQuVqkDsRxHXHGv08EdOBYaHxRq1e/tnDw7q8EUsOszgaGxhTFVSzclfLk9
HfD2xs2FedLLFmK5jlCZUA2E8hJT8UmFr0X5J6+nZ7J6HJPBfm6NDFBem0hEv9bQzBXwBQBkfHP4
45bmkrybYCaGt1Hq8bVSQDA+UIMQBUMKE2wNokO/ocABg2DXtkFjIaKuWhD2OCkj6d16PIXTFTut
HloCUJJVKzHbjUWafom8vHvp2HpyZmqHCyOC6AFAX7v1li8bZnq6ozuL05dA074QelENRshxIE0q
9cOUtvVDGBZ6F9D6RYZ59sUha5vy2kV+s4pqo35q4sb4akiv/lpW0VNYuPrZNqVKVnOpg6swpSRZ
4pMp7YkyudChHoZ4bOmeRlBxb/oxptIjrt/cucmxDM8jOiuV8cyHlc5jP5kjmnhgSIEByKf8OdVl
+uilKoRK6BNjmXrD3HEU6h6zpofIx6R/LU07OrVUfQNfjcpt2qTchKSKZlT4TkzU3zTsdRg4QQCI
hfo2s+tjx68JoK7VyLDQ9aDHI/Uk1yby2YnVixV/SHtz03qasQHr5B9URno+nuf0LOIhORS0H11y
NFmmEA4Xk659ywlRPcYEkSm4J4VPEmVi0dBR758zlgpImYPSUdzc+VabqjkAxxDuOnPIr+WyT7Jm
rqtmtunOJTF/DM0MqZCdL4R4AopohIClOJZVnD+XjawhmrOw2FwnJbEuVrBoQ1hboWy1SVrUXytM
o8UthcqtBUaCkf1NDa9GXyGVxx5CutPiAkASmd+1qdTVneHj93PiCiNsOWjTc1eOcvwyKy3l+ap1
HHi7O2aBZCg3fe+akCN8qxnVia+k8bxtFdEfRyzFqHAs/h/oX21sd9p4gfiyCzW3Zq5VjE8/yT//
xun16zCewRd4I+EJl10Z6s6/DOPrUaXUGKsLyQQRaD7DXsOEbkv9vEYhXxi9kjYjzr0YMMRWs5ut
iI2N59KK18+btuoovdV2/pwGGdP4P35zvzdCcLRZ3ptjYq9xXMf3f3W9FAjCNDOZ6iJlc3Ele0X6
qYa/5D377UUMGxs/JCmMEL9+AUDqRw69g4LDiDmc/zlAYUq32n5+lv9Ikn8mSRK8wq3030uSu4+q
iX5fZ7mEtfhv/mHO1P+2tHqA4MIQj9HKQmD8uznTE39bTIpo4wvB/pf+uX/KkJb+N+bZoG3EEgQT
3l+CgpFW+L0KCbHMx7jiL/RuTDPCWa7an7xlvglLjrl4vre86EVl8bjq2qza4G78WmrOA9yTfan3
9VevMOAIkfrsXahQ43DsJtfbzBp8HksVE5Fwn1Qvh2OYHVm+ayZdBhRgl2tGg82PCcs5kATXCyqv
1c/gNOUrzmv9qpk8z0EOf5Yd0wjsJVBHtXIEhele6THx7hSE3cyjHLtUieJvA6xhqbretJppwv60
m6PeNet6KG6n1hQr2bFepvl4aFp3vheMMQN87S72CWJKzBsgzcN1OsQJ2wOoVfeKZNgOv8ezY3MW
NxU9j26RxzednhinFOLyWqcb6Y40QbMRmlPfYQbivJI/9SNQWVAuq6l2xL5whzeKfngGW4MKGluO
3xLqTE4ZY2yiKzyRSYA7O9EqnbM5A2v0qZatcI4FwrLeu3S0tnZvhgG6EUg0t38zhwnofkeqzc8Y
Yic4F9KZOroZtQuVzWd74pbXom63XT5BQtVuw6UrrNfqcS8tnxyMWxlXoBP5124Q8pnekW3hq3uq
SYprRtbonOReQyjEc7NsjQx402BtUBvTI89Zl3X2FTEruc+Aph6sFsQUKiM2b4ns+lBbWvjAoFKc
7Ax/x0orRLOPOqc+kzlJLk2Vq6+hb7bvOIr9J5xGWYle0avAqVzvHAMk37Q8Pg91n3v3riI6UeYW
LpMci8q+szz54iYp4ZfUHfKnMivFSTAWxFqJTYQHmw4Ty8irbBthT0CJw9UrqXHjy/PN3ljFPfmC
1pQlu+YQYONcUSpVazMNKjXQD0i+eYa1yKgo5NM77FUTCv3W5Ajy6poDdpQxjKiWMrHVpGZePaD9
FpuxSKoHI1um0c6IB0el/jkax/RVSti4K3gGoCKTjNjZQo7bdDoWkgnD76XvOGOSWrfHTZswJZtV
0eytTiF1CHS/oIHt8lbrVk5qZ9K/Nb1rHWC494CE2o5vtan4M/Ew3vEFEgIfJ5wxzC8YgKNQHceO
vxL5dsIsUkbTHYnt/En0IYdsopp8+HqKpquLzYb8cLWcZBxsfi2dsRx8kBI20sv5C42OydXms1Jr
GiiDHLtCvsTcf7sED5m7GkdsMeGYYO7CAJA/SQMGFwex9j2pZ1h4aO0fYmzGu7Cv5O3nO0vDVHrb
AajnzO9quvcR1i28KmzJOYrE3v1vNqalPisHR3UsRdl/aZm/rymcc6grWj54ZxXTdepF98gjnD+Y
h6l5EFiC2oBJ4LTR2dLu2I+kr59XWio6Xm2O/KFfGZMpTgl7aLoo/OpWIQ1DGIlSuh3nOn+yfWU+
E0dPKqrGbPe+EcxHK5CiV8KCFR4Swjhm1Lv2Xg5LTpGOMo4KM7+aGSpi5wrPW+fGkMj0yrnFKT2d
CDyb10VtuapaKzYxVyT2C1+Er77J9lEJCsFoKaIkkjARr+hOZYbOG2sP1VwDdHHS6qGOap9IBm6s
z1+rUBSJJZwAvXWbLdhhoxs8LHncvZNri7MBTi1cOZ8YRGSMZNVz/KP6ANF6nvlH4nkvHqj/tQka
dk245gIM5jLQG0VV/ZehZvM4iOq1TDzwqQTJfe/G7PpbXUV3xLpJlHTxvkibH0L5J9/CPNERjy9N
9zq21hZFZkdu7ylqWixc+uidHWfZjYZig8dmZcqpWnvmMnbhOcZ4xqr6nYGYfbXZwbcGtnRnYA3P
wBzglZHW2nBLm/zVdAHlHqiRMCrStVW6S/ZcG2+NkdmBV0XMiJTnxNR1ZunK8wd7M8kMjpHEWcgY
S647L6vjQGuMd6B16PbmR10CYSAhJ0/p3GPzMAuYZ6b4joK+Lz1xz2MSVsHQW7cmvUkvWmR+bTXv
+9Sz+53LttiCMwJMsMiVWmFNCKsz23lyicNaOk71AP3SXtOqNb8jXa2pMKRCfsZdJDuwa3BC4B1k
FI938Vpw/NxhtkQRqQnipWrKzpljPDoT5wHXr2H0TsVBpy1mr1iEA512SRqO0bJ1vz9CH1xo+dVL
rSMCkELTz1Omu8eGC38HylMPqGR40Y2iXmtkipjt/+DMcZWJ534kJiVetqr1V9fRwDhm2RfABOnb
NGnWhnudKY5Ve2u9L3F3tn63VMogwA7zzHpgDfk+SmfLWOEat4nSBdQ5PdRF+x5PmGf00psuI0ZM
ubHA4NLJ15nM0csZ88o8mBjFDOeSs+bfc1nBXXRCA043ngNlgi1ZF/0SLSozGdgtlsrWMOVHK8xs
MxfmYSLuSsRXvvV0nQU1Ql2AsfSrHs4oPxVPe9+sxQ5Mwnfd1l/qmMHVVIePypD0LFgZFlRLZQg0
QrtpbPEYcrhZO9yGUDPK6KuX8hwuWyvoSPqewTdFGzYJjCtdMVxdkRiPGSVQ7CFw1K5bfOJH1dG8
SIQQogCejfQxdTng2DBfPlrquj66psmPfsM5v4zaMKgGjXS6Y6stMI6jigprA11Kv7hhWt0zu4at
GtfsrBaLnJKNd5GDVK+lPuWvyjQs+GF2tRbssDi6JhwRuYtYybukd9dxCdwrzArPXzljGp2HscuM
I4B1Y1zBgXQupg/x3cNyqXNLRE+dM2q3jtF41PeYY82PWNF62kQQ7LO0P7uisbliSrjpWBolYuGs
eAyOePkqQhBHhrUUktWi2IRtDcutTrqryuYkxThKpcAK0pZ26SJPHNgpZBhxqppOhhyDihKVvYmb
8QfwZfPWKKLuUTWJgvzl1s9O3VWrnLUwoB6EvldXtYFmy2RNDPaQwaA+AdzRjnrFAkbGpN5XoVig
VV26TtGPMC5jeQlrzDSTnX9zaTTAfh0qpGANY1FYNltceM2uNpkw9CpjjCubG0patram7SLMmevc
m1/SpqlkkJZDjrheNxS4ZcYqQQ7eFrberasms3dzNd9QVzntmgqPqdnTrybydribM/Z4Gcdonlyk
ROHR5w912jKrsjLtBWftBZRf+4GFhg0InPqtLx0qZXJAmvh5Kc5tkiSgC4lbnDHQilLbK0/Q6rZ0
R2bLfj8hEyrxRMp9N6oxCoD+PTBLdS84ggxKZjzQcKWxc1SCZ9BokIqr6KMep50FPm2FgJVvhiTt
abwYx2MyGO26T9vwoOrwnET1FXlCBG7opYcJcv4pTL3Y74JUizMDz/V89ZkkFMbJ7RlGDBtSNrkh
d+SN0gg8SloH3MJLTyofeGlNpbcaq3EULXWqOFGXblVXLUWrzBkoXRVsVTJyiUsZ67T0so7eUtEq
+s++Vp7blLcWn0WuLaY9IA6ZpwYbf/JS98rT8HlkbqYBJNsi8NLBYvfqIVx6Yo2JxliKlSvaD4V9
01EnW4NF2czSuSKXAH6Yu+4aL+2zuS/SW5BJ4hsu3GmdLi21Rmt0N2pprk2osCWcCsFbmMONxyA8
QG2wj/bI6WcFv/POX3pwlevU12jpxmWAYQUTdbmMQiFJFH36hrNtWieEo7ByhSATNVxxUQqBKKtb
BslDQnHH0sgrQ7p5x84mNeT5X/ylt1eQEJktNtrY799dE3Xfrovm4hi42yv7ewyeNQg7moCnz1Lg
9LMgOJqa7ptuq+7dzQTtGEuTsOm19t6CMndoQDrrQ+/rGAtIwgTZ0GWH+bOSeJ7t6WwnDTzKpbE4
b/T8po2L7xxAGSlUZt0jqXazOE0lPF2Gwd/rhafeaXXx7g5LLTJlS922x8S6bQy9eWH74mxMxnzX
LvTnNXugq7W0LFufhcvG0r2McFFjwqaPeVyamZ2ejuZaWuV5/ixurqcuv83K2hVrGlLib2Xdgotk
pDBuCyp2Mp6DDNwXqlHFPiD3vXcv0lk4hkgY12Rpj+4al8DH0ig9xxWyI2Eeiqadz9Jpxsrll5JN
/0YYs3cCfVhtWxbGjWfMh2QKQdwpDllVMmcX6IfqxegIYTg11D96ZJeIfYqWuDJ58ds6YlOSVl7M
wTfxuy8UujdRuMH1CsCZCkKegzPmgkRRRxRYLQ6Vpm6HH3FbFHvX6pJ9UytJQUf5AcGYQt+Juctg
tWd0zIJzVuNdnUIf7qK4k1cr9ecgUzW725SJkogq6hZDsD+p74VH3tgjB78wcPE/bDVsloecyuDm
tyjVf1SfP1F9yGzZf2hEu3lr27fveD8/uq79OZj79//y79qP4/8NtAa9rkRvCDOi9fxT+3E/C9Qw
lgEucMBJWL8jxAP+sAjmukK3yZP+zpJmwpTnBOaB0jPoffgrlrRfBEr+aoPMKl50HAEe7+6X7J9v
TY6WSU2CZ8x/UN/s7zSvwkDroQv/pIn9G532373SoopZOkoXu5hfXimnFcmeR4NXMsFf4Ip4lbSk
sZaAAP7rr8Rr+DD9XOgm3i/yVtSR6mlkJvedAhce9vptOzD9c+r5T6Tnf/ORwPubNrY+h4/1q7o7
uLnhV80s90zrfmR59gNV4EfK///lz8PLwO4xXH7xf/mNOoeAVSxGuYdE7G98b1E6YoezywgE4K+/
FPWXNvWU6OnGrxCtSOpYNmI+0RAWzXnU2eXyEPbOTZn+yYdyftEgufAgLWH94ncygHb9kgd1h8LT
Op+1EI98tnJ6jvzR+GRo05McYDf98cfibvkp4cqVvbyYBQGNxk1k+F8Vcs0QFfdmJamspUHYxTO+
Tz3QZJWWvOkLcC+xGwv1IOz+J98nAUHmQMi3zq+3l9NUlHrFpdzLGimpbxhACl/LnrSUf/vjz7h8
YT9lEn/7jMKliBqdlo6zX/J9c5/2U1JRw6L1nIkL0lyb1NTDhz9+lX93yTs/vcrCY/lJOgYcRgig
z3kVfxQnsxmfhgJix2cb6P/fK/2yXqisiCuQ/FwgeT/B5Urf0DvxhP/57aX/64cCb7BUbiChktJ1
l2v1pw9FEZ3wikoWyD4mlg99AciBuBzvZruYNj69LIHhk/up0ef3egOVhYETLOcafWioBcIVFle2
EyNwlqYq1Xc0IrbAKY5/QEKLfJ79mBgLHKLZGG6ky2i6kfMSmvTBd1aSPzLF6I16Bhamd8CWEWoq
7gnlmZh8QVoKWghehwLlUBXwH9n8ZqtqKv2dSrmeM4aPoP2mnrqDrGSIiMZjH6gcKDfI8gCcTbd8
6LTUPmKaUN/rkFXe6BzeuwPza0oJ4SivHYhYulgDNhyp9G9ptgh3Le9HM4lxFiEfmj2k3OI0lLeR
iRjQCRtZb7AWudXoGV5jr+z8nRM2lGvr4bhJawRE0rjautD5dJ8ImIII19rtSnON3g0kP0pKwPk8
Ajj4AFWJJeGpAbTQ0S4QItNmJreNXos9iNkcOFZSRLluPuPbFKcxMtLXiGqSJ0cRwq9bS77UTmE+
sz1F6XdRA15wP/Uz72lAxItdbMtI2kD/8ZPaqKMMA/OnVnni5Gltca9pSfca8tWc4rSWt06f/tAN
ftM+dcznwkt+jK0KH5C/qoNalsa4bRGSoVFm2ybX0bKF7+cYwhJnvBKpIHth8GnDoUh2Q0Rgkm0A
7tsc+eOYRJZnrch9JZfIkv5t6gBgdTTfuBhVypfY56IMTE15HlI2l33eUpM+6yFKusNXliV8CWFP
pftsxxQ21DIiaWjykSJcqK/+zGGioNkpCEWcUo7Y0R5AeKtx8l2CM1beGP0g/QBTLpkHgjn+BmMj
gmNZLSFMRy+bs8Z++Nmj/PoLSlTxw3Tj6shnnDZlx8oJJwGvdGr4T+RNjC+Ykbl+RKMLdss2ndqE
7+Kh2vYj0c8GetuK4Sg/QReOGRWEpkQz1CLSrHrKsKCF7BNIW5/Rum0ecfPke7vOkii6IlcyfupK
LRp2vVemb0i42tYvuY8oj8HBkPhDvvtMtCtmoF/nZs52QvYdlh2tMZMtdC0xLzZsjIkNcShszWNm
fJt92b6bM/eWTVLKCNAr2kcyYeD+UlucPqNqxVjxZhvYvUdS4PCGKBGHV5DxSwiKnV7riAaoz7lB
M8KoA5/+w+QcfQ4BoBx5I8bWiNDVtalljhMXTnyJMhoM+wj6FvMCcGiIVPyDnzf2Gi8QRJwf0qHp
syCWY/xRSl/sy8wZ8BnSBXO2jf6rbKdhZxUVtiK/50KYwWwdFcDaNlyUBq3TiU3mO7+JPrq+cYO4
RYyszX1XDd/6eIIjVzrM7kPpnHgUuvefcxOj5G3pRj7cDB0sgCjjPrfppkbOdbNnDw/mCejitiAB
u47mkYAuUF5aCbMkxazT5VzUrIqk3XNJ9S1tQrcWm8ptrXHXZ32OoYYy25XVptNmbljdCtUxP1ie
u9Lmc5tF+pYgvd56eIrecmge99ZAKrGKlPEFrL51HHuuqIwF9bX3AQzrCxh4KPn4ouW8SAdD7d92
QLK+41rNcajgW1zHdNffGw4ivK3nb0KwUDaERNdOrLn3M547pNxmCkK3LkPkwt67D6usORuqZyX7
3Gn1flPvCMv3QTqlLGImOoWjeGn6N5p90tIiC71afY9FSQErdvaIuANXsG5umiS/tSTnzFhZ2J/b
Qt629bKvJo14QkvhYlJ13KPqGfY6ozxhlYQ+iXanNzafq66Kk5cuIzugK1arYblGBLHLS4YOcEnF
GG2HKcZ2gjMDNLHWiUsaiW1rp1S9VY25FpSU7lDZkMJnp3pMRr6h2Q1L6mPIa0ETUeueXzhd5Xrz
OcYrCVeCvPWcsjyGc1/ctz1rjxaxeiifmz4bCr5zv+q3ViogV5EjuVihqX/zjb47UWLAfrTqKWhb
3JSOzoQmBqBZ+JF20zXJrZVYw1ctTdvbaYy7mzCdnxPdUs9eNkE1o1F2Z8+G2M8k6jcYg4pbqTXh
XZ69uNh2gsTCZx8tztcueeR+fmoGHb8czSGbOEL3ZvImb21mwcTAp2jH4v6NJlfGDy4Pvcznaagl
cf5Ul6y8DcjLJ73wjC9YxmW1hlM4UWyzLLKO3crtzG+w5eylVplDFyvPbdSbieqSfWEKu9mVsb8y
jViC8GupDqFOKmcxSznkEZgxU5y6RqRnhxLR3cepTulWCRMfH+SAoWiVSyspVlZUdzrJSVVz6C9M
jLOYf1VtUZYHflOuK6+vj1be9gFRl8nMg7AeQWyfJmWONGQoPYfb5+C+D6+w4BIV6Fkaazs7GYr4
yJTSGrCuFTj9jvbQA+gNnd5yLZzYBEsdxlON+6OdCMOuvCErPqRwoDUkkQt6Dj/hWk0+zDerJtNL
cpl1fWJcPCVgmrrujjoq1MuUEqCe9pAo3XQybmxYq71BR0UL9djLdGyx1Zg/qNQaqacyHOh5bK5t
kOgLR7lcEOSJ1L/ZXr+ngouUxGQVK8T6mOQP9xcLx3APck27MSwAZEHnFiPPapCi3KcmnYRpyxw+
97o9YlW3GevwLYtFtnEp3CLpV+E4cGvjK/Ws46XnGU2ikfhyUNom01Q/t+YLt2v0Pcpdo19lC44t
d0efraWmHajd1b2tGxWsb7bD8k3LRb/mtIQhTdl+LmgQipt91isyxx7T3j9xDH0CEn+3j2eQy9mf
QJqwSIMvAbafN6PtjPetb/V8X/MADRzUQNisPfNYr2Gf8Dl+nCwSTytzZl+R+UDxuOHFibEpzHnD
/7OD2i+RNVg6vB8UAlC8Yjns/npQQy7nHuD9NIXx1OvTqcmWwaYLNzzvr+HEY+6PN/7/cjL0dQPP
FK8EYgqdYznM/bQbb+1BFJGSOXgMNmFlyMTMKEmOg/esThq93n9G6fmX7f/ygq5YoFa+Bff4l5NT
2bDBgUed/1/2zmQ5bqTNsu/Se6QBjtmsuxcRiDk4U6SoDYwSRcyTwwE48PR9oMou+1N/d6bVvnYp
S4kj4MP97j2XBaXDI8AqgezZ1yOzAVm9KwPYeNGnnAexKMOTYduZmsXyDqnAGpNaZJLionQByTPQ
1T37+t//POz/19fnWiQQKQbEsvP7pbzVWWMEzlAcUwo98cv21WfDDAElVEGOx5/qcNgu0Y7zTZpb
6pbuZC6zGKXvGNnTncM3wVGmPgeiC6JZcPPEk0qYv2TIfoEhAmpQ5pKJJJgaNXZwSkhwuFi6WZVt
zcV151D2/UQFqfMO320ZN4DlyYgYlv+AqZ0NOJ51+WJmGTGcdVesyd0E22khHvUPPwvrr2AnbvL8
rlxOlGtkjUDm72An1NkYLbQvjsojNOcafbNRzMG2uNO/dplPcRfHxk2Qp2LvytClxk79A2f83+7Z
oU18VGAB51fCY/rb46moB6YIycqODGmyg2skzaV1pn9aBv5NseCzIFQIRjoOYL7ff+dDNoyxRzfl
0XM4PHsJC1eN+XLbiZB7hlc04FdwCd+mBYfev3/exL//jDmi4DeD4wpv1/n9OjxbhTPKckqPDjOe
+Fg6TXg14jj8Vg0cjftmcue70HDDtbnmpcBv+mm07rRT80gXt2oQptf1Fht9V5Kh3CWq5TjpFHD/
+iS8AgvpP7BNxOpkxD0X119f/X/r1f+gV6Mx/X1NywvtPVn9V5vin//oT6nad/8QRFl4qFfFTATr
1vR/bYr2Hyw+jo8nAguiC+LwP0ta7PAPeGIOb+TKw4LkiNsQw71K/9f/sL0/+GgsqP4qvAnh/Zek
6l9B8L9KXHx6G0olL4WLr/Z3zZAYHAG4ObGOAXigkpaLJthK9tHtUs/dNYM3rev424y5o9wMQZJ+
Makl3Dqm3RCpS4ZbImS4tuTIDNfnAdxJgOn36Zy0F0nd4nNTM/EiJBKculg9IxlosIJD987hkvrf
iC7v5EsvjfpFMDy6b6vVzjUKQ364cc0mnPJwO7N232uzA34Cpch9t1uPvyQ8B4qV1xgMfWAkFHZT
6Z/r3ufn54xuwVtYBDsJZzhIdH4xiXEFB2+M62dWNYpQNokxQKVXXDYikTbGs+G4sJ4xnIxYuVgG
OSNTDold0Il8xnC3ltTlWjURfCuLMhCgrcaAH0sjxBGjU3LNWwtRA7QM9za8Bbs4mCZ3j+EcF2Jf
fHeqpb4kE/uAGyzkbqRTfJU5eGVSQk5k+FS8Ujk3vQiRz49V41oQvPuVKttW7T0TQNM/6BgHoalH
4031JYNuoPNfUhO0DVfGkiTLMnb+C5y7ETEIhwJXfrkg2YAiMrt9/IsX52OCF3ddZi/d3oAQ+fzL
NDfQCY1AgSrw5iQO7iOWsGc92etPubD4WXDrsJ7DwsVZM7M/PxO1AwtTti4fXtmlOeL2527ZM3UH
9KD6tsdnUoM4C9wRDg33d3ZGQ3bYtACKoD5J7BegmfhPEDD8Xrk6Y9GH8Mzfm9OKf4MBv/CvLVb5
NxEuHAtdVWEjdAK8++7gBVc1rmJTmSL/RYlm4QyawkbyYlz6Yg2G4kAdjA3bqnSsZ2G5fBvVgPw1
+YSLmRWH9slOlfveMk/vD44K4DMhOSyXsJ75/HNlUeGdWADHcmfhG/LXH4ropJNfVLGU6dkIZr6A
yeqA9fgJyOZtNcYtyfyqoi8h5hIQuahieRRoqPNRQHBM3MZjSWanV3QZnVQ7ogslTa4+8pzBOqZH
/uzo9cOmTSfLA6cPUEENGJl+xIC+eg+doObD/4fSFiww0DfAyfgJyknzfxfmqydO2M5JQ1GCqdYj
vvza6Byj5ZuIB2HeB9noXX99Rg+5UO9HA37cVFo8m924ZiNydqiXSRaQviBBQt5yJjEuBykt590k
th5snUSDgzMl2iBpoXHT4Vk8Erl3nQeMgRzt7C5tTpmdcedZ70k2eyylNpvEplv3MFfY7lKqjF8d
lc/Gy6+vMqBBPDmCT8nIwlrwGqk/8HjKDM7zt6EsgaWURU9VZw8Df9gW0MWXJ4ZR6IRNuf5KmZPx
Ewhy+FW3CvzUJVyxiLNs+HM4ZxztqDdGHzYabvFFY/BA/EIF4qpghfJzBH6nMq15n3Vt+bksLk9k
7hnrM8W4nZiUawTVoRlo5b34VqWHbdoWeqv9Qk2RCgUsGK69j+YvQGI+t2/UuAw2zqrBCnhO68ri
iBe2VxUMW8K49Cu6wugwaQmOiIBvEtLEeK1v4dPGlzycwxd+mQRgbKYsjxTpUNj6i7OpuMnExN2F
fhp5inFtBtUeQ5kgnZa4D0Om+h85lXc2GGteizIs9VPgGWjnQvJgC0nmlT66xrgiwBl8d9V68Fkw
wfZbNcnSjtywhgjFj4xues0t7ThxqfjRQQqzd1bdcPygrn517vRYjxO0vZNdrz9fVIj4RVLEffWG
rhn5hNV0NzEk3WFoEQmNvQgAtNdY4abC2X2ydWbj0QxScsrsGA+11daPVGF7uBKKMm/IXKbiS9gs
PiAiOf/kxGyfYwq3jvkYWB8l0b+1zUL7e5Ml8Nph7Pppk1x5Hlx3PrVV/YuxCHkxM77QsiVfUuH0
EWbA1SgVBtlhtkgZQaApr5aucYqEut4TeEWZSczlZzYnBW/AVPaXwMXUTG4J5N0G76r9Bk6xv+A9
hjAIodg6DSQibyqXtmx3miQ2C60E1tt48a9u0t1Kj0JB16WdercEciyJL3bzuSYWeEuU9dGqDIFY
6Fo2eB1i4ta1LFjNHxbHTk+jGR4UOdj9giU+6ruivaEnBzaaMcT39ShZTWY8cpnRDo9WXX/Fe06a
S4X9khASzuxrW9Sm+BJDAHuZ0lI+lZNzn7pj90gKO9lMSW89xozan2qfXuBy0Cq467DgHCnLaHdm
kppfEzHpixMHz0sivNehJ2rQaBczmDvRAc370TJSGqVeX/zpqFv0mqEV98ASm41XtakLnjA1afbF
qwLeS5kPQCObnRa+uQOOaUGrJ/G0SUdGDLtyMmszSuN0+ha3uiq38LLcfI9kOFTHuSvLYWtYNPiO
IBy3pGjVs6iL4C2jphSGXWabdwNKCsNwoz2Nns1TPdn5N832fiHxOdxiqPw2SSJ7LdQJImGTbkll
1rG69h55pdEJxdNMpcMFiJ/1UFie+hwdLb/NYLa7d63McnzIPBknF4UuDmuwoK27k18FbaYPkJ5i
OiJxmXIU1FcUV5sxA0ca35PnobeNO87w3q4XlMXBd6x+0uugr91q/ovdWTzkmRrfYJnGUVKl3n2I
Wn2nB+iHDKFSjKhMzdtb34iLGyiLoo7SwTQenKLBeIaDC3N9ifXF8fS57av6WzYoB45US0a/NYEY
yhdmFiMeVZ7TPjffLJGccsZdV2N2na/TlKAYoUrJrRX31g7IRXphRJLc2bQG3wy+PAYDfRxMz6gl
MS00BL9ptXOdUuXwHQbWVqSOXUaEzQfF5mfceg6Pipml12oKKFsqrVdumv4mKb0Kin7jkHhVBXNI
EAlWO/IciBaDo6aOOrHDeIngSVBh47GF7wGxmwhworUfgsTx7oNQqqdGMu2BS4Ko0+cpiMCFjmxf
jTf4DImwDMkXz+ysSy0NiIqgKrZJPbv7UFXVU5YzCd3kHD/2AkgaBVtlTn2cqQ2ixh5q7Nyn6X2l
JeQZWGHPSLrjZe5t85WMOQsUDu0bVqARZgBxhEhV4YOtkGjbeoClqITTXuxq6R5TtypHAtT9BEuy
RtVPp8Y6D5QyAwXBZyxj7xTQZnFtmAN9MXvymYBB6HQe0q8UCMQYna2AA4Ueky+Ml7qN32vFjtsz
QGkrfdRmgsOUaqm9N+Bx3SgymnBJK8aS24AAr9zP6Hi8CZUqtq12uz0thOyO5EAA5BDRObSTE7y0
Id/42Gr5hJ/WJ5jUxfmO7RDzZd5nUVeGBQA3ZlRaWo8p12gSnnmKRjkn/YXGPBx6ZjoPFy0d4BVC
EMPh3+gbVEZCkT7rzQejS+8Th/1Enx/h/yPuyPJH6/vdMZQh3MD1aNVWPXruOENAcayKrvMq93aZ
0bU7LKUZiMNguJlwr0bxXKot8u/IpNYXlyInj7/0QWt/YX+jeYkcDD7VKtTVfa4yHMeF2zwOlU68
xzKE47R1DWK31IhwLKgn53tB+izZA+KoeYFMzoJ4yQtmsvoJ7IG+1kXf7+aBUdM274MYIX+cbgTY
HFbe2U6++tVYNwi2OWcsJ3xLBqt5XGJqaDZVkgJsGOar27vubYcOz5SJOtVoaNzhTBRAXbTVzYeg
zvS95ar+OZ2qczd1lzZYdNSForur+qb/4bFaHkbVybM1uvFBJsELB7Vp7/cyGn3pPOQo6mRhxqIo
9jnlW+W5TxfUtCzEeY7OSrJ52wC5yzcVwfvHwTbb77qoyoTHR5CwR74iElavhb52vFyLQRrVj3nU
/b0RziRrUwpDdkmbucP3QLXP7UDswt/IbHBicaCS1jZOsYZKmtr+Y2OVr1Tq6vQCnc+Pr3Ztvqsp
bG/ADxU4oXgWTsWUxWsH3lzsAqR2/5Gop2u+ZhX/JaeNpLbvHnxnt3czQDfrsKadXpcUG7djyyDx
7xPRdvfsfidVsYNOx7+XbH6XTEE6u4HNWBwnjeVAMPurZJqE0zCLhHOtD7rxNNncRN0sFc/L7JPH
opX8H0Rq93dJMsTHBfKLPgffdDgq/GbOgNwy0+DWk0iuZHhVuBXfehbm94JoTwpCZsC0ajrOLTVs
A82nEi/vzHDASKub3CWptzd4sXdeVzvyrpKjdVsByWzPUjBQHlOSMPRHcwB0qP3m2FZ5/YeZmHbI
hd5Ry5OAbknvoUZSyoahfVMtc8PGHSf11NMY2+8XxVwOi78HHv7bwn2CsFugubAl0Lk465Nq2BSs
GM/wJNs3rMr9B49M/RksY/1k43CgRx7XbrUl2tu+mZWj9TXhbmSsa6fJBYtS+YfF6Id+H9K3DEJ4
rbWY+YvyzmkYeBxkamEw7a2geft1F6687p8qJ34XIn9FfR2UmoAOQsSZ337pBSfkmPx2c3Tnla/u
Zjl3g8Equa79/dO1fqB/nUj8+kShR98B2octfn+6AolXAlpNcyxTZG7ECSDBqu74/fDuOe99BuuG
u6HmErKwy779Vz97AEuY2gCGDIiiv3u3WmPG6zTr5ijzVjx7Ey1IWbfiuNeZQKMNPqunfC4BxlRx
bfv7T26t05a/fu9EWwQDENjydvhv3zsDaSNuYsBt0Ev46OOUDM6NX3TiGbgn12bH8vjmR6YSF5UA
BWEQzpARKnTiE55xtPX86wv6b3nzn+RNJmEsQv//EPbzT/3e/6sNF9Lj+i/+1DbD1Wu7mg2tECET
Zy1v05/aJsOmP3CksiWheDIEWhX9P8mQCJhOiMbvo9Ax3aB+8z+1TeH+EWDdxbiIEPkfhTv/+3/+
pRmi/+3P/1peCpxyXTL/5UmzqLHmDQt9gZTKsiSQUf917GUqwyC20ZhkNIR8HcGRQgWffwQc9m4X
y+hgVVv9RhOMevSn4Kbv2/GrN+bdU9sYT50p+/OATWTTBf5y4xAbhURoezFc7jy9H+rOeB98H+qt
15gYd4J4hZ+6Iunva9+d7QfHyQpRbQyg7P5pIS8koPACz/rSl50AGWUUSwMzEWdIexO00gTdY44T
oBkCHyNhShrki9zZM7w0fbbnScruSxnUCgAKpLzSAhymPQgoIg7Vzk9NpwfPCzHkrBzSq2KTcy8i
PaLFPIe7jIY16+w3s3hxOLN1JCqpnnW3AOR0cAiEP7unIWtcohfMpf38OZ4NYxg3ll+M8F/J0byz
FgYfCTMiP1pEr/tuJ8kFwLShyzIzn/TCahIpvgSg0xS1XViDFjIyXpgShkEm2k7KZyMZzTwfd0tD
IWmE/f9YJaxvus5UtQEurGA762A3mYH7xvDD2YBxSTGGZE9JufYl6CG/4ebTHHMxveQNCkKuJkbh
uCKOxZQgZHYcuV4z4gLJboYn4gf6pnHkBRzN8NonVb0dyv7e5lxK2c0YstAk3g+lY04cxBSWnFCU
6EKMwFgLdfGiR4UfIbTyM2U635OskTsAQAPkrqEnl2dUB44JLzRYNhvuZtMBsLe/J615oDvqcVyy
F68Un02ZqcvClGfDpOl2STufqJ56a6r+DAezPhYqI+Wf2ZEmqEeAASdRuzoYJUXWmDG47IvipUXf
ijiUNTvEr5841rybylvi+ylsYEWvF5dwWCsJbW6gHFUPzuis2OHxTuS2h11oJGZn4fRhsJZeyanL
m0BNYgfC0Dz5DbyAWoM+Howk3RJEC75ngxgPxDCz7wE03rOW87xrO9d4TFpkkDpPfsakie5cQz2R
msQSVc0lTNIKc0bWZqvJyqMhwgTV2MwukFR32Cu23RPrQrqXUoT7pHK5n6ZGeBg9IMtuUZ049mCw
Y+3Y0MqHFEhW+ntjc+Yb6W7YJQnaCriuPmoa7qp9rWZSyLClXXMsd5YB5ygQ+tlya3MDBOfFKGMC
Okg7Vd92G1cZr+4cg5EkJHVOOxfkNH3hn/bgym/D4m8Z9G5ySAMI/2MHPmCYzQJQaTFcPE/xxg/I
BpHtLMZng9UTCxEeaRBLMESSSOYjIZWZnumjKMzhcYZJ4z+V9JDcQ8IFJtpRa3Lb4qXekzwkaQd4
qt9a5ZA/99zNsNtYCDbcSgXNhIlEB7cVn40Hq6DCZFKg/TrUxHgc7/OpsLYj3iHMUWNpbQKt548O
r5+5S3xnPg8qq49CTfOEcsSjpbcGiVa97fhq8bj2k/q0ug6uEPyodu/pYUg/4ROFvGtTSDLGMbt2
uiVg0b/1Lk+L2KQMCPZ4UcxLWocV7fZBu007g7s92ItNV1CON+feATsjq4TG4EpxhLFzbcyGdruw
gbedvWOKUR5IBUOHCOCzW8xv/KzVt2VuvPNKvYolM+EXAM2oOnUmGuXc5qYoIoYF+YWA+UfcBzLK
RJu9VDJHkfVaN7sRckY4qIbFjharsu67Kv7SlaIIcEfa4bUF0na2QrXHqzNe0cPaR8cOjafC6f13
UblZhH+QCGcVyhy4QMprPGmIvDHopv1czuaNF89E22PVR4lSivAtdl4+Tr1vDHM+yPWthT7uPVTo
c3tinXrHwS49+OV4X6Z0EWZzj4AK2m0TU7rCXrIEG8qX64fJnt8YgbiUa1fhDyn6B1876bTpC3s8
2oH66gG3hAhr0ltgjyeHjosIwLxtb5TVKrp8HWeXG8q4YDlI9wGEgKg2l3AH5D/bzEmQ7GPHYj0g
UQw/tLhbDHO8mbMw58o6+ITQNPzUPufV8sWwU45IDrTb6405iWALlJTMpCUP8xp/Cmx1Ew6sWos9
Qy4TRHhNpeuTKhyQTJN0N4k1PQ64ZTcFc5hd41SgKIYmPHZaH4y5A/5vjiixlgap54XcK1uEKNNY
UbWWAWuyLzqo9g3AZbqz++cwy8PIxsgWdZQ5RL3qTqGBYCHB2urO/1JlPtQ4rmh7syfiirtqAToH
izWtNVRGLvpno+g+xmK5KVU8XCwkps0ykfMtMW7f4ZMxr0LziyUgnO+nTMEkhYIEkh4gCIBQKLI1
rchBUpQbBj04o2iuwf5VsN513rdlWUPZYGV2aaG+4VUuLm6LOmIxQt0wxptp7M2tK88ABSuZQxq3
KD4Hrwz3mnYOzrTlpsAxRthzduObGI49cVVgrGz8yfeqpe/DLJW8BzQXb1OCprdINCCbS0HdjZm8
NZb7iRT0E+deuS9dDgyjdl6B2Kfbqui7lzLgQy3SkUhgWn3KwYF3RuND5LCIIiBN6X3jlvkD0BpA
xoFYrmOh+DH4xbehis2IxbRh1c7GV1yEbBjKBugJo3RMCNLm8J03g5eV30UN26Gi0/40OJVHXtSn
TSM06j18hOoqLLH6Fxby/Pb8vU8hOo60zG8mhoEwV4piZ4Zd8NJDZ70v7L7hBwrjgWICf9A1P7CW
L5+AZf7Ga1+oGzXVwTNhRv4tctwTwP6TB1GZCqwweRj6crp3sV6++bn35Hoe8IsyuXVE0x9tptbU
uqQ5bGkwJixmWep8Cd1iouvFk5tZBTtniT2x7XofVRZlZ46WjqB4BunY2iaN+HBrXbvRzO95I1qr
uRutRR3NRfuECtzgG8Zd820w9Y+8jdXdYtoUSoxjOh7zVtl3sLlHWL45RR6O2aLdubjLQzGG8Bhd
lyfCrB67IHQfJ0ZXJi7T0eCIQdXi1nX68rOX9EyuLyo634LFrUE3lt6hbS2XV6am7RsPSLgwfMZa
E82JTSnDvI5hzSvmrPxrT/zpe510Z9wnSKo5M/Vtl9gf4C/dp9rLxA8ryRkPLaCSwO5mgz61U4Md
LSvSfIi0O+sfZhnQudAM/dMyye4Us3jejBQEHcLau1+8mvynr/xoZDvQRwpPcx5nb/Q/4sSvtqno
/btQudmr20oHl3zmRrKayp2b0braNuBAgbf4xGTh0T5K25HZduZHcasLrN+05jaU3ijE3GihhqqK
UKTmu5ps3SGxZL6P/UntLWrrdi1fFwXbnnFAD4mrA63J2SurWfHKFjd8LSdtPhW5io9m7mcn0504
8caddwZqwRwoo4OdiIo3lS+JyPIZ/+28gt9TeaasmxciNadi12ZleGYMPG7TSlvFRjt1G3ljYu4o
BpIPatHq1QyW4QOxajwGfRNeGqa4dzge5ZfGdjEV0DWTq8juvKio1gk6p6vlBTW7QpnDUj09JxYr
LLqvM4QRnnqbrmlM4OMuy3kfLsRu0AoCxqdfJjDe3lcs/wANYD+yswaDE/IiSqjHFE8xmXZw4d16
dpG+jf7kQTv2h6cSawdFImlt3JS1zt6I6tR7GQeVE1WLLk9Qm80oxwQRbLAYGXAA1sA46ZP4YeSv
HjUw77OswqeJDgsOYd3wva6QPw3qqfaeWpKLrDmSlvXYqY2qxuqZTl+gs6T9DgwrC+xKqHpzpdII
uF25bY2lZNwrW3c/WfX0UDqulJG7xNWa/S12Y24N16peho0j8vo4+NRUMAeI58eAPqzmDtChdqMw
0WYHjSfwPTIbH4ydQkbVm2FgZkCblwgzmBQML7rJeWpU4oFC5YDXBL7sj3mYVoCg8nlcLqVeQ859
bu3Kpa0lgeOUdVQHpebo5NlHlXruqwgyLOzLlLT+URa8i9/RWuLINPI4uWYE05kfzBS37USQQGsS
JEO2hYGXdpMq2TAXIh069KH1qDvFXcDqjMMCDD8aoU0j/sr2BDAsjwZlZ1eEOArixOB/VpLkuomx
Ev5iBrjhoKv2uQcdnL1ZTMm2FTCeG8X7uAmwvLqR1wfBzyZok6M3VBzBLUUAqcuk/7Lk8LMyj9V5
F0JR3TOEXt5NDtYXjNswRrkfN35rHho+7HkRnXpokWq+ptqpHidGuuelBSImKqclYWHZLWVAADmS
gqJvuqE4HXRFf9B0p2ylzIFjk72PbL5GcDUjQpfGGbzUVo6cTNF81Xczw0CpdkPpn4y2HqOGiztk
zCzcy8IU7y7NRMeqkC0EW1YmGuGCjQ9H80DkZyQ64AZXLOA4rvGUTt8R+McDPUh3tk7DD3I3dyNf
yUYqU0C0FPMRJnfHUWpIrmjMgcbg60zAC71uzxjE3XVzwf2Gh9LcWHmW7ibgnruwZBuPtVF86znT
b5rQr44GLXmRMbGT1JNX4/ymaWqLTWOmeMe2900MCbwOfeNOwWh5bHH/DbqgC6gAi+4mtU2qgjk6
EMk0/dm2nnNDexVNMG2XHGNs+E7Rs/APyPYzKuF2kThqcGWMbDrT/JAqM7wddVIwGsm8YwGhYCeY
s26QkJtzZlr3AfznTd/3umEcm7z3fp3D8ZwpuG6tLrgtDPgcujKLnVXGDqy30H5L4G+BhVtl2ipL
qzej7d862yeWNQYHx9WWSbRu/DA1G2uQmQtQGUkTFBfPDAASyXxdJ8x44aJsIFV7kbcQEwntFHBG
g7u61l/bgEtEgmd26T7qvPwKu2J93gaz2Q004tBKYNs7b4V6llkYn/MMx1fR65hBikkm0J4tcwvX
DkKbxGy04sC6a+PlK0e19w+WWfhbIZ3sWiZJARqnN81ocKBu7UYyiLe94rydmyP8m1X+0UHfnpjG
lGR+MDvAjDV/TjVXtFzl47FywOlNRsdYVvkoAq38oVKtzn6V5RszKPwznr0oTef2FLQeHVrCKM6C
UdDDUqTJPsm679zXOIrN9Rp0WvLqBIh4hJw39vPrqGgwQu+5sW2cTRylnplzUVgolX9JPXvadnrh
4Nikp3hauh4amyEpahu+hVZ3M1mzjTFZvMAWBAMyOs4eCxX+YOzmr6m2iEN0so5CMxi3AFbc52WN
Xbm4hy/1nF4zo0bg93tC1umT9KxPm5V0P82cjuqkrZ/SRrzRvFae7LF2PnqXyjgzkXbUGtWLJsfx
2baVQRcSxYUKXhRwP0O3A+V4XvUYzArORJPkVK+2ARFLUn3jRo+jRKCYp8fOWrm6JcNEZCc1TXu3
p5qKwz8oKTB+7qEY7PCxZsGiNs52G+h1I7lGrPqpMngTqp1nFvIsGNSBNEw0V5044lfV+jdF7gJN
8xwO1lZhQJdYioxCLgGqeTcGpdXvBqo7binTDk78B/+rqINPkYhHJ29YPIIsPYetWZxnl83Vsqcf
cdEOtEsZRbIDDe9sfJ/sjlvq85L5Ba+69QKpu4YWo6DyilULXMsF5nDwmWcQMuOd4JSXWe5BuJyE
k16wJHhajtMxb4ajP3aELZez5oHflsQ3TgXZnjjsOeuUbkfa0z+31qj2k134O7/wynPrIv91DEy2
zCS7LSdTYp/0h8hkfAhzZjpVxhMfz+4ON8tD57QAxqvZP9VOARfLUCn4/hkBcamMu0k4r5nl4GSJ
jTaa8M9Qw2TXh9RsoTc1lXXUOZcz6Q79qVaJiXKBdcYs3I92isOHwWB+kcdTtk2b+VuRAMQRarb3
VPxlm1zZ32Psf08kQdcR/zxJ+P7N9NPt/fGJtY+yTM+lecbshrPsEKNMK8d4YDg3JTWA6CxZRubL
LIojU9kbR5X9Nl5sZ4hENoUDljsLNFROB/q5Y3+0QEPui2xu3wHlNm8E/+0qKoxl+YFhni5Gay6M
98ar5J1vlsYxZ8OTG3yx+sjsEfZhwRXJD/G4RzpLzhKA+Q5k3vydcxavVtJW71luBXcNrsibRaXD
D1A0n4m0Zmi90MTPHTL0A+0wzOszf8IRkpnTl0C7w73AFLHcSnpnQMD4VXNABa3STUgWM6JX3Ntb
kJf8iKZOGhNEVktIzXO7z1qM/o4ZG7dWJt2RGj0wNFk8Ps+J+4UTgvtE5rjZJ2BejrwH886TvcXl
KniB6cYKn9biKTGBuPWpDVavj8krUI6WV3EAH06ILCq5pBuXSXCouZaAlTadGlP6MEOl94knGxAt
mTecnZr1h3EQuOhDEk96FYlKKunQwjjTVJ4FrXShWMeecLXhPG3ki2yd7tJ1QTBiZPTh5eBSCQ9z
m8dboOrWm9fo0L6dQH0/j3wALwq6YXkdCjpPeY1jRCME6pQ83Nzf2EMLUounh2KCdlKHqauz69K2
rYQ/ZIf4HYaEE9OMMcUSqlJs8+tJiFXmrSo8YEIyDXi1h1wdIQU1xDk18Pue7DrZQgNrBuM5/eQO
LeGxGs64B/iddpVWUGUKIyj5IJaa09hEUk5HaGowFYpRA33kRdst0KHWUgMu3lqwRXMErdpotNvP
ieP1jhHBw2xwrCeXbp7pncQV0w7TARJ596CTUbzmOSfwCCc4eDzpWvcEGinsK7sxeOwpFuXEK5Pm
njbE8dXAt3G20w5dplrgC8rZUK9gRsxbs5rmg2iJHnB57e2HHuDtY0gEF5ONFYcXw0jF95nuxLPq
g/FJCBsxVIuBtxRoLfWCRPVrbLoYXqLM7XNeymmN5sJAxM9gyxAQPgq/Yj+hwKO85JbARaM8WFqy
rXAuKZnkkS76+yUhLbnx5lbs1q7JZ3PxkzOOn2JbU7z+SYuiRXclAQV2Ctp1UTrkbRqGWQLVKete
B29tPjHYdRP6cNjsCVtz2clwofX5oSW5bW6QRi8y1v5pnEy1a3uvuJLIwY5S+JZ5bZZm+qJynHWs
slkVpXRYbPEPxSwnCjhT0bW37jwFxyq1kl0/LvQm9HD4cKPzlBhyUjdBWdlfUW8NNrGpfTY5311l
0000AnH6R870UWmM9JGo6Eh5TwJ6i1nGlvl2dTOo8IcxWtaOxSmG+e0qksqLdROOvBp2LtJd1tmn
JrWC+1p7+jSRdTt7hg+8BU97hB3W4qEJ/S16s8S+EQ43hvSLK5iF75RNW7uRPu59Hszv8MDSraCr
iiF8jqxoxcTqOjm/GJmNO5QunF0rFntHyCk4pGPbb0c5C4jzDZpNU9SzQGhbotTWUJlIcm0UOI/I
MBf5lpVwLrkqLMdZao8yZqsf7rEvowNblPZFtPeO5f9h70yW40ayLPor9QNIA+CYfNkRiJGjSIqU
tIFRKQnz4JgdX98HoVSXklml7NrXotKsZCRjAODu7717z32Y3SQlpYDNJnMR4dLPGvNrwwdj5jK+
oceK7ErXyd7KAzir9XLr5gv/bqKdITfqbuor+sBj/iw7G8kii7VrVLvUEUtIp+RVVoyg8bmm4TQl
kNqMAquhb9R7GyPNcXLKgxNnD0vQUCrgpNjKwURKHS93IkkRvmbqBeFIdo/0GcCLfeRg1R/GxRk/
GTNjEFsYHwT+NRK7OSHPykgPDdpDssGG11Jm6t00qHdDbRd6g/GRrR1hahsmhXGHYIRgM9NOTjDI
7Wu4HV8cwx9uartqQczPziZlDEajRzof+sklfatEBdgQ3tEW6uW/Y+uqT3v9N2NrqrFfTq3/p02X
unr9eW79/Vf+GFvjpiHO0HTF6nxB2eOKf46tLec3BBkeMkqLDdv0GCj/GFv7BBryW0EgLpNpm/fw
w5Jj/Sbs1ejoCyYoEpj+myn1r6bW4Hr+PLTGxufyvtahuUlF7FxC53/yapbKp2TLvekaRT7xFASn
Tn2JEx7SRW1eUX4FNlFJyu+X4cB8uSjNlx6AjbUjbrrsnijKe0zRViDwzBeYEJsp2/ojUXfBI01c
Vkx67pSM2FWaifbV3hET5V5VSc3odZoM0rpc2y7HUzsUZQfOdOmHqm9uqkJnpP4BjOtYO5rqGoLK
fK6NcjRPnBT0jSZ9+SkTqjlTlXzARjgeJlLw4q0JhhZWYHOdlVCWy2wGLu26uf0Ed2OptkRzYRGV
8A9iTvmj3E2C8VRYtMuqHy4Afyw5Ge9mY9Ogq/puvEnNBLGSnfSgJ1qGMawwgsPOgbgNOIAY7QA/
yDo9eWWs/FspewzXnTZx7xtAXxkc6Z5GIZzajVEgLEtKJz82UTvts6X1WfGMij9cOWuIN6YOJqi4
kT6y+VsPk4dD6FD3dPAglcBpZBhqz9su1guDGyzpGPnHDz2o4OdoqUFvt7Hi6Z/rADhC1Lp8UCcy
B/tDxCJ1PblwJTrba3eOlZMUEjcKEazVIpWuLSbCjj/BeBU0CdOcbqUXdf6zzAhlZLonO6aFjur3
SQdtcDNyqzMtZGT5ji7Yzu6NqgRcCTbUq92ZUGNq2E3aZUAXXKg3WJ+pk+oQ8RdCWW8sj6AUOPzG
4xDs7WmadlPPaIhQ+zHea7s3+aLjhl3MotX+zY9S83XBpLTPXZ7GPclNwGixLr6WFlCSvWxL9zDU
c/NoVYRQcvApPtRgSYhOHBluNEbcH4sxic3Qbv27stRtSJoW5jGOi2q7kjG5aazZGpn4FrQKGTzs
Er+Vd+hXmwOTVCp/5cQIIDgJbBgF54/4c4n6dZOh+GJmRn1iGGAjDPRJucaY9omnoR0ZWlvyc1SO
nLE0Bq6c6C5UR1GRDqcJ0uweGSQaDllF3WPgjL+bk2uEo2afJFiP0xRPQHqiLyaYziLIldvYC6zr
0isAIiQuhGgkMQfyOTzgF92Cs8wd7XjT2QQ4gmBWT65TtLcqMJfPBW6mcFCxfmYiWR6jJeIRNOBx
Zhu6oUTlNUZ3p+u5ulUuoETy5DKwIPZIhI1L7FtoJVH93ovpr06GrE4VR6iXXhEEsgFAUTzkDtOD
bskbBKPloa8D7kM/QhXvOrn5zk3UsNVkFcp9jX9/YmXBuYfiIGAE6vbNXVtGcs+RtfhaWbk+KdnV
DFDUGoyjJSTO/vfMTJ1Q6Gnakm/kHOkdScjA9iuNqRe6BS7FaSznUI623+ahEi7XEea9SprBu586
wv142dwFUfZftuIfUb1/sytig/IQ2v17Mdft1+kfH9G9/7wv/vFLP7yq1m8BnniUV45FmkXgs8X9
oefy5W++Z+JkBeR1yfNl0/qR9Ov+Zlr4V3GP4y4NPJ8984+N0TGReknBliiQ60gcpv/Jzsir/yzm
gjmIhMt3hXBNuAKe9wYpYI2eGk0zrk9jYHDuzasYHCqk7NulQL/401dz/10i9rN27K34d32tQEKq
Zq93LOutJX7sTGNBLlGdfDFZt8uorduMttSz5hu4Voop+69f760clNdbtXDo5XxUan/BJbSGsH06
o7xeCQtpMyGjgWk+A6fpZxhnuBo9sSPLyHqamNh91z/+STj384f9C42CtBLTxy8Lrg2XxlvRqzJM
WsREUZ0WYCRfOFAwGSkIE7vW1jI/zNEin4HS/N1H/hdfMYamQDje6v1HpP9nbV7f9Vk7BX55goEx
3+dF0n8ZiQllK0/JP4iJZ/+b7/gvL+hZ3KS8HINMtN1vRa+ZSY+Sro88JshPr/ygoQm9yqLLQBif
BMEqfyOytf7yvcIZFd6KNUDoC7AUeeTP6kPyzM0ljubxyE6I3m5g+7bvlkWZwBQmhwVfD6l1G0Dx
RD6TWw8KjdNzhadg2iZevtCf8Dv/ode2vZ5yXMR4YFI6vGpy/qDt4G/uAtf/F+8XxSTPvsPV5GF/
834r4mhBE/XDkfNp7DwZsHmiqy4usA9jfaJcV6g8zladaDwDXe9aTzyD+sGQiIZtM/E8jNeBOJVM
kF5j0VHBQdTkXuoiAE3lEliAthNgOiP5I+WuukjUSRQutyp3cfEOdFsQRbbpmr1nL8G+Yd5wS/1r
tLvBN0FCGJpUiR6feMRoAD1HC977c0C7BZYhxdeIj0ChFWqFO99DECeBJAXGI9eGv/GS4XgB7dPa
LbdcBCuSfOcOdcvaJk4sAqUlHYOV2ZNm803vEIfwbq70dF2ZCUpwz2UXHqVD9uNlIeA4wHM6j918
b0z9fC9zRft9jlTzcchssMmtKU4esgq1pfXdfAxKMd6bcHPKLRIrlq/ZzOQus1r3NWjN+aFuC7Tf
FwcxtuT5wVCG9cRABWH2krrMUFybbV7LmeZZbw9glSzMsaTyzA+D0/JJmxyYTlmglNnKisQVO8tz
TlXBBP1r4HtEhs/3tpqhB8lFWwIln8Egu6+ewQE7jTGhKsH4YA83qkf/MxucOi8MuO/3apLFWGET
kU7DDRGx3RcMmqsf2eXD2poGw6GbRozIRovfiJiGKC1PuYJv3dOAl8FFYJS8JOOEU7thPQ37nEHu
rtQO98lYec5rjX3nYxI3PPwKwp0E1fgMTRufrnOxl840u747j1tTc/nXDhOaPN1M4ehdMt3sDiHp
zCQB0UaOxX0cWi6SZEB5GpIMqfnUrJ91RQ5tLu6Cy/fvzD3NmSHAeYaXKCQcNukI7pHm7eVn+iiq
tqU2M9aNJTkafNZ3CR6zcIql3A8XSwN27SD0erKhj2RuR9GV1Y0gp8ZuGghAI/zxgeG31aLc4hw6
bPoCYcZtr7yOWSsDcVxGjVcBvQYMO0fjvsiQF0XC4BeqIrWQL1u9D34qLo0qOXddnxoHbQ7ZFILO
1tFD01TQGdDocgImurePru1F6o+gU8nx05iMt5j8lvR+0oY9vXR8/cmhq6hjOjtBHLmYjN2MYDSQ
7eUAHF2iN5y4e2LEnuzmVDPBoDjcS1FsFUpQvDCKnniQiVsXYyBKxOkYSfI3e/wKT145kIfaoEVg
DK+JRSYpFE2s9QGhjwobwss3vZ6tO8NL+ocpUV0MwHB0P/VOLh3ur24S21im89XoG+PRIaakpH1s
1wWtmOWWoKX4i+pYNj0kYGf8dN5tY1YSk8ZKYEc9UHLB5xVhs4ByOVTN0n+RaUI52RmAIUNubnl2
IsRrIdTVTqJv9qNnXKJ0Ny3Ded8nMU78Vr1Wlp/dZsR4O0eF4mgVQq9ABGRs3FI6dwnssPg/THiG
+YFtjnvZjsC0HPHRsEvjlTpQYjQfXauXz6VO0Hv7cVAyhBtHCtrVKj0nnC0ax2o+wjoG6jXm0yuF
YvycUelflbWdP2WGmb1k7cKDJTU2m8ikgE59IZg4Sma9UoKfYxutnzzyJLCRViGOICfeW6IM3LNb
LKZ8WbrG+lS2hrGcsE8NwUmU7cKA0Wq6eS9aEmvPni3E5yUeXW/XVvm5kE10PRlNfN/iqzzFQPX9
JEFY1revSFzX1T+1nrtSgvEb+J5mJk+IcBsrPcu6sT8NRjRMW6x+5k0jkcHiASHTNB2nE7Axg5Tu
SVlbnksfV3HdBrAn7Qqfqz0P+8Wxn8skaMJ67tA5AF+bQlykinAsdCHjphRRdUsr0PlcWIKfb9ix
2vdgHu3oswymtN0o1UT1fglqbGN2nA/AALvcuC6p8vjqStIilt6NP2gfS2rqVMGdnwi6mHykg281
ZEdrO+o+1nPAWaTpV2nBiqjMrZHLquiA79KiQ3pJGm/c3rZBp09aZMGtQW303CLiKUMDbdUXsyDZ
yo1clrfcW7hp1MCd0sUMF+LZWG+lIa4SUkvWKCxbspYqD73a5mL9H23eDZpjeQ0uFnxCUcgLwCLj
PfmBnjZp4/APCdZuGpirN80rGvrdsZ2z3rcjxqlkZB2EHtR1B2R1wbVsCsY/gMiLFazHrkufC+KK
4OU9d1LEtenV/IO9/nCxIC06Y8G/LIF+MtBu8YGLcusDykvuVzUeYVxYR6+R1ZuoXV0wEG1vdF8q
xEZ0TEXLHWEvyn31C/bHLkUQFaK3ZZSsSdJI4KdCAD+nmrrm8P1tWZULHUIlGSeJyDDYvny4wFeq
gKY46mG+70fOviXzJ+R0RaXP9mSvRtRBYya7gYgHVMRsZf1xslWT0LQZeddp2fBZme7zklWbav/B
UU3RkYGyJsJgOUhihRyT0cLo+wxwHO885B0x2Kly9SPJ7u5HL7FYWHVrkAjRtIhrc1TbHVuGFT9N
/kL0RW0W3rWziICkIlShjwXa4DMDceNb35JDRX8L/iXvmVNOavjy2SZ4nL5esUoYlOytJ9GuiLB4
pabtW9+BOhLP6fqNEjcF98HVbOtDEyAuLluWqsdovaJZJpxXsJIrjLbjMhoW4udNby8mYD4XXme6
AwERmSsB3MFJwVbpT4+eSI3hEaBA4TXblO56EjwUeSA9tqpGLmh5AoaKKbbh1Iit91nAaTk+zFOP
Cs/iuIFpzd2lphPh/yvKlJkYot3J06sHFB3NxrcTvOaM3W5F2Y/b1Ej0jv+pEAu+PBfZ0txw+dVD
zbD1lKMi/ACrJj1DbIk29E7YenRQHmObwaLGHbgvhgl+QIBcjtRP1C2+vIJKGW1VKd4hck5D0cbD
3jJjKwQPy8hrntWpHgHAxH1hPVQOSwyekL5FTMbEy8o5kfRemX8zUsdFNl1HR2bHuBZ6hY2cJ3CC
XF59q1oQXAVQrtmZTtzXHAwGZaJjbEwUnXpE7IiVsdPlcR6Y1HM2jh6RCOh9xiYaZgqb8+w4d47Z
OzfM2qp3XG325Wouzux8zC8YvtJoRAAdlN4ulsXNgCZ9A4VQ35kkFL9vSGL62Na2uK0h7ddbGpwc
IGfoqbKokBxiYbEeOPlVO5DG5jfXi9yzEKOTAkC1ZWZWm4oxXhQcjWz5imiZC+Jg7sj3ZCpMSVgO
JppGTgQo08iZps2rweOwgiQmKwT7FashHcCrQdnGyRNaNTddjkRhU65MJgAI3JELBOgI1kWRdPc6
n7J0i+rz70rxter4ycO1ejF9Cg5AfegyTPtt2U/qVSbZ8cC9u5dD/zijDWrXg++vS/C/VD+8EGg2
ehmU/fCr1vLxp7a7jJJ+yOq+ORaVx2KMs8t6UqCpig2OQ2g3zlq6XJbDX7/uX0r/9QOaJqJkKlOc
cW+qLkryQmS0StFaFN5rb8DRL7sZOy+Jw6xfdVnpB2jerMXf6Ty/fvU3w4b128WHSVXMA86beMvE
IzqI7onl1UcysylAoJPYT8G66mZ+x2r/h/+yacHZrMwf21l9qZe38F/75d927Lw13eIXHTs22+Qf
4Wte93+aZqHjXn/xhwsTIJznMrKCgO1Sultc4v9zYTpMuri0ps3If51n/bNrxwyMjh2ec54pk/YP
t+WPrp37mxSWKRBmEHxgm0So/AfzLMf/8y0GXdLH0U7nm+cX2c1fQkpoOzFzmn37euEwHS+HlGFJ
T6Abocql7m4Mau0dce7kAo6BC3kZ6c7yEcW1B08ktY4dvfDriPe+06RB7mNOD1u/XrobEsmPSSuG
M4RRGFWF9K7qocK3WXXQfqvYuOrTwNo0eBMex6CZ2cokeuWhzoyD1aga3SnbvNfBveXvEVyqVFpt
JClHh0zJiAzHBiaNi60wTW48zsxnqP3NJlERYbfqbu7qkDmeuXGQMRxVB1Iy4JgLS987WwgOImgR
IYeLL4NrTeGQMYIvxzbbtqLSN6TFxUxYzHAezd8TAsHgOnbGLsoyYgvMZTm4NYFmVWwfgMVXL1KP
2a5r8hRZmLMr5vauzQn9YzXvX1u7F/vCL4Ntg77+KEpOTxihug3flBP2VSBR+Q3pg89JMywR3x2b
HHn5VGu27aYZyZvN7lotCavt8oWNDMncYEtE52ZDniFz1DBODQKqygGfSV105zz1bxKLmosi4wE3
HjaPyD/IEvCwA3w9KuzVMVmDxGbPCu3IPBiIpzD66We3H/V27NcPge817AfMiiBT423rGh67/PC5
JJZQzHN5bqCyXDWc2LYCONIFApUWzd5dVBXC2TM2KR2ujcK0IyN57jUZfEGOQSZdIuNZixQHizm4
ZJGjFRbDPO/JspcbYyRj2a6T7MnPmuXUWcEY+v6kIJ5Y7t4GuBB2s+mQWY8VxQ04+AwYARWcyB0e
0E/N3DhXyghOUA3Lre0KBYcPWIUoME8JVH9SNSosCmOXZ+oJvfhzMC/XWFWB3iBM3BtVau5oC+IP
Q1K2uNmnTPXOIcMOT41OTCATIATgtvyKyxBI8yjdkHviqegQtEzcEkEbv5N1RgpAnJNGGuPnzGPi
HYjd2uIWQbHcuyeaYNYnDfwbfn53hWb586KJzYXEAkcFa8PRreDEY4wERl5wL6QV8XN+3DjHZHGG
HekHMwYk/i23Wua4eC6Iw4hCztrjFqOOgjPPFayFdPZeVrb7SGTvW9uLb+iVlXsRfF6h7ec5ZpYH
xM14KtA3rUZgeDFYMtIHLJXEIjBgwm2Z6EOTyvbJXEM2GEvkDwvzibDrlhtie4t9gCGTyjrx9ks+
oBKxTX9XzYQU9LZh3nMOWXbmkpc7qwuS7cBQOUx6keFzyLyTZbfRNo2D8WhDOuqZxl11hjmEhp00
7wdX8C0GKLhtJ0NxA/AjdKcLY2mNeHUz8z14bXPTG5bHk6uWPXQqH6XJgpR8yavH3BD6PmoG82z1
3eRiA/fINZuMPNl5TTCt2b8eXuMq3wnq+z1vFSGbgW1UesY1GNriUOfereHkn9PRS7ZZFRSnUUEC
H2jFhP7C90mgCbklSYE7RZjfgF4EIaG67pn4OfqQXv9oBulpqEbvHCxA0Z3WffBobeKehkCJOxy8
ylR4oUOLa4Op+XciHB5STR/QGu4LhvobM0utg06Nr6Wz6D0T9yvkx1A/+Xnk4geO9diynKoC3m20
W2qPJiSCHDEyUgionumrIlBgg4T1savt+eivzZEi9w3qqYGQXTPQOxs+f9hWilsKVeGNtv39UNqv
Uq2VRpqJ7Vh27mNkY0sqfUh42tiYPGqH2VFfR4bNSFV1dOu2GXmkhWWdowC/QkbC9S7XiBaRsyNd
lWVwpIq/qwv7k+d111nsZKfOnZ+DqUOKm6J5KLTwToOZVk9Sji8F0/6QVvtXj6yk7RgRtTrFBaDI
4cp3+nY16p7xepcbt66Lm8IHQ2W2GDppt0QColGk1Le2HUyisgkOdpehPjjOkJINorOdmvriWhdT
ewAcFmxcEcljAda+E8knqWmmaEcfQfFYV2QVD/vR1mrfB8Ua4sgrVsvypDjH33c5nEaLTYh2AUyA
CTNabsXFvoVvtzFL95E8yYS2o0qvtOpOcasws4/CoPAZkM9jEAhhhnkfi3z+MEUDcmPtfyE8CVVm
XOCSRERwmKvZQMcdodwsR1DouFbNmBm4cpz1jU83jaLW6unybsvooc6WescEiszdlHa45xQnKzFe
BtkQkG3MXwSqVdbCYTgF49Ky1iAL0FHk4XuY03MyOmgfDVa5KTDcLW7qkhrYFod0Ee4+9ifBAJ74
4tlprEPsZy/TmLqnxQiedN9d4RDFh2PE34TR+OeiKiJQXwVu5YYMYLf2g50Fv/EcNJQHNRRJGoB1
tIe8V4dToBdRfaYrU/XvnRThfc49ayiJl2miDGy2c6+CenqmDip9HkU6s9g9FXdfGdzRwpET0TeJ
na8PGQ0etxNHZeOPtLZ+49nRezFMlUB1q3XbBfHO7WpW7xwkazOlSFbsyH0QTul77cd6nKuFwAQx
dlgKCD2k+EGWUFAmF5uqaZe2vfnv8fr/IxMDp8hJ9N+frrevRfqtbt/Qm7//1g+lGHIwRpRQp+CV
XBjN/zxa285vDudmk7kt6stLpMCPgbjNQNznrGc6q9jlMjz+oRSzgTfzByECfNeR/UdHa+sNSIcx
uGetZgXPFyZ0k1UW93PJ2i+ibtau4m01CfBOxP5hTBIZctvcn8Z3nuHqczaP7ECmmfcf+9oZ39Nk
YFvoZPWHHPHfTpHfjjvXd+OAg4EEwygbjsH6bn8qoJ2K9HCZDOOtrSqLWB44U1TRNVsbDI1absbJ
GT76nOYB7ZYB7QOVreOZaOl8ByGtX32RfW/e8TcSRP5FYb1fXCNge/Lc6KulDWve/3S9/8WQfy2a
fm4tXN6xh6ABO6Xrm+jt3rzj1E+4trq/FTMCldCbl+L9SL0i9r2vcZ2ODCqyMCXTd7P4HkpvMsLF
gVM84ytmj/2XZO46ixZXA0+xT6ENQ+qiIeu3LoYRyL7JfT7IM0dakID0AORzl6irvJjo4xHO492k
LV3aw68/1Zs+Bh+KeosuGEoN7g1x+dA/XQafkSad+6K7vaCQ6xhAzwbvB7dGU9FDneZWPjaRVXz4
9cu+UWcwvqIhQrymtLkX+c/6tn56WdecY6fpYnrzAaoFkhKG26rDyxBEyfOvX+lNw+TySpSmKCWI
AJV+8OY+a5CZLQql2C1LvfNKIBdN46gPUDTnTbIz1cCwBIt4UG8zwYHu726aNyR/Xp4bxV4xbYQP
sjq8eXnfF3DPESrc+oytX8tswJ9WrO/BXcoOFwb6Qm1y6Q9TofB7qrz2v/aF7E5E/jjXsydaE6hs
VmPbguLzXrSNLcIExsDXhl5ciPCk9LeoF532CAge0+uvvz3rrxcKJyPLBrGXtsOzupbrP10o0xvc
ynUjcmCGCFdL2zOBs4y8r5wNcIcqPhOTlH9m5NNcz4tK9l7tzCmhTKP/rScgugbQHftbp87Gr2kr
/C+jS/z43+VBuH+5yAKaE20DAhsAgdD/+/O7xMuWmhi+xA0SxyaSQdjLZMV2r6K1fhzIBJyViR1Z
o7FOksTftlbFOLNtDoWD9i0vVPnQFC6COL+Y4pcJtsSJeRyWMlc1771VQxcRUrWlG4CwLqVkmMhG
7qrbaVXeqVWDF+PDRo9wkebZY1IeXWSMD3YW38e6EjOoXF/d9sj6+ovAz1u1flaqbdYG8vEWOBpB
dl2sukAEn845WbWCy0U2OJmJU0IoQE1oXISF06oxtFa1IeL335Gu94+DaXAMw2Ht76MOWiKQRftJ
JdaUHyLfQMC4JDkTL7HKGlNQVJAb0Do2TYfIv66ak6Vk8SUdG4/nftVHopiYQVuuqsl21U9qvoeD
hRjpTpF/uHMw2Oyti+QSqinyS6hshC+Nqyqz7ARKAoJyksigoLesuj+y1djYXldNZ9D7xQd8pMmV
3crm0RU92k/KWBsJYbm8BjiCdp05Z8uesi/eG/NsvtqrirS7CEqXi7iUVgdC03nVnIpVfaovQtR2
1aQWvSiPyGLWCmuVrCJWRb4KzwIpqx9RWfv1KnDFIRZtxUX22iKAjZ1VCjutqtj0IpDNLmJZcRHO
zoxrr5HYLEX0bpgUPNiNTgtdtV+SKLHt5WM3GfPFpdWylNe/27rEz9Zuhn4YGvMWqE6Zz2eZquUw
Subtp5Lo+WaTgQl4NGnqnzItaNgOXINoowmtmrlcUM9DUszZD/uCBOqdB67K3LZFb0V3iUJdVx9z
7dOaJ/hF9tde1wvuqAk6CCOJgb1w7xlJFt2NPDpEfCgETNxwIu/KPSqBVq62IQeQ6jym3taIoLa5
gGZQ5W7rLmIWiJsE9vxU+IhvuohTwX5tA0CJXRgTbys7X31TydrwHjsIYYzsDEADdZwG3wCBQfgK
zdruDykJU8EtCL+YvGwB9sHNthUwsEUfO7TKLcaTOIHmEOGuUSiBu4pZEsBffTQ7Mtu2ro0VaQs3
A1pUC3WQ9CgwiS9GUzIdE5yiUezCkTTuUEEYDPf6qnpB0iHLE06kvtjlSe89LEOPwRqdr20B9kqo
VdfzedIfonbEv8pmLM5ZDBp/PzS8A9ASRbyQTT4vcgsivpluyoB40J3Bo9KG4K/xICIZg10ciXgI
fWCzdJIuLfBqycTytcjRB4U0EAuM7Hhv1MlCAgvzHlPm1s5zJcK0TqNwGSKMtuDKG3mPNTJztiJV
kDHLJluMK0Yrzt5qophZWiL9ZmfphODLJLWAlaF/gP6z/hw+m1TCKQPTgXyI6fNCIE9qfGpx1FAe
pzxH9q21VEiDNsHoGOKJYtMebr1GkvRVSdXfuEPFloQlOucXZCn4tqI0saqPi1WgIVG6ZMJA12JJ
r6w+7p8cmNCv7gxweBPgLRZE0c/g3kFiM38sB2udMQpM/dtginYk9SiCDiZOFlmcjY+d602fmzYR
RyATJLcHuUsRVtFbIRWkqLN5fxF7kXIonHcX4ZjVG/wEQArCBHpLI54YSSxMjy3spelU+TFKucuk
9HvuR5VlhDT4sJe6+1k76JNMtboFkqnijdUdi+4VO5h8RlnJ3V2ySrYhfrgZHXgnI/s+IwAyf7CD
ShKN4GRomPq5Xw+ftLru3RwJ1K6eSl66rhfGrrNd9ssBL/n64Ved2sT6xPvCv4aipeJTDMrlq0pw
PqHMyEcenaaI8/Rd1fo88u3AqeC7BglTYpXcKcvR2IJEk5hc7qmdh5sSgVUH3mlQ854AQVNAqwML
yFXnYUKDYLGAzNJaz8l9VaLAFPIcjGkKZoBcNu4LHXuvlJ28jbnN9IPoZ7O7Ql6AAq6GYJQ9BuwW
6HxM61bJWH10GK6pFeWV2mdUJnK4iggnH0Pd+goRkK9hEdp8rVvTV/p3orfd+3lYWajK1GP+MmGm
6I5lZJTf9CLXNSSFcxVSBxAIkNo6YfbtlfLFIJd2X05NrDbku6mdbqfkIa2p4GWJQZsOXmvT7y1c
YIxjYqOZyIwx3tE0XsMsjEjIk1PVlvpasiDrc2BxS+2mdcXeZS6q3P08LuOOTQZEstUOYPYjSRYr
O60YgUu1KvtEaKl8MjTH9PMi+9b60ndYSTc0v/3xlE42f2ourYSO6RR78anhsgASyvHiLvU49jez
9ovHbOyYReCRd8p5JEVxguKxzU2rWw4NkLL6pvJgnxu9uVKnVFWOV7EmV3ULNq1MnjiJIAFBiUdL
xk+J78iTbsI3M42BYhfQ6rGIlZV+sGpUAwR1cALT76EFEduCJoq5X+JjOj8bUTN9xidhjNvCx+t4
SqVpvZsR0JPHgfYMvNiy2l9Su8/EPXCJxb0tvQbYlWpG07txrMSZQcllU7ebEtR0tF4Q09HABGKA
47ODmjeLGYJ0YQftAVUgd3/u0Lqlz6cxmUfMbtTL5GrrKUvwBfA4pKssjyy/+4rIWBZYu5HZPgBX
PwGr+GjDiGfqkuej/x6ZCcKryY2ZgTtREYwPKuoQ0OiYOxqUjuBqUjjgZ0lFn9fXftsk4t6eUVOA
kq4ln2uejfgmB/uFeKTDeIcUDXLiTVFEvP8WmuK+S4I8CWH7mCcGHjz32vPWXmiU+P/tpHz9/3RS
GDeugYH/vpXy8rXr//Evs7C+/+YPf4H/m28z5ma6SN4cpxT+6B+TysD+zXORgTpUdJZDu4Wq5Uc7
xYQkixnTD/Ak/NlfIPzf8Mkxt6ZOQD0vPfmfTCoxMlBU/ElqILAw0O6hkqXoQHj056Ij1g5ZMFmc
nLrSH67qoHIRYNpNd8WO7+CX75FnQaewHtDYbTSE9Y0JZzQsTDD5OScnrNDR4O/bXraPMuBnkEzK
5zToC8h6+InFhbxPdIbaDxce/7yi+TtSQto9UfPRSqV3JoyvhG25FO0u2E6p89BdQf8qcs5VkKMC
bzVIvrgM4vdWxe6GBJExh/SyD3KanvFnRczuok6/X/pxXeIKIm1Gwwz7NXMgXtMHyJMjiGBeMwkg
P+CBZ9lVD65WKbFKC8azFuDsAQbuuzRqsi5M5mw6tuRt3CyTrmCRCfOFRuV4la3JCFED84HGZ3Jv
SxYLkFnrJ2fu0e3s0kvDdM1Y8HyX1IRk0uVjnEA9s9c0BkSDKX0RZV1JK31fE2NBW5b0hsDRCHMA
/BuKmPiYzAoUh6nTP+Zk0NxzIBbvInogAJk8BM37Wg8rIiswFjQ6kWTRHp2d3YD88cgLgdLEVyg6
ojAI3Ss3tsHYMJoFvIG8OVppcu2jLzxYQ3LHHGPsQ1ubThH67E1bx50gAXF0dK57Yh+AKcJbY8y7
9Juo7I9yWvvJpL7i2koXa2eMNkNPzv6okLrK5Xq4w/USkBRN2Ea6pm4Ma/4GecPPUaXNs5za95pB
LtpOs/rUwp86E4LrMxYPktDNNTby3g2LLI4fOqcSmC99hhFBVqpbDnGMqtiGE3/TlLV3Fw+dB0fP
iFYM1/gxaiP7HaPybOfG3nytl+ZrfwkdqfTi7SKVxvcLouDzjBS6zTyxpdExXxdrcklhET/CID16
Z4n+Q9zVwIp6Pz8ll9AThtYEoMyXMBSG2N0nc1LDN9Bk1juvbNyrLFbiMfecLDTcaiD1oFPeth9L
vrKpKdubYY1fmZ3h1gCxsLMn8ytOiE/+NNXMx91KncYMn1rBvOtOkyXbhWWrcdbFyfC0GEiLgcEU
QO4jYmCWSySM6azxMJFXVyS6V9P0iUiwmioVc0Wz6wzF5BTCh0WghLZ3rt+Xu5Q5Jr2DNY0mX3Np
GoWzdztbGr5ZY99P/8vemTW3bWxb+K+48k4W5uEhp+pykihasi07sZMXFi0xAEhMxEjw19+vAdAm
KVmxA1cFdeqg8hKTagDN7t17WHstXf7jkNp/SAltF+S6pokJqwMsJF5sjzUTAQd6/FgxCG8YH3VU
cZxlvJZg2angPEIyJ9EQz9H9orDewIUMIhupofHGNZRrB5tzzwjOyIRV7C6lcEP+sZzv5TBIWcya
u4fRCMTnbVrL91jLfeJQJ4n/CGp5n0Qo/SRSSuCD9k8hVIASoQdUFbBgpUD6ZjliQWhxAKyjH3/3
DjF2sHT5Ug4Ie/Jqs0DKZLMl94g622gPkO82pTg1NVVYhtxgKU93cQYVgQnpixwb1kctIcEyyg6L
kKgWoEDqXm0tmj+WYLtn+rJCXk2qyhmdspDJ7v3tp72uVpNgsysXlmfOtDBDixkpeNh7YM0aoeau
v3OjABo9A04go3SR+y22GgWXYHez2dL8HxFgXxUa+MxCDpzbstBLZmAjSmJgsec6Om23e3i9fy+d
Cb2ei1zaOhPaHmJ/5DmRNd0P1AB9+oVR7T8pyFFMooSMyP6wPEx1vrXwdSm6lQllPHohB3vQwtFO
AS1JNdicb40CGRVcyHeIOqsfLJ2SskEtd+LqMNiNq/hQXS2BQ1IF9rdbuKJtCDr2ZrmAwEN0rhRo
A9JD6Ra5u4cN2k5mCiJ7goP5zj841V+5i3flgjOdASvRfOqScY6sX/oAf+xuYhASQrRlhLLAxuRz
GB38cQQy4LXn539ysBgz6orFdXjYlezSZSTCwrgsqU4HXvaghJw2U1qG09ea6N8sHPm9Q/L7Wh3A
2+tJZjxOQmtz5ZuDYOQekuuUhrORzAE7DaEFH8sheHslCaW5VJkyTvXWnRslsAF6xqSFkZXwowis
dkqB7XVuyvZiH5oevG3+/dKA+thMHfOqjG0492A6/iuHhFJQVcJdGcTY3lIu/ImtKjvaSeXgQOAI
46u0V98mcjQeRJCUw+SsVbdujAKrJyETufXp96gOoGh0cEA3QGDJXuS7BfSDO2r+tKAgQQWndRCX
0w3c4K9JCUAskmvuPDnYn4nVg7mjJ48EP/k035afUfrNp5JcwbGRc9zIiTu3kE+9zktEz+DFuSvk
5T2hggpyFQiLlRf6O4hQglkySO+canOfS+ngXelu3u6Z15vlXgeIKPl3jhkcZntja3M0eo4ujYwi
NQCqIMxCU4MTAvmnGJ6g7PebtqWgXubM6/0u9xzj5rDJqvy2SulrnCJ0KCcjxdtTGc8ktXIgAAKm
I03hljtIU3dpx4f30DvZg09lquwrKhMmeUNPT4X22zakc32/lX2gGWYmyxWASe+9bibGZnIoDrgy
4De1uwJMB8uK1ryRgkw4dE4y2mQVzLzUlHNwTUqkDNxJTNPBRxX62I9BJO1vgILKQEHD9GpX0e9E
zd7cG4JUqbiRyGNh+v2QOUBm5LoKpMNUDrCYFnH1qtpYmwnlsQ1tX3aujnQI0u4hyPRuAsHjTbfn
1DTtkh5zi84OJR9cpVmpv00razcrrZ08UyE6DEcBMdOILAsTtK0QLXQlx/ldq5Y0ydMAMEribVrn
OeBISuD5mEgHEsMl2nvliNPtUFISjtVFEudQ+WUEZ+CjlCq3rREnlwQFGWfbiIyQBU+ACZfdgX7E
Gxr4Qoi4rLTI57W4ke9uB3O4RAwcP3K62xFVOfuNDHQJbfbssPNoh9/Z08iyD9CFqDkMn85OgkR7
48qT/UbavLPcZHe/sQnHSGYi/x6RpIMheLmfJZZkXB9kd4+20xZU2EgiLkcVJamyj3RX2xMiJ/l1
sBEtJD4//qeD6gG/SXWa/Jc5bK2wNFRCy0jl72kTTyNYpAFulQWcrilsVvtBcKdVQuEZDwjWzcBQ
rLnmadLH5dIV/DWgq8dODunyDH73EObAbSbRCpNlnzDeh6nKJC0QAv0MnQ+VbnofA4AaEKgC+BCM
YjbiqEDa8k1F+kNXxllmHOKxZrjBm3CXIg5mUBOaZrp7G+tlPLNJbdM7YMJqACwJ4mDV0t+lPnma
aaqH/pWG7NcUvJ16A9E+Mk90SVaP+6UFggKf+zelMszFUnNDVPaqwnydSrhmk6UjO/ZtAGZtrFTm
pyxQ04/VkjyP4ejazB8cnLGCFv08QawtGZNBNv5QY60ox7SeoXujmtgBAFG3/oZyjEKKcwy4Ql5h
T70brxzIQBA141NRbNMKaFVgAkHYeYByMgk8jpMBharCTL1H/UmdkhMLR1FlbqdbzbOvUKLKpzq9
gIuDWZR3VeqU9ylMaag0lIhKAVwaRdSvVtWupD6rRBGJQrImxiiWY3R5lCIbB4LYW11muynNU8ZM
KSTzUQmV/es49WiNAm3wPi5lk+Z7M9pAUS/Dox1K/idHlnxnAjDFvkHpd3mDsJ90I8XLHUxt+m4h
7RzjnXrIyjFtx9Gc9gFuQLqZjictnlahKeP7S8aUohHKlYgEUl72g3BWGrF+tfEH4ZzYez+Kbb/8
QB1MnQ2kZJrFu80bz4FcaiOkuTb0/y4wEsWEDchmMWFgTOnpuFXhihu7QuBrK6S+qlr1aysEwBBH
YK/XomBQGk2hOdnhQCEZ5tbqYWYtJLZDUozicvloBEJnLBaSY4Ui1MdKIURWB7X/Ayr/DVBZVAop
574Q/1f0R4TOKbNA+zdHIIUEEFkHAmwQ2sNqI5q9jxhlWeYjqPVUlfBfNU8Cf0EsICmE/JoJSrnW
x25xFBALYPJM9LHplyQzgKr2j0CUz8N+yQLHIWvIINH8DAJfFWmBk4oorWqypy935V0ePDqpD9HT
55PZeAZocFmSv7zBRV4h2at+EO+5gUW5zAX1lNsrr7jzbJhnHl++Va0SdpLDQG8H7SrUXlWOHh3k
ygWmoZJT2dcBXKIJhnqBEKBDQVcyYO23lO1O/zPd7B3rwY2WViZdQamTDg5UIvXKC28kFVMQPEY7
SJEdAkrNlWyTioojXVVWmK89UC1e8DpPtBR5TMkAP+un9maZfLBoWKVDYhAtP1Qw0mwUT7+hv19+
uyECBTaxodaajbFVAFjVBGJPpTAGnIFlodpw4vnBzt2+39mKUyR0NoeEuRMegnMdWiEFmZVcuUnQ
ivqNyli+8Je7HCWCovLLWVB4vhoszEzfTHTIyu4seauXfw4iia67gSNynJz2ZLR1TX0DU1d8WGyo
JA/el4ipaOFULZylPYjH8MwjAUOFIfHSq/8uq9Gav8kqW03rbOC7fJ1U9+s0h634uKvEp28jL8w+
IIkgOLp+9EsvD/SdFCca0dLJdvjyUPXDvDSGv+KZ88f1r79oKs0NYLMMDFRz/fLKpxmg/XggK9IQ
pJdMK0Jj8k6m51sT8PK7NTP58ndeevYmRTt//PUXgazBNp3Z4fqZfuD9VXuowjUC6ZnUvD452LP3
lw0ysbAEmxCaiauZ8D7Ngm4ooEE6zQLnB/1Oht28YvOWp7NgmgiR0Rhlml9niRv2aBZkGnQ4RDvN
gmIN4Y2gbwiY4nN7gaS8BqJLowuoXgpSM+09mgXQG7DtdZsFDSAn7Hgi699MAvv+dC3gZAzZeZot
i9a8f2UVPNC3lAmbjLxYeOpl1Rwt37MGLkb4ag+xB5DU0DeG6Gh98Rufvr1NnxgFXDh6YHIS1781
B6tHXEygOlniPWSnc8DP1nkJyEPd1OWaWqqeBIze6SSYypB+BqQ6RVnqX1kB33x7egHlrmeiqoNK
FuxcxzPhYgdA/iXjU0K5RalNXPiv/ZoFm77djmZAtYbUEAklVFb42Y8P8acMRY0gBOvnDiBH1HkJ
wHtqcxyq8JfW14VbYHMUQNmr4xo1S6B/GwHMeeOxNYj1f+IcijVA/hHCuoslYAxNSVagE2+NYO8O
QlpriYG7HYS8PfVvfmDEUuuLAU83glgDoJtNsMPNGunfGsAd6DoLmjEkchbpgHalX5wFNi0hJCvw
vpo79ckbgp6xMc0dtgDxAbhregdIHYjrYhHIpGso+CgKQI6+nQJsAvG43+MPXZynJ/4QRz1oFxO6
yvY63wSWTXhEDguuxmZ+ejcL8DdanWfBHgIPtqHcbDfBhVdoGUO8Ifxl6AHqq3emgKBG6XwoWsQ/
molCdesbX5oCDCaqJJya7WLpX8ZAAT/QcUdoOMeKKQub0PzWFxaBCIF0CYoh8LLWV/92hE0E23EW
VDLOvKZEy8+zdsGGOxfmd0WBBr6+ehcnqfC9N9u0w+mAQDs4O2SjWrtwsRawC6JvxyDB36yFZgv2
6Ix8piv0h1No5lDR6f3CQn55yVM/CcjEUMyAiTfSrIXeHZT8hp03BEEj5L0a1MHPzoJtklioqzNt
WqWxQz1aChyUT2CtP7oWSCQKxlwSJG1kcBE54C5wG4h5vvgTvVsLas3I081pIoVGPwILvj0iLtwF
WTKGcD2o2I3eGQSF7drVaSaFaAGsEr2ozYa/iJ4tnfwRtTJ6GZvP+3dEGmyGrkckOx6SJ0sAuevr
6Swo8HzDidSmk3vnNJLmtbvmECgwASzHSzi6Qxd7wRS5RsIrG4rt+mp89R7ZRar0bab7nzsKOI3A
h2irb3NmIkV7ekaKWaBQDXtC6zo3x1GPZgF+hs7xg+BYo9kaz7jZEBeHg6kPIWczNFVuZ6l3GwLa
tq62UeTU6FfQiZif9ROotA6ptYoSQ9+ORnpAOqcUNchAQK9QYNGa178wB7aKm0RYIUvt5707GlRY
Bppg5p+bAxp1hLCITX7x2aPBtIaiGKvb8FbUV//WAqu38yzQ5AQxikV68dmtYKlD8Ecq9Clfsy79
qrOgFyNoXzo5i8JlxhO0ASk1s3ARQ5qaSDDC43YMtPsXSRuG1XUt4DJSU2USALY11/kBSeBgwvpN
uNrX2vszMnw/Gj2p2pBAlJwJlra+WFunXkKdbBYuguA3FVfvogeWcGOqOthGMs44XGTUL96eZIrg
ISbF2vrTvYugIY7Vur4+ByS5EtAHmIT6euopwm3LNLRHcY9cREUjYOhuDTXKqvAYPf/6YHD4BOC5
9hWf0a8zQQWE0zmvKOMJw4sGAXdzJrDRTw0BOWYYKkQi/mto2bNZENTGXdeCOURrDDAOnc7PmsMa
mygi9bZC2ztz+JwI3Y8eChgECu3Qax1rSxceM1ET9Tf40o+Hxg94zN9hPL5AXseu5z/WYFdvnT4H
d/3WF45Qz6eftzDPGsuJutbZFwUGv7l3A/gU//+fszJlDT88+fAIR6zv0/55+4JPb312r+NbHf/x
2lsnq+QBIYYa29s+5t0qADD7f/7q8ypYnSKumkPv65P8+svZc57sgr8ZON1ejKthTjuP+035329z
HXxxaF984GS7CtNVenxE8TM20Juuj/wiFWXHpwa8HyWrx+j0qZuwvvNTR2G4fsg8WIPPBq/xeF0H
n6z9VblK1qcjNymZziO3GMJX0V+vmJw8+OydrcIGS9b1LjNm3Xs8G7iF7HYd+WodJc75IwNaF8Fp
15GvmXHPO45TL28Vz/v4D892CX3Xzpk/rtyzBShrFJR/wri+70GUfb4jm6pO17mYh4/e6kJEvAFW
dB45Ks+XRZNl6jrs4qltaiAQnQdmgPxhWx1/rnpdNOWCrkO/jnIvfTLNTbW+69i3Ky88sx6gtn7G
8XK7Sip/FT6eTgdwIBGddH/kNF09uHm6zrKzNd3GWZ3H9x5cz1mdI8ib8lf3oTkL0kudkgaO133s
NPX4L47PbFOL9voZo0d5cjm0wBF2HjoKswsbokAMbXcf+W79OVldeE+kUQTWp+tD362L1fm51bYd
dR+4fHW9CuLU9c6P9bbq9jPGv1kn6bo6TkLtZzcZy58x+O167z2cHWOEO6IJ52cM/i1l7o7e310t
ITReJREn5dmx0zYOdH72v9Eo6vj8b1zvfMablEvXp36z9fFIzqMasjkCFNN56GTtXDbp1G2LXQd+
uw7DtPKL1QVjPRQyoh+u6/D3bvS4fjVPn5xtTTW46/Dvoxwtq+cWoujh+glhX3ODp2JZbYtY1+f/
wOyv03R95lK0kLruY+/Po8o2pdZ13N+ylXtcGMIWQlgu8OFdh/19jYppeBbzgXUQcPjOI3tENhfL
uy0/dh3644pzJ3Rgtjs+Zj0jTdau8+B/x3/Y0Qp+9NKHKEy982dvqlCdn/3b3A0vPvVzmaYvHbJP
80/HLujn/uw8uSa+8eCvV8l//h8AAP//</cx:binary>
              </cx:geoCache>
            </cx:geography>
          </cx:layoutPr>
          <cx:valueColors>
            <cx:minColor>
              <a:srgbClr val="C00000"/>
            </cx:minColor>
            <cx:midColor>
              <a:schemeClr val="accent2"/>
            </cx:midColor>
            <cx:maxColor>
              <a:schemeClr val="accent4"/>
            </cx:maxColor>
          </cx:valueColors>
          <cx:valueColorPositions count="3">
            <cx:midPosition>
              <cx:number val="0"/>
            </cx:midPosition>
          </cx:valueColorPositions>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Orders By State</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Orders By State</a:t>
          </a:r>
        </a:p>
      </cx:txPr>
    </cx:title>
    <cx:plotArea>
      <cx:plotAreaRegion>
        <cx:series layoutId="regionMap" uniqueId="{995CC08D-F4B1-46F5-B6EE-C2519DAA9CB2}">
          <cx:tx>
            <cx:txData>
              <cx:f>_xlchart.v5.10</cx:f>
              <cx:v>Total Orders</cx:v>
            </cx:txData>
          </cx:tx>
          <cx:dataId val="0"/>
          <cx:layoutPr>
            <cx:geography cultureLanguage="en-US" cultureRegion="IN" attribution="Powered by Bing">
              <cx:geoCache provider="{E9337A44-BEBE-4D9F-B70C-5C5E7DAFC167}">
                <cx:binary>1H3ZbtvI1u6rBLk+dLNm1o+/D9CkLE+xk9hJdnduCMV2c2Zxnp7+fLTkxGJrJ97YxgEcNFqIyFKt
qm/Na1Xlf2+H/7lN7zfVmyFL8/p/boff34ZNU/zPb7/Vt+F9tqmPsui2MrX5uzm6Ndlv5u+/o9v7
3+6qTR/lwW/UJvy323BTNffD2//7v/i14N68M7ebJjL5x/a+Gq/v6zZt6p88O/jozeYui/JVVDdV
dNuQ399+uh829ds393kTNeOnsbj//e3eK2/f/Lb8oX9M+iYFXU17h7GMHHHJHO4QYj/8IW/fpCYP
do8trY8YY1QrRfXDH+dx7qtNhvG/JOeBmM3dXXVf11jMw+f3YXuU49s/3765NW3ezNsVYOd+f/s5
j5r7uzc3zaa5x7Kj2njbFzwzk//55mG9v+1v+P/938UX2IHFN08wWW7Xrx4dgCTPsbr7+8eteQFY
xJHDseO242xhofuwOPKIcUYlUfQ7bFuWeITlGST9O2i+D13Cc/Uq4fE2afS3qfJo84L4qCMquJSa
6O/7/1RsCNFHMziKcLKVm8e5t/g8j6bDAD0du0DI++NVIvRHFU0mf0l4+BHVjFKH8O3uq33xIYQc
ScmFlkI+ar2n4vMMgg5j833gApg/vr5KYK7u+zd/mSp5ZN7/XrFxeqSZphw2ZSs4bB8ZJY4kngj5
iJx8nHsrOM+h6DA0P0YusLn661Vic5amUW6iF/QFuH1EKCcOkzup0fvYOPqIcEcy4YitVOH5U6l5
DkWHsfkxcoHN2btXic3Ma6ebrKjDqHpBr4CzI+lANDQTh4WHHAmlJNX2zirBa3gK0LPJOozSYvgC
qqvT1wmVqZrwjbepDMTpJU2QOBJMMyWYfdAEKQiTI5gj5dYC2UtF92y6/g1Yi/FLtLxXidaH+zyv
x7TbvKg3B8XnaDhzO1/btsm+4lPqyGGOgyBoh+UiCHouVYeR2h+9wOnD6/To/rWB6suDxuSPGugF
XAd1xAlhQjnqoEQRah8JIblj820sCxSfar/n0XQYo6djFwj963Ui9D6MzOP+vAA2NrARgugnEvI0
HnLoEZ4wxbj6brmeYvMrag6jsh21wOP9K7VDcBku74fo9gVRYfyIU8IQhO5szMLZJrY8IrbDkGZY
yMps6n9NzWFUno5dYHN1+Sqtzjo1VXS3eTlxoc6R0BAXuHLfPemFuHAHwkIddlBcnkHQYWy+D1wA
s36dfvYFdEh7m4wvhwxTR4Iq6kjxI9+5h4w4oo5SipEdMuJx7m18+hyKDkPzY+QCm4vXGZ96BlKz
uXtJdeYcae0IYfMfSc+n2BAbPjdXiF+h555al+eQchiUHyMXoHjvX6UmO7k3VfCiiVB6BI+LOlwf
rh847IhzzhS3d871AppnEHQYme8DF8CcvE537DK6DaNg85LuMj9yFFdaOTsjg6DlqbQ44kghNoUv
vXu+CECfQ9FhaH6MXGBzefYqheZfUX1r8jp6WXAk01owuYsokUrbA0cDHAoXQR92AJ5F0mF0ngxd
wPOv1wnPZTQXrEzzgv4Zn8trmnD2mBKAe/wUHs2PiIZvhhLDvqV5Fi2HcXkydIHL5eusu53ld9Hm
RVNq+mjWVdwRP2zJU1RQFEXFBwrtsbaw8M2eQdBhaL4PXABz9jqBuYzq2rRV9Mi6/334z5wjJhVg
2WVe7EW5WtMjDp9ZEbqzNQtknkPRYWh+jFxgc/k6HbQ5eD6/r+r78eXQmes6iPFhbXY+2gIdxY+k
cgR6WHbBKH+c+0fN7dc0Hcbn6XoWCF2dv0pv4Mz0L2lp6JGtuBSK8++R/lOdptnRXOuRxN49X3hp
v6LmMCrbUQs8zl6n5/wlQkTzouWAOQdAqKOh0rYCsfCclXM01wqEtnfPFzHNcyg6jMuPkQtsvrxO
bP5IN9822QuKC0MeGY0blNJFRwdsv8Ptuatgl7eBQ/00BfAMSg5D8n3gApE/XmfG7DpE39ybszrd
5HePO/Tf23+OdhrqIF5xdhZkKTEoTBO0ss0tNw9/FhLzXKoOQ7Q/eoHT9esMajyDoOa2iW7b5kVh
EkoQwR77B8h+WKMgXQzJHEIX/tkzqTkMz97gBTrep1fpA6zu002/ecnWDqaPbNtB7wb70Vvz1A9A
XxSXjuSM7ERsgdBzKDoMz4+RC2xWx68Sm8tNXW9uw7a+b5r6BWWHHqGfk6GK+aMHYA8gqEBbwAI5
sExPLc+z6TkMz2L4AqPL1+kXfG424eMu/ffWB7LDgAyEZ9cWtYhvHro9lQOnQS6851/RcRiS7agF
Ep9fpyab4+f5v6J4yXQA7AiFNvveJwhn7KmsoJEQjbcUdZxdIWcByzOJOozO3uAFSJc3r1KlvU/S
TWhe1I9GpcxhHIHnNupcdjxphEBoDLBttQtxFu70cyg6DM+PkQts3l+8SmzemTaqXzjPaR9pB6ka
+b09YF98NEG7GoE+c3amiD/q0m2+5lkkHUbnydAFPO9ep6W53FTjy8Y6yHVqtAjAT9tHRUm0OBEc
O9C77ulFjPMcSg6D8mPkApPL1asUmffVffCijYEMZwoceMdM7sLPfWS2jYGQKDQH7EvKryk5jMjj
uAUe769fJR5X99+qTZ28YJoG+QCICDrP1K7xbOGR4VQh4FAU0c7W/iwcgOdQdBiZHyMX2Fy9zmjm
YpPXL3re0zniDsdhTvQyP/xZpAA0KjmOTRz7MQ5dSMyv6TmMy+O4BSoXr9MhuzEtDg2sNsnLVp3R
rslw8AlnOLZ6bJHjhEtwRJmNwrRcWPzn0nMYm/3RC4RuXqeNubrvNi/ZsTnHmOgt59+PcywynIRI
xDQ4z6F2J3YhV0+zAL+m5zA2j+MWqFx9eZWW5o8qeWl9hi4nNAXajOzyZgtc5soz02hNf+wZWOTN
nkPRYWR+jFxg88fr9AIe7xh4Y/5+g7bHNvv2on2C8Jpt9GYSBtX1NBeAszU2wZE1XEKwVXoL1faf
knUYrMO/sgBu5b0Kobr96Q0JW6WzTartvfmfXgyhkQHAYRv0bm4dBYQzT3GDCwc3Aa22j+HOArfF
xQ3/nqzDgC2G763k/9OtEP/+xojvF2qsNs3m+OEmjieXRvz86cNycTnIYujOWBzEbbt3Z3e/v6Uc
u/z9fo/5J/aMzGLTFuPuN3Xz+1tLyiOtGEPLAdBDj9t88LC/nx8hvz0XvnEaBAdMcbuBA12az8cI
f3+rCMwfV4B7Vx2qZw8IQyDWjOLcjybw9zUuPPh++8kHk44I877vxu7vb/I2+2CivKlx+Qh4qti+
Nq9unhGxmpaEUSUR0lEQUNxurnGSDG+T/5OSuMpJn4h7h/hNq49pwQsr9eyii6YvQrRFsuFWJep1
Xo71yFcNHUQ4eJbx7W9BXvHc8gwdEnWuQzG2q0RbeXna6yytL1ORFdbommQQxTeRNPFgVtirNGZe
oBQn92owY3udhoNKN44jCv+WZayUV4GMyoK5GYlqkMILUWXvQ2I3fb4KUlElhWt6kWXviBpLkBxk
GRkvaMby+G+r7gzGPIH0wCbBCdzbI9QfKNfwReYTi9gucMTTPVIki9pQhs6935s8Lk+bjKf8NOVd
XanTqQ6aqPemqMCdGKntR9Rf/3x6gtBtf/65kYvhBD/ODaEtRc/Pn2A0xcyppS2ju5gkLIm8xjDB
QldrapXxuhr6oGpWVdgEPHQtbk1F/qHnbKypR/gke3beyDCvE9eYklXkCjXlEs9+TiRY+CmNCmUY
hpPq6ODANQIzW+7TOISRRcOKWXfSqjqbroJJBapcpw5vmO3mVSPl10TYfnP283kX2Mzzco3oCoUI
iv7Q5bxFOxplLObcBSN4TrqdXaT1nyH3aR64fRy10fvcx71DjRuGBuUK9+fTIwO1WLbCRT5ox9dc
ID2o5m15Ak0gusiyh5DdWSpVJfNEb0uxgSBZzZmZIpVeRRYx5JIl5djeJLVtT6GLg5wpNuU/pQSO
sER6GSlKGybC3qckVKGfxqNd3XHZQ+TWI5ETSdai6tuaH0eOz+XXqsUWlG4tkUX4auyxq/RxFxm7
6H+BCly8/W0RFGcU4AHORQcq2IIbGhnZ8Zjk/q2vp1xUJ6YsMn88tvys1uPJ6FQDWOTn6ycLTabm
7iBc0DMLKhwbhNT7GxDoKRa6aKxvuCFAZdbp0ISzQGSDCXHFUdvHfOJelNUjLdxBU4aNEJEdtjdZ
IePRyy1S5Tc6C7MqX5XCVPQ666K8/vZzMmd9+kTfKhyntdF4xgVBWwCkZaFL2t53Kruchm9D1VRg
ArtNbOBjDz0TljtUrLNuCpqUs9A0vZk/oiJof4HPPzYLwRN64JiNrirOOFTb/mY5Ja2bsZbmW54K
Czo8hvaaercb7WYUF8wX0Pt10CK4yGKRQ6NWRVYRcepYsdUlbhlC286afwwxKo+mtLvgQ1KY7Bdq
hSwFDNf6oCmMoluSAmEpF/ZpYH1e6Hxi32qfSis7jpu6SNsP5dRERe715ViCOEtlHZ6ZsczMuHKS
abRu+qLwz2pdpXHgZdNkjxdZWOaN7+baln7jtcK20muZ6WDKPMr0AJVIrXgk+bk96RS/mkR+X5a/
EFOCqHSPAXCDFE6+a2njXLXEkcSFxgBn5mWXd8VXJYyIhVfY6BMtXd9vta48MikLqt0ft9ozbTme
tQ/qpCC+g0dD3zBZrtue/VqG+FKLU3gbGoJECEV69x9skQxJnfmhKb4WFaSoPGZ14vBLSkI2XrC6
HbEd2u/S6UsWDuOo3Das+jL0oPB7eR2Uk2+dVhmPpy+V1dbyyonk7CAMvMtSfZK0YobH1EyDhcZO
ie66qOJk+jKlMukT107T2WhF2H0AZHId4ks24iqjL042DMCOiXjERz3ZQeOsClGzei1VO2OXDEEE
B6N8mF47gTX2rmOGGD9h4DyA8sjKZ9+gKUSWbIZa5mWx1l1FuhvOzNS8q6rEr9w0zSqaeVbgZ8Np
wGFc/8qd3OdfOrsjYDLlBPAzujI3cFF+rhuWWhO7r1D+g4/PlUTr8II1mD/mAdFF+nUiWV0F7kBt
VdRub2KTnrG27KEofj7jUhvRuQmWEthtHFjW/5ixruw67DPW/8WmdmbGvuWz+qO1SmC8ZVcK+dWP
2QQm7Gnb1MGlgmIBn/6cjLnZaU8oGFoMqYKtQEs05fCS99XRxLq2tLTMvmQ8zxrmNqYV1r0pwxLa
KEzqnBxXvjLRh652AmicIhQmOA6chnbGxeHRPu3chgblReo78mZgVeqMbt0T2V03jmVHXimmwVyA
iezQjW3uR4XLfUlmYQ9t8KHpQngXZ36cNLPkd8hKvZ9bIovRZUnFhu7k5yte6jUHXSv23B1BHw5P
IibYX3Ei/TDvy1p97trchhMrqorCie2mmW85nCx+GpJ+ANsOiWb4CJoHz9aSxczSrI176t/4g5xZ
mpbRlFWnUUHZrCLLqbbJuky7oo5OJjEmkDq/z2afmoxOBulUpIQY/XxJdKHZHHhADswmtBoQxOWG
C1VdsjybTJzTz04TMshWUwQzAY3F2ll0H+QY3QkjaPPDYRZx6MpZpVRFCUNjhQRuPBnE/JUpE5RP
Uh0rfhr16bwP5dgbeeWXA96KQjYvcQwyWa8TS1VsXThVx2pvhL3Acn+xtIWXiaVppFEoDlOgCZnD
39tHqxkSotLWjJ9Z0M2aqqlKsNaUTpG5bWwnobk7Nqacviiaz/YxswwBIIPM0mA8njJJmmCtmdX2
n+GlVtiOXsUM3Me6CdokjywNFuN9WszarYXaPI1o0UOtNfBIMGHU+Db+hhiLYCuygGMrmkaFVuOJ
tI0hEqGmMf623Z9ZFc7Vp++B7Yetj/I0VFzIqAN3Ad6VosJB2Gn/w9Ul/cTlKEvrU5cpA+2wdW9p
6Axd4iGyDIP8V2phYY7mKTnqVdSGWUIn6zLwsmMDr7UY1Ke6JeCQZkT/WXQC24/94XHBjTj2e8sM
tStTNmLD087P4bJA6WGX+mpImw9K1o4fr/2GO1AGEMjuukLWBRYgsyD4zZDDUO1gC8o+x1YOqZND
ViBFMxxBMsxAWHFE8KHHWHfXtskMKBFJAtuUyGaOU3++21yzfZ2Ixc9GAEqC4EbDf0ZUcAdrK7CH
8VMYjjL13aZNWOH5ve3HV5JOvBqPy7CSheNqSnUculVVRuW5nbZsEG4Bb8e6qILM4pd+Firmlb0Z
gls7Su3T3m+5XCUqN+kdj9Opus6MzHDx6kTS/j3viD1MKyfOtSi8Ev5j3a77XjjdVVWG/mBcmdkZ
ecfsiuhVnleaePHQtJXvmsEpp9gN867igxcMSQdh6KaqH1N3sETM47WmpOU3Mm1GHnj2QNq+PSl0
HxIf/psfNGdNqOCZeWpK+2lCWAtWLM6GZPRbt6yLWK47rQK2Epk1TJ96aWj0peVp4K8YbyjxRsSn
ZnRl0NR6pSPaJ14g0uAUnYbNqjR2P134OrftE9KTkK4Dq3ZC+7hITMY/j6ILEuuzNvYwfBqagTWX
Vt3k1jUshmrvRCVl9XlSXZAbtzCGhPVHPUxpcuJHyG6sJ8OdzLg6MYyGnqqmunS+kSx28ruQFqYb
VmCVsbzXbdP3tpekfU3i08bPS+GsEAeIVJ74mZXIK02UlSQnnSxonYb3oZOzBrs8EOZU/HJipgNL
T6Sqi/AjDrw20j7Oc14U6qzVfhSm73IxJGVwHHdB03fveuEHUbT2eda34trPKSvPZMzDwFmDVyRL
3KKbbJj1tHaiXruBxWXZrEK/muLxrA9qK4xO+iiDtfES3XMo2K6IWvGnsVop6jMwR2/5Xs/gtpCr
toDXpd1mZM4g36dUKXw02y+tKErxDBfXcEw3mZqX36a21LQ7j2VVBPSUDJallDfGImnVyZDHJEtd
wbvZLtrCirCcgAkYlc3gjzjr68Ui1CJ4P/ZFX6gPsW/FfbpWCbNocZa0o3a69zJmItJuqfWck1BV
I8Lkiwp835ouOE9r7JQ1llDZl9DaZSguLOZXKn1HojIi6Yc47mPHP+5jKILg2EQ4+lV5UFkzSWNn
pTY9toNwjMqVXSRx5azyxrZE/icNaI75sjjV+nMbOGXpVQi9sbPUaSNYEI/IcP4R0A+XxS1LPfv0
PKyxeq8ISc7kOg77ecdY2iT4MHXYWDd5pmaVz7smcJSn+8aAAaYc/sZJo6sM7xXbpYaNmLB9ZYz7
NRRsSe1jtjQkCDJzEs3wkIKHVPyLpMO8zznXMXJJVmtVgMLKEyfk92WJgKZcV1EET8vrHTKq0ouc
ULQWEORt2X5p4ryNcuyXFU7mJGwnToZLJ1YzyRGQLqYbCc7CDAyPym++NcwMJitrRl6MFr5LdTZv
TdcRvAoT65Q9aOhwShxr3K2nqhgrvyHhFuI7MRRG3iSC+5p5vNdIALmFCgn2Ysc9/lRr/KSKrXlx
fjM+bEYLrqm8nY+rxSTmv7FaJJfMjirrZrfV1vb1x03evodMAU0uFS0yEEByK+y+JZEsouokytmI
RZd0wn3XbkBZENk3CMADo12xBcpMXQNWQ+TdVsFZTvToC5ckYTfK9zprDXapo1mKV2iBHFvlIc3h
d9pN7HF2eoMMN6hARlVgl9/0dgdNAQmCXtuuKaQRYjSvMLnsyenYOnN0bm+h3bKH9JMU+yN5hBHH
QqXz4gc5huDTgFTzNCEPJb4cTWmr8PNkRbxtzrFSNm/vlpGmdmxBJRY5/wqJqhrjUNlg4K66CWfS
txtqTf2Ev5iUGa6OLVvkSXw2UaGG4iSwkUSyj/uoNZBpHQdz5qPugW/UKVp+IzLIwT61gMeKxVcd
nN33NXLZ8w/Sbv7gXeDgI83tWRyyScz0560Mwv5zmwZpEK3zwMHvhiUjATtN6lGR5oJteSWKa92o
k92W67irQM4QsQQ/AgtgMHlcRAnsfEfKSdqf4bnFTrcqSqvJI8+uAx+TizjETcirJi2Q20yRMEDK
BjCF7ZkywSzOLewrvkvGVsbOOoGzOIznTNfpYE4bbuws81LN06xz/TpA2pBo0uL9sClrfMBpFOlV
Vrb4/5j1yNsJuydIFZXI5adXXdL4SAr0VYzZSRiY7ovM/QFRgD9OM+/3Gqo8Xg+spNAwThWmrXOc
ZjCx2fFg5b6uz4SGqRr+suUQQ98EqTFJcrpLJ8dNGlbxug1TxLu3I69xzexpEYfYjhP2IDOlcVJs
WO33iT99YaFj+uZzyfqwl6fNdumDDmpsESuGKcGKkqCvxbGcbAIt11R83j4yFDPXIF81s/g2f+rU
SY8dIC2d19tEEcVHBQbH+2WE7KPlRumEvLLmNMm1i5TFKLNLVpAKb8iRzDFsJ9oafLVNskxEpJW/
bvOy8ulZ4JcTfmPapt58hOXIGpaCJ0hR+iRB6JtliJ1yr0mRmBAXWSJneWp4HyEJHyROA1XJpD/C
5tUjNE28RmQ7b14bsTlVQFsnQS4+TvMAw9E1iVX+1cM9863z3q+rKrrSLJ6TlKaFubtUic9k85Ej
jTX6x4MfW2O4ln0h0nqF1AV6VFyFJJD8ygNGEJLDGGqAP1l8wqpkns1mIxP+zG4VrQiYb7uTcWOQ
iWaRHbHuvJ9E5quPydT21k0FZxpZhakotfwKfQv+svpiwg7E3J7X4Be5BeWP8HLOUqUR/FV41joz
ffFV6jEsyTc+pDK9krIsRn/Nqakb6+8+IvHgH8OisVS4dYr8t+U5KVHVF2Qk+6T5ZAdlHASeL0YW
Dte9gm9T3uku6kr6V+07SE2cVEnbZdqz6FQnXybeUm7cFtZhQLBPiIFPqZTQLWnB5VmsqdfhS0t1
rupRmRpWu5VssSyLGAliDw0l47ysB3WTpt2s//QYzNoE3v8svFGdzW/kD9l7P6bzd4LYFt4Yg3F+
0WfITmTHiNzn2kaU+gVEOYC36F9NzUiK4xiCOkulzuYnO5aFTwlNpNGKhEfbFPysTq3Aq4axYsol
tLKdD22ogt64vZ0jYc/Hydf0rC/zWcoDa5rTgTXqRPjgcMuas3Kywd/cRv3hCnnLmfIkQqXx624i
UWmYtBKsYt1sI7Y8iieVuHFetPxjslVYyTbRWKKFENxgpeWchKwrWXG+yoKsNL4blrK1btpIFFhz
06OK151HNJjduJAPmEN16UxW+yBwlklgR1xftLOQF3QuM67yfph5UvkTTSJXhHWeZcdhnEIa19sN
QR54VnoJGk/xu7wmVnwRUpYq5xeJr0VAj1wO9AM4mEK5SfKPtHLYoIaAfDW9CY2RoFoFwQBp6A3U
bGnxWYLSDomX0O2icqb9F9Hdfmw3T48ztTgKsL2Sbpl+r9rBWH2tkKraqsYYOWBQgTgAkvTzqRYJ
dEiTjXYCzIWUFf4v57D+SYWqd5LS8eFKPvKInQzGeGXhc/4eVxnN3K1lOIPaRjEQNrzigGynHH9O
y34KAY2n4B8HhyEdiXI4+Jzu0+J3jCJ9Gwc3GlU1+TUSZPbH6xoX8x1PBq7zr/b5nxPibDISB9LR
FMlFvcgrJmFlkzSz/etyyGEoggQW/0yNCdTcTrJ/vkAyp+1+lHfmFc73bQpcu+FQXCCwTGQOacyD
vEnl9U5j9OE0J+1HyUYh1gOvnW4dF/5UfWx7NsarrM1nfc4qqAarnjjs0S8o2ud0UIRQaj67wJQW
aKZblsVGbVu9Gll5nW6FqodfBxkf2sSHXo+cLgIEIW9HSKZmMA5wLaxwJiQuWNlOXlcisl+LjBlh
uwNUy+hB1Zd4HfLhk6toZIgnvX5bzyq2avbni1jCCOBw0twWqJjgZBnObO7zDexu2dDB6q7COpk1
0/TgCBW1yNuPo+W0HCfHn5/qEiiA4Ng0eqce2nDm66L351MDvBEcBWmvdmZvCMIydm0DzWrcqsat
Yv/ZfEj5z2e1IRg4/8Mfek2fyijrfWSiuyi+2polOMkzGipJIRd5Xc4G4+cTzuW9J2wKhkD5ab4f
Bv0oHBnNRT6zH6chqiaRnKrcqhLhqSxT7KusIDC/EsF/TgXoHFTw8K+rIMhcqrrMp9nYBjI43boi
nUB2BHxEywwfP1/VrhXjycKQK8RUD9cR4QI8BycU9pGzbdRlVBTWJ9VE7bA+pmKYuxFaHIxrzd/1
lKOG7pk6QG5Vu5k/IVp0GxE0JLuAtUYLTuCZpEDm5x3lyD3YHzJfBIE5HeEbCHPlD1FChtHzKUpO
f9VlmSEMqmLK8/I4S9uJNp5tbFlnK6cSSLW9YwMxTH7Q23peIhGMsPd+npFyuEyCsNNomWk7GRHk
RGK0apwi0FBRtkqtuAAUOwdFWRgWusnWrYCH7sBYyAc1tg01kt6G6u7DjEJ1IzSc3YC+oxYcWkMd
xAk5bfECXCzZqitWp7MzZ219mwLFUUi7XThkitykbjIyuXld6TxayUKlces+pjxKmM3Q3TkyDx4U
Kms99ncqndmIq7JDZgmxRSLpceEYTJkliCq6cxvViijw0iHDycgT5PPTOP3M4PZqdiXHRvPiLJa2
NScD6q5CnnXcxmG6H2tWrsKkzZB2RQZGocrgxmHjGN+zWhP0duaWuElc0A+61IXqj4MSwl1+EqPu
JvMJ9Ya5ogUf0KbyyjQ1igifogLZ5mCFJiS0E6zDqiQk9jICp/PvEaFn7ZwLOfT0KxHD2DhXSJv5
xcdc6zihx3FeWzYiYRwmGxoPrVyopR/nZgS2q36gUzW6toXMROfBNSPC8UY++v27RNdNPbkoR/cR
omntVKiLRqFdn3A7bfpv0s6SMVz5HA537mYqz6o/c2RerNZ1tiW3nS4qUQ8P5Dsng96O13mYStrC
i37ws5D4nv3EMW9mo7NljfTBG8xVmiBkqzQ6Ygq3q2yZEWiywCiQQZOEun1idfoTlLhxbopcW+k6
i0Qg3DAI+hsxRiJejVHvn0S8Y6eRzaazrBq6U2QyzLWqJPUGLcIrFTWpjZxxV33ywdSnPBCmdiF9
4be4KtI/Azsyq0ETH7FoypoTBLtIKdFcXDiF/dUkEMe8L+Q72UfFSvEwBLq2Va1jNfDj2ETt+ylO
G/sYXnlz7Iw2S8GxMrsNi/aGEl5cVNwKLrKubo5FjRQ0el+C0860ehXq3vmoirBEXb+I7qK69Fdp
WATuyPN8JXxdnjsTzdajn6MKnBeC46edMfd4nKt1j588cxCPfasG056g78G/K3WSniQDSSd31LFY
h7FtbgqO3LybIkVTuxYzwed+mJxNauUCoXybfeodGh3btLHPua3DyDWWxd5xpOnWVVPj0r1Y+R+R
PIzQr9QwfUdQ6kE8Qwpy3dE4jNbFmFvHpM6a67rjSDhAFazqcWjPWV2NiSuy3vF8pf3Q+TPqqB7P
0IHQ3taUx+TYtEWDMCfKwtHt8G+O3DuNUNnK8q3qPNNoR1hx0sQfh44liJMycyHqhpSe74RmY8d1
8W7ApaMXtSQzh/pirqEGXX8+wJ29tFXSnSH7bZ1HCQvpyoH2uyN9z3J3mhwSImwurL/6ouzvS8sa
PBqRaVPXsaHoKCjQPjhNNTg3TIvURcdU1a6KqU+Gc9kGZeDapIiuRqKgiBFSeV3PUnaOa+nT4rwa
ympNi5ZeiDQbXGR6v4h+vLVb37/iBOLT1W2zQmrRjtxgyDq1EqNhx1w1+VUR8uqvsRjgk9kobwe1
2ybogUg8FQWicK2W8Q0q08ZlNM1PDBIFLrWz5uNA8uRjHY5N4iVNE3wuw7H8sxqKjLrl0A6eT6oi
dmPQh4qrg5wbBG8IJ48PTv9B0zpMvXzq4k2cFZOLIk/2Bf/sTOkWRUc+ahQRzgpaOV5b2f45j3K+
qR05vIuR7+9QduAtJvUb12+tEhFpG7yTjmUi9/+xd2ZLkuLY1n4itTEJkNmxc8HgQwwekTFlRN5g
OVQBAoEQSEg8/b+IzO5TmVWn2vq/Pm1t3ZZVEenuuJD2Xutbm97v2GdFUNQUKeoznlE+T/fxGncH
bPRxnLN2S06LPzb34HTAdqyNeg7GQR6Ntv6RSxN/VmH1vKJPft4msaXHSUYu45Oof3O4IMdmSbQu
UQa6x0UxWmUqmuDYdvWSeY0x55h18jihDvWzOpnZMxsW9iW0Mnziqhq/mM1sv2ks8MIkY3AbASw4
ejgpislOyyPqS5LRdTA3RM3dp80bh2PY+xXILMjJl8Z5Ec4yix3J420KPYh28SmBMZPLeeDHjmr1
DLYrxPs3wZXvDeGBx+H8Bl1uumdDo06+69mjEGq7rmc+lTbBlos2WLSXIfKWK6Wj9X6YK/Wk0jT6
GnYGm0MwOXOJnMDNA03rzg8XfW1Vsp7b1YYjdJt0OFaxiAq0xyAsIXuw80ZUdVNVjfqwBWnznEI6
eZu2dHnCgV+fcLMlt5tPFjBMcXvoWUVv4HD7Yb4I1hfp5oYQ610Nh60m430HCf6+tqOccpAh3kGt
fHqTi45qNNfbdqNYpK8BKnVQB8T4VIcbE9izhS3DpEtPPjy/3MgtuktNHUKZV+QbqQIwaDeORlvL
cicsat0i0ZC005uOhiZZSg9PqOqXrGeyulmJrO+hsvQXErnhpV/UZ/xODaG39V9mgQqG64RfLOPA
L6n02ys2yuCTJpVe875ZvVugPvq5DYyZjk3Qh1HOGj+5jqpRpQfmiYFdiSaVBXzcaMsM/O4iZZtI
Mr4tzGQirIbLSOD3XzsyJbjWsbcu6mZiBkaPb5W/nodoEnehjciHZGCtzGOrmrFsmFQPvG6NKGH5
uuZatN3YFkQNFBBiVfnkmJh53h5cOijdHPfSwyvYZDFnu8NVG9e6u+rQk6s+9xNULjkVujK3UEv4
nIfar5/WZBtdPnp9fANcr/KL1UeJeL2gEV9eaIvuT2EfUXKhMQqnegBWdDJLnFzRwHoDf9pCVwUm
c3bymL4KsNl55zSCI3CcejeoojEz1Y+M1B0HgVP3TGWKVHXf5SRi9rENQc1kQRP1H0bnk+24otHk
uZdMgXezMm6HPFDQ8W+THttpAUBuK0YoW1c8WNocj9Prrhbi7MzvekditoW4/INnRQGdRnQ7pSUD
Ku6WJeLpUriYx30AgX0ecT+ksDdz7btAlJGv++ama+DOZmKAzJtvi52GLBQOxk+ieXca2oiOZQ2j
8LZrIZMW3Lb2FNZ4OFYRp16TQBLjyj93tZKwIzVNXBascL/jJVguhDKb5IJX0ZwlURdCioNm9+JL
or4ZhtIkVNIFx3Gs/LCsTRPoIEcJ15AxhzcPFG3NkiZ+cCQaExRmOnVtn2MnXfADo0daPCQCm9CU
xmUje5nRevItKzuR+ElTysCOlN76xMT6GWauqE58SqPPtTGftq2pn+tGfqqZpDxDmyAeV7AdZZVW
6ujh8PCwScQK9leyXfcu6C8qbPXBNIrlcpKbzBJgmjITgopHNfRxoVTsMp22EfZXs4ivS11th2Ts
YePVtrqFw5h6uW/ndSo2HDbRPZub8DEBQKSK1kDrwXrAgsnAw63f/FF2H+Q0zGk5J0l9M4/D+Kin
ealLbWtTnaEa10lGhGVnMfKpCIapP3RTRR+HzvNLtjTjdVdRcht0NroOJEzLsZ5hXjO0RUUQVHhw
kE70cbNB0GdegkO48JiZ5lL68XgBP7guZ6nWKmPz6tl86mqeR/FsZMZ8UYEhBRCpz3OMD1c6iNyP
W4UnQ1Twvacjh79WKNyUa7a5Tl1wyuPwb+OuL1qO+gJvoXrAqdMedMLiXA+yeeFt7X+C8mYPgHbY
cfSYOCQy4feEeyo3Im5evUE89xwkWI3G7ZAEFX8b12AZMxqO41voVepKB2Fls0pZnuYtxNGrSgb4
0LUHhbu1JkezG95xtCVXZvXbr10TJp+6qvZfOz9cbwyc24LKaTyHkIxfIL4H3b6nWZmF3Jtu46oK
Ubdic9wXYfQ16vZm2A1iP7VtMH8ZTUraso9bGKEQk8f4PNChHfNZtXaB17SNEAuTlft52GMfyWLS
cnrbyzn40jTN0mVBj/eQ8T5p0rzD35tD/sKaaJykZxHrICmWBiCnQq3V1VdCjstHia6tyTsZht4n
HLyryhhJV3MiSxcXi+Tk1E40eN65gYO/mU5nrSPyjlLLv2iTShwP6DwPo65AQ40VDW9g3alr6QCV
ZKpGSXNjZy2/dMFi23yGzGiy1vT267I43Cu4KdGnaQkV85uBa2UyOHKmHLgJryBS10CmWruhmAc2
+hsCiKY6iKRZriOH/i0jKEeWoq8mQksyCTC/3mboyzL3/Vsijc27OZyL3iOTd9Fr4j/CXUsZqCDU
cFm8rE1/XFFUXWH3G9bSTk3DUcoxlJ6gOMh4CZvVJ7mudhLPCY/KUkmDhAGIFCyiPGpEw6POHGoT
w0oRXc47FGmq3NtYk1duagPU1OFQba/DrIfuLhj9dS7QVVQdtjQWj5vMla/r3h2JF/Ahuot1WKVZ
509t+LkHNkqG3JDU8uoAw6yz3m3XjPHIcnTbNpKZ3hox6zzBgUtd0cC/SvtMg+aOXDEYV4nu2qVV
EHr5rNGAyfveQB0KMwvMm+mD0nJqX+u6i8a6WHGrwEZBGiccVGbsNMbLoUatNpx1o4n4fZ5ma2jZ
gH8SQ0kneG2PlRfAezlKgFLLUCgXEY/fcy07fA8RAS6lOUhmeAAGmDs+/m+CsMTDdZz54AomG0tf
KVym5vG7WEvkbjgsPdul0cCvrLxGnHG37sEL7D4I7sMt+VZHlWfjI7jqDffb5M+sfdNybUiTDSmE
LoLOtuJrjCMC2/HyohsICunNgoLSXjzOPBflup711B03uFv4tnDk8ZF/CVM9GFHQftFuuA41Pt6W
4QnKQTDngF5CUT2GC5VtXMYAVdvwytN6ciM4pHZBjYPeoZ4OUqYc+zFZxqIDhXQbAOZC6S4ZdkzH
WhRRaXRsl0Q4J6HCGiipbQ6kSvdrVNaDjdq+lCuIGwbtYBjTmw2lX1pWpI8ruGCmYlJnfjSxqEzc
FkZH+H7iRaa6fyaga5YsGBE+yyKNe6cEbSK+eUOHKgv0e6O6coxn1hRGgVOx2RZMMB+3WLt3yv6K
tbW5h1hqTtCB25vRq8K8C2J9y33nRClDAVjLMBjBkvSPnNk1OU8o4ZIsHKSLMjus3XBUiweK0aZy
HRDOMd03uXlVh601ElUW4xzVxRJu7mFuyWpRIJC+RAWKDrHiktKjiqNFFJVI7ReyVdbJzK/XyX9I
u7ajBZ4UPnxVeOSCymZu0BoMGzHoRhT3mxLlhJpPuqGd+VYTuysuqKiDId+6pj4gp2UqchDaTwHn
BBMb8sqLxrGMnDef/HlM3nrTR/6cJ1VQjzkExZaiQ03cfBFp7Oki8KheXoE+AJsAwwrKLgfTMRkU
SH4Argji1qVG5y2yaEIdfmthuNlsDbukTLq4vyL1PAJl1xThCrB1UgDdCJyei3SgDJYUWZojcgv4
YhJbkywEW3eaZD/xXEMw+7IBWMDaqNgHTbwRn3OTh9iX9t7hyy4iVqWs5GArfiOAlyAeclnfEGzD
8yc0l2vzIeFC7VVXGLQnVDDxlYoS2n7BFhm6Y2gi/jCuYXULTLL+VisfVz5dNwtcrdJQRrattZls
vfU5tVTfr6pv8BEQY4M7nIgRu2kiEFboKHvwIR8mBePjevYhWrTFCjbm4xpGyBHSbo5OQ8Q58ERF
H6eqHg9LMHivsZr9jCXgEBvVbyD0581liBy5CzKVQVsEejYIdfUDAHnWGmbOdaxAp83DBhy0rlaL
t8v6HY1AN5zLIXHBAQ4RfFYk29u5qE1osPUS5B3abJEJ8MKwnicUBYObb0Mt9U0d+CYtPFrL5AAQ
Qj6tNllAHS8DPiVogORTpJq0zgQK8LuJ7BXvjOe+DxlqatdmcVcx4Cjd1DYFDnQO8gpyyf0moABk
WyxlXHYGgF0ReqItt8nid2oKnA7YiJCFCeXv69wMZVDNNl8X6t4S7Bbm2i6DkkU/mfRhpmrReDlK
JzQELVQgEYy3YV8F12nTdwkwocqJTPkVuyakCb64vu2uLJHzPVg9noMBCz4jFaMH+AwJc3lLZ67y
ZI1aV+jV8TnrVbpUpW7atMf+q8L+mvuBo4clXukLqRppL1CuuhBiwChc1kvhv7UMxEMmAGJcRhAm
Xpms1KEpYAFSDVPlUVEKnzdPHbVqzXFuoqpDfV40oZrS/brFd2u4QoYOg7G6pL0IXydQFnVmdP8W
zmJ8Vcs4ZngeIrRHEJUApWqDJd+rt5qsXo3aypKcoPK4VRrxnhm6y6eh1uSsOG7qQrVdcrfoZbxa
6ISsh0q6G+gCyYlUXvoCxbhNsAzq+IsMtrC0kTc/GOWCc4dnYgQ5N+m6V2ueADozQOJJ5jk9zWEz
xMXGCAon0TJ7HGhg+gekZdtCQdwqFJZ6lE8h1SXKF/96cGMDNnD1X5vK2VdWLX4mZ+0hOkm7UqR9
9TuwYq+IaLQ8pyj3j35U+V9GEOivHn6FZsTiwgH5f0XmJr21MPmP0iy461L9GYDyci+156osXUbP
x32w3bOadKho/EgccR6oAW3GHBZpAjgFv32zToH6yCF2FKlFozIhU7xltvHHF5L20SNvwkjkEVT9
s5SDDysMpGUXhl+dhvqvyk5CD1JfcEB1whTwwJFiekVHOwr5oKJ5jOjdwpsJu/yMJ3+CTVIT8s+A
BKzjYoLXAMNxvIscUBp3XANkNYIiHD27NGdPN4JvZ4DcbnmuWrvSr3SIxu7Ex1QsUV5FyltIkRoa
rQqbVweaBZ4W+AjO/Db2CoB3/oayMfVcm6suVp49a2ehYmZxYOkhioY1/RQPw4JNZZJdb3vsY7Tx
aIE6D5xCQVxc1wBaIjBWwJFRxoOqcshC46YBxh5RoKCNHH/zJuKSuYChCVCvnOXqugaOZVt3oIVk
Xe0QOdbgBBuk5vXmTR9MmC5oYdrQxkq9jOlaGV7AiE3R9yEy1Fp+4Xyc9VjMK0Zy+aUnQz1PX3S3
Gd9l+Ftk6/J1jFCSZZtssDOcKsQkOcuhWO+fJIprj/XHprYmmT5qUm8Bzdoq7fDvwMInsb0my4yG
+Zq7uerj3HosTczh39hzPwdEYP4hQI1niaDGhCsd01/zTYOHnoNbyb56HCmSH653EHcU9pMKRQ3a
c03NIHJPRCpIskT1CCJlPXyUOV/CwSbP/N3o+vv39bO7jLeFiQsx4qp4WgPMQ3hFP3uGLXWIJtVt
8q0b5Z5tEt/BD9GxHguRjLDL/o1R+bMnv78iYty4Gnt2GJbvPmLgj34vRMN08ZCX+E18f0XznaoJ
6aBgzc9JE2lAcMazBJGPlsOs/P5V/Jif8CPM8X0OwNdRIllTN8svf/zvp1Hgv/+1/86/fuZ9VML/
/AmPlVLjPP6+/O1P4blg+xTE+dcf+ulvxqv/eHf7DIWf/vCncQ7/y8CGh99m3S//y7/8aZrDT1NG
/jkV6H2aA8W45z+sjj/Nc7j/i6cd/+EXfwx02B/fwTCWIYFqwxB62p/l+X2gA0nxRFyYVv7Om8T7
8z+Cf010iIJ/4B9BzPKCEKnW93GGcJT3oQ6YdZT4FHQTQABk/DEv7D8Z6gBM9ld/H7k+EDZQ6SIk
jmG9/7zAcGDOm5CeO9Fk6HCS7yUYOpk1vATIb7ASWSEIzkK0ShzWJZ5YFsxKnaN09L3DNkFkzhs0
yyyHUtRTeGc0Jtnc1bpQ7CvOmOpujWMkap2P86mFfQAkI4XsL8g8l2gPomKDUgjlMwTCVSabk+hE
msoPYJY325H4wfiiZqeuHJ+aiw+GqUzItj1XAQnbLIJsUSrmSV5iRuv0iK3TDidvYlMKUNRLPmMi
QjzkHawMno2YUQjIWbIOMI2tCt0MpzbZ2t+I79dfV/DLtzhJkle4PlwXjLDophF9xTM/mT2dJTuJ
i3aoDkogWfQeydH+2oSM37Vjs9yadSZHv+IbmoMKjuC4GFtih4anktTc5BQXJbd21RB5YxRLQjCb
QTX3MtPT8DlVuMw+AcmR6aDxroa41iX22+gUBDvmDcs6i9rIB5TJxD1CDTHqqk188LZ+RO+cqrum
gtSExqkbrmgSyJynW5V3a5McAhZ4MKBTcTskfg3mPYlXhIA6ufF8oN5HP0mWGz1GrzP4hkd/nof0
mKoKHgNizjUUR9CpR3Sa4Yvtu+DAdZgehaw5arGtqm5xuraFC70uF1CMbyk180MSjykv47iiVyHq
LNQn8VBGwn9IzD3MiwEHVDQdo9q7j7Te5aoxCC8+mfUb2of6WYnQ3pl5RxREXCJ4g/Ca6Aik2UUc
sb33V6jgqhsm+fCBekt020XBx3bdo0qj10F+1g5jSOrq0Wk6lTGh4rR6OC1Gf8m7jvOHCnLrnSZz
UlQ2WtERjMcOwzNKEa1r3mhvLKptFG3GzAgNF87LQcei+52t61dUyOQwwj9HWbn0/gMWOSwOa6fz
jDRutvUsLP2UrkWHkFwRD/TDiNUGW4BdozHGmIF0igvSzK8bbHMwxQk5NEHsZxSByxPKeBB1GhqW
r+GP9KYhr6Bz6rPsm+mB9lLeOkQQr5J0ngqInq5UPkTGHu3FJTQT1g2WLXJpMTRuCes50wOqyj3H
2uVQSWgJ6M4+OPQImalbKDjHOBKu9p/TqrftYWb+GkLV9pHgg1uzNnWTPqwxsF2ZO6AIsM6DjsLl
x5QRGmV06hr/BWZ6zUuP8vYa1VLyYUmbqvloo00sgHB5Hx4GNhLYjnHr8PoGLHPqgo8slCPYSQ6v
MleAERTMgZHQV8swnuW8jkEjUXJsaIYs97YI+sBIlHk0bRutjyiDNHzXuiY8vHShZ/gbZDS1DQX0
xiHZsobuaIiEU1GYGRx9gWVW12+YFFP3OW/8Ft8PGQWW5zo6wPzoAOom81uLjw8xKKmLng9pWgI+
Wrr6BLgjetPjsC5fk475XfyGa8S0yfq9N4CMFVKbDVW3hPg/2LhnOPwYl5A1HhKtT0OnwcJ5UxjE
ebCooMKN5dvy/fj5v5P6L4fQ/2F+EsLoOFX/Re396aTeH3P1Bhvyp+P9+y/985T2/4EzB0BYGuE2
xFGNwu/HKZ3gvI1xOCJ+He8gcAxq9sfcpYhiyhZNAU7iNN5JVRzgP05pPNULg4Zxbvsh8gKQCuh/
ckr/XHZSaBVoC5L3J4NQBhz4F8jQN/FkPK8ez9D6kSfohprehWqVFwQf0+IPl+Yvsrs7IPkHLO79
tQCB7gPiGcKkv5a4Zvagjqb+cE7QVl824/wL9nv24nAFbqZpY99XLUpFzNH6i9fbS+ZfXg9p3QAj
O4BQ/XkWiyIYNyVTD68n4C8AZsf4l4zbzb8sNgrPGMMRhyUELR8BzjZ4+vsP+3N1/X5hqYczFJUZ
xob8Kaw9EW+2IwIn500tyzfRC/jSPZScG+dv9sFWG3upAu/ffeS/uMQUVwuMNQo4BOGwbP5Y0y/z
wtWaJuKshG/vu75ZvqGVaTeoU8re1577j18w9rFI8XJYvRgb9+sgEb5TZqja2Kkh1XidpDItXLMw
KAch+YTcWPz295fV/9N1TTCeLk4hkqFCRfn7S1HpZt/b6mpnvkY7dZmOqzm427bJM9hbMbchh/Do
Q60Zoh2x9h8mQ4eXQYLJy5u424YdCkkeFhcEGs4mxTYrZTPfwGm1ry5I/80qQG7i10WYUMwxwb0f
4dvEzf7L+x0EajkuFo0iGD7zExEBra7nuvcQdRtRSoLd9NcrFJGu32kG6j/hHnQPBEXICfBoHF+1
M2ZCCHhmn2vgVXHWxPuIKUyiwSgJQE0XAHyiuQJg2iMvoox/EQG8RXicdPMLHcw1R1nYgq1zwZYe
JLX+BVoTUaVOvPEaw9Hsg7/E9r5qGYC4TZmRfkmh+zkkIzdrSrD7Ab9WOIXuY+wScQFcu2Mn7hny
kfcNA9e+6/1nVXFMX4AO5Ug9ZgGoVv83rFLb1jj7Wm5vl4iZ6IMd3HozeE0P65/iBDYsQm35vhEo
J3CfWjPbe7Iu9p51EwgkW03yTfNAvm3KC88x0mZTbo2Rb6kIzb2Hh16KnE0bti8LKwWVv6KfwZbY
h1H1fpAJU8m3sFnsA5mI/0QXnRbt1tLPmIsTDOfBMfsWQ1LTeYwqYcaVRRmjI4VPKjsUPJiVgBcE
iFq9BDDUVKHTlX7u0W9c0s3guqnIf9IMX9qWTuxlRZ7rc0xi+9DWMysB7NDw4MZ2SXNmCQqPGRnC
h+9rteF1qPMmbFd923Z2/tbzvZqJKD5s4DA54zivGHQDbRD6zRVLqlackWGaUP3EGESmywVM48cG
TuVLKrGfFgviyrYULsI6MUMcfR7nVL41NQT5ehLshjnFXmQPazKLhhYrA/ETkkdAe64VVDokY+Vo
77V2ci1MjIAMfKhZvlnLERCsx25Dlg3zmOoM8EwIG44DvwMpic+6QvjM0npUp/frH9mFAk5JI9hz
CXT3FFVpPmHq0eX9Z6DfD7lwHse+sTUngs/6oUkWU6w1YwegAVjAzX57xAgcyxMQvaq6hm7vydzM
K3DlyabsIfQSX2FOC9QN6M996vHLAgJK0iwVCDg+ynjwoPVWo63MAV67y6qQ4BeGvvW98+ovibEI
tJKhuZoBEpGj8zDRpJgwtqd6gLpI+6wBdCGzoUGpdRMg2fSGlnz9ZsAAmXzl89ber44E68cZl785
zsNgjnOAoSrZ5nVjRkBaA+1AzghTHiiu8/wkw6pBvtNBcRyYwziOPseAGXtG5DQ6wKcLLxTIcm7M
eqqYs9dLPdqnGLncvJEV5HzkvS8RqLMcAo3/OnvBVEiMZsgWZ/07EjfLw9pMc50tlaGfFsQII6yv
ecW0Q9baawOI+4QGuxYZrMQRrMS4XVKl62+QAv1LDM35amib+CK9gaHC3yJ34w+rwBduCYyiDSDT
cZDb8o21EFELYC11W2Bxs6uowhSLApY5mHZ0fdVLOGBqQeGT6Bkz0EiOSU6fBx+MFu9R358mpCoN
fjDEooMniiXlOjp/a3z8IcO+bB9wzGEtBxW6jFNMKpzSm2qPbl4kCuSFvQjXwMxN6lTQjBpjHzbb
VC8WHvlFRr58c/OuLGJSymc7pvULpzE2zDHonjg84Y9cYXAKQncU83Y8yKAtYgrnVDIAGYxVsI7X
dHyK4RFsLUdLiY9RH/wQ+sIVhRTIPm6z9D8JRch23qCUpecQ2n245r6c7SGE6dddQQUKv2y1oXEJ
r/zqfzg2NfPmjNDwU9I00/8Py4ZRFckjwg5dAthmPdNQE1OEcCR/gtqGYLizgFX0AYk9DMv6mW6L
XDCBuekj+oNuGxISfQECiJ+XOLHUM0YaBNUXlq6twlQAWY2HLR3bPgvqTkcwuTpyI/pW49KJSmYb
EgyvLknHUxsN6V3ShF7BcVcdwQ2rLncwkN4wmQO1iFxoehOuLYF4YvC1YiKCKtsexkQJhqxWF5XO
7uxCnl4QImAvCkwQpO8+nr95PWc3tMIMjKyLNyyaSWOlzLWXFojO7UtJ10NT1M3oXzBkDHvpFAfY
0znD32OAmx3jpWE384qvJu8x2Qe+meZ4T0mK1HgrI/yDphuwBG1Ys5u4l4hB1OhLP/cggE6uMdgH
Da3n+Qg1KoVK0GNsHWIAfcZxmIg8TFJ7DwcB9xJdp/6YOJzjmLXaHsNqiz5vjmPDf98Ck0YDzUDy
cl/6q9c39xgtCtsO2EB0s2rtHZGL30ymFjJ/G0JwbZkfKpz8wTbRz0mP83GGYrsWgra9KjA5om+K
Hiw1KgaHFuX4/W35mHzYH6eGo5KoCMHxlQAev556pU7GaXu/GNS+AjZl6W/94K6CNYgHMMhORPYW
8fcgzD3Fxrc1mGRzF1CDd90Kic+6mg0vOajWJQ8RPOEZp0WMMLnAcId6gtq0pp7BsIbaRvGV7oC7
5oB33GNFRvoWNz42VqcIv1mlssh8/CXPGG0YO4p9EbBMPxLvSuqG/I7BRwwU6QqVC+8ZVU5LEvYS
2BXLIu0VTvKJLf4TfDwcTzVku+6gAOxteCftfkXhKYGOpw7HupYpxYGpsFU9Vvs3yjlw600LrLge
hOEFQyHQNSzB5oHKpLPciaiUVt6LT6CWRLhOKC0fYZAQ/Wi+qxntd22j7zCxAkeVBNGIxr+eXHtw
XUugiPAU1XJ9xBQ9Cqwe5UaPlr5s36WUqhdtgWgrUKNdaQGfghok2XW77l2JEYvJMeECcyzBexd2
V2x6vslbfP3TA5Sx5tztyo4lrL0iwPaAnkP3iXYFqN61ILerQr1eKT4H1KJh1408CEgRTJccksSH
OsWWHqpaH3yv9mEbQnlSuwY17mpUvetSw7tEhTJEZfD/W4yPQEWy7CoWBjXQQ7orW+xd5FomA0Bv
nNccu8Lvg5p+J727Y7swhnWNwmAXy9givTsqnCkMlLR4duJkd3ENtXH1aHfBje/SG1RaUFFIjAKU
jm5toIcP+LZxLu+iHU4+cYzehTwSLnkKba9m/a3uAGuGuFR33i7+SRLrN7ULgqMRfMxDqIRo1KZj
vwuHsYEh7T+g8oPfvUuL9F1kBIbQtvDXGQfkNsCWrtIT4dtvdIohjUVwsjDhlIJkh/br9UhNO2Jk
TnACz5nTZt9BGg87BM4r7IYLH6/1FJAzINlJ3s5dj0UqGuw2baywIjdT4buvbN/M967D8NjcoOwu
/r6N2ruOn1rjFEIEnmUEYcGHBPFr278hxsFw4smTpO9Fv4HNmam98P371/lT95NitDOECp+i7UcE
b+9X/5D7RQJk0Xxc5KkfQAdmOkn8p2lWBG4gMmnX8Y6sXb1vh3//un9q/fG6yBhQxCbheqJT/Pl1
0ZL3IR+tPFnex58XItRJzLa3hxUTalU5isE9xHGDvXgye5X796/+c9oZvT/+A90bc60xYdP7k8Xo
Zg71BODpCSOP0IAAvw6eMG12vOYJlPpsqSX+15MKbcleeWMWITb397fwf4rdv1Xs4gBf9t8odvtg
818e4fLurYXvv/hDtWPxPxBSh9Dsx/ss/GCfnPhDtUOg+h/vX623D6FDhhVr+p+q3f4wVw9CSIR7
yoP8g2X5T9WOYmC67yH/jHAo5siF/n+i2kXJz0sMNjHsYjDZAe5fCmXx1xA7ZCc5xzYJbjYU0/V2
bOcaofZiDLxMgBwi6LVLKVAlZCalfMowgHd7I0Ef+3vo6QTymdxUeO8lRteKQ43qIU/Gbb4d6+HU
qFBfYfBRUkQ9i6/xWALMbhhmiWGoNble2hSISCTiR+C2FkcZW1C0jBwOFVjjDEDPhC18dhn+Pv8Q
TFM7wOqowiOfWJXjfVsI6PWpa5vb/8femS3JiWRb+4loY3a4BWLMjJwHSTdYpgbm2Zn86f8PVR/7
paw+Kuv7c9FlXVZSQBAO+N57rW+57JnPQK1buA7x/ay622VoIsF1DGx0O0d0rVaAvRYrVOmeEZ5E
8Vhgoku6b6NjzNGYtwOD8j4Pe6teL3GPNmKWeoTb9muquWz+ykGDspEjl9KVOjgNUto6MQ8Y4epX
f53y3dAyYFKlvSuX/rYvVrgTSSHfelNa+1JUXtg6bX+0KnZPRmWg6Vo78PO15x9XCIkPgp1mVBmG
OraF6SN/QOkC83c6JjK/7bG9M7ssFC+yzGD2hkvC1ltrh6DDipJMc4KZaWEwNeVwLjJxgVnEcMaq
HvCjzDsZiwNApmMLqSSIy43u6DfwKHhnRWasH1BbG6GTri+OnNZwktuXaAuE2Uh2oxK7c9g7mstb
fnwHeB1Zy1KdUcxkVy07ttAyl12jxF7LynbvqA7Vc8F4NaPDFXSOe/Rj/yzXRg9BBbVBBlT3ZbUy
TGg6k56hAfhnjcuyN+3ED7SpWk8mc9AnkbfqNBjwicChAlVYDGdvDtoaDYtuR6D8MOd4bHxGKDId
XOqdb+Rf2qW1rzrNO611DAXZwWo7Dj0spzI58IgWgY+TDBeytivy7qkZ3BdvUde5OaOPmlx7r9UZ
/CeY5gfRVm/Kyb/knbQPcBt7avS53ul+rp070/9uKy2PUIs6EWviqRyWwJ1ZEl6f4HjLm/2YFGto
JjHw1USGE17k0B5K6D/SOdEEM76stjLCoh+uFq14V6u97BbKql2e5Uy566QKlao9iirWQgakPxJJ
C0JV2ait0nUJKV+6qDD6TwD9KtCHTIrZa0+MKFeEVcibdg1Q9b2LKHIfW/lzb7rJhV5Ztbe89wQN
23mBVRE6ras9oQqthnB0UzsSZZbBCS+8EIykHuRFuh7azO+f9HphWC384kExn4hwGV0G2Zd7Ly9m
KuvU3Ss8zRE8XLGrF6Rt0tT0O/YhaqerosLi6aXh6BRmhA+UKbfI3ZNh9nGYJd7E9Dg5SWcyr/Ai
jxHk/fZ5xLywH73YivB6itBN/Dly5qoLdKdBbu/k+vMa26Bb4Ahx53ZqL9MWeNyoMAKron6ErLDe
xUjGzgYuaeyqvKWzcNaKdOe23hwtssJiUdbFjmiBYs+pjteI0i3+oHaNf7E8NJALNbuA34WRgDlb
eZo6kSAym7RIKK5nqwbnKNIyDzJL/7FgUo0WkCtn6IP0IV35qHvZCdW1ixVX0IzrnQeX1uZu1q3N
zbV0gZpxyNi0uHDm+V9HWT5kK31AY7wrofFs1kDjsGba98pW677E6tdLgb2OPz+IGnfUusK4qzF9
JBpCH/iJ0brtFeFjesios7cOR3mQeOqR0fVyFFtzBBklGnJvlCEbrXVnZo0Z9XXHkkJxekE7tB8r
883vtkojI9tiqgbnMQaHGlbC340r1nputcNid9+noaSgUGt84/Sb+bE0jHPslYgJSnPaFStaVvwI
7YYz8o5U8bdNaX5x3eEaSFR+GpzlxZsHdFGZK8NytdzTqGf1k+9Pr2XczxGt9u9uyqh7gkcZzkn5
ZBrjlbAlzhnPPGdNXwVO05SXUmCz1vu7MqXdwpAWy3DX/eh7xIeZj+/IUWNzQMCcReCZ8l03y/J6
LVHWAfrxAseK/SNz1ADJ4xd/pZmCxf3YlLVxpdwcb5O5dnvplVOE5roKaqWeOvbxd0PhXucIlCGB
4q0BDcj9bCTlvh8dlNuV89gWVUrbscuu1g4VbN/hVJ8sjcJnNClseb2kVed+LovlEwTT8ShW8a0Z
sc+lSZnuR1PO8CIXbZ/U8Ya0mPxbWdKlTkQadLa9nfh8aTtqLUmXN6zihyZXzY4J1H7pMtrhrl3C
UNNeRxQIQFCWbxZEZZ6F43jygJjyrMlwdMSxe+T5m53TyZ4P6E3r3expDnZdr6IGNq1Dpixnn4jZ
2ptla4W4M4xDIvLXGZ0X7lDvaZXD1UCHPWi15IelYX8u6zLew3BSgd26xt5pIB4h09TP2OLNoMEF
TAOwifcgmZpo9pD61+90ZWr5bIMGxnmaeBoS9uMyUwa24SI7OGwv1EF4ZMKczmyOfYzVV3m3tHD8
GdtZahbbTUaDBzPDsTObbDJC0bpm/GyNM+hJ3H9rD2975wwNT2+o/6oFfRbUZuw8IAUVbv8ZqGmt
6jOxBciHQ9SYFD9BnZeUydAk2171/eX/ttc/84z+YXvtMHb70+46fCNfBufP/48Q2/bWf/2tf2+t
DcP+FyNK0DZbKAcz7l+21iZJiOybN8ryTxo8s/f/2VqbDMTBoniQaYiU+Tk8/h/Zmvkv5teEW3q6
R0uYCfN/s7X+EI2Ak4R0G4piSkRLh7ZtbxPzX0pWCde23bqKN/VsEUwyIy4PGguKaFiIebpH8LOe
82XiDaTrhfwsG3t6psnAa2Hw6+71l6v3H0bYH8ed29nYZO1s8lAd0eqmRvj1bOx6bQs/Hacbs6uN
m4QBJl150fBqWyYJ1HOa7fGzYDefBX3l0T6AE8brAuaosBGki/qbL6V+y2ekeEXK0niGreTxenKd
+LsB8nTZ//mMt2rr19bCzzMGGk0BDNxN98wPigI7w+0Hk0/eAPVNksgFTfw8Ua9YeynWBm0Qg4o8
ygS2MiVc3AZroVsHdvGMr5g9ym/pMgwGLa7WiWgfNxiMqpSGrOidAtpnk6d3xeif2dKmQ0QPwH8Z
0u6qKGf6eEQ1uZesp0t7+PO3+tDH4EtRb9EFQ6nB2kBc9fvPIBhp4kAvhxtEA/5Lk3iU9XaxyYja
mh7qvPT+Yxsb5ac/H/aDOoPxFQ0RuGM+auXtH9tp/bIW8Y8mdjsk9U3toVoA0jrewMQBexunL38+
0oeGyc8jUZqilEC77YtNS/rrkdoayF+HXf2GR739BqWbpnEs0VIFRZvu9A5+aGjpq9eEucWG7p8W
zQepKIdnoZiOaaMjcHk6fDg8jKgMJTIQBMHYmrSX0Xkryu0cHFUNO143TbDq/PSHuexm+BZFI75j
ygP67K/29eJiqwutOccwnwOtecaIbVpR6q3r95ZeXITwpALVC9WiPzqWq8a/ui3/q9LE+PsPBQ+M
xwYkK8Suwt7K9V9+KB35W+04sXYxxrh6y/CiMPTWClnbgbUSqHGe06x4Z+QDvkR18DTRyWchzh7x
QwqlmnBNE4GrIZ++Z1AYv01Om4rzn39iMGucxS9dP11YRBPRNsChCH+c/t/vZ+n2XqaDVLUuOe36
2Pci6aOD3RDj/l5O4xhiwNDvKeackaCqVOAFrRln9u2htFvCTcquemgJVFsCUc7J65xXzYl5nAxa
p2ufQU94UQwkMqQbkGekBViM9+N8qG/mVhvwJmFjSRLDR4+goE+F5pRWRxAF5YOZJ3cJyIkFzZvo
bmTcPUmz0iw6suamHlhNng32qFSgz15+XaaO9znWMUSnrmdcKxwF1N56ijGEy5GdNA8lQTCvnoqM
2dEilS9f26GTjyOESsxYlRT7eOjGEwFd5lOXGjPwdKEZWaDSgomXpcM4yepO+zJWoGlaHM0nEKzt
yej88ls2tS73vVUVjygmFhFM2DHOfdyP4cp1wCBj+rdY8JcdNpBubxiLMe1KB3ksyBj42+GECHlX
DRZKgtZHWwt7JYIkKo+8asw5hCPMGEOK8tNS6emV2fvto4PJ8zBSxpp7QEPqzXObfjfoS672lH3J
XkNd/IZbff4BVax1QgXbZ9xaHVOyX+g4c3PM825NptHb9028DYqs6ogsZquwbHZz7gSUJsiHPNew
GlJZi8ZZ2AfKMg4tqdUVHshil2yEvvvZMuwoG3oAVDkrSe4tOfvDYWFce43ERpUxXMFOVlUA4AB+
xDc0m6apPg+ztmx+PL/nUd58Ndcql1aPPXgcW/1GFhJMF37PTh0gkskYtFNGazw3y+ZRJ5DolK8W
DduR3yCGcaAz/cFt7AE6ZzOcwsctZvS4xZzoYV9KI75NO9R1zbFYBa35dSl9ee0O0mJFzXFjMJIY
eRfuXS3N49uJW8dNwg4BEwvOKoZqj0qg9wN8LLgYdwuG/1CLfcPHYhODRYXfFjMLTH3CtPZzKRDf
DDG7gv3WBlChpxgTh7VZAMqp0q3hPQ1rMjCy08CNNknm/dDGSWR6pDemhGfljd6NA1QjPteWkMJB
Pr0MnVqPg87TDf5DkgqIscOEBMPvh5pZUulW61EfhqoNHRNPXSgWZy0PPbx4LeRnNV+1tmI6hsO6
qCL+p2u3qCA0hnuyrl+RdPjVyep9We6KVLoPapQWvBrcqcZVOqfUqtv+PJWHuJ/a+pGXsXXGLGQW
+7HlDHaNLBOF6nZReHxyJCOXykMXvNO4VXpgZ8bIltxxyiiJLUT7ArggnaSfLfAa8bz6jm/Ld0ES
SHANJGek3cnQM/uICwZ9AzywzoqyJosjNcYFRrO5b33Q+nNuhxY8VIW3L1faFaMVe2+0MVAekfqi
3RnkgTWnNDPmZIf+ISWphz8XGD6OQJZPAidyYfqsAhAA2pceCxzlccZ9ZN4YihixLPAmW7OeKDbN
8cZt/bWhddXJizPWvJIS7ED8BR9furUn58CoPwMXQEPSwX5f9nQtVHZlyEQ+2TiM3pwlZoDoGSxe
mM+g43aDq5g/4vndZowWGTMhWv5dBuf/cznP7CxyRP2POKHm97ZPLWADcxIjw3Iowmp6K9beKRuS
Hn6KvRRkI/v+p3DMkJj2mRqiaQ8lfPxlB1U8z449VAzoNAIb8O3PSWmtd9vizPNuYMg8MGhaVht9
kt7N7B3TuebEGjBGxhVvMP8Fvxqru+Ip2Uee4S/NSQ5+bN7lPaCqB9Orffu02DkaJrkgaA5iWl13
ToEEatfMFYduGsXYdTErqWAtie3Lbzq1mecT54VXE0VLzbcYO6DQzN/RGYV+MXHrtGVSZPc1MQhw
SEZ2BX9pkAxT1ultZ9gr9kGrTXV+7rlfxkuFwGoIMn3sIG/oQrd269QxD+bf4cTwjXiAwB3Y9smy
rlBgWv4Z+GjmBSQJFKwLgC5vlJ2cxtLn64MlF324Ql6AAq5pQWI+erwt0Pnoxk3nJ91nm+Fat9Hq
M/OMysQfr0guwwa69qJDBATz9NCaXNYQGs76tSgL524ZB5zSHcGHxevsVslwhEBS/VjJe+MZknXM
1KkDPGuXmWvK7Jt0uFdNj6t9NbcJjmybx9zaz+lDBkjwCsxD7tDB6036vaVj8zpKTTQTJOQlO5rG
3CZKiy3/ZNeN0X2veCCvZ0xF3BvAo1gjuYMqdw/FYNrxkpm7K6Mf0ZJj0ZATb1pr0tl6d/mX3p/8
J21lm35WvuyNb5Di1oF8VENMgKhMPmqpjI0vNgPaPLX8LHOo4YEkkWSa5GVZRfmYTwOzCDEc7Qqf
4FHNGzcQxMugDm1ZNM2ldhf7WpN44HdpV1fTVbLObRp6zlClT+xEkICgxKMlI7JhCop0mHFez5PX
8RZYu8cy6Yzsk9GgGpgC+FbF+txK8ER8GEytXSqwnp61uJ3f00TXMDeIwS1OGaDS+2XQYnXo0Z5l
u0yNLNLMlLl1txSlcm4qt93YN+2kuxfbSIH6oU+Zh90MqgfKpYeYjgamqHh2DEO5MxZr6aOphHF1
QBXI6i9sWrf0+fD1hzGzm+4VN7LxlKc9a4033SbLS6rhrvZrAjNHs/UBuVcprqJl/ExSx8zUpSgm
8YzMBOHVjJ3Ghl5WetNDF5MwyMudFb1rM4tfk8JhXa4z7AXNtejb1LoD9FS6p812xfdaFi25FL22
iUcGiBlI0apRXsoy5vx70Pj7IfWKNJoXXT8x8OC+X12IoKSVpeL/Oil/+Qf+oZOCN8/7ownwuhmz
IXur3371Fvz7b/27leJ5/wK7CWkWy7AtmFci9/73lNLfhpR0REh7pp7CG8h/+ncrxbL+xQwSNTI9
DpOS1qeq/HcrxeQD8caCqjBJYKTk/K9aKdaHVgCUZBoolm04wjEwGXysmjOeUiOev/7k1LHwmLlo
xoOedurCI7fdNx04L1htQn8fNBEjhvP701rV8Rm5cnweenNi7icMmB9ufYAXMlExANIOPK/Qnry2
ovxPWyfbNbr0QyPNl1uyUMbveW8a1wvd2Bf4LJIpqEdOQlrFl0YH9hDVpgDn1EHvwq/WzwcJs+XY
dMwzR0r5f+CeMwv+teLiCtg2c2WHy8A1RW/xe8WVEzI7NVNLdBReqju06v4hWUcfp47cvhfn/eca
70Md+vN4lCdoHqCNC0YBvx8P6w8tg6JoT/Omc12S8p0wEvRCMdfgz0f60BHZjgQ6nZYcfjPiqD8q
O9ToGrAy3fI0x90QmXm+BogptQOG++xxMkv7sLKvfvjzQf/D16O2FrrhspiwsG7//ZcyGz7mMFf1
UJ4Ye8EZ1cY+D5DACicaFwfm7X9/NAcQNvP1LQfto18l2ZSPNblJ7EpngjHqvlJ73PHGfDuW/tOf
j/WR2b5dTx9JDq1pS8cd8xGGvRRMD6pCz05dupRWaKXxUEagnRsgzjAo0jVdbsd+NK7noZiOqhSy
pd2F2/PP5/H3K+zoGHToNoLdFzxUfr/CpTGItRqt/NSN2xxkIVIkcsmoevLdzVL354P9fQ05uoHj
2PQIbUTl/6FViIoP+m7v5qfWUOq+8fohkhp3cJu2RUpnYcP9glIsvH847n/6krRrcEi7LskLHxP9
gL/NWQLp4UT4JQi4iV9zZtqwZQijKP7zd/xwrC0IWsevZdCI5Cn4N5e9DVDIINYzO2VGl0TgVWAJ
tHq/bhsb6/nPx/rwvP15rM1rxhgJ5ujfdEeIdl2tJ2j0pFY1G1ETi+pckrZiRH8+zu/iE+ev42DC
Yfj6c7mavy+SEQNK7zZLhnLagRKxzHTHA7CcbCQg+j6mWYYccIGOQkMFBm2806sk/Wvf8L+23D6s
ne0cDJrGNvenQL/2ce1gdigQk0rOYRqSqDXY5geJYl8TU0me6dDSPUZh9w/P8590iF9aaNthTR5B
yMpIzzDRtP3+1afEnRoVi+yUUoi99rlbnVGgrTe4hdNDb7UoZ8E5LjXdJ/Z7BCWO63Sa3Xr5ZrhE
jHxtJ786F9Cdj+w/q3OcxfxD5dr9n3+h/3SeDnMD3xfsDtAofbi1IKjGsxKadkSS5L6vK34WMhRK
n5+odGf3WIN2F8Gak3JHvT4XF52BKfYPeimnsWjsK1/68WkBknnja+4giOFNmzxqKLD/KYX276vW
07maWyYHO5K/WRDZz8uGzlV2qsCgMWVJyERByAA8+8/X5O93IsMjfjJccUyKGE38/tNlGsqSWBuy
UzM36h4OMTOTumicK5TnzuOfj/Xxcc468aDhEb+BsdP3/L8FXniDM9hLzuMc92iUePEUwYkew5Jb
ZR+bbRK2y7xeGeMiPmtVjSSmceThn07C2e7E35crGb/UuTAg+KFhRPz+ncu+hWbfmfFRjHO/njYE
pBdIHyfyKRlbdY/XX3930jgLs2ysekirWJL4/wUTdvI1HZxqU3z2MQShE/exzA1d3vZhB46O9nVR
qQsy1ficZp1JEK0V/5iWsXzx1lJdVNkvhAp2vfsouqU4m3gnribcHTigqtl8cNAbPZL5okODpomb
MoEYI73NtCdNzOp+pWk0QtZKp9sKrM5bSeX0rgBlXQYNmiN+lDr+UTHybs+QJSvCAqY2PqrBsAeo
COmYBpbANRWQAYTepO5M+w2rmvG1HivrebaslkxjBtMaWKbY/lFO0qYYohOe7gY01JfE4s62HR4t
eMiz9zHl4U1ig/MjaTTPDMmH5q/WgJqScM58tNJY9ezDbENcj8DYDd88MULkzzvxGSVd7z00Rs56
4+5HLFw0Podv216790y6SYE+jOKzsmMnImc5uYjt7w5Ow2ngT7F36AIGJBtZqT35jbVeeM+ULx1R
xLc/L2/sznJn1ql+T1ZKWpyRdZXpKTYS1zqbepWS8YCObNepNG93zAh4Wo3EF/dS8YSifad9qYmb
IHNCXwwdVwRqtjFruXar42VD2Ot6+sS4wn6FBY7dwUz0+s4qTFFHuc3nMNpAykfOcjR0InvvdR/I
Xtz3a3Lw6WnQRCZS5RGnGyQKIlnNQDO5thXEt3cqXnNv9I39ljsdPVJuGmiguNzUvUOzWIYS6Mad
PnXLbbbaUwqM38i+lC7N4YWe24ux6na5s7Z1CJ80PnvYtxJmKZ5E1LcYbGCMqlH7mlAoIBu0ny7J
vG7qakqvNZA0U+8rR9P1UCGaBNoxtGuY8wVoa+QziIuBBbYjnbx9S2krH7GvsHodSvm7nvDoDXdH
xeA6jfbkpgUXTE/s9ZJoZX4uvHLnK62Ilt5ebonHRoySC+OYzIg96EU4MA+a/j6RaXbSYY5ezcls
hxl+msg1B/1iWLU6o413j5Zw4qdEih2Q1uKtc+visnK0MI4dcVspcSD9l4Bc8vYOOsqfz57HbYc+
86A3QB61YrQYfwFDRkpqhoZb93s6eBC0wPwWIVfVfIFcd5sBnDvnBjkUaWft5zFtzsBjEGZqY7tF
fpBbWvG18DSQtFWAvl0nmG/mgE5HOvbnXgzWJamy236R3qaXWaJp9WwyBU26lV327MIn361Da16V
ThnqI3EvraznQ+FXEG0VaP5U6S4ATrCQmZ8+wLV/91vzrQWkscu1yqIDYdd4XybzpOneJ8QkMShH
qy3DdfF4q43QvivLPtP5MYLJzG5Sd+Mw2O7TNMVX4KWSTxKQGg6jdTmnZcUD2N72SJW53riZZV0k
JOl7AxvSWSMeJlLKvSa6b/XIF6jQbftITjozGb53etEeVwOOC1CGKYbEmlg5Bl67MQJGOeKakERO
qCkZKDPsNtWzo2xrv+DowK85mf6VNIyOgYNj02FxeV4UQi+f+3ZNIEDq8yNDcvYPzbBNItCkrZdC
MDiLK1fs7UJ633KAOSewGcspBfLKQdlFX/pEfwAMMj+IeV13lgKRv71/nABo+5SGWdtVdwOjxlBw
p5UnG0yuGZgF+SX9yl6k8GBLFLULVFQXGY8iHIyJHfNGEIkvyFqk9BlZf1HFNm/vK90+jPOExodB
a3U76PIF1VDHtC0DVA9mPg+3fBi0lm5B2rKTm9WV1qLXq3MaoPq4DHuA3MmrzJMZqOkSSeDxZzrI
OpI6rEhfrHwZUIDVJp6iiefkqSbM8mx17NsDc/aGo5oqFmbO3oESodTuSxqu+F6JK2k8Z088wvR5
xIb2Q9pLQQ5zbZhPZuWI1wXGDU1ohwnJOoJnjJuR/Vi9dEcSaPybRevce4Bf6GObZvNwdOJIBe0f
/YWec9AaY/+9JcsG5GW+njtGqaDg9YuP8K0Mbd+4xo4DEyipxWEUpX8PCxh7TWzFFsV/ntq0KXrj
ScvQ/RnMr8/8qP7j4owq4iWMWJvcdvvrovThHvooXQNk15HXdCRZgCqIXeLymD4RgjALolFcT060
HjP7uViH5o6saYtEDCM/oVY0L1xBbDwVoPEpNg6T47Cw/fri0j4IY+iPGIJL5+h0wrqGoj0ExOOi
GHQ6I8IM1hxKHZJnqQbvbZR8JR40DC6HObNCSH5YfsBxe4d0quFt1/MmjB7i5AVqu3Uz6l5zq0Pv
2ZEK1rhBO2h5vVtBothBlk/loYSi8hkLK00cBNlIaXG8RjFgoxMcmPW7pBy/ltY83ksbYCr9fX8a
6CTXvNNtf+7DupmcGyr29gAbXVAAGM25NFbJ3SXbC1Pp8q51HXnrQc6BGjukiHF971gBGzzRqdWC
ifzKq6aDY56TfAYqaKrei7oToDBbv3slLqbbu24Ok8epMqIdRNucNJSduzYv+xcxtF8wkyw7fGR2
GZLda5bhEKvpTcc/yMRbG7RT0o7sZT0DOFKX1mSa5Gq8IkeCxNYm3/GLZ4Ddza+z5rcRYTiwaEF9
DLs6SdaL8MfmXZDFdVZLDk/Q5x3YpZY6rM4aR7ZXyDtDnwaybAqe2V3JW4OHALIfJMv2JqB4Zvhb
i+ErI0DPJvemXtIfKdnSoczAfXNjy5oyiYDMzk3ry+K05k02O+MzuQDTu91n3udk9Jms1FsCT7To
ysOq5zDdEhWy5qo+aq6NURAPUbKr3Ol1lUZ2oxfgEzE8lwZhHXkTZHMBGJz5xs1qrpC+y46uhtnF
J6cpF8IlbLkcbcKtLvaclRHDW94ZjQnTN0TqSFAID6cUqnDeLUcjnuXZ6KsWSq+NzpzXlkoePSs3
13BxzBECJqPy0KA7xLrE1Rkmg9KestLX937R8LvxUjgAuJfnVmXj15baiAojLaNaq7gK6CK+wAtn
KdNR0i+paBHbC7Nfjq5uxS+rY1pvBHlrP0x3nK9jb02eHCaYodHwsYu9+M9GnU2BOTr9l7i1M7aT
RIIzSHhmYxwj5EeUnRbdg2u9JAkIilXxeMXlxaKqXogj1gPd08BXLXDWRa2YFXl7pOousGW5QiYl
XWphcxIJ/MKBUWNp96ixA0ZmDUyB7L0osZyHGnVyMKZAnoFEHk2wfYCl5u8I2vwDtTzUz9709wV6
o7Co3LM5VA7o1QlemjPuGV0loeOZaKRjlrOeLwRdONUBYfabavnglJSRA5ragpAAhsy2zJbHziVh
3hy95JLX0w+t1S3UmRUg+Inwk4zG7m6gm3XO+rU8+jrtAXOZVu7nfjy0CGnfC2n4ATU+bx02Qmcb
TtgOcjZh5bMcrnW55NcEnR0KopQDbPPwZ9cFCvy8AH4DJsoUxj06RKWDapw8ShN4tKRN84Jo4rvF
GJCZl3m79+TwXfZas2u1Rh0MFxND1flfeuLJ9j0YpyvZ0jtQiX5ioHM/WtpbhqkAkQRYpdG/qavh
XGnd57lSt8QVnok5f277+MIjl4ZRmUnIVOpH3iUvCBcfhFkfWnbTTFfLN1/P5oMqaFIKMmgAqQyh
wlcJ/81wnhvkBUScmO/MI9lYaQkP+dQ8lZgAI8xloNDaqyUVc0Bu3VdkxG1gVnS1A0ejIkgwCL8q
S31Fl3BC7mzuO0wAc7j6a/KqIxmDBd17xdnuW3I90JszR7cOhtpNXfYJYCtEapleO92z7k3jU+d1
TMiG7BFESXoUs1+EfTeNnzSz93bLPMnjRA1zPY69xjAZC4NG6NXZsTLxyR2gZ2UIor1oYAR7IlCe
9ugM5jlshJ8uhwZk/Y5E88JmHueqazk5JGml1fIAidD/hkJj1c5I62joBIU/ePrBnMzZupJeBfUh
6FIIGyWDPz7P7Ir8baXpPNO4MGJ5SirJihZz0fYBXU0737T3pbE3Bmw5QcF+6CisUWg3UHZFBqyA
bAkg/TRN3WGm5Cx8MKyjGX/2kgLObexyA3JURgwOgvierQiFVGRuPMIwYdmPUcPjhT7TNtNYyRj4
PKJ4hoOOj6FuTOcKJ/ly0/GOe/G6eL1otkOVnAltBx7Y1W9yzcmmnfRXyo6RgJt2HpDq18ZWnYAH
m77nypxvc3c1rnWjUHsjgSKQFnP8GUgFTe4EzuKDMThy5zpIMuh3Tfp708yuc5HptJW8viQIJnXa
4bWrJ7YOpUbeWotv/MTeno/G2aqBM6RAjxzi3PcIEKmvZld+ccvKjLKe7V9gp+2d0yt08RN4FABs
oeKVfzLJLQ2zwYrPVurQFBgo8r0RbO/PSc3P402trZGf4fYn0ErMbIpyOiA5rD79/CO+V5kPukvZ
j5HEPwjHUUfTKtq3oZLUYEtv0iXwCDiaFdsejWKTWY+q3Ue/4GIi60Sgn8pu/7NR3JYLYxTIDviW
6Btjmm5JQc5S/6ARCEqWzwyAQcn64KIsf4VQwRfIcj6R54i6H2i83OGbNz5h2eVXJ2aEc0bGeeqd
GnDSwn5Xaal+xB+jYKavqwQuw/eCFx8/tQ5lX7eBdkOcCd2BrRq1/TiWgplvscUgZYquCM1LHgYj
go4YB32EUNjpTkWsVxXrX1fatd8kLRhJiMk6ifSp56krtFGDGRholWjJdDEc5TpR0MiLGSpA2Un9
xkHSdoVngAmZcmhexao4/1x3GqDk/ZTzC1hKli8lxPL7VA4uZdKibecHQOSHVtNdCzTKrHvwclyT
cmTKZvCv/FbLDcE0XDaalCEEDXUxawSAzdaKIy5CXQQZgrc/wWANDvo9TgUF1EfnswH78IFl7j4m
UBd2fopjuS0b+vkCItRSC/1TpfNXitruTwiB+K+N5GoZ7sKCNSyxXiY+aLcqIr2ibtb0T6nh2HlU
yMLH3Mi6TzW21/BDwDv8bDwZmhn/UIZNUylnNVmKD80XrXmjlUjwCa/z6Vmai3ENdzA+T2ncvMWp
vtytccqtowEaOdnWyGySyA2CVYzmrRCDPBG8pFnBOkylDimgjDG7b0xr/AZIFYKYbAp2wPFcH5Ah
mNfULf2r9LfLW+llcQbjpy4Ttp2HuZA5Oy1O3ByK9FsFCfWt89AO8iofpnNJ3MhJ0nIFxOJpA2CI
JEx0OnKy4+/5sMER/nnvo4M7DKIgpYdsv9a654c+w7wDGVHxWZf8OhLjxWu3MCuNx9WnY1H/P/bO
Y0ly5OyyT4Q2aLEFEDIjUkRmpdrAUlRCa4fDgaefE032PyRtaJx/z01Vm3VVVgjA8Yl7zw12gsge
lNLucrYYgZ87CEhvA3IDdIHuatxUIOXvsFYkoEwsXrmg83HihuNwp8OdIylxgP3mXK+CmTzOk9M5
jBQc25YRcfP0hHMwcZV4q/6Z6kX3wSqSBCN2sdzT7eDgQqU73U6E373BLmh2yEG0p5WG4MdLUEuE
gbhegwMCmMhzuuSYp+ZVIWUt617zgDN5CETyyHcz+dt36ZMjGgz1Ora5elfSZws1UpAPjFK7FCtl
gz3R7Ir+BB6ouc1mMT3lqES/O2knP3mrgqN0sgpC9cyTyc5xJS6OtwC0abgCZNAnb4XrOPiIBmtI
Yq9lwB2D/WiXv42f/+vI/g9CB5PdN9uHf+/Ivsvy9h81Dn//C39pHHRQxmww2PCwP2OOjTT8L8qx
jfzBY4HoEdWFovkfndjGH6zbKCAs8Mj85iC1+Msu4v/BLl5npWsho0J47v+v7CL/ulVgv4J23UG+
Sw/BUvpfFkLJrJH0hfb7AEKhA75ZrOWF/Ejurev9QuD2CI0UmS6mWx7os2JIWUEwwsupfjkNcC7b
LcYXHVjSC4kL5n/YefyL4hvfOKUib58XyIoehfo/z/+DCdauQY7RoZB2++FQMd/3etacGkdx4/fI
c3dBp2NApWa1/8PmE2n5v2wf2D04oA+vRnpkKIhU/vlfR/VbAYbN+wOy1te6J7llmqc8OJfB0Lqx
2zneiX1N4/Ixud6NsoP8l1EM+btam/Xbm8Zekr+5WMe0SsdN6U7VTlRoDq+Nt/uAzYRpraIA4cFd
i5OB4mxr04Kzc5yunMcaax80qvouMxe4YR6soUj3GZuHM7aLeJoY+oY+PJk+tISLDbtwzbfUb0pm
bwWw/NEHaEiSzGZoq+mSNWOzbRe7kaEmLL/cpn0QZBGEiyKyclt/0YZBQ6TpPU3MGRgGrYSMhZ7b
NbdMgFNoLdrMA6W15J7GA3oyavhrtuC0oBKcZU9aCCLmLmuyqIYp+9oUV66VBjX35MwFPuFhES/o
RL2rvLGaaRmNjBAjvgB371vlsiU9yt2pwMzJ4DBRxWG/6i/BpBUP4K0Abxdpr79VaGnI3vN0lJwZ
4XLzZA35lnGtT4vArQSY0k+ZivW9CwrQzsSTMbXZphHePB3Yc1Up+plGXFROo8Vze2ZKl7vguiFs
YuhpElEyNHbcjqIfLIF106hBZ5SY5iatOWLpEO6WzddaaPbekaaphZXt8kRxnFcPtcwmc9zmvmwG
dLRpbyIOdzIWCIPA6JmyntjqRTFsBzE790tlarvV9EGXZabcIp3YBkLKmDs1OLDErS8rCD3ocOQ7
H9eCYaTvCO8Dyly3Xym/NkHVif2SDywIhCnomDzmCS7jMpvFg2TytvNFYdwkxF0dA98AaFaY096f
M3yLFakMv+1Zl3dGayhiDBqv/s3iGOYbeCbaYIc5CdlyaY+/Sa6OFboeQoeYe+8RGBqUt+lvlOGC
ue78yGwjV13Ye4y2IqaFfRoVKmmM0O9E+d0ULOhY2w3FztTb+RsZIGNfWWa1zPAfoUk8jz0lw4fM
q6rbB420zbtxpEJYp9U6VLpVyNcrhzEgbtNsP1YAOaQ1B5MiZMXoNfHVJFNBIEkg6KVdgdFzI6aB
TqFl1nGmM2uWaNRJndlMUlvzx8Vql2X/N2WthnYwCVvEMWk8TJAG368zOrJ5royFqySoIex3Lqmk
+zTjUSCa05Bdc5V77NQfBBxZB4P5wDVHBBXvAlXsYngcmqnKeP/lmjd3jM68W5LT+yDSzIB/bbi+
N5TmzuOQrMa86Z0xwT4t7fFF5ETDhUMuefUs4Nd936p1n7dz98bSBYoVA3gUo47sZEytAJZ7ZByt
hXQB06eOolk/F/ng6LdBgiQE+mHXfgxjRX1EvNQKro+jHHAEn5NN170RkJyYhWpCguE01+dqpKAi
AGi21hJHRGImFaNdRAzLh0P7rHdXtbHOb6zkrtyLajEwVYetgUrrtUlVlRMGpDnNx7SImkuH3Leb
dljd2340eMVoyVqN7YzIi9DW8OX0vlndLSxJIRm0OYk+o1GoB3DU5h0pUtxYFIvV3eDg3ImIkiFc
2V/IyFWtJ8xQJ6alPtXAQIn15BVw7dadfWhA916n+HT6IR7iZIrxnHnvmmxmcnjp5IMI3X/D7sR3
F522ApEbAA9vfmsNQuoydwlInncZASYs5A+pqcxNOY/t52iIX5aaXaquoHB2MPzmB7QkVhVrpZ3I
nU+KuR0afl4zS2uBhdgOOXPGpJdnZMhsWjRtaU4ZFvAns5yUi9x/IoIFzmXBJsjItugYNoXZamtU
GY462dA0kWPL7DR564Awo/crRup+B6ocPd6NpVXU+zhTvJALSCMZl/fFWw4WUnx6QE5GX3vmNWZt
9CGcMO/EGO81yw5n6MLpJ91igPS9MjhLHXurEg78sbbGlz+rof8Wjv+hcEQDd9Vo/PvC8VBVZCvl
4z8Wj3//S38Vj94fqOpMKjM0ilf6Nj/vL4Gs8QdeX9e3EGcEJiUkdeX/9RpjTg4YGKEt4kXYaI/+
Kh7dPwIXXQcOVte8sn/M/03xiJX3Xyskw8TdieQuQB9rIbn75wopd3ObgdWYHVVvoK+eOwyyTrG4
N13v4dPBKmvH9lQEUAn6vgLq6bCP0EH6qDgdRdvvB+JLk8hv4eOsq2cnmwp90hwyT+EYwB5v74yC
CdtDGRQDMyFqNfZpFiMdYK8u0jdzROSPIb8Pq8QBcDDxZLSvWzH3FBS4p8KRyKbDaqzCxlFPaAfK
Q2vYSI6ZDFMZO/dxTJgx2jj/P4Ni8b58MthiQRbWhlwheMAI5MUYLT41akxqnm2eAlNk8RjU7hm9
hBfWcrqMPMy33mhYsBAZnpNb6hr5Y4eq9EFlurgdaBEvdaGpZuOpVoMm4F9DuEmYSBGqFN2lol3d
8eN7KIbtwprdDY4mNfeNkfk7juZBY4Kdt7izHFYLYwadUMxmacTKSfqtLTzzpQpKEyTIUD0apnKZ
YdjvqVzIFm2XIG5Wy7qfzIKWkSKQZEvzPnPJ03IaFwHVkruh4gFxb7GXu7Wa+eLoM0HNFUOYsFNe
9uWi+dnZXmtFA2EoN0Zdkx7rqv4iB8vjY8/y9DxOo307Z43Fa5vW6aTzZDPb9jbphvqnkG6A189e
tqOT+1HKxv1C4/PlJEkbG4mRRBjZegab/JI560tgayBVvLrBQ+Mc5czK38P/9FgMo3WxoF3fWJ03
3+cj2U+oLT8L08o+nNadY+yUNyBal9i5ymshMfA8dTvtQbaqfqyGkidJiROayR2mOz4RKomSnWlB
QLIqp4hJ8/irVGsS2qOpbpd8xEHJlmZjOLxSTc1prMskfVp9T4MU6V/tOUXTBvxYaruN3nWczBlx
E8B4vyv+/F06kSztyYZZ7KISZuxgLxHOEM66wpxOwi5d11sMWyIqOqntSl21u5V93UU3uaI9dxIn
fHj2DRVj2A0WZjEu+3OrrPVNDqQNbjRx3T4UmRF3NibX0IL4F/dlOe+mIsFc2U83LgktRzQ+Z4mD
xQtXt8ENwoYb45vS9lZTEVM9cg2yLcN6OiWaiJg+PmusabNxvfj5om8T78aWuBbHvnld5qm4z6zh
TmNUZyyMB4PKvhi9Xm1oCr/GjsUmgEKYS1kTVub4XpNDtS2xpCxRnZs3RIxVPNH5ppZv1nYgCgwB
g3XSX+wpIDxlCZJ9N0vtPPtBsEEdkcaFbr9xGI53ZlerrTYSVFiVqYPBY7SfbVebI4XOIa6TQScy
x+S20o5ewtA1yc036SX9ZvLqYVd5vXkoxuMq8pOoGVD2YiWHjvz6ZMQh4oKDGuw6rkFGb+a5y7cw
DBVLrGK8IJmsHgBupgdZ8DEva2kdwLyrh1pV664RcIY6VFGsTBQum0Eel8GaD4S4JmXMjnl+mG2i
U6EW7LV+cW5njDgY8mjXqMQfG1qKKoh7YzALhnyzVZ+g+tzWTNHaHrqm667BU2GRcGqb9HiZnyf3
i+Xnd042fjQ2hQ8pfLB9cuODAagjwgzZ2fs48JbRUHXx0FXmTVo19RYjO5e0TtiHrJEfVUtW3S8c
u2GmOO+wrbdMw5rlfZ0CFF8J57OcuAZhBC2Qaq489DrX+0cKrMdGxz1Gz1nftXVmg3MIqqm7T8EG
HqwOCybmMdujTHQkUy/YKweCbAmHyRtRxfjRgguioh+E2XNEmWXQA/rVBGELK2GouShxIGDXaDzs
vCZoO2onB9UKYbEa2cnZuvVNUW+XjEU4h3s3V2p6ZlKGhI7avvkzhjgDVttq/VepFe3Cwq2YyDPJ
ZtO9QyHY0s0hidqXk1+sJ2UP7oPigf3IHI1bhIm1HxwG9j2vo5EPx4x2mxqMivJTcPXnkYEVkypK
Szwb02LnXfoKaR2+UX04wrHz8VMm2lYERZPuk14cSDFO77Jqqh59GigvHKTm7fBrc+EG65y9db49
bqRp13uCWLIPGI16QCLOQKwnbDz7lFoDDm/P7uAOrfOUHGTnc39YUtJGq1V76DjafwimpWHF1zKf
hRxBcCqz12PPXdTAAottCKDfCaO6rdbphTDa/qMf9PyNZ3KK6LeezqO11nfAt4MfXWUIO7IqsS6a
LOWLhpPstta9g4cW+HddW+63AxINp3xm9ROtrqxglto5G3JJDroiMpKR0xKDEAbqg3gRDnNRZP7z
JBfnBHin+iZOvGDZMZmU/m6Xzw9Jb7vPPEeCTUdO9XZaFhMCued1pASVRpYeBtxfX2WeBzaHUZo8
B2Uj75XXk1cJUFu7zwsA6qFp1cNbsSTlrVV1acpVLGwvovlaDxBby29b9OWFMN3HCuWuGeVgSQ4l
FNgYRgU3K8P9/o4+uEdCN4/MFtDxJOi/MB2duyqb35x5mX8nfta/I2aXW9TIASng7KCDUPUsBAej
kPeNw3kTWuBCv2x9Ge8we4KztTTkP5O3gOXztLl7D1LV+NGyJhM2AmQjMTA2ZjyBVxcvDNxtO/Rb
S1wK+5oYqymrv0WrWB245/Jih+CKIRIctx6GbRZs0Izqb0kgEnsDVK5UsSE1jPeVnV8IOdZ3vbV4
UUOANJtJ9o07jucCpJMhIT+jiDyRftQfDczUTLdsHZEcQbqVyQXnVd0aQaJCzKkTk+oWptg4Gc7Z
0Bi7B2MaRTw6TnCqNDnVoZe0IlbA9A6jh1CPCIJmeGOPLLwwTyfoKCio2tdyMbtmA+lxQUxa9Otv
lwLqnOhzFzP6/LTTLPjlZU390ZLxu7Wya+goR3yCL1+WrRax5+VEdNSiH3JP987BanvvElz0HgMG
+wgzda5iBWuxPr15yG5EYljPgciIqiV5QUHwG6CWsfhs92i2+c9ynUp/X1jZcvHLBEK+MjPjg1hc
k+hbp3tHUSYeHJTlDeMNU3+b6DmTTarPE9cSGtjQJ0TsO+jNvrjq3VLt6LdF8ppDmPy1rMIdt1aT
qZtpnJadLIiSjWnreghnFqFIaXmvY9t87RvvNgUl3DIeicirQCE1kYm8iODBFuQPTJ6dxghiWQg7
KAzv3Ira0DdSb9e7FBYhm1X7M/BWNA9226FpshePvreebSzkmmWwrhpzfccoLL0d4UJvZnNNDiaR
rrvVdkS8dlbF8kOfToYGtG4a6t8ZgyOoLZMLGY0GOoMFwBardGGsp46XfLo2UC3Z6lYZ8m2uY9QB
uzhnpirpnmERhGg9dazzQ8psg3D04rvTA9lg1eSXDsgVRwtUsTbpMxhsqnrKCdZGDeqwrjeS6TR0
CugGyVL+TTnUAYsmasR6TgHckZWHj7xnrpUHxA43sN1fR5xldPTJzHgpyx2CdzsUIJs+WdebUjO6
40xQxol3WJ1MyMhfyZqLbZ0Lsa+7nvR5QrYOfZWygyvXl24hlw5pjjEQX9J791bfa7+x+Q+H/3bJ
/z9ELgvYBjuJf98lP/1WH//UIv/9b/y9RQ4s+mBUuJAraGw9dtL/0yIbuvsHrCPyk3jM/Jkw+T8t
suXSWMPv8kzXtnFV/KOH1PnDh+rAJuRqJPuTj/tXWub936wJf8sA/X9nOBlsZf65RzYME/skqCrT
5gXx4P1Xtg6WMNm3rX6YGQi/SM0mL7xavv5MB8bi3W8yDf2hqtsS8at/HonieHVl0T92LdxafRiP
E4JpzmtvJU+Q3OAlYfe5k1eS1ATk5WPy6HMDt9V7ojESADEsU1Kc2J6zWA+2nZdmHWpNZXj0wQOQ
iMBe9fbXWNG5gLIp1xaPfym67ux3g+4V9OdElMMWDKSo6aWTsrC3K/oij6yheRj6X5XfCDLdIBVV
xhGipAvRyOSps/EyHftCVtlmdxR2mtOwFE2JETJUKOMCuPvFahy9djGfbWgiiLHW1midSNiJ8ne+
6S3OgchDR0/Ccsm94ilZ8NNdYzZK2cdZ67QfRZP436lbYEZfzREqwgbqky7dyB+hkTyyuyi6WPAS
xl2pWvPG1y0OpMkNspukMPDgzoLx7FYyiJebtWVmj0C12NdpS0xMkwtausYSe1p1H2Km77wtxCGz
3EVYlKMwSplQ82VNxbk3m3YPxPW5uEqTCjFzQtUBYOA5ZeTf4xh7yVUOpmBB4uT56gy8CSwJuqcx
paudqvHe+lMQ1Vy1URizvoRKZigR89taOGMEmjMqlUWOefkMK+1Kz0VnhQ/xM4VBubGScnpc/YkH
GK6S3cRHqllNGzpeB9/BI9rSR8qFweoi1/zZrcwfBFviZr2qvnDI365MPKN6Em/tVR8m22ZfCqba
Xm7Faq3NcLwqy7pON7ZDv95naY0gySyfO9QSMTqqFvmn/O3mjXuu3TW5nwOUsuwE4YpMbK9Q2cTl
MpU7W9pGqFZ5Z5I2GlOqqig14NPaHM4nKprh7DPH2HiOrR+8Ns+3jVqdECR9FqFn9z9zyJTA1Zz8
k2JLHdWAOrzrHe2Sdst1opP+Zt3Q3jmaeMRMR0NyFffpHbNnKAv5vildNIW57oaM/AlIbpAKCt+x
D5wL2XYYkF+ltWODIdaCnURt2DplfRBXEWLC2RES1po3UYJGsb2KFcniqkFAIWCEcDzGbWvVIfjI
JXKuakdHpwAmqJPywlRPxlUXOVTls4ZQEqzujDQL14wjtBdksHpolao4Zr3DUuAqubSu4stp9aLC
EBBwZ5t+XPZghiEWkasuS3p4sj/umcIDi7CQV/60wgUcKyHYO6BtfZ0FRoHePlpqWnqz1KfLYsjZ
e6zssrvHgoiysU+G/IoxdbdWm/ubxGMfFxkkVzyNbo1dRTfWdJcXrXlspnQgjMwS/GtcWOUaImL9
mq4qWD2R8r64ymOl5LJIg6tm1ldq+e4pGvVN6qGuZcbf7E1BnYyeg0tLkSTv6gpCkeFcN5Sz+DF6
9PDoGpJu66ppyn6WYqSgRD/fszPT+26+xXk7vo0MC6RJ90bLR6Wq31B31rs597so6zVzRxAQ76yc
CUwr3J2XtZwSiqq+1VNt41hyQrK5XoH1PRr0YCVNJCWJyPTXV8aTwbOXd+q2KrQPbqkXc81xW4Hy
gHktjkLr7Vtc22U8VBBUGi3/TkZ/iHOzy5/roWDGzhY4P5vDctWhsq2KSZsw7onc+NX/6VUjCTE4
dXbVHo0A0JRnyZPEnHSxrUB7BLvofSDrz+O0DEhOqAMGVlOacRvPMG82SdsoMEmLfnaTpUWHK8Y4
FULcwrxpN/wcNrqavuyG613LCsJ9qFcJ06cHJajBYQGOI++rjHVYvoz72dAzpFxivT5LVh8hvts8
sAl4a6bW2duyDr4Gc3zw1JU4NJYsei1fvLrEyrOxRdtkWvJgV4Yfl5NhsZc0OvGTEPaKvUVoNwub
ToIzJoNEDpIQieFi/ZOC9kpsg/PAX5Bo++XdqunyvOSUc80ykf7TKDNUI4Av6Zl/xoGBzA5sFeqz
Sd5YcW33jWEHvnDgDBZnmjcvWkHShXhHuRKJbDqIkth4dx6ckCS6y+RDQS79tsRvVCOMm9pg3yu1
Qz5ON8/kLmLhCRLGDeqvpWvlRr8O3iZD0+IOmmwMEw6DVeCb41OQF2DHfaKf++tkhhS1A8nHcFK0
7kf13i/CptrNGsyY58YOyPMSkHRmX8kvCNa301Sro1b237LEZSgS5PMKBMs60z7RUjV3ZO3pJ1bl
7abRl2I750I/oIhz95rjYVeC1hPKpkFIlDLsRbG6hFMJgNasS8673n1fVwLBGmpdIsrEu9mW5Q1q
JADsC7O9xGLZ1SEzPXENEMOW21k0l+UP+6pgq7r1nQwHlpxrwFlWLE5yhiiWEJFccPRj4fsEXz+D
+xbDfVKaSZRJY2Re5Use7uiVXD1lWeb84Db4jZK62lYOBYNU9kvNDjWqy5FYKNSSDDht+LyTEj/D
ZJsRfLYyhpVEhzjO2X3rVMVDYLYdFjJzPRGMx8fglVDrErhikruLU0q++EvLA0NYj3lOYLVMFXMb
5XOuu3n1yTbfRHGwtIcJpv+2kN4SIftvtoRY1CfTMAHRL6sdSWv5HLNkYWXgeuEc8BpmjGB4PHr/
GQbDel9aYMx5mmKhBmU9qYYPrOPlS1EWb9z2pThfE46ees/h7wKTfESncXArBSaoCtKHiVHCPd1G
8QZm/NFx3RmaX3qL4H/ckySXwjC+GhhZ1fFB4zm0fwVOydDSYc1Jhu7GXhPXRHXvpXzTcl7itUfg
kbsSHUjamsxaFEaMhe8ZvZjR3kmWGnt9Vd4ebpr/PpcjHamuvoouEXesLrRiI2Um90UnLNJpXMlq
ocCZhcZEyNBBHh6YMsDd4zhcEXp96f3AucwAfvSIUxMZJjN/M3IgyP8gLsOJwY2a8p0CLQVniR5g
x6zb4ZZp2LnvhzFYAVUh44lxlD12+TJFntBPjLGK15F11WeT9sdqzpI1LlrA3oDMvhkCOY8N6aVf
RopLLlqZvyLvzCd16GB49mFeZgSOw4VTX3rlV0xmpvFxnQc0ORyeZ5KCKpSM7j0D7ZuErbBHBI/Z
qr2hrQWXsyu97yTF9pHhUyWnx8lfHJpTMJe5Ew/1XG2c3Oqiru1W9AM9hLpWWO2FIfuQRwsfxa0q
TST5esJiC+XFlNKyoyGMkaAvd42fg1MzhoLR+Cy2iLXMTcfrQsDoaruC7W+9u+raXzjNyhcecdNr
BZPosSxEstcLXPi6M1PxJr17RH+sQXTXRqw0iztXzyly3+VGaozjgzUbjgHpF8Rq6+yIO5whR5Pp
RZTVyihDZTdd7Eriy3FeDQ9iVeJF99fp22GEvvfHlnjtohB3TFSGX63lDCX3X1uI2CJAqawdMLBU
V+tzMAiiymgfxvkpBeUTRPRJUxCvQWcxTai6RW5wQInyJvBtMIAEY7u/5sRf3de01HLipH3Fk9Wf
7IAbESslAgAX7ZCNjfHWZd/CGB68G8XK9FitDcDcMWu0c9Wo/C2pnWY7JH5tx/WqIKRMDflrfsF+
zLZLDXtEPdcMLFXyIPmje1VzvDIMeEQ7hfix6adPnD0saDKv2LpYg2+GhpK0amRPtFMt6ycDJmCI
2dzczX5dnop2RErJAiBucZJFnbZWI8OTztnOJAY+kCs3DLGzMm0qZF5uZGFMp7pZp9A2i4YBnkrv
TcIQGRV5xdDeqTRTTswwT+9djFOo+igW6i4LluvynQEn6C/Kzdyf0hBf5mw/tiJ1S/LQpqX1vWEk
Sj2rg3Au0NvcVMrWInjjxqZau2aIrTHjHFV+pSidXGsvMtd5MVEaTPE6p523H0ruxU82yEmsayx9
TrmUDNG5hIdig8hoxpY7kepUYk7n9BFDe5LIvvcTAq2L6gW9AEqa3eq4WSwFE0wME92BEXURQ1XM
T12BFSAxJ++nxu78pTNmxqIBKBYmf909jWWQ5G8wYqBFop/BjIps2x/X1Ynd0fd/t36X7t2ppgQ3
RKZFfT54z+SX65vc5XTeIMYvt6M5rh86hfXNvAD2rMwKPTdDy5Yfe1zNXjx0Xd69ZsquL3AGnePK
xDgya7vDfWig2zKyGkJrOYqQNHmqA9CEO1UimxuGor217R5MI6/x10gVuREKAT4ykGKT8qyjOO+X
jTIHsUEGf9C6hgkcjftFpHmwHUrd/HBsZe/rcujCpORkqq4ZIl7eZrs8tSAytQ6hgDlTv7DESfJZ
BZrcVaZ9Z6kMm0gz3DFCZ6MpdIaJprnse6MiS2Oa0lNJS0sSHFrjDddNv+0C5Wz6BUFjw0VJekeR
Z5s5qTMkXzzGE7I73kdq+hCtb73XctIqtJknSQOnAxDgdV2t6RrGqwLUYpvYpAcEnnYnrHVhTpnB
3S+rM6vOBt1HYw1U4NqfW6Dsd9e59jlJcgxtXc/WokUFV44c/FPHxr3KqghpYL0ZSiF56MwL+nw9
uJUqRbfS5O6+ZAK5MSsyKPWxJftdN+59HzXMOBImTVZd+gGUs4gbnN1QZIzevy21fogwv5Ubo2KL
U1SB9ZaihQiR5oHYrfOsfsN5+9ZbYAZQ5e9sB5N/iCn4mzXpyNhPX4FusUUzaDxZVznYulXDbmsp
2QEWXsooe60+cCdmG8m3FZK29kqq9k2WEvW89qjTqtexkNfrbdLbDWhRRHDKsjauD1muApGLPWGE
5wxoIaxT3Y2omTHUaA3ZXJvhCmdMmb+fWtytXC2jtzNgREbmYOcnZqzlPfMHXY8nW03+RiJWZepK
vV3o0mTZx/hH+WOHbL+vNoio1n1a+PrvGbn+thCF3Ne2mOJZ680HpudMBLrhS2RKHEH1FaGOXvOI
9CPOsqU7+J1LIKCp4ULxavmwllm6TfP+k36NUowVJ7qgtagPzdTJMkoBur5I1PfoqOazBTLymVLq
Kdf6PvII/LjJXGuOerVSOLbgGIg3QqM2aUPcyOk9MPrzDBM0ZDb83GgceSh0CYB1CTwmMNh/ycAX
hFY/EKmKRwuXXeI8rS0YVGctzZtmyU651ryJDpYilqjHwTV+LE7S7bxQHTUpvNasNd+szKgOlmzs
79EhJFJPBwshW/2skFT/dB3oM3IqfFeETD0ovhXxiuy264u/CBZCbVoQKdz5ybvEsQ/BU0pm5cEy
X3oij1qW9wleBAYQ89YZ7SWn+K8Nehzl7MAOBBdYG+xROwtZAW8v8RjwD5nAec094Ool2U8NpeSa
ozgF94G3nLdzBmfZ3UmgxHB48QyjpywJT3JNwik30kcss5n0rLu9IvwP/Af/q8TnbabmxS5aDg8/
Jym508vj4vBwNaz5Kym7qd+VoB83hAnaoefBN3UqdVwBzXKrG8+sjBs0Y2zQJ/M6C+waKBIByUNs
6q5ptGy5k9xwdiZWfryl7BhDVw1E9BYtASCyfyes5ai44CPC/PRDmWrnJIAdslakGMIAOcInEtvZ
Kr0NaNvq2DmM//oAP2BDqR9RmZpRYvenIZUPQQHjkgVxPCWLswFz8tDbXRMzmPEODcz50NNEtqN3
YYDI+P5uNu2XHOoJ6xmN0JbBhXZXYb7KdOwReVsbZODRnA3ONB4akepMLkQb6qXz3c1J8DBpwEiB
6ubkLS/vZWowOROLtfVKTN7wmT8TRxqPsw8SwVUL7utiauffzujJR84+VAKug4oUQPxx6BlG6Qa2
2ESzz+wsNeYseW5uBr0s94HbnKFJA79cLZsoghwTycZLjRrqtA60BMVsZJAZicZhwRFmtO0bwWcW
KUnaun6VILNVZGAi/2jderiDmKDtCx547Ac9T+39shhOXkmL5AXgW2KW7MeByN6NVS/LJ3UWt1ZK
OFReGP5dO1vJeRXZ9KXl7k86GEtHnrU2HnvG0A+rspPIyb0Z5QxGkl8+Zu1708zs9XZQfkvetVe3
O6agV5K1sDpIETBODTiHHozlXMWdmaN5zVeUBnln4lnXE+2W3a0jI4eHwT5P5NOSOr+oEJzHPklb
pOSL2HMfLBt3GA2aK/959kk+QQ1uPqZwg6Ixs+58Y0w+atUQOFsnfmR4ppnH1TXy8mY2KWpOVcNo
tRcyu6GGEGpLMlAbDUXuTke74fwJXaF3xS7F53YdEuEEn5mFUdPUrhE2NDeUd3PbkVoDXfx56Oz+
pu99QKoZVk6EnjozvgWcV7RwLhCZrgLrdmbV9CT5AXCc+2l9mUqBeqnzEoZGDKgxmwOJPVtTR0wT
V08f6d0sdnPf5Kf1qvWIeWAFoRimlIqJ7WkIZqEWPOavlRCnzFtdut67PWTAMMqpEPvOx9pJLE5P
0erbPrJwrZKR7Vvq0Zk6wfAJPocLfotI4M7UgmfEM+m3k6UF0vU0SWFNQMi4LCVu68jiRtusQNnQ
BYw03uwrK0Ji9bqLQYv8zJTXG1YED7Ba0MKOLvmzbO2wRk1k7uRJ/6BSab4UBRU4Kt//w96ZLMfN
pFf0VRzeowNAIjEsvHBNLI4iRYoaNgiKlDBPmZif3icptS2V2lR474ju/lu/JBYKSOTwffeey4S9
Kunc6q5BaAA4PHyvpWI9ZS5rbsvVQgLgZQP2yY66TLVG4TUm5P4jEez2DYlvy5mL3Sri8KrFnSZ8
8H1kxRxf6OFFl3Q73a9AvouLXofjvesKQzCir0h4Ts20ios7xGEd6jTdZVIjywomjxVrmKgKboSK
kvyGCj+J3KQti/IyR1kgD70/SZ50Rb+1p7sIfkjfrolGkuwvrbs3afAP9hokF7nHVIkCa/lewmv+
HDuajdqKxGRHpUPdpFGErCXJs+7jAA/nMFmsuknjsZgxpHYcdrK9nej8rLUIBSaTt7pUoPPPx8nG
BguD96p1athpReDYV83aTB9Q/PeImmfSU3FOeFtfEf8nsh6ZRtG1N3KZIDqkTrIH4tOeTdr2tqIF
hY/6aOqvw7ISn6jeWixiU/tgs7+7Uk03HYae3T/lzIAqjZW+h1E5EpMCsHmml7FNWl1dD330bI2O
s2dyio9+Sk/XWlbnOhp5NfAApPusE+dN6oS39QyFZVrkeOFbAbJLPy53HqYBBk1E+hkN3gvoE8M1
EuviCk3pV9yXzn4EZXXIw+UpgXm+dT3yR2MUNFj744pamVoerUzEh0A5YN9d2C8WAx3WRqu3o1qI
ItANNZumqBeXQhsKEzE7O0wYASiehr2svarPWenRqO7T9bio2cfb4OjhNgwa6sBOVAI+kO5Yvp9l
mu2WlMUmh8hfUM8aiysr6MAL076hxuqw02jSg1OEELeIipfFyr+34zst5uXd1NfUgcfiMdLuJ5Ew
WUur3mdETZrIhaeoVv4mSmh4TCQiY78ubdhYVnNwncI7TiCKvCR/v4ao5hpPSlLg7BWryPpOpJnY
EJX3sQU3dusnwzG2XDRfXX824h75YuFg37rC+kTwrH2wV3bIxqN51iJo38zh8FRFeXc3Dd0dqm2s
f3YTsrQ75iCYlta7EIX3Fuxxet7VtnvljdaLh/HwunFrtVHM/5uMNhiFnsj7hNNk2CTVfDW27Xyu
yp8BP/8v7v6buNs2Wuj/vWv9n+WTLn5HH7/+jZ9da/rRGPxcXhkDoPR+EXaz7P2Dwq9DT1u6lFh8
2sU/dd2B8w/BQoCe2wtBjoEb/G9dt+S3aIPzu0IEnu2CMv4/NK2NJ/EX7J65HAQNTPi+g3rcxp34
u6w7DMalqgbb+5ZC0cm/l9UaC5u3wLU68jl7fEaPeZmgmtCLKJF56UXK5zku2/qKdi68n0Nr4TTf
FB3OWorwUWxSusnoS+cPyq6sfNkqr/VXH38HS5BFdZYQEuyG5UAo2y7LB1D/mNzagNOpzZz7Ie1N
2nyZDwlTtrdEmYvUcbBh+AjNGQdOVJbLCFPtNFthDDEtNyV5ThYx+41fHuTPFv+/sbW/bZAh6v/4
9xM2IhVIuD9me85/Je3+07tDAYawE8zr31o9IXjkUEgaI4ZgT4jiOkogKFnb2cFA9b3zVbY8eAFt
WLV100HxfWpiHeYPb1/SKy30fziJXFIQRPhIicyRkD0j5+SB4fxCP6BV8uKgfC6uaSgmxcXqDZ3O
zkySLJZ+BEOpk2Nia8NhU+RzW5idK77Jp4ZaZtdtgkFagDzsUdvpfo2TldpSOfMo9j09o/UxVX5s
zXt/LTr/Zl0L2kn7KvK07ODG6YGexdtf6neuphfY3GQJeja08c36vAu/D8I4LYi3KMr6mz3ROryX
dWY176sybtbbtz/odxys+SB8nh56EOm82imMyeEXKjOnuS5a/Tl+ETxtR+zbMi48e+PavOFEDOTe
O9w/UqTUZWWJMLpFbDW+LzJZ59/fvpLfzbivVwKjhllfhmBNo9PYb+wDC7Ewuf8y0mX0byQNHNKJ
FElCAS5ScjdoTbz9iX/cZAkHl6lEsDEhT/3V4PHLd7ecxAoaLBHP5dCphtV7IXCKxlO4xsv0l88y
g/CXQcp9ZuLynEgw4FmjgpMHyrGiLNpMui+zk9CQ+gY9ACDQOWmpjLuk6cwtLhd/GKK/uIj//JKM
Id/8h34xk+6JjxdLhFZRXujn2cZRvFIVMrEDMRVa7u7b9/MkScs8wsgRqHsN4ZvJ2z4ZTHnTOAXd
6upFU0GugiP1o/pD6fbMUds+YAPfvpujFYjGVZOp2rf3ckyL9TGHCdCCPyuZEGMoMBDO7vKcjD+P
3htkp6tiTFS4HIfJ8wiDf/ui/3gwKKolDh7EIw5s8tMJzYFQ7aJnrJ9RGSquQllRkX8fEarLT01T
+WzKYiQiffy3m/Xng4l4Ki6FBaznrnM6bcUG994qaX1dpeW4hKbgZhj0NghbxOvYczn7QF7yvSJ4
QqRO1jy7S0We1LayIEY8ZBWdIBw64bz2XxNKuRECS99dLmW1eDrc/eUuhaevJxcYkIrOa0L/F/bZ
ybOVyYSTZVDNV8T3Lq8ie+B+vSXHXDGo1sVGtnkWaY4DNxYUed4mXYNQgbNKYi6TZVR4yfLMAKzy
7z41QX5CFnsF++7RITrt+48J2ItbZhc5g036pHFZxph5q6BgpI5Udnk6tep9luFaUJMhbaaKzRRt
cW7iA11iosI7crj6+fO6mC3EhgoezUtDuEe6uLHXzO9yYq87TiDQiaZsvqXom1ff/GlwKFQJKoLr
La9/JD/VGbqPR8XJgmt0WmiFcH7qwfnEDh5g9H7w8T08rr0IxodRdf74Xuf8m2mT1jkzCBlsHLKb
nZvOEx9dsS0mnjoXrcWLHtOW4ss06LAoUy5p7dcSs1bu8ifxTpGnS+sz0JV/Jsc57e96yhYsZktH
NajfauXlybLPgTuO4AgnqrsYHyfzaVaCculGROC1P6OfluMx9qBGXZfgFJezydFzfYlsZBkuhnmY
GUtzGJuZLxszYLDhSPEeEGrcmzWzC2OXt60Nu15zYqHNRiXo5xeQOacTCFrAi40xmiIJN1SC81gu
9ZyYSaysAhjZe2ipPv/IgpbAsK1uKfX882d0bWch5cqwxZER45I2O29EukruwSAyytrHuU2ZHDEs
852SH3fVw9jDnZNhC/H4OE091acaroBVQmeMzCcKK2DXtrRAjDBYL0HH12OiN8OlQYucfxekwTFo
coiM1Xu0fAjsDzQLzHBpgV3yTo11FDFqEhcFEzDJmcKLqc86cXAgGaoIxYUFUnd57sjB4R42M3rm
ciuZGJ34Pixt8IO7FRhKOYFSqkeOiFhuzd4td2bB7y0cNc2XyKPWn687QfRYsm8sZZ574I7MAnu1
0oSmIevGZvwq0Xn8KglFJ0bgTSPciV2zNB6vwpAL/Lo8+R78z0a5Tc8lIW8xH4RPyVyLF6VEN26R
kPIKLmGHNnAnVt/3jiMeSy4PKiloxS1MZbvIbrRHL/xTNnj8Yhshmueycg8aQYm/vuIODqiCuZ2Y
wMyYA8caeMe8p/QWHGgRmCFqttbjQxvW/G9HNjovcJD3zA1sHVd2GWADec/JI1rN5GFCo57yTijz
SnuR+aHK9hyehNTsG2tqUo4YHwLEnNwFClqtXo4gO3ReXY9EqfMDO2zlXB/lj8GMakqXkNhIX10d
eaRzKAn0ye2HKJVZNO7AiwRmZkrLFEe4b1sHieyjJeS0WBKU/4xt7GrJCNLnVi7LzPAPNboxWnV0
zZeajcLU0NSVcizQWtvgEe0tiFCRvWucNKOrwF7dPGHAggsiQkQXerTOseuV2QJbv4OZvp1Lra3p
soh1wDXCneTZdF6IAPSp1mSh4BCL8yVp7iPgG15909DJnkMQrxnusT0TMdPNvscNChoyaVH6UHti
3w5WInbRyh2JoB/IcN0g5vcK/xnpjeUhXid2y7jg8xl3frpR6ZymNOGgNTrBTT9H2gwepD9mJFJr
69pDQVw1v8JorxlDMeFtRXJJlWfl9zp3HJRzAyKBqRJnHHdpVxU8j3oz25YzdDd6gmSRH3Ja1Dyl
2vFc1oJmQZDvb6PONrMgEfURI9fOkG6MB7tvqfvTcYYIiM4KAgrzUmGP1XwX9fTxsXZ5A0yCTQtA
kPtHQ5XZYeQu8i5Qf9QMqLFTAk0MTx+n2SXER0Z6WOqVC09na+CjPaecuX6mS5YjfKJ4O/HOURrU
+9ArzSLb90PHcJx9meG2CEJFR2KzhKnlvcMlCNJuwxQlvWNLFhlfKcQ4hseocs0Wy1Sslmd8uZxG
fp5DmPXNzZmaTjTRGX3UEGpfkuaTsM6HfCVpgWQcQcYEdKqYIg2yiPu4m/nytO1KZvtxmQKuOMip
zo0HDGcBL3Y+rGyn6QMO5g7+HNZVNpnfW7xGMHBXyiFcud9YZrrXVsii5ViMSrEXgYrUtGEnmoDu
Dawk481FRA2EA3mQE9CngSyd73RUqN6iYeEs/hernkp1b2P6e8B9H1F2VqrLugsflEVBNOo4tM8t
aYDWpYJ7R0OVKxVbQgWz7kvGnAtGDFBG+YJ1elXvK9MQeJrAgcMmg1dqb2jH9s0lbaeppYmeY7GC
j+0JTw+HaZKwDUBGxjPSw8qunCtRsqzu47Cnz93xjBST/Bx2a84qPCqCvhAQj2ZLvyrY4RsvwEYa
bVplLf3nyHUG794H5uVB7CAoy+h3S3fBotdGfP+YcRonPYJYVrJyG8BOW9ddlJWrrUgBwP5yOfNy
DFTmi+vJtp32MEYBzgnJBm19SCg2Nix8fk+XkgyHcCO83nW2C7JLpFZAM3W0I67RaM6DwAW0Icvk
GLii33V4AtfLOKpt+8yZnNQ9xO3s1Eg5ADXT64mFtG7boqm8D3B2aO+f2W2wtN0+ggI/P5hM2P7a
0n1tvYcVrdfHvmZUo+/wffVhDcYEjWXZAzVpz2iQJCuKwzFoAXgT90yYataTT7hS/0XfCoFVwAkN
YFkgSHaqPKxfUrga42wsMEv3DRiEIHx2gOoVbFyhZW+f9XHdScP2syVYm7iyCv+GtrZVFMiMW7a1
6bc0RGiOtqsJi8HFAy3Rqfl7X5D3ltwoly+T3/7cfdtA333n/YQKu9GbCVEcy1JbiaqVHyjftq23
gwmr4pH9lE1+Ev7HQLIbw0vFC6NwSDH+a0vl7KCUmEezrERMJLzcXWi2j4oFnNch9Xwzw1XgBZhK
MmvBl33IyZFM0B0K3U7h5dolFltSmXZoBa9lWuWsMn0tExe+bxDwMw8D/j+mAPJ0zckhQHXP1YK/
r8robOiqzP8kgRFxKU5rBUDbEqun1kCPUzJNAqtgZx+Svti6Z54r2QVPNns3EkFJ0mMuy2H6M+lh
m4ypzItKSxs7f+2v4hh5bsmWqHY58VvnFSwAvij7EsI9UTJVykyIVemyRk9QW9maINnsuUFtHZiV
M+ymmStVSQpAF/71GjTr/egZsv+2iaOZH2bnTcy7RLaB4vo1UAJmlMKD4F1u3RxEJUmbpONhFopU
ZParUTwy27j9oPyvE22j5uC7MHKvyAEfWRZxXZi9VN0GZsuSRr25R31T+73zfbD0UkS7qXRGnH+s
h9QN6HPjlKCWbSvJ7WcOB8a0B3hDucfXlVmlfq5gntNwH4uGRiNW7gg0ZL1xyA/hRrYgW6LmbMkQ
e30vB5jVE9NMbq5g0BaiyOM/78Ta8Qpthlas7EiDGk7RQ0NIDxqtAqZOWCLUxzgO6dFmH/BeVnMs
P5XK4WJ+PEYWTMd55Pg39A8QRWe+schrh2c06DGg71InxYgQdJ1yO44+jwW5scUxbf2kms49tqPj
w4oMn2/lrK0pPik1jFl63tq12VTYPeDIaTO5iznIh37HYKmo1znzNptsFfQ7+s3sUhI3Nrv5sWmV
kkf6ynoMb2mguk125ceBzfUgQjLvgRDK5quORLeOD+SqmFcEV7UpeJGFwR+I4ZCxUXNKjsZZ55gB
Jkhj6Nyzzg1K9tnJj9U1HUeSNkiSntiobkkiYBdIDq7Zb/a+GY9xmefsrG3uQP49XoEqLHjxF/On
2ZWo9XYqwQiGO3LhKIZuSbM2W8PCHxKzmRetudofr0fR0wt5KIep4aEqzcRXXYlZjMmXMZySTB0l
9pmAtxpzPsM0Q6bMe+ahzOWBl7ULVL2anGTsd0mJYZf+Xo+3l03t1Cw828ECVQ/ZGynv+GC3Y2aK
FY7ZWkdjw5EvCaJMPY1qyIwZoqCHyeSyTJ648ianL4jSgNmUf69s1xwC81ZyYrMdnDG8Rl7E9pKD
J8+5X+S6XIoJadQlUPllHs9ml3DZpzF1Zm5K/GPnoxN7ZK+hYajybbMZK8uy/3kihrUasTGYkwTu
MSjyTvCrhDML4ZKWZc3PWAHwstjWCK1VpCCcw92YqkRbx9BvxfCAUEgM1taaHO6/lUbm0B34tJgp
icxYp2hDRUQz95ukhYP2EIOM56n1OBHZrs+hRY5wpvCIsEeJZLM+ctfNjLs6HWfe8y5oa6AanB8Y
Tj4B6fwg+E9mqmyZk/1jG8i5B1aGAp8djRM6KUeVAv35849XjxgQs7Uqrcqol5euKXW36wE6mIFR
T6Z+RFLqa6Qslripfmd781yTjZpAzMIVFlk9N3JyAvOKc1pO2muffAM2r8uUJ2cxsvXhzp+DVZ+H
w+yUKEddzhQsbKjaEw6BPRqYg485gh8Teb1irsq72uxEXYyXzDPTj1MjYXAFbykgYSKCr9nwD/5W
U7lyyRRJRnMK/HGwgP1qLrpZkZKhB+78JWs3fbhy4vXGEMf+jkOSzegHKlLzSDNnMJc+1DMrIT7+
Ie77PUwVr7gODKWFP4hqYb1dMG4y1noeI6gVesJZBtTbyvRKZyDFzPIkGtS4EYbu15kjwkbGPYQB
Z0bl21Wjf1EzwmKGzYOGjomRPKkZhXMD9C4qp69z3JtzplEsp3JneQtpVhs9KL7vXz7ytKpGmSrk
eOqZcp5r4qJO6tltXYd27/dfpT+Z7s2PoVGGyBn/9u3+/CgAlOxxIRS5FM9PM6lceGnrSHXia+bF
Zn5qfE+MbAqZrJm73r6Tr9XAX+vHBN5RphYSDp3w/+xKadtBYU/m9tdZVAMHmSGtXEai7L2U15Ag
Woe1cPUbJo2hJvuIIspYwszatj36khuqEKazEXHkNXPPj5n5Z+8DJr05ImCZBNN6hQhz4ldvX/4f
t0pQFmZj69gkijqubX7/l0r7rOKqT6ZAPvUZBhQEnbYyx0IWV45Qb3/UH2NOUBiOaAXRCXK98LTe
zTYqc9HktU9RGophOcZLmE+PzhqYV8SPk+mvQ+60hQLh2IBKXewpVNjd05wu1WkRJtTvn1ovNXNU
P/Oy3Q5Yxlkg3MisWXHEfp/NxMKvv2GAsdU7ZrtKnr/93U9vM11TKU0vgzapdP5IEJ1QXYxTlIgv
1CQ4Oi64/fHa1oE5zr/9Sad32SWTjG+LYpxPozh20nPDddSFwsmdL0PdBMU1UAZzNM9yTmpHMqzN
rvHtDzQwrV/Hvytpg4UQwoAY84qfjiBYfSuTyaK+wJEw9WQlYjPNMSkuPNdYdeVMqECWLGm0DQok
Qz8RwP9rZqHxUv9+BT6DOLKFBCEW8NVPZxYMBKXTBvWXLrWXpN7Ty1qLPVWPNMrPfmxbRpWarbHv
oWbEwvKjKG7J3pS8Kh/BRXo+/bg5VS5NiYfS/8Jb3HiR4LSw4i1mSdDF1ITw30VvhRNkz6Jntg4m
aRbLcRnACO7S2ObF3+D/NvXXnjie5dmZ1IylcCwo0cHIM7ih84zWMiKTprDM3kqPWJCWraXcgFOM
SSvnmUEeYW9DBJRZ4hF1tVxW8KNAr9naM2sWhWs2TQT+vu74XNh/7TbOK1yQG1snE/c/THJFZdId
59EUWeqCsuzbz/+PARd4LpBgiSndRad+OtkOnCxSxDHL54aMK/asSdubI1C09mYH8LNk/fZHms7Y
b0OOqTZ67dEQwxwGf+T/BuXSdzqcPkeJb2qM0G/94hppl1tYN7bGSQQmq8SV1x5mB1s6RdiyMlfz
9mWcfnMhQM8xc0JJ5n/C07DM2u/qiWeZfi4ayp8XWYVR5YNbTK66cnX/l4zM00EOxk4GgkqRj6cp
9F4zCX+ZqBEiJVnaav1l7Np8fZR5YIZFnrdmZ/X293JPXml+Oop+EH1+QOdNCPtkd5DgBiqxqLgf
at0j+IspX/aItimjctLNCJTiXaDhXfGPgIIN43KWInrksCZJODSGEEowHHlM/76dRMk+1Fkh0jzY
WcIJJQ2YBJ4JvkxNWWu2TBkg7CFtpudj6JsycVHRHXkYLUfw5axCshYliWU6RXgkzHzNgaCYu3Pk
e9lSkhJBRNxfklBP7jf3IOIIZ/OeeoH4s2MqSYKHpTfMH4YqNytz3NCqwAQ2NZyc377fr8TmX8az
eaZMXj6CC6I6mUdP5mzUodRUHS9+CL3m9bMGSekUuIDZ6g9M9UxBP3rvJSId7gKeO1Ml/fkrNeKd
AFA82dxc6QWmnslZsGWmcysdU1Gwinyw1iuYginMhqytgLAtAuSN2GPz4HicrUxq4+Fn449ukWki
kbjn8u6sob3ye2NTmQe+SvI2Plmv3XEMQ+aDR4cKKHI+mZonmTvsWshVHJn4m12vMlNY/tlC441k
7Ob0PFj34pgqB6EADhrN5i/rbfj74wO5YQiVtotgSbIWSvtkCHd8gzG02/i5HEXwKVco8w4u7dGj
X4StR40/7Q8YJKLLBbdcDKEuro+VW5SPY5LZIwbWgSwCnYhNZC0hFCgSMj7EnF/1bTlrot/ScHSP
GIbvKlptz2PrgXfylYV9kV6O/26EyneZ2pm+ZkVKDXghHYudRTDJx5U+8nhBtFkuNy1ZSt6OqiF+
/NXqORyUcMC2OlK3HqtScfBKizC0RcF+bBcojBFXmNLDvyhLly5B3vaU85piooXXO+UXVBPycpkR
B26GtbOdnWhV8OCyPj+1KdZYAiT9lBJGovUZ4vz6YQrE8EhOX4oOyra8Gk2mbD8XQ6SBBLbq3ve0
ZlsUD8ccusSBNsFCCA/9onk7T1EG4deriF2osYFP0UjBJs3zjwN5tFTNY4Lt+kk1Dyvi9h3bTwsS
jmV5W3J177x+sb+6S6+/OMHqfUgHOWzT2a8uiYvI9khss8u3X7LfJ2sGBG1lJjPJVsFz2SicDIiG
8k/Q4Sx64XnNt5Eb18XeLxtiIXxl+x/e/rDfF6gfHxYglDPLPHu40x1JTNIfZ/KofvHtoEIjNNsP
QM5cAjCr4nr0hBFFJ011R4sQAfDbn/3HyH/9mmh1aNkwiZ/KJgapI6jzqnrpsGm3G0hjxXyoBKrb
vywTrz/pf6at12/puZBWJbB+FuTTQ+SM59sd0cq8OBOsE/Y8LBebhgNPtpvTMnhfE0DxPoMB3G7s
UhLJJkY8omdjJv3dXPbIvhDr+e+Ur6KL2sK6znoLpoK6Yv9YVWxe3L6uoKb1jndnj3n9nQj18Kqm
PHtHrLL7Mco5p25AhcOhT4rknagixrEVVD7Vm4JenDNFFNZUtLzgYYFj2Q2K9B9pP9lzL7Yrz+8v
e6ETER63xGwD2AZxXwRr9OmWwLECPXvhsr54g7n5KG7TM9Hk5XFe56cajfBnYUXzbnATmh6dsnzC
2oB5794eAtIM5t+eTGDEmkYPQpo3y/jJggI1vqJ9kAYvyUDjgHIa3to5xMC/03RJ+t3oVfMxqHo8
65nVwoClon8kCSS6Hlt/7AGxJ9a7FYj2EXcehTMVR19AUdVyqwrrOltqmGwCYrOoxAM10JIoVh4a
Qm1E/9u1n2m7YGSNt0EbIbd3OXwfkM1/X+B03YigzaCJUvLMoNu8w8tU9oSq6wEdfjp8sKVb3JGn
wwLhz850ENA6cD2oLHmYyohYACCmfAGMXBEe+IQWQEAwHo0Q1sR7T1rhVZYu3keHqnYM1avAEvT2
zTX37vTeelQXAhYpdLKuef9+2YgNlIR57kH80mWevLE6kT+2GeyHXYHu+caZOEv85ROd34WvjKrA
iDE54jhAl41c7fePdGy3VBVL57e8zclitQSIV3JprEsKlXjTACIw08tEvbSCCGOMX2Axs8i+s8ZI
HP7y7f8cWkbzjskQ7hFK3FMxoJoqqYEy1t+SmQYD5/Ym/gJLHToxXAC56cCSUOEAj4lhRVIr3OWp
L48pctgddZIo2tLwJEFYNX7wKeuB51H6pYReW5pEZT/Tx06I+caHeX8OxS3xNrhkXMgfi4PpJ2nt
asC5ETbbsFple2ZxWw550VvXke8AVqOUYV1B610gTE4sZ/iD20MysXpvcY8UVxVtXnaUohoTrCRl
jaQEa/N+pOn5KEeOpuxF9H3vAvBIqxIXqgqQyzASaRdtfap+tyLKalquKOowPc/0lXq/LJMtyP32
emojrTdNht9wy/1rwI2GwaTObD9xP2Juzj4NNYQZL3Mzw9HJMdW//XT+nH8YKRGiOaRrhDH8UdcT
Lp3QYp6Kb6FPfWATTVH+FZXHQteQR8aZKnhZteFD1NbXZcyJlF78sa3+dhn/YsCGRoLM0kcEIrWB
3wcsSildafKyv8EbJN/t9YH465CWVxkx03gLxugBE+ZwACEGBy+K589pqMaWcbI6D3+5J//ihcXS
Rm2ZqQOt5alid62GCchykX9LAtu/73xHv3dLvHsBhd1L1sXhBn5Qf9F6dXVOhqZz3ZPySYm97Ofb
LEhDBMn1NGIMHcR3lPOd3IRdVtz/5Sr/2DIEPnpXySuOZppD5cktGys8SVHnDd+oenfJB3YW0Lao
JELd0LhzXX8s6Cnp1YcMpmTzPV3tAFAZMIzpTASNfpSwE6/sYCo+YPIFBDuwChxUDt/YXpM82OIz
t36Ot//3WTws7bf/+Penlyqrd5nmkPLc/8rDZwsZiV8e8O6pf/q3b69gwZunir/5riif0qb6zWrx
8y/9kxDo/cOjXMIuUVBAZg/FOvITos829R82WrRAvh5hOO3/t9lCBOZ3kCqT/uOyxf0nQF/8g9Ej
ZejzIebv/Z/Sl6hM/rbGsYGkpM16Y8T7rkPR4WQwqrEIMWE53YXXWzNb9/JAEiKgqKoP7+Crps25
xIGE/EsjC9wXyh8svBAyfykpx6IFmC1yj4k3rohVO7MGS6iHgc7CJXmoWX4LIEx9GVUWfJYAGS5S
JykvAdW5JHgWatfZWVZduOQ+HHz0R7SS8voqR5LYfK7JBiQ4ZWjXs2pxzkh9HxHwoXo4VOOk6NRm
oKePoU2ep+q7xf80TtjbabzIgAiyLL0ixqL39sKHYLRFVxYS7tJb6acBKTb7H9UUyaHVQ+Ff9aA+
KXlQNsIBR1RGls6bCraXmG4gV/khHLsOBgbaL83XTWetAnYgCzjcI4cjoeY9Kw2ix4taUmxhqweI
EFJ/Aes7voEqFA8mqpb7CUtmYYLqtrGM7Gk3jDSgEUyCa36eplJP674AFkowUVFrueLToNVfQMij
h4RUZahZzWryZavt3Ecea24arp3n7GROFuG2gL5SkyaeYJhlskBT0az5Cxr6RcuCDmGyyB0N4cxD
3Ai2+Mwt5ljdsC+0zu2pVrd2HiImjCyxoV8MJRnj5nlKv+Yska17jxgCtIHQ2MtQOkx3SIXkwY/a
5QmdZ7GfYEpvl2LBOGmYJqOhmygseCQfetV50/TDGZBkMCjIDyCi0EU8DzGgBTTTDpVhpgg/Td5x
yAKulJbzzvcSKE09oT+5nzRHvUbxnTL0Fbw0+NCIEA03mEHbd+QlfkCCk9yJpNO3UzoGd5yBxs9p
FZLvEDnxhWrT+Y7x0BwAjGfEy8zxbek2y0dsKBbtuoH0RkB78W5ysuAmIijzMW1ncZxT33pnzTEI
GUSNBAcESlzFaEbPLOIm150TkB392HYhVB4DoWGtqe/1MhdQ2OI0mbcSLSUqgEoF87ZZ1vW8Vi4o
wKjX1R60TH8+YZE7o5uUPGISFZfRSv4fGmc5PdDC0QRrkZEL+6RQ5XcHpV6JT3tlh5uwuu8RFYCM
h/t5SyhacK4m+YBJfqfzwRMbT8zBFZZsdIeoE0r632gW3g1J4l4689wcMaIMmz5feNYwINUdsVf1
I237+ozuavt1ctOPjkH79GUYXvCkwU63uAAW3YbX61LOdzGL/EXtzQpGj1g/DfC6qwMCD/c5b5R9
aa01eTgdwIwLiOjRwcvbbyYm8OhIG9YookeeYJDfI/ofPiFVLT8u6CA/iqnP5JaWRvGxs2pkJ/Dk
jr7Vs6cyWKMoAHDEdutyanKkBAZ8RLkbBFJUy4tp1hFK6KXICaYEvvUOYgkrpjSObEwZ2S0yzvli
tloCmxoCKBnFCfI0Gc7lBkes3nnw8PcN1c4top7U3Bd2BWTXbhPL3rZSTxeNHdU70ujcRy+wxLve
Uh+yVd3nHFFfZtmAFYAobJNCPolAbl126w+Byr3Lyl5ikpg9aka5Jh4xS86xLAXXxsvNqzEAkzJY
Kans5tkfbGqq09rcCjCBX7tXAJVjwdxB89pe4sD2PiSpJ7c+bD+Y71VHg2ONkmusDcPnXlqATdig
xgVZ3tij2Mfms7qA9gf2BO37N0jjAw2I7goYxrSnOTvvSL0Vn2ADZEc02264madpgQlH5iiCVULQ
+t7lTF94Kecdgj0PiogibPsk1N8RSAB6oe0dhOZ0629GnXEOK2NTVAOOnM9HN+3n983k6XBbJJO4
R/8dfqWCZaHbgatJDijHhH1MUDQauTi8asZaPg1SNZeRT/kKKBmkTmzzYr5NHJoPGzLT9MadPJuI
d8d5WBxL3wRJRARcMgAup3VL6LCmuNxUxEShPHfCK3wdzY3OdMEQlc22B1DWsea9dyZ/OUdKprf8
ULJD81ify4IIzr7z5iurJwcuCtvw2SOR83tjeS9Z27nkp6J22C4GjEZMOpLn3OIltzgFz2l4HYmi
uEptSCwk0z2nNh5BNC/NBhnEh8ZW93O32tvQUeC0Y4o0dCfTQ0Y+I6jpNbrrHNXsLd9NxdbTkz4m
VnpTYrs5sMeLd6pWzkdMPN5ZTl3jwPv+nK91+L5z9cRJuWweUJoYBJGCL50XQHJULMtrSTlsK3U9
Xje1nRytyXj1fRphZzSJmztGbgUwMZpus6VRL92sLYxnrVOy7fHCx8SPvQuukPIyWtBtQ5IpYQqF
rG6r2JIHlJrNOaJId0srZt4t2s6uLJUEG7+um7MefwPhO3P/2VUq3ZUhlMwRul6vna951xbb9RW6
N1UJ+k2D4/PCDlSQbordXKXudhGz/u6IsdgPzjLc53SmOL5Nat8kxAd6IdHFQlnxfTY6+obyG1iE
SHRcRQbriBaGs89f8YKeW4U03FLrfBoulQERynr6irq9/NKhoufQGBYvleEYLitEQ6a9L2lYflNF
ps+FxXLP9rvYdZL/hy432uA19Y9jBi2RsGxvh22DgjNNdYAMVv4c5SFGqzK1znrai2S4xCXknFJc
uDr/L/bObLltJNuiv3J/AA4k5nwlOIuiREqWLb8gZMvGPCRm4Ovvglx1y3Z1l6Pvc0dHOFxuyyRB
IDPPOXuvHW+rNlGHjgPJpkN+sYfp2mzdkZMX0wagL0bU36CKAwCZjRXamoUKqUNu98eFFGm6TfGl
tUGN8N4f4y6EYz9Fzn7oTeXHNjrnodoXC3VSr6SxpQv8RenVpeugPGClSQAyzTuWaA0mvfZRxFQc
OGTibZzOnDDwTGxSvTy7VX1x9YaeuNrNBDKsdGYIS/De1dNaopJLYhEKxNMLfwV8SQw0wYoiwpSz
hbWZ3Zq5pl1lMw67jAnPHq07HBczv2hpcT/VcbRtSTKGu6wVvpNNF7kgO9M4zXZNWzFFADe2tsKS
UAD08LuiN2cWYdck5wVSJ2u7+9haRryfk6D0pS2+KswtG1KkgYQiuFwZcWWzkaUgRAuzuwy0zb7E
OQ11fPPFqkRq5Yx9cXE0Au/lgiLt7Y5YS1l1hzGv5Z6wDI1m5ewd83a6ZLH9CUvF957xf2up39RS
ZGla1B//3rT+4aWJYlw4ZfFjCfbHj/3pXBdEiLGSw8XxpMk8kJHmn9WUYb1jgmeiUVgqpj/TyCSF
lMGphpEAU/+3ANw/iinLfsehXJjSpBYnRJB39x+41nmJH9qFWOKZ6VHPMyFnRmz8rRWy2DGQzHbO
Je8xrPtFjJqNcqMl2mpQzacfLsz99y7kjybwn5sIby9G0SZBXUqLWNpfh8ShPVqYV1vrEmlT9VxY
pfE4tb18Sglqx2pg6NUzwHTrRfa4vf4fL82oWCfFzXX+NsPEEy3GtqRTP8uRl5acj9+sEePG7Rzx
aILoAN+Nusj0m2BmQPXPL/9zk2f55JQojPuW3Dm+uF9HqIaJIUImmXnJ2Heh02Irg4pD4Fd1jMvl
5cbc807//JrGz2XyHy/KrWKJpRXq/jrmKSoSPkMW1YuN0vCxoHd7MOCOqy3dXPm0zOZOVkx0Jf6f
rm520ALaV6dCh5KxoZu+YuS9q9yQQ1HDBhls5nm2XpgwcIKCD6WLm74KwFHGLItIrStB33SEA2/+
ZmL067h/uXYOB9ClpUDv4dc5jofsvBvdyLgIVNdPKbkshzFjvr71mlE8IpRc/BR28/rPV+8Xcdbb
N0aGsnRoJvPCcvlGf+ijOxpQ/9GuxSUhQvgRpmAMlbSIvunJCBpIzOPVtipxZm9lfjpFXbz759f/
+4O5yClowDqLhgN92M+vT1pmkWK4E6z6znjFVVA9AyfjUNkr8Rvtxi8N/LcbhS4PTxaiS/Qqv/ZT
gsnFi6R34mLFcrxqEKjSLScEzrGBaTavY2pZL73uLE+nnud+5Q48LFrijvdJCpfyP//g6NBYLek+
YdH/5YMbllZi8Ar0S9cqHhKLUrU8wYfihI6zVv4/HhIa0ctzyf9od9HM+vF7FlWix5rZG5e6QWIL
Yi+bfQtp8k3n6qhEKIcOZt+UQLFi7nKZzeKck+cGKi4RGgbfZC5vNKcfryEA8ZDDiOGd2rSXG9E6
430U9WrgX6X+xnuKBPcoIyJUfjP1+FXkudys9OJgmAi2Cvm36TFYkaDziDq4BEGiq+3s1jVlKPfN
2ObVcw0Lwc+8gXUPb8QpBwO24bSQxX4zSbXHYUuGaZxaKuPsNEMMFIHevHq1Pl7/+av9F6sg3nsa
hvBRwG78qnrAft71HM7FxZ5dLsjbZRYox56FHohHhQniN3f2soP+tL3BL+CuZs/FzoaL9tdXRDxq
JHo6NZehMssbu83tFzwpyy9mEn6v0mrTgScbxAGKd8a4JO9RTsqHmKxmxtOY+19NXEv3CSbwnY4+
9Dk2LRbO5Z54u0QNu4azEnEkT9gzypuJzPiTpsXEJQBzQibelb/RCnyfqP015EOcyifhe0Y/iriN
oe4vN+3spdJV8RReSn7Kp6c1Y1N1teROmWjP9gUE68FP3B5asWFrmePHNPCjrYxC+JcZ/7buT2Ml
cd8YsNzz1t32M1L0feQ0HCwLEcKo1AIb6LRuUquv9GjQ3lca2qY1ah8MiwN6SdtH5BI1a93A5kb3
beg2bAFIKwCuUz56VXGhZxTdeE2enChnyjMjJTBTHqd5CPUMOT6KyU0J056yL3raiDVZGzDNDDpP
mEnHPnqd7HJyji1G93Xcsn8f0dPkBG2bSXWvdDrc0MEpu8lsanQywCMSTXvX1aqnrsiSYW0Grvsg
iTjSV4qoKAeXc696oGlhjRvIkVPtO63hfUZ1CoGzQIOHxB8sAsksXWfVB0NNsXYIkDKcjLCj1VX1
wRG9nXyYhl5A6qYrWV+0gYE7AXHL/Fk1BgGZOQrv6t4N8wxMq7SiYI2UWD6FUce2m3KPuKR8hHgr
SXdBekPcCUcDpJqinXl3pW2/EOnAMaHwWG04ArIQM/ger0088WOTixEOVQ6mJI9CDdCsSDL3BNU0
7diZBYyyCkZvp7vV0Qz1ZLp1zFKd8HF6YhtOWEAxwcajdyBrJjr3qWyR+uI6W4VGpFPVk28szXxx
01mkrpNmSJJi9YxRcf4oGi8+Gj2NSoRikOlaQg/tWDU72vXBFmpZ+SmXDfwLU2PW6lTRKzfK+DXs
gqTFrh0Wax1fBJ6toC129H3tdU5zwufGynVSYINiHIlYIPGZ+Lb21VJwY0c7DqtHzfbi9KbHKJxa
x6LIZP7okomoS26AbCrdde7mHvMjPJnuAlFEPoebGWurMRgYQVMr1gTKsgkmDjHVqZDVRy3qHZO3
myYQwiY15d5W05fDDx3LK7x4rnShIcsnbJbDECu49aI8BEkb5sTVBL8oyN6PWsM3NgUtm8KEYo1A
Bsm6AjQt3sUYaem9e2LRSRWKfwMrY/Us64Zv1hEzXyqZIZqv6zX+XoyjFQRXkLlN2rNkxxZsfNej
ip4nx3oJ7GGgwtNdrNuZx2qUD/bLGMzyCe9P89rMkXVwOoeFx2Idcq1cbvI6gj2reEI9Jh04dzC/
2Lw5Kg58skBVntCZk0sx5eVNWqTGIxl1y18qM3lq2571meWMZITMkqS8C9HyJ1g++Ux9zMHH0Am1
Wc0uFvyth0X8pUYczFA9M/kbdSSSMwxFlhiJ+P0UqlyeJK7/KwQQNvVYY0V9WyM5w3mnwGYTRSdR
A0/2mlcll0spa0s8Nk23BLIv7zaH+pysTBpd9yXHTuJz7Xi6V29nkTRzrPqugDONELMX527mG+kt
ToaTMYhHoP9yQ5L3dO1iyg0T4eBjEhhsz+1YDetpOT1OBtde5BMfikeSV0qjvnnFVT9ek+V3QPgA
bYY0Tw562tsvb21AJmfNa5Wx2yoZqmc6WJx+UfFP17eDAtCnYjpCPHZejJHzfdJkfLWKNzMaXvJq
mcSq+jE6+UOpFhpkxCPtlIF+bgBIlCduI747Y3m3RanYeJqy3hNoP171ROcQXpZ4wW2RVs9kArGb
T2AO6k2AZPTFaWZ6dVjN6HWppuadk93ECaosh2k8wc8AE/12wIHwKzfpnLSv34sfczn6TIkElpvZ
k0WEBGkcCQ5KGLq3gz15J9wH1kvkwgfase3wBitjTOaVh8E72YCJDD5nGnyVVfH2CInAxhTcwy7g
GMTO067r4eJZAwI+2fAdVbRQkdA0r5KEo3qDA4W1rVxKlTTKMbtOtExZBsyDwzd9LhrTPfBxyhuz
15wrHikCPojC490S7LJwPdhxSWTiXE5011knHoG8DmuhoJFxMdKsS6buthroUsKRDKgBhVNw13YR
AtMN4aG8mcDmBm4hhfOr8OTT2MfuY5IyUNu0DP92aP25R8B62y90jLmmIyRNSoBlEUgzc7xOccFV
ydJYnpzJNg9K8oRVzvLy+dB6frI89WhiqucE4O0NPo96z3Ff7VVg8q3GBvpYEoOW6zBwBJVFHDyh
3BzvR4AELwQp8LzqWZ5vjJgApXVo88TXNVN49JrciRZiEGDwMUuATQz4uBF1xuJjhSps7uUYGMPB
IyYxWCXKYmkyCBDc57WQT3E7j1BZKUcbDEHMCVeGRx+e3nWYP0x6Yr+YSSIeDc2jBoC1yNY0euJx
oJ/JoMcAvEkEcgLajaSa6tlBaK98JQbUjMsnZCfijNyQQbaCeBDv3greedCqZ0wOPKIhJWrM0o2T
n5L2sVP8IdoavpZ26aXPGMLw4S9359u2SdeTO6pCf4qIJeKzI7eRp8LwtFXSGfm67joqmeWq1VU/
ynUyiGxe18vbiRw+RYqW+KXqWp7XIgqJ4EwLHqt5IoLLNWdzSy6JoJ3XhCxH9Pli37A8VseoqZnw
RdzyHTd4MF6hdjjmZuhdtZ9iG8S1LbvMvo41A0rY8oCK6OLq9os1LisLf1s+IbekbM0665Cqkkww
YG5Ddsx7h5/OOmweDyiqBm4RZiKEeyz3FWy/Ze0bjUTblaFYgBxVHy4lOXTlmUAL7om3C/B9LVoK
9z4xWBeWhZXeNjvO270LCZdtbWyJUR3dePpcsw1d3u5Pi/HKLqERsOsLkAa3UGi4RfAgc0PZaX9E
Eo92/vsNwVTT+1ZBjen9vO7rvQZtgUDkyn4JHXopb3eFg6KFmZkRiLNjFTzIqhBnLP9chLTR4tKn
2y6Y0NsFKxGZ0KAylEETAod2PNMV5QNpQ87dB0I582s66M1u4iBUM/Q0xFlYfARuOfFog0tiipJh
kPSJq2aHAYUAwR936H1Hdv2TacbiDiHBfKFS56bWGa50fjvwqLytgFbaMk4oA5eLDU172b7bhKtk
ugOPzbIBoUIKzWnwq75lUSjDug+2SvMky1W3vNuka3nMTDXxuiHRl1dAWvUCBcJ0IMeJg5/9Jnme
kHzju0a0sE4svLGot7QKs7zw4nHfdn0R3Ykm0ctDwTJ6rnUsMRSNLa9AeB13uy6CuX5s7Y5DSKil
8kknaXtXMPrl87qMQyxA5g+dN+Z3hml/ibRA81OZNHsbzszKrXl2hjRMvoVmUzJSV8Tq0glP/b4k
fN4c2R6TuGJHmmKw8C0tT8kJZXKe0mTiOsdo41elPcwjkonE3OqQofpVqErIKv2YH+KqSm7hbQhB
GrydH6jsx30Bf3Xys6oqyEoyy29yzDgvOMbIYsghM1jVjUGKzzg2rX5Uy+J/JIeDRiRSWc5UnUUk
rpEV2QHgBV0YOkWdr7Jg0B7AZPD11HnFr0oKLpJpz+M9HUBk3ubAgsOYC2VDzxkHLd54VRDPrmnY
csIbFSZzJpU3b4VymrHKDrCvllddZJl6zdvDXU6ziZilYW0FA+90fNtMgoh1e4btkpJ6J1mSUlnJ
TbLs4YIIkafAC7iD3grDUEfdgBI+gflSt6xpJTbhgInoSIhxVMpTLEPrgChPnMPRltBV2ubVmMlW
JPXFOlCD8b1CZmP/hOfN3ZqHrFYzuT+PPa/sv62bEPpYHCUb5mZSBc9Etpw3q0B6J0LQ4SgHFe2r
YbSQzRO6tIJHx1FN8Qi1GTdPHBB8oJUII8JlZZ5ntBA+tV20N6AEf7V6R28IyOp44lqNyYmdKnnS
vp8wFD0SjZ05B8VvHVwXxdeBgm1s9w31DYE2Xb0D+dnhAzHIJfOa1n7RUwR0gFRp2dnAxkjFQ6rK
0U9j2yDhiUoid9hYnH5yHiM61sQ5ueahshnV1nO4LAdvR2Zbz78hWmTGLItc34Zp7nobZ2qNLa8c
PUY1xhjUEPMpIqDgPQFE6RoFpGR1ptqZt2yIC+bfwV4PYqPS7lE6lyOQell4G7M2mQKHtvYFH5H9
mshu/kokRU8U5Nhw3B4y8NLOhDChavQTUsJyl9Fc+YhXyanh9wcg1pUCfLBR5aiOtjnGZzBm2LcT
J/6QV234AOQDKUmXZ6hyG1vfTZ49naVZBe8j2B5fSrRBpOgU+DM4KRcyvJ/BkOBh18NB+C5uumRF
CrDz/Nad+e+E53cTHhrkyIj//YTnoeza6H/8l5qwz+InzRyF/fKjf0x5XI/JDOpjx3FoN70J4P4Y
8ngmpGHH/lEa98egx7TfGTreD2pI7AMovZiZ/KmaM97pdGTtpfMt0OFhLP1PBj1vQtK/mkY2zRhb
tzH4Ls45UzAL+bnT2cVGWrCQlPsREdewkRHx0T4mDLmLqNS2TmGA3y9IUrnI2KSsBT0anwcHl1Sf
Rd4Ck+sEZVNsfngTzJaOUTz0jRN8QmILDxE2QrV3h9neV/WysiMXx41HBb1204KnCy8WtTeCPcj0
Efo+8+RRKJxTUVK3g/00j3iCMp4aoPKkJE0T93qK2GBcz4u5osmXsyiMC2ubao11R4U53pM7b/ka
GB5toyvNPNbBtMTkOUBmyd+MgH0TOUZOLF2kW2qjADyXEZiHjjLtOHDkP8gx1ovNCLb/Wc95U6jE
g/Yrr8JhtrYKQENBR9GBsEmhm3eZ/W7kcqYfgwIRNSQjIhNjbcAswOjH3ZgzCxOOMntvU6bdO4VN
b0fMcfA6OzbGuFQMzYdq1lz+Xd7ZBwuZzodi0NOrTLH9EJka3Q1dUDxWjVfetU3dTzejGkMbSQI+
tVUQ4Z5bZSQIB74uwD3RVKm8C9FE04Z2CxcyEQHhWzp0xHFlJaN7meO5+iRCz7unjz4Q0jPXGK8C
6SI/h7BQbl0vJ8Jrdg/UMdVdKpS8h563qBEt7CmEBYOnotA8ZU7MbD2KhhNtLGM7Rj0HJnC+5YMQ
yrvgzorPjAMoDVjO9rkICSIKavEYYPc50Hkxj1pGU3Ts3PIurVWvPcxWTvgFqKMj0hFSc7K0s4gx
QFm8J50XDg3oN9iksfo8zLl6rrvS+FDpk0UnZVY2DIOQuh18gbepCZ/FpEnf9jJWIczhyZIPBqaM
y2jOdOXBEGnksvXmJyMY0cBz59kGuD5tePHmFKVPIwgcrUw33JIcGx6poYp4T7OynQ9dB/CCjbLT
qA01+qqDQeKdqY9eEa0aEyLUIbJTm/bMUHVXV5BPeALOL+8rTxPmStSO874Qk3UbIVMZIIJkFnIV
0EHljCgK2oa5C2FNyYCJSrJ0lgghpY8xccbwnlVf9iutlYPyo8oxA74fbeiB1JucXzbYzb1tyCHe
AJZf1hrZq07V6YdM0bj8YFSNbI/Icm10mdw+H90g1Ohc1oS9pMEt5110G33bfIhUfqYhHp6yLo/l
lwSiNYkBhpmXlnakM+cWa5d8qvc4GdFdzBNQv7mdN0E9pVvd4T9bfB0HNYcDNSTxJJqMytsmidSm
qdorRQUay6wyHGwJBkVVyj305EBUcPY83tpjEZoBCo8a+WhnQ+fyaeRX4MwNRbTKiMoVEAVhHgXv
YT/pDKhXfWd066kdxxuNnMRD2elEPMriWs7MXlCsHWCoNCihyvE4UDpt3DHONlaL+4oteTdolvZq
z6w0WVD7BNzvKGMTyE6GWE1V656RRD60M0k+bjjsvDaxn0RdTxzzuw5gbVfeDZ5+Jc2VqMR65mtr
JNBHS4WwZtF7eYCYtkHR+A1W/RudeJavyeSe9dkInlWdDnsG6xnxjb13l/TwHKeUUDgra/p70QXm
lpIwWw2YhHaWM59jBX41s/QWllGTbSeBVnPU+CmRTincnLqs1sQ0PFO+2CQsuXdzVRO4mQZ0ZaLe
T82y3qmgqLcJA81b1FXDndOgROXU8lmy2u6KWHibOJiCbUksHRIvZP2lMNR+LsvYz/peOwL5FDcE
6lLeu+Gnkv7EOoRW6acuREtDdgsTrqw/4AsY9jojgveL740bY9B2YT1+62qHTlGEjaWt33pxRvDJ
TG08QmOwdC0TKydQHd/aoaOSS/dmbtk3hcIYA/+dcrFCAbyrOvq+XrBYuTXNvXREBO5impHrZOGF
tbaF5Kd3Zvc8wVVAsYU4E5aBiltEPSp4ksrmkbXzAAZSF50JYVGfi3IJv5jHOP1YuVm+FV1fMwYy
vC1zALkrZ9qwhCXpH0h71TZtT/JbORTzGT0zHTJFhZGbuXcx+T9uMZxqd/iOnlw6nTCYpUKhhRmC
HnogxhVyslQc7TEJTzLNPUk+jk2ebRt3rp8axLXSK0efaw0o9ACzkOuL7P1sIjJczXk01iuS9eKd
W5K75VYuB/Y6JHizQoKmtE57aiu9QWZMnOM67tBc6mZ9hSpaXhhl6GczSYu11y794YzbwBq2+miA
ERWRtTcMwId9Y2mHGnXrVxPp89cur/O1E5kUYWgfB5t90JmOhcuO7cMMJZvQjsV7wJ/9FdiT90r0
RohHRnknFRifNNl9AxwUfgRgPa60qdD9xrLf09fTyDdsUt8wyRTrBevcPKngfVhbu9FMPgVO98Uz
lL2bS4tRAYQnHzv/x6mf5LrNSmPtuvWLykkM6E2ytlDkbmphVF/DwO0ZOGkAkz0z2fcGXBGfIsqi
hRWI+6xx6k3aDOmlEMBswrY45XPdbfLW0KeVEaKIg5NUD9WmEfl8DqcWv0/evHZJ9DgRYQNPxEc6
bQK2NPts7zLuXdukiKiVXBbX1F7i3Uzl+a1V4ytglyPHOIhfjDR91AwHlfig9E+R4cb4Fz33ay3q
a9eLb0GuKBJj5aMNe6ZVqSPVozIdU909yimYT5W+ZJaZ6rkM52o7y+440G9aggiqDR2adO2FvYnr
ecoZT1cHe6I4SxzxPh6m9ATiiv5r7IitqBuJlbqN/EpPdnWfVceyHR+sOWq2YmbWmfW230GzfW05
f/qt2ZUP5Cr2PiQarnWQm9MacG2/sR3q/Klo8u3YlaQTad6XIDQ+ClLBn3Vlm3eMKzMkzjaK0Jb7
yv6SG8TCxTMUtCqKqxuyIakXlfHVzQewK+K18VIV4Sgg6EoUzbD3qiABblZZJO1EyQrUQrTjxOJe
oY6GRLgMyVbn9HhHfFxwXwclUV/luszqXYzOF5gLefRuxS0qvJB0m9Gg2ZeIM8y39yPZUNcA8tWu
Irmqo/VRlNcu6ko/afDK9Q6fLmRiyZZ+0lTjrMkMeIKSt1sOm0oUd0Tkhr41yBsAlt+YR+2VkeNl
0PS7YGjuGKTTDiY/sm7wYlX5JxBfxWpuxseB+J1KtAivi1tOa8zbnZluSEuqGWDPlDNgt+gIeMwx
YWBRtM3YptHA6PxUJPSinVwVfuTUjERdu4E0kc/3cKbT7/Pk/xZ+vyn84O0tQqx/X/jtX4aXOP5R
1vfHj/wp67Otdx4kI1QqNnIVSr6/ZH2O/g6O1iLPg9XBX0Gc9UfJZxjvMFWhsbIRQVjAiZAe/VHy
Ce+dZISNfRVqBhgy+Z9p+37R29Ec9yj7eFuAvzx0F4s64gcNE5PqbE6AjD40TVUxcp9zPBqYYcra
nzMmcpXF+DqKs/oLu4rxGEWpdjWkwjltoTci1hBVMO4TUml1MB1rzRF+KzXSuEf2xoZAa+bnWmgQ
v4VP5T6piUdhq6I8Klmft2SXG5uKfIGToVHcRLIYONWl0640pvQ6J+a8l6HL+im07msxa5z/Imuw
cLBQBY1FFvOINe3wgvAYz44ZETUZRlw2PyL8Jl7VaT1v3UynxTJp1efOiJIXWGHTvZYiSmO+Nj1P
nClRR4BW8E0EyV/7OhQIxRnhhVDHLmHkXJaxJhPurDHed+Y4p+sf7pd/oXh8Uyv9VXRjcQeijt+K
bxXRowd+8OevIJ9BOqHXdx7m2pQH2+zsDcMDusPQyinXTIMU4VVs5PIeh65xKkgL4sjjeKXtx9Cr
Kbg4OEGPKA8Ehfe3c2BHZ4O26Ct2Ye0DuNzmGi0GZTtOktvObplye1GbPWUZh4UQXT2TDLO887z6
PaNZ6tJqOHGsNR6NyNi5hOwmylGf//lDy18Ue+RY6+5yA5NSriNe/dVfWyEOCAOdNFKrzINnsXz7
IREfH4XB8FYDYnaggVwfAEG1GysqyFnNodluGzOZb8du1D9XlDnxStrDeBcCKjwO5G8/BBO/U6Zh
fGUZFjehZgx3EeLNE0aq8d72gieIKcZOxnH2BNmx9x06u/u4GIjF1Gptl/ZLyjrHXAK/c+5ps9X7
G302XwunOw21IejBB/Z+8lCCrayARKVxSjejPRgbpOnR1o6fs0pCWbTK4QvuLNLKWoJGsTyZB/jQ
9b5u6RoESL6YFHRbshDGKw9lenZ7JA8ZY/99ar7qRNDWoAhqp1kzIgEzblEpx2y63TqOwe+VbiJ3
pLnBl4g7b+0WDKYAUjrQV4o4uc05bpygyBofpraovnqZyinvKOqclW0zRBxnV8BrbJq9HKv4BlKX
fotZZbz3CtHf0r/lwxlmx6xJRXNCUFyUkOhshcaVYJfxrmkFFxR+N4WeN++Bv/NsaumMPpjWhRU1
6rMEZnGyAKH6ejiOv1Fs2T+vWWjCPDBDyDzpUL3xSfCx/rhmcSQLgrB3tWvU6vOllYBuNBCGTxjm
aUG5nUR1tNw7dTl/GQxv9pu2qYhtHqboNSG58Fw5RnBUra4+uIqQawa1+k551UeEOBgiOid/nyv+
lbRnsERKOaGpGd/9qVxO23obzpvGDscNqgjjOuo1edLwbaQ/ddp0i5IHijbnkW0PXWNZUMv0WNvY
iTZ2qxmbWMcgsUrGfjzXaTlf3m7bKlEQTknsvq2VLU6iKgNayZ7+0dPyBkiIoAOkzeocYwFJVoSf
I6M16Xp8JtNyp6jqmdSPkohecNnOzmJW5m5SL/LuPJ2Iis0/P7rGz/yE5fIjK/dwozv0L204mD9f
/kGJRgvnOrgadeVomDlguk+10h6wpfAJRGKQWKAa7TGZYoAGNiqy6hZMcjTuPPrVE7ByVH4rI1PB
0UPJ8pL2DrWzVEMV+oRGBs+1RYt+BTNCHFTcab+RQv6rD2At2yuAAfZlcIM/f4BiThsiFEP3mjlz
u2EWPp4VtsKtwgeJz6pgnQkUU2DM+CwxRWRrGwd63guTCPsGf1XwjWfPXObZ5QumRHHCcZYeMfF2
DP3IPn5Es0F3MyIt21v988V/24//2izeLj7tWRfQJS57g5bnz+99yMmGxw9jX8vOttEhNk3wjbs5
8PY1ihBYlPF8m4zNeJe5fbFrUTyRxFgUDiHWcX/EPxb7gzTqQ2YP9aF0lfYIdlru5GC1ELpVV9zN
XgOp0+DzD7nMjFWLZ+sbOF/KMRlbn5tg6A76PHu0DhTTtM4a0mLn9m7tV4k9r0ajZhnquuCDQf91
r3madwQHaEDSd51t1pgYlLNofK6dYt7VQx/Q+IvqDebKghLJMMavsJ1Yr4zc0nq/qQyxmc2KAKIy
hRGPuAXOrFqZaVUdMqsPnguXR50zAdPC5dELpBa+1gHKrY2T8ocdJdFxHmvjSuYRIIc8MXtfGip6
1atm3hIxHDxz5/VfLVqmrCDLpUnc4NjFxXxr6Yvu3spZ+aq41lcTvCBQzcYcrizK8Y9unnwxyxz9
TBiNh3SgZq7RD/qalRknwnkaBIfZeIa8wV7yzzcCh0S+6Z/uBPK+ODMIjzV7OQ7+cmxgrQYfnfbq
Cjqydf1J5wFbva3NZPWp3RQokDIIWJAUIKvbchSrXhyjnS8zEd3pJswbnNC4a5HGZEcV49ReTTiY
mPVqSZyTt1lsW5Uuj6tw9c8TjJb3S67XZ2Ow+q9d7FraWjokca2byKP9Arwmu+3JvNmAG5m4D6yC
kXFmZkG2pRdNH1rCsdh7Iaawaa7oJVv5+3Eohcm7bKbM1wyqKeVoF7pm07BuOr17JeWCJTItFtqK
KvejmJudxVO7d7N4OXIu3ysFW/uhGdO9raX9tB6RvGykOX0QTJTXZulB+NOnCIR2wgPBOJWbNTEo
BR3Pc7+AqkEIQozDsRSJvp8l3PeVY860sRUZC7eY+C3p01qKntgH4qdGS7JsNVeD6UFJyZMPZA1L
xm6pcsI9kzl99HOT1WDVgMF+1aQrrvSDlwMOo/Wj7uFG1sheWtcEqqIfiLp2045RrvNxU5a8jCQW
nbSmmt8HLW0WbANY7X3PaSxrjbC8eAzDtjkEusWuM4vE/ByRiDX5oXCq9EZrMbIpUkwvzLBLbTOH
Sv+cZyXraqtybz2xsuu+VsziFNoDSejcCB5NaSRGcJMjhJq0LD8KpIke91M3X1BtEEIhsDlca86W
e6pUpL4NQTvfkE564KxnDUEKWcxQ4gOBcrCeh43V95JZrkP2kkPTaDXU6PhWaEBNZgthvW7pf2sr
uwr0NVOk7JvrDte2VChobI6twWogxsPPhjQ/u4Rp3xu5O/hsBkRNN3KaL28P0n8r299Vtgse84c1
528AkBtoIN2XdPqptv3+Q3/Utp4ga1Vi0pJ/wjz+nGXKdza6cwsyN06Dper9v8rWlO8QpGNXQUHO
+QFOx/9VtqbzjmKIWO/FjvQ2Hv1PhpliEbj/sD4CuNLZ4PE9mCanxb+BzPDTRfBFg/DYi4DmFqdJ
9wKOf96asIx3sXLlsdc/JziHD5WyrGGVlJ68Mkxp9yCT+p2phNrpbQzT/ofL+C8KPtvgM/7y1rgk
mA10wzGYBv9KdR4be7JTw3MObm9X5R14Bv3Omx2IGhSCNpJkWmyxsDT6XDRf25AkdK3qgelwyAte
PWRRl4Z5sao3hJDl7gcMuuF5itQAjDRqxHMeMesi1bWv5u3cOxpiQdLH9DsyPbxGWwNm1Lw9EwD6
yXqK/h5tFDK0kbRlN63fR1Mf7ik9qb2Q5mbq6gUNMgQLjm9Og6mQR6/uxIYSPdmMNRgkr0NNsZGY
sO5n4XTvZVkxn6gV8cscINBCdDT+P+fsLldqJhLTe6uuEp/6iAarB99MbPuAhPVja5ZZuiXYijU2
6UzrUigqoCEcMOYGTyOzqR1giPqoyJnfdZ3ZfIn1qL6TuQ1cI2luRFgeq9JpHl1MivcCYdXObbr2
hnN7Dyah19axO6t6sbg7Z2WZ06kIo61GxwHZXifKq2bJZ91k+gzTvizXc5pFHzlcVe5K7+zhViN6
4jJ3qQTyQTtxM8T9eArd+UHvwuyunoCJjAhEXFZwR4RbwlaszzXWhpWsMPiPmD5nHxhq7Fx1L62u
fVyYDEC9/N7uwWTQzq5FemsWHJLeJyE2h5ES925mDGVNgbFVzGIfJ10fOZKaxWF0cARn2f+ydybL
cSNZ1n6X3iMNg2P6zXoTiJlBUqQoSuQGRlESRsc8OZ7+/zxUZZ2pzM602vdGVpWZFCMAh+P6ved8
R1b7xieqLmKKCAUBtLaupazj4sTNzgd9smHi3O4Ws6lPYh3miH6s98BVb2+QUjL1oT9yBngRnkPL
C0DZmGWyjSuz/MKZpUdfScZEO+PDYtJuNB8Jvl3vnMpeLs4EiivxU28vwKDuODHRcLGnIWIM1CE8
rRm3ct3FfqWWhqJbNOlbwbKnbu4WIjuJN2OANj+a/jTfUepON+7cj7sSg9lBtClSWogbKEszhy80
OBz2ZLcnCdwmJT5LWdKd9OP9DHweYF8rCL/hL4mMpTTIQAzHnRvO1pudANaTuVLfbdrQt8i2xTZY
UFfRRGZOOxAF+tLjJumgpaTWyZ48rA317KgUCCA4nMNUIwrf0FrtkTa20rcjTtB4V0zestsyKdEh
ePAhn9ylh1YmSJhCMNBZN2Hj1u5u4TqeJh8N9EZaZXrBYFLdwEfl6qE4xkU25bscGOu+VLabw8GJ
xTv5ZTMBluXcPa3ACS5hifCXc2QLH9rNYwrhMI5sdFs8XbhZxCYpRTwd0IY65dZmDvzgIwtyD8ju
vVMxdJ/CdF6/+tO67GhFixNU75oISBXKbWMZNfNDf36ZUnoaG7oyysS2sFbaut4VYZTM1aywl3f+
axX74bh1227JN7VlBdMdg1iG9RZpVRuJcS4HbQx4/oLXAntMqKbpVCde7W57NhEZ5XFQ3rt1Ta96
yhL7Hgbs/OB1jGE3a4U8UI8OynuaIc2BQzvt/RkaOWSO3iIHvumYlHlsBzcyDWmmj3Epn3GItI/Z
6Aw18gzbueXQhodFJ+Ah0G3N+4yoiycfsnW5tcZMbM2af++xRkMGQyo9T6vb3cKFST9kNtAxFJXV
U0B/DHXbKLeymYsd2zObr9sXxXueUP1sMoEcEvxe533AaoM/qXGSdY6Wtg0fbWcOsp3PgJOb0nRe
txemDL8zvm/PSlrzSxKkZTQhHHm0hok+DJNZ5NkGWdxjnR5Nm+iizdCm4ibF3rz356n76DoAjzax
5aUPCIDsz/Uks0dfLdI69l2ffBBCNKhX1FAQlEQh/VpzEJAbAazVPXQqL3eMzYq3tA1ba+Nay3Q7
BETObhJrdhFBOEGBPlENKS3VwSi27tTz61DKomWzVfgYGum8b32vf/XIri2jJDTXC4k+DulVTn7q
CnvZtbPb7tgbllPuF/EXNL8Wf7Do2Od5yAvSuzfKrCs09CtW0NCUdhXlbutfIJlSTvrKxm5k9sC6
Qijz8Qnj83gz0H643jaOkCm4GcjEm9HhS06Wv+tT7z13oE3NgcC60y7Oc2YNzSlvfP8DiQQWv1W+
oxUMWYhu4dzDyLnkMVv/6paXRAXx+9LTL/UhK3iuQZabJY1twCR+R+ZXfodG0T+IGn4wesfFvuck
zz2FnjXfucgkItse7a1MFQ6Tjj+ywDReQda3D53tLDcEGOCK6PHIvmAymt4np+xvCvjZ204iLtB1
CQaIon5nlbrI7pWfsXXgxQt2Ko3TS19P9E14nXY3TgC6ZEMABEF3FjxCsQOaqcSWPgBgTNUhk94u
5LU/e2QkVAh82uKrIA652CF2cMAq0bWLt8ywOJFBKZULrV9/JgWSrL5DU2RExI+T2eEbSYtnmv7c
rvTNEPl0b3DEeFSm9xGilnvIc/xXO0d0PgAAjuC3fTZ7kGspvO7johInSqz6VdXxsB9GA630YHK/
YpxlNQ9LXr06biv5O7Ppm436dGfi8dQv0U7eBm1vXXq2M56iXkHFWCd72lB32SBZgiFmgUDFf4MZ
8NIblrd1cU+KaCbg9Azcy/A3PHWG2DgKrUA0IvytdkbdyseZoIq7Os/Vg4Dm+HEpJ9OB40gW+AZx
p0HTu39MwpmXtRu4t6lbY02vecQume1ZLoF1fd9HMF/RdrtSIBDS4zdiM/33GX/31yBsGwRgqxGe
fbRJusB07W4n0ZPv8H4PYtPN3XoKcs8n6q4eIbJJcxXY6srRRqCx+iR/5fl0aS1k+ZuZfSSPukp4
zFPCvPtMmpkyHiZHSHEYeenTXa3XGVmNL+JdWJfeGQICbwLBKL09FuR4LttljtOYV6ug/qpLJ/i4
LJbY1q1v9Kwv5eFGRVW6SdGRHoLaK/PbLlXFgqTDl3d5FSzPHbMddCuz/9rGQX6ovQQ+MRQT4x2L
oXEO6BhVB9xCi4wMbchjMkMUhbaQjYdMNtYH2sKpPNNsCu8Tgvt+EDQoEImYiXlqgrw0o6qeDDRR
o2dul7FNneHGC5Rdez+L7P871v3DsQ5kqfbu/+8DyzumF3+tVP3Xj/5bqer+RoOa/AQS133bvo5B
/328E785NtxcEy85B0Kh0wDYG4b0v/+LM5yLNpuhIpwAmx/j5PdvrarzG/8pdiibE56Jxs35T453
vvlH3zZDS86RHO18Zpe4tpmv/rET6hcLY42yz4/LoG03Vlik/paKEheEPXUhLsipMWv8KZSop9hW
COkruwqJuYUfW0X27KGaR/oni13t1kl7NMqanBNcM+jFsTNj25MZ/AulJUhNjcWmdhkLDkgObTqB
ecuoB2n7TwjCnBMBt7nK5yXSoUuYxsAe+wB9kLliLZvIK+Mhr6zgQuameKuoe+5kKIEF1VUCQA/h
YtAcbNgn3a4vDP0jTox6sshxMDIBDJ9Hh6Yw+4T2VA49RoWrIwDhFb2Z3HZO2gqEXaNZ/O4+saui
Ptcgx4KzF/q4P8HtPpW4HxNIWlgILd5oJF0Khj6g7/BPFqN2KjShdqXYdtIdSXG1nkxhuW++tmLU
8LGPzpQ6n9Y5WD5UqMaOHDbwwXkSk15iY5DeXE2YOTThLIKFgBEGqyuc/iZc+295l3EFrkCXTHsc
nbg1McY5Hf+ZWFD7X03NKuHnNkD9dLoeTpQNaX04NpxEuzG1mXuEqUjJHS58a1HwO4PCaV7K3NRy
4tJFkzzOpoOhKJM3FTEdd05h5JdgirHSkMl+izh5OlFCF6cqg2RJ+oe+nt6iLRlykZjlWNf8k583
lH0LnmeiLVn2qO8w6E50zOba91/wTeKTnK98k6Ww8ReaPY6+B0PCatrUV55DQypZtgn6EgeWC02S
5ntu8BmJCoaFNSthuJFv+AngELgD07EpZGp+Zu4nnD2sHaPeTPP6IyWHgNbaVIXPqpwf0Ui5e1Wl
nsD/hfFvhcD14E8iFNC1sK1AWcENKliAnDT0qpUs9GLhwLFXDLqxcMQ2f/6rN6xtJVf7XIoaL9v4
w8RqsLueOxs6Azaiq5gZABLmzpIcUtB4Sc/iM2ztMJ9sHj1/boZvxFkgZDYHjJUpgYTz1g8XbnDd
0AXZBCG2PjRYOH3OVa5dHUXI0XU3sUQBI/BYXuomJMTRz5mUam0pdurZ4XOjDsK3I7WPzsEsg2Zp
lqyY2BqBjiyCX4ksgHs36XWimGe+jPoWBc6A68Qdm5fA6vnLrta2kE7NDlFzduBsEu4aYWG1bXDk
XJdwZuDmUQXMBsieGNH0Io09qB2zM3JJZoD3HxammR/kirpPpLl2RnoC99jV7TlgJ3OipgxYMFfT
WFnp6dFPF7X20XgZkT/RFQNzdatmVta+XN1Frdsw0MObjTFurnFyYsM1Ng3y2HoDSVlGZad9055m
Aayc/A4E3aHwvfo3fTK7Sf/Wnr0WJCPPgwmbmpqLh5zpANcn7jBJT4DcDspc2UEEQ7HT1VxEEEx4
WVuPWzhcsQE1Ugya2UYA6mD0KfM+5O2U+FujQ++6Y/AZbs2y8Y8eWMe9WSLbcIEnbp2Z4flmIQkK
mOrS0a5ZGbWQCMdDEW/sTvKBVvBJj9Ku5/RR9Utzm+QET2WqxSyreJbJSBcnEAPYbTko8/cIT2J+
LHBm5QMMKFPTPwZcRlxBKZbHhoXOYCst2pfCxJ0aWj1BiySPPvkOa56x/hzvOUR268c+JNLvuMBl
PNFsDi9LUbCijNDmRlEHoj5nmtWck9p3cehVEn+ZjFF2XWkeoyDyMJq0E7DUdtA+s9marVixpmI0
Djj7mSG26Lrw+pozR9NoqbActiN+uNxVM/adTlJCSg5Axd5CNrqrK1YpWSM8EVcnU1aH1pMkJBFA
h2xwbE6hXjm+RezpWeQdf72dxP23pGDMkqWYBhAFWU94RcLnLsPAeyOasTuOjGna/XXNQwThh8xB
syg5BPHn6HtY3rWzHZSydiJerfnTbLXDw8SUZdkzmWV/Q9dAZwVlJ+sxVNq53eJvNkChkkF43dLy
3sIy1lw99W5MJ/CUB31r4KITIAzpKFgEv/B0lSW+wmicubzEJ4Gp5Z/JKRDPOknO4sDsdun+urPW
dWp5h5lexrNFtV09z0miis/urGMd6W1wLaxpzg4CPvMbPTC8dGMrH6x01OFgxKGkS3jqGsLFwJqb
+uUcaxvY1V6P14SNDPEkTzBgxQZpdJpWVnpvq1Qd2X4ciTM0GSkhNIK2tjDXr+GNJAcEyogfLxwW
+iwsH9a8/A4GqPSxbQ9G8nwFCTDtktyiytQ+1hEDWs0z2W1TthiOPTMtnchpO+9bXclnPLndGUz8
iPlQBfNCHQJTGsvwqQ71i6j3KtiHKmlueMcEHyxCXmKe3cnZd62D+teyhjvXhFDTj7BQpyBJP2V+
iz5BVfFrO9g7w4bg0SMdizrGgaCpeAaIMeBgOx+HQZ36dGyw0YWdjD+YKQriMBxQB437huymveH5
2BHEtMml/xgzeDY/K6+kr7zxa+nFJ6Cakl015wkXHMxXx+QE3JiN3NLjBpTtY90DV9KKPGpqWx4x
fGCyyEQDolIUzr6oaLts/GzdmyOIIzcncDQy/BnJuF01qYKjjzb9GPI2Jq68H0EC084Ib9CcrvfB
ooPOIQ48+NnSHjNO8wMwa+uTsKb61jC96j7Do3EGeMzqtYROOwrqXRLkDTKCZkH3WvgwMpcJwiou
c3LwDHd5K0Wdf6KB/omzd1teyrYXD22Rcn5k5h1EYu3CfTA5048eecfXNBhAmDE836wssl3r+hkc
e9XtlZGHR3Nqp61aBrmTQbOkEZqugn5Fn98GyGfULdfL+5YPQbVfxznmPZ6ZAJbmT2GYN/si87uD
H8+vE7JPZFr+V+RK6jF1Uc9bZWvvnYLumj243UNvclm9sEKQusjlHSP7E5SteGOhBLgNshQVzqrc
qKazsa+VIQ5xOPmXhsn9Dpb0UxuOBs5Aj8po18u2RnAds0WhGo1c8CI7pFTMvvH6n2340Ec3rPtT
EY7iUtNFjrho1W4qWvfj4tXM8to22BnhiqWIHYsYG1l8EG0OqDw4G4B673kJKEq+qdongeGdys5h
Mlk7kQP0+2gbfXcI9BvCUXT4Fni3R0C1GGZwAr308dJu86YLb5EnPoyZxItTVeZj0eUAdVU5fLIX
27go2ZQt1gCfn5upXb8OExEr29i21/OAJOqQZ0P9BdHPQHk3SuC5ORlZT2jaA4xoDll7XmtGvHl9
PBJiP/qu2uewY0+z6ftvqGm/LEZLi8xC/h9NXdfvDZ9lA2AHoDl6wfFgwuSMXITKEZs/RFC35EWU
pMMJ6O+3Jk3Ezh4suu6NSRB6UlknlXfOW9yZcFDjul++gDjcUV13VIIYzSCNmMUOVq/3hFPdumPn
7+QuI/qDmYTtH81+cQ4SoM2WtjXp66SYa7cVdrFN44w4UdlIgo5rN7jm4zQXpbVLoAcranHUGvlj
htmAiW4uBVL1tZ9wzWgDTaqtNKs21eBfAriepPjI8bFjuxm0ASeDcOodg2Kcn42iB6isPOA5m0wb
dzocPJ228vheV99mPc9F5gzzMxLF8rRq80+obUCrNgSNKRa1MPezvaftQgQ8Byzxnzai7KepqLg6
jEAkJpoJc5dq+xGZ0SOgteDWAyIf8fKKP0ptVwpnxPsbEodjhPatdjT1V3cTA2mk9watFWxP7FrI
R37aoXJLe6MSDm7xfXz1TDXaPrVcnVTx1VUV/8tiNV8NV+7VfUWjRlux7KsvK/lp0oJWPDovAcP7
dm+PdFeiIAtQt/hz7Mqb1uz458TEr9bWdCXkgYneSrejfRju0i6lXiO0mkLE02FaUdY2pTqbmhl4
xdFQiyKVZ3CCJtagPvvdif8vJpC/COj00dnlYA9u0rGZ0/46fxzTuMyaIctxhIXgEshOcpbPq0CI
/wXxGPRH4EBUI3Xllkz2CaL6J3KhZf8yAeUToDXQH8QPHD7FL3SyOfVQGdhDcnRBTmmqk07XGSHb
23fAr9OEYjNuDpmTpcnN0MRrtWsYs9wl1YA3HAzhHWnxVJX/8WXRLniXsSx9DbqKf+wowNWN6zQX
yfEnyhFKfrJb0FGAAdVm+oHQG7kdJX6brTElzcvf//ZfCH3Xhga/nsSZQOvSrF8hlhWgs7ECsnZ0
FayiY261ij5e3waSVHmaza5BFU1X+KnwY+Nk6fK7EqXIbybRNvY9Fhw8TRuzGJL0SKxUd2zapMp/
XGlAc6X9tv/wgf98E8mrtVzfCSE5+dav12sKk8xwjKA8VvGEVIVs+bHHi1BomAGapTaqGlntPELA
36Qo1GM70KtoU87yWb10j7Jq/2Gybumez+9n/owoqYEEs33hI2W5LrvfqdkNtzVWABfpEbADZeOV
b3gl9PS0ePB0Gvr4e8VhCWCop0aTH6q5hlNkdbySQXk0+gzGlf37S+X81QfzaPYj9Eba4F7v/e8+
mD+ZTSe7Nj3i/KNCTbDZliPhRjM5ClRFTl99bNIyECfYWuwYi1P3xXkS9vQ4iilEAD/NsDxMxWlZ
XOtiC6Xvwcg4RCWCvKR9lvTU3LF2Bna611OFJk+2AdKP0tTvlvFWy5q//TyUZhLd8bjqLkClGgg1
cQY7ZsqR8+k67o0RF2sLslQB+N9vOAH9/eX4JZ5VL3WiQn367vQNhEfY0x+fNPSxoAlR8DILcdkD
iX2o0nOAJ5A1s/Dp2fjDi7IDHMCVvdI8AZzOx1LZuH5cQo+rlTiA5iJ3xe4Hb4v/ycXiz4Vg3WR3
bQ85dqNvdpfTpRnnMcFeldABA6YFF2cHI7U7rkry24lro3njFWpihXAg+Hb9sv/Xif6nTjRkAqTB
/3sn+vaNZ+qt4nKiNMo4gXz77/+yf/7Q//SgTfZhE1gCzWYnNOkm/6sH7YeIhUzwOC4WmQAN0v+0
oMPf6FcHED2ZlaAVNHkW/92C9n9D1IfQh5a28LUr5z9pQfPL/7jZkGNENyXAtxGGvDJ+eYdV5ph3
gBIRIyYWwtd4EtUlWRL1STJmjZLEdf/hsdF/4R92N3ZZxwf3YPPJidz95akZqGzRRHjquCx592Aa
E/4F7x/fzb+Kk3ChwCHQLAmw4n/WTQ1uz1nGTZcj7aqMUfzSPhQ1uSkoPpudacwUw30H8abNjcd+
9pdPv1sDf1GbELn+p6/JFmlji9EVCtf2l9cwZvoACZA/HBly0TlY5nTd0xc3jyjqg8tipx28vEXD
nhhbUfbGTgxOsMkM9m/TcT/WKNLgr8SBumUuRycgsQStgXUu9gpXO+2AWtFZd0rdiV2aHCGpG/cc
moZAqR/toIpHJw+K7brgbiCWRCfpeO1Zgmf4EmdYn3jb8XJpEkvJTd06QBs821+PJvX6k8e2c9fN
BRA0NP4fBmqK8+z1zRtEtAyjaz2pHymZU/upKqfnckRi0udLdYnJQ4m6OAusaK7t6kIKe/1KNDTg
28TkB+cFVlzfLjY4Oi9+5FAH/WDqmXCcuFRsa4mFJ173pIRz0A6JfmP6vY0CKIOgXkMM8pc6vXfb
tbrUIuyQ5ia27thn3UNNwjAdVJJoonzwA04Q6Xq7AqU5xibtEQSm3bkY7fahlwNi6tFfDhB4sPMP
Kx+H1OVn2u/Tc5uv3kfujr1be9PeVTZUrtFb2ndV47QhxYM1NFeKmC1a0wh5uDNtU5lHbw55huYu
PjsDjWAP0dOxbVP1Yx4b9YlcePVJmV3/2avxO1KTCeTWlIFjufaf82GuLksNKUnKgCsCc07kKLZn
vOPeuBI6VZYYdxvKt5k48F3d2sVj46XhZrQSLyJNq3sXMf83KSyUyEmOtvtoLBA0KjG2iAR4nImH
UHRvx/JUB9xc5cN7IkqY9nfvVF3FLLsvT9A4gs2wusUWYTT4KysuHkHxALIK0vYOM5Qe6ybT98Jk
XFqh091LUIdsGlb9Sk9jeo5BOd6G7cRfhY/t0KAL21gL3zgEgHcXF/phN1r33kjMCX8L38UTOSy+
EJzGVIDo3ExpNX23ikxpToG4TwR3Ip7CYCOqRm2lwSh5WzYj17VImje/pFPEwDjPt8NiECJXp3H8
6NFMfSfHa72t5lR9suGrHaqah6Hs2mKP+G/4ZuIhfkIGM2/TpFz3lsG17RPuYz7qS62XaFkt03eF
mG2/FgrvX7tyJwT96wMNG/WDITQjmwSVPY6nl5lsgXOadfI+CX6YY0hPNTMkId99LO1T2ruvpq1a
LcMbnxObtbmx4eMfbJOcFEHWCTkW0/dB+M0d/gMW5YIAf0m5UZ5vDBg5RHPfSEfch8Ps3o+KPnKV
9YwJsCu/GmRu7ACUwnuy4/rVka66yQHTflwCFZC5lAcImSkQ35KAjJIoc1CHh11YbK9fLkh5CBiU
GI+Laqphu2SY0+ZAwW/pDcQTjBGCzQQENrJI/DkvMCgjbzazIx1tPIqcL7KDu2RYK0vcmaxawtUY
EAQtGSYUYLmpGL94ttPeDZ4NYvYzTGer8F6mmgzO96wbxUtm6ZnekTSRShyhMxqVbu3OVHstx9Dz
nDijeHQKEJhAUdUnK1BDVBNNWm0sdyGprl3xZJimi+7IJqdsA5qLrWms7saaRtfACjtD9/wwmL3x
UJvlo+GOd0I2kt667z6sHRYU11+cu85NPgKDvpOkyW5Nn4cosdf0RK/lU+8Ka4cuY9yNQn3NAjnu
xDR+K1JbnowqeVejSE/p6lGLWmNzqRGC7EoX+FUfJwMexr6lUdbfLEMb7xHFWWcsmOHWUsTWlL6b
bJMmye7EKtStETaTiuBtnL2cDlRBhyUr22plrBm3J+Ye6OOMRUStmbgbmRXIoGRZ/kiadQhAw1X+
YewFrGxRParKz3a2NMKbHFAz8IZ83nspD2ybS+smU/GyGzm4nlbFjbSticwcSMBH6dcqagYn2NUz
MWyNE/BYVpBDUtNvIkLuzJvZzcIjETcfOZCFe46h/cWqQqfc2Vz7976ZZ6g1bWgw9EI4SQBwOUxH
u8n8vWfNr1Udd5ext8uoss3xlMyhBfsgBGPsxh4ZQXGPIWUeibdLeOfxAg/2U8prLrWXYZdXXvsI
hMraWEPR75NpxDGCoRd9arC8Bu6E5s4plptqSSb4N0XxEhpx7Ufe4ik8k1M2R74HpQw7CtYS+hZU
iE77QHUWkOUEqJ8xeWubW8UmAkelaOwehndc34IuaW5miA2Ihk37ZC9NvyWwnaeq3yUJabtVzQok
Fss9N163MGJ20MLkcsJFUB3nkthtoz5bnbe+NaXpnmwl16eGrl6CKCrEz+iGJznG6kNWOOt2isf2
XKBNjOgxSZY7NIlyRhLFVFU8+L0oKA6UNaIjneEgNQGkxknSyCzXzexCM8A9mH/xvYTJralm5K00
qcdwMvaoUmuG0/KhxLAa9Zk5n7LMWcimm6ZtYiThcxkk1gGGkbXznDrVcYCIdeZY3NZhLeBazsaj
HJaA0LFVnZFcTgBL3TAVKLc6+R0A6x2NN/8SLoPtYVicO0J+XWIXpUiLWwxL1gnznyYCY/m/KdfY
eRnRCWFAdGfdISZv8SZVCbiiHDvL90ZKWSLcrrxlq9m+pxWZYtRIozuMVum+EHCYZaics/wihqR/
l07umbdWL+hCbCwY7+4L4W/mcU4LUs2ZYPVgWBbmWH7qTl9r2LQkQs26Lmjah2UZyq3XTlW9CxAp
3qDE1XgI5ec+y0+mp86ZukvY9rWIOsRVSMRrNzsuiF77COaYe69s8togTjRfbcBIeKka2obcG3wf
ukTKc4f3UGmtx5zgrws4cZfNmdFzkMUzLcvZhhsJJJ4XTsMu/KOCubdtlBE/AlTXz0BBmeBjOo4B
4mrbbJrJqE0b937NMuPRqBvQ2xN553u4/gUwPiI3IkmRl6KYX5qvSzOuzS51uUkwUWmBjlSFP4uv
FjDQU24pSM+5nwdbyIh8PwLrmfIvStk7ylDv44JKC9w2BWO1s9FGEixtlyfH96pL2a3rUZj9TDOO
zvLQ5RzIAVe28TZ1e17uAIKNx4oe+XNmO8l9Iqk0Ktdr7pL1+inC9ouDlDTbxG2rN+VVqh8DgIhN
hvyjPIVta31gG6y+OY1XT1sj8TDXUSaevUR3hiRiChLGGnXgbD4+p5nJvbMgmFaRKTt1SKSnbog+
4PuP07xNEt7lNcXWS9Mzn+6VLn9Dr37xh6U82T1fwUkErTq5qB+BYvq9rHG9q/IsJAZhxlSmNCIF
dYBTngo0Zz9NPe/L/0u+139xiLD+6gxx7TE4Pg1GdqA/NhhotRZ1ouMK0Cm05zhkM6QcxlbUghB/
KHVFgyo3IIU9a14Z7+g2UMXFHgf3nw401p+6rfhQ6HY4ju9afJxfY2JGoKYSh+9wFBmVP/Kj0b33
CRXYJcMcn5WgIEyZAtHyxATvJ7VEEu46x3WoXxOSQR+NCv1w78B5q+am/ULsgLifMnv5NFNx7//+
9PXnDhofFv0WWrCAblX464cFF1bgRXf6IzmnJtyfyvuoGh4008rRCI+sOl5FLDAL/tBTgQ5pa/Ke
OoNGrt/yhrrZJ4zt9u8/lP2L45hDIOJYRqH6Q/nwMH45+CZjyxqhw3UEUt+CdgtBMPfB2F6AQ0+H
Drfclq153YFD5cVDzknLyIfDKxIXHlMxFY/5LNqzo52D+Pfrb4gw/YfAI64uHNr1GBvYCzetTpr8
+0/u/sVC9B07oHnBodohsfyXj+6SHExnfwamTCJFhNK3IV1Rhorh3MLuBHpgG6aO/2Oy1XS8zg8M
y35jcPl5Bnq2y1zKJQNE4HZsJMnBnS1eJoyNtwCHihuidsDVCVBHt00CPeemS9PgFHtWsTUFo9Zs
4YGWbCVHUovde9Niwod0k3pVoz0oINd9tTgKMQvVPObfeVvrHcYWo/FIbIX30XB99UMGiekypRUC
LwkphhQtHnUvHUzAd2xgSN2o2Tkscy5JCv6jVegV0iWSnfhaqy/V2j5UpNWzp4S6bC8o6HHtoPzC
DPNR4Obd4bRs7gr0gxem+9SgFi2HhJCS52Q1GHmi3SlfO2csyPooVx/ZbDwnXKQsAy2y9AN4i6RI
GeU1TlwaR8dBo95Frj0AgtzyhSr7uSZWhna60xQn3yPV74T8OdvGuIuLU0xBHyPgonsbxVCRgmnj
UnHfhKbov/kg2xvextT0nYnuZ4ufiG9MXBfGAzZhfJsLpby/WCY4K4p8jtPmkdM3W2wg+s9mzlHT
riw36l0DIIoMGyAWHQe3IBXNV5WPxb7LEOiME9WVWcysyHXgQJGCnXgesvLV7zg/rgt6JTjgTrbt
cNZzqOTahQWegzOxW1PES8f4KQW0eHE8FM6UHRhOsulhaihPgxvUb+Cn6jehLGpDu7QJHkS1s3eG
oPvASRStY2ui0p859HtlBXRAcpZBQ+ycTJJVXgd9tqvwX2iaOHJtsZYLApiSrElrTeSpY0R/yTFk
b6id/AfpdOOzaY32jmyx+s3tQbqbghNWY3F6Jvhz5Q1A4FqP1pmGUtuWzd2AFJ4nWLCbDHFFEGYw
cDKKhUDSULsrz0hvjhUqDot/Cf2hfb+qaQK5MinhdLhxM7Ee0ca157Zp6crZM6+cJdSv0BQG/95V
4GRKabdfZuUjxgSf/4pSP7wkVtOdM+VXFw/k16HjBXqoTJtRelBNz7h8Od7PKjsEugOE26W5k1D1
jj4Yvk8B0LcfAU/pusuCFYyyJz9MC6HDwzhw3Dbd5N6qUCVI5l4R8zg3qgxdOOtPvZCdYW2CjMic
qAYof1HOXCK34FFd9P5uFqRUNjRLXtFajfulk7m3yU2IIyNh4cgXOLxmi8kBPl1E+2CiLJ2jOqcU
ub6Lm0qL5uj1KBwI8LJ00Utfx/G4VLopUZe+ulkT0BPLRHftugxt7TtjebfmcbkyLRI6Hk6v2odr
x6dyWD5yhuXlWXROWgRbp7KysiPWLbRqkF0uY4yM/doeMBLAO4NoOdnScOTS60Ye/mK1LxoaQnOa
/sClqW5XHrcqIr6AYmRGHcmsnO4V2o3isW3EgqMlLULOKZRkY+0vH9pxojmHAAfyOdb007LyjUwP
8TEGAh7BGvfXkx1rbVtSmC4Wbo3RR4QKDB3vy65ClBYli3Tv7cJzP1LwmKAfvKn/POSgCdjDivbL
iuGhBLc3t+8JmsRdbw7qU2XwmMd2B3BcN1ccV7CtcaKPz9dOjRHwPg8oNWD7r9qkLm2aPe3KFudY
/Ppr/+b6klz0XLWqU3FCg/od2Z4ul33s4lEpKZba3iz2P5dmRusSbU55QqAUP5pWWV0Q2ejsVhFc
gqFvv9QWPTQ0cPTURl0rz9JJ7xmJsG8l5sDmbhABg9yvfsWADSTFhNY6owjYI8jjEqZu272bFWiE
uSjwdvYcn3Y9FL8jDrnwotdz2+ltuEeycFP2qFeiMPOpeYuOH+clqm7IvLKeUt31pi7RbwEOaK9w
6yX7BGLNsY3rt9SKk3t/xJZqdXr9ELqDfJs+ZOnxdWLd/bqWtwEcfpDdVfEoMfjtV8Fr0vMt++n6
brAGWsAjCqh7ny2fvpP26RmuuPcTA1NTOCPAbkPKkJa4k6e5UxAfpKB/VlMJC47DDCnJd0AE0KNg
4EYypi5PqjSry+qM1cW1KWIRU9e7lPLwpceP3+y7lQwBNEfsZiKZntVMmdwU9OfMukSDIxnHxexj
X2ot+k69Mj7Tv/Cia0twGrS60W7ic1Kl8zZfKD97dpOGlEcCnJMAFBbYUYqTgcOO5ME+DGQSHFsg
MBVO/Kl+RalIg3qmZwy3l6PCQOHseFrrTnN59//ZO5PluJFs2/7KszdHGjpHM3iDG4gIRAT7TqQ0
gakh0fdwR/P1b4GZlSVRKtHyjmtQaZWlEsFAAO7Hz9l7bTZ7Hp7XZXZaXYt0juazrrbjR071M4k9
ZrmeJ0iJP00dqQcdTZsHvFLLQcO9NwcKD+IVmIQ0JPGoB1hvsWs5quGMZ/GsaXp0O430y8xiKtNj
hcHpNDYFTcR1qbRWOVSXWznoEBNOs5MKul4khFitz/6Q0DLhnezoTleDO1+4r+LF1pXPbhVNIdkF
xQZaIS9uuuJ3GnAFXwCAUHK0AAaPIAg4xDTwvky3+qSU4K4tLpkeeAR5VVAjjXRAdE5DamyfqEoy
G5gmon1Y6LVP3UIG0OWo6SyyY0s5UdcRFSTQyK2SfOGzly8XuUlL/fVfX1/MuczYYjQSL78iitJu
GzaVY7UM0zWSo3lfJqhDGeDyQqdUlbG7ZiIpwZNtN+4isJjBYGkI0XzCRzPvpz5/kfZSO7uk5wD7
2ih2++aTbXIyHdcqYJ5ajmRgRWRII4FPPB5dsskO0rM/Ll2cbFGY8kTQUNlJEsxIT6uldxqiof5z
ov/fUeU7o0oD/ScnxP88qtwXdZd++/z9pPKvv/MvFIL+Bz+CwT5UJPZvJpJ/Tyo99w+GPo7wISWA
O+AU+O9RpUGEr+HTT+IX0DkiMvH7a1Rp2n8IDmFsaDphtCYxo/9kVPnTEdRhG2L9FQxMnfV9/PE4
HI+TvnhNLaFuyhiHdu4zALNNyh5bWsgLXNFVrPJAbziNoIn47l794jT+xqmDnoZJ3nqo1EnPdJjN
/nj1tkU4jv2YHHNJlqA7l87OSM1iy2moPPwvLuV7gkkp3DTmsz9eqrMyZRilWFPg2WsL0xg5slBK
0SJo/xefilu5nuoMvnRrHQ9/J+lYjClvZgpTskIo/oGIt9uOuU4wTK48/v5TvRnJvt5AZEkMwS0e
CgxWP15qUoPMC8EN9HGi4EExb6pOOi+TItqpirLAJUxv00ZRHjQ6wt7fX5xnsPlu6vzXxRHUrE8x
tq03nxM8TRRZzTCEWm3j1cimZFcZdvuOQubnZ0TA6zChkYO7XCNtf/yIfexZvWojGXaM9TueTRTY
oMNaV+3gpTLf/P2H+hE/iGbAFObKHjRXlJn+0+xetDhMEgP5ZjxjY03y7plj/ItH82VjFOUZaOT3
NHc/30a8o6ZvUpKBN9GdN9EKUZJnaLdqia+AEqmKOEU1OgfI33+u9Tb9+GVxFfgqHEAI0IY4+uNt
xOODu7bNZWgxQt9YmnbORnw1M+YPJr0Uf+4X/7HN9qu7+P3V3nxpOATjFnWpDD2cBJsISHWsymHT
rDyNGnk5AM78y+8/oPmms/f6zdGFQtqBVI4H8s1SNie5443QykIjcewru7aLD7EuoyO6fe8ga2Jc
ZHvrqtkjLICzu8P58dTQTpNxV4eKNv5OTua46Ua3+TpNlnYkO9HfmCAs4G/O6/mEoQJks3cWprc4
mvX3thCz0F4DmfezWsTrY8esB16jdJRMIGwNytFmmoTaaRqdthT7e9B41JjAuOmGFJP9Ca8vADPD
ay7dYeFc08T+FXnQ8TvvgvjFo0l7it4kb7jgP+uff7eSZX7h5OiWh3Aakp0ZJWKbdskUtJ4zMM+N
+4cppXelj7BioSkv1Wmqsu6c8azKt+U0wOrWKyL0GA60wLw3lkGHncM7c248U2exNLtL01m045KP
9bZVw7AdXRI326HD1Tim0MmVFwW+Beu6szV3j6gn3Sir83YSPP+Qd/1m1AoCuSLBWb4QZ4mdP8jR
6y9zmxTa2Vron1gy3Y7acIWbYjm0qUvcnl1YAOSL6FxPZv1R61oVYtrSSCafX/LZuh28Id/4mOUP
aJyHK35ytf/90/rzCwKdbTXCCmBIzk+KUuQDAm7M+qX3yaUG4SsAFXA00uleLuBZJPaMf/xKckXB
Yi1IhVnXmx+/Sx+Pg4cifwi7CNNGb+8KI/7qV/Z5Z1U2rjvn6fef8Od1m5Ysq43hGzSLmaH+eL0+
9lXFdzOE2VyQA4gJ6Ii4kaBEs5u3v7/Uz48prmLcJJziaQhjb/rxUrFkQDmqml3QU+KsRt19ZNTp
vnMDf3kVWsyUKRaW/bei1lKPyBUZuYGa09ESABOlHWQbe9e//zBvG8OsB3waD04K1SLS2bfh7Xmq
wUpq/D6kvwaknFS3vTORooq4Ec541LuUFDz4KMLiU+c9dmYc1gT+vrcsWdy0HzcM+vx4xoVnCMv4
SXTctrW9pMoFqzcV7m5s/WIfjdmwt8cBCJzFXP1oVBPAFL1+fkWt50M2Ml7W1UW5LNZJ5ADbfn9r
zF/+Tq5reWjAfGrWN9tKbGuaFiVWH1axrI56J3a+DhsLClB7GfWNDBJaCB8LIHJB0WrzlWwg4DkA
I7a+V5ElVBXPBRK8y5wQ4mUZP8mMWTxBD83dXAEpQvkuDiJOxlM1F5eaPrxXXPz6A3CMZeRj2bz/
6x723YIaGZ1f4vHipibzbdy5EJZHO34gIZtNv3WzbdTD4SsZArFjdeVpTpbPHhGifef4R9lEUTAx
Gt4lHGBv6sWt7z17eV5EVJ0IsvT3cFLn7UiiAXvFUNA6bpt3toQ1oernx+K7T/BmGRkZ69rM+NDY
Ya49ralnJyZj1TbT9O2wojAt6RB3kul4qWmv9I1dvvMUvJVMv74g1DGIT3gZkWy+ed29mbVkFrIP
My0ZaGsVnvhCWXUNbYNMAl+nnaWmR9c0kq99F5CNGAdZbSbb3ELdouJ+b+p9ve1QWOCUNZj0EwxI
rDQXDCeRZYGdxcbzjFmTpdK9cy1gP3pWb+HcPEKq6A6GEvq5JoxizTn5jIL7zpm5EGNN0oZHIqzf
uec/l26ew2mQrG5YC7jr39xyAXI3Jxu1D9useKwikKo0ybUFvwzWE+udOvEXyzYaS4TY1PWvLN8f
n1CM6k7VseiETVy9+KmHCctA/mGDL3vnSuvZ5M0Cw5WgPvgM7tDcvnmZ2yiWjUtkTDh38X0OfeUx
Q7dAA3nmNCFm9Hm0bWHEMrVK3nmEfrH7IhyGYWFZbEwU3j9+yCEGOxsRgxxKd/4YDd715La3uh29
FO7whSOvs/39wvVae/70WTGRM2/mwO28XdORiPRTmvLIcgyvbhlAXZozkHC8+rDd1PKsR+V9nRbT
Np4bihsbGK/qAWIimHrno//yYVr1uwh5XVt/uy2nNBJFonh/R1LSt3rj4hsALYSHDM2MSLKX33/y
X2yajk7liPGYszeH/B/vtEPEZFzKiS957qYwbsgeW6SXvHNG/OX9Nehk8CRxeyGP/HgZrMdxbdhN
H3JG7gLENclWgRMInMjTjmPPwC9WttxqM0HMIxmhAd2AYjcp7WxZnPfWyJ8P5R62QKplDCdALt++
r+MsBREpOb+MGvQdOOl433fLBZ3FOIhLAw5DX4KVX1lodS71d14r41dvMNUQN5u6nfyIN8vFgHbD
tCq9I/LWTr40bqcJzA7xcNWnhig3dGsdJwA7BJVOm9c4auW0hUAG1IDgKwH25MGozeMFSI8Yk/4w
SOPPtLTfPxm/+DU9XC/kG2CYXJHbP35lieals0B3FoLYAN9nL2pn92SSU8un79ySX1zKZ/0kSMGl
DceY6cdLpWDSm7Zz2xBPa/kC3ZFkuyrBmKQ5ev/tH3+sVZRg687aUvtpVWsqNIONZ7ehMBFQQzR1
GOgTU4pbny7i343G6z9Xj/9TyfK6Tquh/3//9xeLGFeiLUKJ6NLUevPMQ/+Ns1pyJfQYgBkB+t+V
MThtdjfMXlNpb+wal+3vL/rLW8n5GoeOg1fwrQokjvUKYbGAIo22MQCvOZKqigW30xmx/v5S/iuy
/M2qSaWBh2KFxWLOePMke7ldy3gBturYq2fSmeehQ+Bmj+QolVHFmKjrza1DTV4EraVGdHhDJ6fd
MrlWeUOeEC9XCoXPP6LiLz6YDVmUTJdzTzJMYBqxGZAjfq5H4qUYgQqEj0nBNKRnZJlsKj4SBOpV
W771lRiN/WjpSCIEltMQ16uLZtHGwc0UMUHdL03cWYU9CXOfGeXk7CzQniY+VKAIz05GswTxGSeY
BMpjh0qlS/MueeghC83rjNQXYZIapb3T9MY4lcs0aSHkZ9VfirKS3oU9IFC+AVJWVHv+XRv35dj1
OfFgtk9EV5UrO77w3AqUHHrLOttLQVCc0nwnOnWVVh+MLmfcO8ediR8vST+UPVa5zQRWOTuS6REz
cZI1I/8ZmXi8K5u56s4zxXEyDRy/GYuQYRfyZmbBMzhYNUf6Wan1kU7fATXatinFWlylnmd+dnvS
/TZuNEzB4tl1d8eYRHPXON9svh4RZd9VqU2Sxqy1vnurg56PgdepWB4pYqd9601+ureBHzUbu4kX
UhqQD4RVxxaFkW1t/+mkCOdMgYT3gL2YXLeixDze24kyCFFqSJD05A193r0Eo/sYNWbxBLtEvx0q
ZySXKpsOqDGKdQx1JYt5Dz1yPyGHuAVkuVE2JtN8YWqHfmbc5oSu7WOpTsisxsBs+s9Z7tgb3Lpo
wrLJ2hMH+s22tJFkrZncPkB4oYPMbefbKYkL/kLC3UhIH9Oq+IyEqumLOzCYsuUM1dNVn5fWEai0
J5iIEwFuxI9gLtrhT2yvhV9CFNGr9JqwVfiwOlF6HhSSC2vk++C0kOKIh367WCIUmnGTpkyASOuI
jsja8mDKcklR0aOGZpfY9r273MChwpxBSBpJjIJ/5GtmJ2J/Gx/HROzVoucQYQdm21kSwfF385J0
ayIY+WavsZDclloy7YzRS3Btd0swa4PEUz+b4ULpehvFRfOp8og2hrAEVXxone2kD90LBoUq0OBu
bT0a1qTR1eLYFf6yWSd9R8C35hGpIFmckzqZBqZF0Rj7XMxPpS7bpyqNDq6w71I5PwnSU3ej7tOo
k9FTSYQQkExy8Y5KutVeaUj1FqHd5763zllRxJDO5e30de6MIJWwxMxftgnnhtu009R1y9D7tpfI
CEarPx8wDiHZWdLNrFXPPbkTeMSH9JD2ZXmoSk+92P0gN2vGOR2unAA4IrlkjZIcgDmVZgejpU79
4T6vPeyVJg/PY4kPbdq6LecINlMWiSyW48eGe3/Zjjxl2RxVsKqMI6jgGUDhUKPnXrwz/gsiIl6I
XYTOd+7PvRnecf+RTAS3bxncRuQrgDUzu49Ehe6REmGXRtM4NqEL8ePr5KIsOFh5Qdxl6XUk3c21
gbBF05whw/nprQriWQntRHtWB5xUt+mh67hTmyGvCjz/pSJGm6Bcs8jM+6is8vQ4Zg5OdT9F6Dqi
7a5TKFTQHmjGJWmvf8EkQj1Jf3cFDOvFGZLk7itSwNjZ4b4kMg2Nu3U+TT3SLpVHLz7NfRlQBZQc
viOlbwkwnx6YM5UvHZjUityB3vhUAS7bckQTV35lNh9Tn5l/TzJAOFCx3HuznX1UcAN5GItpVw/I
OhfcrkE6QZ80bQbWdOEYg2SruWpQkichsfz2KYm99isSkhwEltY+ua2ZHrIuQhBlEbm4T2e9fxTE
aXM+rEdUBpj3h61cCNPYvM7cc52hNIQ2AcAWhJAElrN1aSHvOJX63R7FmioPZYOHGIgSwoBVl7bs
PAIQvY0fj0RS1LqN6rpkNHhsqqRYn0FtPMV+ltzpkBw2tdtJc09WYKN9qHybj4jl1k/OcFDwq6Je
/6DMSY4XMak3MG1RrdY6ArJ6QHxgJzY/1UJg+6oGU4OJHINKpD05TZJcZSODZlp35o7GmbgC5tg6
u6ouwYJLNAdjTQhD6LpufIVNSrlBIxJxxUuE3jTi26UJvyrpfZQVSdJ86dAE3kBFMe57HMuPr0Fd
y4zcwEu4qVpnz2caj+ZNI7rmi1hPmEHlLLA98paJOXc2PQAt4cdqELqMjtn5a/TXonokQnPTPSky
+bDjuKi6jJgYkQWweLFpqxLhxKo4lv7Qf4P5IK7spdVGQpv9+GpKBaqX0SnL+RuJYbY3sQOPFopf
SFDRfG6wLTfb0c/iQMNb0yJsWjV8ZM+vYuwat3FjzOIqFXX0gDMsvnSErD8Rdp9vB0l0BhLGBXqc
8igihbRW2a6H7rvTkZFrEs0lvLcDydoTRjEUL1WMiB2RNZN+XYuvJJEW6Gs8QQVe6R4TC6st4OZG
6JwGnybONs1RASOo4//w6taK47EYttnCuHaDAwRRpIcUb55pWnuuQtYV2yKIohmRWDesT7lM1uC2
zBR3aYnAwa4HxFZjzS9ZCGKjvaFrPltZgpqTTGQsfzi7rmanROLQ21X3VLTYvj2nR6u3qq3S9ete
+SjngqDo23aVHRk5sgcfoy6CQQ0Xod1z17wsma/1WJtJwwFMhbEG0SdNe3KBygyPnp4gpbNGfmK9
5LeU7NPDq5pyGRWZwUtHS3yngTV4cUkprQjRRke6od/Sk1XlaGOF3a12K1bypdTIuEehYSccuTaN
7Nv5WCqFmC2RPEmLBpN6SwOJJ401K7kq8gyQU0nMyTXsWZq4ai5WP2SPYuSILwNNjd8PL7WncWZS
epkFbTm2LxqGhg/2qnVTY288OyqTkphV/K+sFgs8ZHA0AYnmpOp2mZDPJukXgu/M5dlvGm6Lw07e
hzrmT9K7KHnvF7PQbv1BZzVzHfU8NV57g6yRxn+LP21AmfNxgkp8YwxefIV/B5GHjzEh7T3ryDoG
LmQGqXmstHh4bOG86jeEavas8RBqxLHG1vlCRe1ecCaO9qQPdWuwuenSNx0sgl8jy/uEiX+4jMCK
haoo1OEVq9aybZ5bKP7lRsAevHZsArwbBIoPXaMimLbJyxDX/E9EAgKEUY31BU6z2NsNTvzGJvTU
tKYqEISlhQb3a8NE096CGuc9HKxyviWnh+D1glNDZYPXIwIAVKFW3w2+faFclsRJ11HeDl23HaWf
XeIzOOkSRj/8s47L5s6VPpaABF3sh6SxMF7XU+1icrTmqsI5cAd8BnrzlMqYRbdc8KowbGwNoR9F
OpzUPBfblHfzQo/HDsa/W53ipJo3lPqUgD7jP1qon32RtEeiRqDP1cr6pgqbGBzdCNmd+IeF76xy
jCaYBvsMw7X9SL2NSUmfiEUe1zlTPYDN0cwjwjaXaRlGkoPK6vnRm8b4VkfotXen5uDURbtFGYhO
OSXCxhuXz/T/yo956S4uew43ydRgjmQOJ5zAJZY8CbI8B7uk6dZGRSSI5qXd7HspGXzhkNtSoY7X
cNL10Mqy/k62msNS58e3suciUkTutdTx8tGYxmfhQq3zU9/54PRDcUhT98OEWxep8aor0inlNmUK
pLlOx+QC93EUEO18jKzF+JLo0bhXnqaHg2ksWy+V1nbE+ky3NxmgwtAqjGegwhQX9mNmi7ASU73n
dWIBrjNOp7HT+uGKr39R2IcfJ4CLl37pL6gWSvu+SaYMD6Rv78mmEGclIRMfgI24N7PiWwJEPrV7
l7pw0w0dvIZpap4XRk246uIhvWwzHoO0KjBp4UiCk9I0gIbIiSa2uMm6gAECgUODGUjXoaC34+wz
IIj8BND+MORtkW2ErQGSyqYbZMiPA5bTPa/inkCajEJNwAKMXHlJ0HT0UOQ1ZYat9jlLYAYlf0hv
PZJutnlpeWf9nLJ66QnOIDR4udWJqxL4fx0kmPMYWhTLcZ5rdeGAN6qo0bBTIqCvTk08ZVdFZgF5
ROeLUajrKo6lBelLaFaxTF9ANcqeStN2QmHQgKe1VrNjLQ0tDZlq07UfWeT80czmVOeqFN5Yl+Wo
UFP9FhvFqcvc6RARyKC8Pr8o+JbP+mrlXds11DgGPCuBaDin7ztvHDi6xqT5Tz4zU845n7u6kgHQ
jSVoG6xCmVsleFnVYDxNs01ymOl+MRbnOcI48YmKtfhU9ORgZX2vPbiF0PYWubW7AQrZzexQsRTo
6xl6+wN8bzjdDeXQRBIzQK6ThmHR3ipX792DiwubPQar8JWGY2/Fk7j1Fe0bUpGI6ySBVxYrS7U2
RPapRKZ3Y7ZeeQNaE0bXK00yS0YoJ72pf8GslnxrgTuuxkt+YIsK4CS6rL6bISKNTx0VD99byiGn
RK/JLqGB8y0aOKLLyhFlt6R3thSGKWn680c1yd/31MecTMG02qc4n0AE5/XwrZcrYxHmZfmSw/5D
JrsM0Se9z4wvOYhz0IkraBdrdPQJ6iSHcDtKNYx4C1RHTTR41c1F+e5uyUV1V7TkM5IfRTbW3o0H
Ve9tf6SjIaeExyMxJQUOMP36LgHsL6gx6+iTAEDhkjIywXwB8ZeLLVBCHqPKIhhgq3p+y10mkEtt
K1RawOZN4l02WWpX/Vm6iIFzo14pIwlG0rRiYiwNfvKieROZISPtR5CG/qyF2ryWAAMT0giNJRaS
LNHtaot1kaK1iBy+JW1hqwuKSUafVKcS9OYy9adNFIvyxZSg4TeytQhfHW3L//TnzRRKiyU6astI
A8gBKNNcg9z2DeeJOgQAEgdW6xALTi+IWw84qboT6McIZUwz2j0oC4BlVjkJYA3xPv6V2a6JMijD
xdncDfWdGFFU8BUybw3GqOXz5YSlEl7Q6Hl21qNiUGEJfDC58BW5B8qhN7qRpmiSC0czknvAMGZY
yap6LA3fvcldv42CBq7tPcS8fj5MtOGjK1vyoQ+m0vkdqcr5rVOwSJzy5qkCNo/XEc+unvLu0vtP
5i19Ge6iAjVIlnmFOjvl9JJu+GUh3/Sqf06zPitCX3YtAwyfSNBQz3F9wVLn/YFPLHSMDvT/TiPk
TkAH9UBFJzCUZEfd6WiidMxWiPpoUwHDvbI5cLMJs38FpQRat6k8iazKXKaluEqUpWONo4Qs3Moc
NgXawAcjg+LQFrV+YibdHcZSWjclWuVztEzph2VJxoeR2JY/x2D/1aC+o0FFfENv/O/O8E9xXDgx
6u7zt/p7Deqff+cvCSo5Un/osNjB2TLPZxbzbwkqzdU/GKPCwwG7hgTNpTX+F7DdRoJqoCkkIguV
u06i598SVFjuq2bV9xyXJjcFuv9PJKj2m5Ey2k/YOz5dXo/LAaN+057nqNugrVi0MzIdWoh86Em8
WT51Cr99d6ImcdMW5bkHtTeEQoWK/Nzyi3IkqRClm4sasJ5pFJ5sP4L5fVFpBGQzg9aGJGaogV+d
E0Uo82yYojD3OBSm5yIeFYZAEpuySB6ilkXWftAFQnH8zbFkYpWw/QF9AGE5ei5nKVqugaZI+yxP
zNVY1ejJsXOu4kqlfzSJoVr5CZyo5rusXVAA7MjmHfESJpNM/Ks0HXYjVe463/Sw+wdCgrrcFJKc
CHqleJHzIKbb4P2lLvzvW/POW4N4mgf2P781/0MeWF0xcvk3YurPv/L3S8ObYevC4oDOzoFi8m/d
NmKYP5BqQmvDWOLBnmIu8a+UAxfdNn/L43D1+iffvTQG2QgIS/lxKGoYh/6Tdwa9FjOr72Yj5IGD
1zN46BHH8uu9FRkzp+thezvjuZE2wN2JWRyHslgLVDbbs7pRnsmUs0UfKMPcLItSfxyw0Rq7HPZe
f0+I6gDHE9EgS3nRZV0zohZWVdt4d3iTmt4ZAplV6aukgcTOvU04XhlUlT8fSMYbtSSoEJyW6tgR
B82utAF5Wg3NRVXMFLOKfjGYeK/BMxNl06nWSkgYWYqbbLaj6D6z2uZUac6TBvcoJM/JjQN98gFI
ZMTxlH2KOXWS7FrEgt0nTgpHOE3kCGOlhFGzQQPj70bs8iP4mYXizymc6XbJFahtuBJsYUOvLoiA
A8ltJsMoN51aafGgQ/WCQFJVhJPqgACAsU2PDmMz95Kupcoo1XSQ+5oGxNZp5iEcQNLIjQbhH2uj
TSERdeM+W5j+EBBQ8YPXcywbp4rUlYkO5yPmHeN2dCDuMPDIcGr2oFThis5s0DCDlg0OKnDe6Iyf
BvpiH6Klpizq4paUpKnG77OJOsEHtSNdmk9RkbXnI1KTsDfpvNpGTnpt3LR0aIzunHhOuKyu7Y6g
hiz2fjpG4uggEfvgr3A7c0CNEqaZ3XIg7TscnIpHfatZctZvWicHQKtVZWgNRYQFSqwzCDBPKE6z
TOMQXyqX8E67q7e6tMWGar/EeBSRhgMgxNub4ziypmV1QAyuikFoDTo3Omb+AnyjGF84z+ufF5Bb
dPJ5G/c5uKidXtnzZ8ol39wDnBYhQs7mzqi65Cx3huKpBiJEOpACjAtiejgUikV8a3buFV08+Plm
Eu26hLCZACqiwUNjTIYCFVK0gMSJ3k7czr+aRNuEbdTJQLZ2fEqAa7ub2irzO6LQREMtJItveqbV
xyHKzONQulD+hBt94m3o1KbKDP8LGlbIunM/qDyMh5YGeJHK40i03N4sFFZUv4r6O89WX3Xmhxy9
vWUL9JxuMW9AeqzdxsK/E08Ensb46s9Lhy5Cngjvo4dcIlR94kTEh7FTbIViNtjDlLG2fdTeYxvs
LltPX74UQ8mQqY3nDzJtSqy/Ea+gpuk+R01tsXaqWSXc9VRdtuiWRryGGTMhU6VRIHo4FQaNswcn
bjmTa351rHDKPw5tsWY9DVFxm9uNGfRMCUI1lOFQezyHNAXo/di5fkMPhJb6MFn+vqZGHFlZIiM6
o7zNaCUMzRXHF3/fO3rxXBn5fGz9vgav1IKLnGZ/U0XDV7Do9taiKREIL4VbyoE/qG3z8zTOj6KA
a1zlsT8xXTXdDs+iJfgex01Dw0Q612OvRTGXzYUj5+7P2fJ/d8X3dkXbXcEO/3lbPH77nPxQSSKb
WP/Gv3ZFg6oQvxCOIZsiivPLd7ui+4dpWYbAZICog43vX4UkG6kOChF4Lt0RBLTUd395magxKUp9
ZGCWgPsKvPCfbIqe/UYSwYaMW4pfC3koVgprjbH9Xl6ZG1GLDy5yLjntaEcYGVN7VtE5Yybj0cp3
Y0LIy9xCpw6TpLjDOy38L3hPnhOUdHe2SxRbYNTWveMY02PuaukZ5e/Eqcf0aMM0lQO1icgav2YN
XebhlqZT3G6SeBzbBx1KiLapVFpY5VnuU3IqVWTZpYuZqsVhWHh7GtvVsYxmZAXYVYNyNuItsRL2
FjGw2DP/N80doO6bvPGHbrVyR+eF1TTnvTSHcHZUezL9bvy2GLDNAEd/s/1e/1iMJNLpDTbwrsz1
wBalQyu7/2x1GbBDBogMml2T9XWZQTfqTW3v+aK0y4pEWZrjrtonWAC6KOh86IAdIyZplGov+oJJ
p5mO2ZWWJOajYj/BEtZs0ag3EI4S/XZGkHw7yJbtftAfC/BVD5OY5qsJdETYmD6AAM/ZKX0OIkuV
N3amtQdbduZlV5bdUXpWFOgZxTj5ZeMRWEJ64WvFZyzDgqkFvXDBrOSsLXM/LGpNfemhGx/nSKyR
AUbxXBbsJkvmGc+rk6cFCNXVB99Mn0FPdKCV0ulJGPjvN3FKCgx1TUwzv/A+maZE0OlmhKh69WOZ
lo+txqWpfFDNJKNCD6iJnWVBK0JV7Qaicctq4wIJXPEAShgbK/XLO3eZkCnS3WuO6xP50Kre2dMl
pccTySI/oCltCVh3XWxglDdbIGDKCnU64zPik4nKwcmN+NbOjfx6nvvlKiKWLkgWuz1PLAj4m1Sf
BFexMKej/gntDFb7hj0ivRvBCp4LJBrnyexYF0j9UYgn0Xg9dm23r6gLvw6eTS2It5AqLtcIW0NC
AdZqtI2wdLPxHBRaephE1Z8PkYdEYXLG+BvMIXTTbN8HDFBVDMaocc+MxqcPmQ6ufgmiUd84nY8t
twMyBjKHOI8NqC75wZpmdNj0b0zmnnk708cH9m7GiYIyBtUg10pgYnVp+meqLMkJHRrIG4Fq627v
j9N52vJLua3TnPpl7h/iziWqUuVm8lLLBWyUV/gAFXLnvBPaN2eBCQYlLIM5hZOa0RKJGuTrIuuz
mHju3Uz3H3E55RvVuWdNhICi5PC4LxCnf1GOUezN1HC+wlxaTqR8Kcg7KnFCwsjFpjOG8Qkil3Wt
5ZGL/tKL9nJgmsheNc5nwNvsIfC8qD6RkTs22zLSkt2M+OcagUK9W1qf8ZSDHpqNE00DTb1buGQi
9GBhfGCGWqPSqFBlZVGubVw42WdaQzNeEJMK9MPnIzk19sWNWfikOrsjo85OzTtjURkmnGjepaO3
PKipnTYcVo19InR6cP7MVzLY0UXiVd21A+/NoBa5J53PuQVvf+gqa7kapQ7/YXJPaFdSAqULczqm
UTkyeXDqa0RcGsIOo6c4aLz5Lu+L5oLC3rw3zTb7xPij3WpOTntv7MajN6dJdKw47NxNWWsGpEEE
oFD0i9LVKPHq8Sa22+58zkhzZvHULxlSEGgmKo4NJbm9CszANrZGHfCY8c0YhXPZ2G11RFRmHste
EiBg9CWJOQ2+cb7kEAoj4Q1pc6+5zYyOybSGu8VP5udSb7B9a+58gK8CxG1uS9KGDRIZMQslgZGK
PGQq32zTiIVcN5fhjJPE9FAVur2HMhoHjqecC51e3KauWYh89P/biHbDR6vWk8OM9mnNDsboYA+z
RmKmcD6yCeK0933t2chIuAFESyqVY8uXLCI31yYz4LZvHYORWElR1uqf46WMd5BR4QwS4Ykrrte6
oEF99hGs6HDelcUtsdLQLn2nCqyua84YjQ3XSyXq/QhA51o3yE3skw4k3kA+8M6OnS4s7ToNmLh5
W6o9tZVuYj/Hc6V2wHe/SlIpg5w1s9hEOSmUHWOG80SzW9haYnxsEFkF5Fwtt7jm/C0B285HhLm8
G5ZD+KzwGO6m+XRRESHBghUzGcPs/ikvFGdMt00vjaiqwkWvjc8jsbZb8JAPkWRJN8fZPAjlNBD0
yCy/S1NjYuK9eMfSL24X3TiuklBgmZbh7ICe8gUDhPW3bqpuRsDcj9okOLnKsidKokqus6Kfq43W
xuMHnbnRybda9xQT7Oexgkb+gXWTwdOgn/d4/2+XRV5D9GbmV6A/QSWQUwpLeZ8BOliFLhteCdga
vsEIeomTo+9ptzmJx2igiMTbWFYUB0jPPKJkHAl/YSh2SEvKQPeic5rFOcGXvTwSX+ptoNRgLGtI
o+KFAg1XMuuOBwlsbyoQUXlReR6Ts7dS/sbPYESaUFO6c4aowf1Kakjxpfv/7J3ZcuTImaVfZR5g
UAbHDrOxuYh9IYNkcOcNLDOZCcCxOnbg6edzdmlUVS2pu+91ITPJlGQEEQj4v5zznbY2Lm5LdItd
uI9I5Z7N2cG6BpPyZhyBJjZAnfdB7/db5frDc1sk/YkN4Te5yO6YSHTFKku1d3HODv2SI72ZjLg9
kUQFSTONnSv01ep+0cIUxDwuET7ygbWs9c4SfbxhSTQkTM2j4VWAuTvky+DeFHUqT1bq7ipbEhRF
NDxqt5fJGJ2VifZsm5Y20XjxkD8Buaz3PYqHO9ZeMEvbGhGSin4GWcwjME6SfdCGjKPh3R1azIE3
ieOM59rN4je49Qzm26ECX8MOlOnk8gu54lNSlMQvZtJ/pFV0d53IujXvjyWUtG8HnqrbOhEfUYu2
oagcRCx1dZOjVWb/O5HGKJznXGXlSaH12DpGM+xxK4YwcLLoo+nnCSdT2nxMRumtgFkRt0Wc7NEf
Zb/LiTEeBc8VIojFjtkgpkVSbfOeyNvenaEqYcT0A7mcwpBpXRbnUEfPfoXtDZFtAXEpRz2Pg4Td
nunnz9LwykeKquxcqoCj3hXoymC1BPJOR8jtsRbWF3bfu8LTgauT2dyiS0HGObnGPpFOsTMTK77x
EQ1uG0v2h5jcMRQJyK/ulcukIHFysZvg4m9mKeGqOONHK3jWohhySckexXJXj75c03iLU7U05c4N
xulbH0SBDo5AuxJlUFyAIMeqXHmzcjZutUw/yiypPzx8OyZl7rciDqEMWvGvoi/UThZgrdZzaTTH
uTUDwtMz4wC+I/PWvsrIshdOVt6SqZSt7czxEBYVKiHjKf5kn2+xd1pGjjSPlQMYYVbrmbyj7l2T
55vvRpY1OzOqOUHHSJwWngN0ilSbCRM1oESGicQlcFfdnEPc7HCLMmuNt2hriZebe5Ix8+zBRfFG
gJM5T+coallblBYbDz7qD/ws8QGOWLT1y75uV/FMiELDco44G6PdKHCXDoa+yH9TiUm2kyDuB3Wk
+eCDIiJac44lgrdO/JhqP79DnMsDYQC1akeZtYvKBQHvYzBFvcTeOgRJ9SPtiwGVaFHmYfHkT0Ra
OaeIJjg7w/gMqyfSrbhqLAgng/FvWFIpr6ALiQXcdi78YV2yxmE6lWb+Zk7icmMwqegwL83TzxoB
1+cY8g6pEdw3fgZcMXoyBjBDDa8smpjrDTjckLWkp34I1K2q+ddVC4bR5psH9bfZ8YqongmQ3yA7
tPYpvluyv+up/GwiU9xW6RQcPbb7fINp5i5+7z0tSL1WqnG9Tyev22i1+Et9xnk7bt0lbK5NoeyV
9IrmZMABfjAhOLHLqmaI68nYH5wcli5PA/AqqrI2lUMJY41tsYrjNDt4Te5s2Q9bZ7Ns2VCbDSUA
OoVtkCfTxvXmwmbgxuuZWV1hOx6c15ZV5IQCti5YigrDIuYwz9YmV+46ouZep3k3v49udBdLrNEr
Mw+nxwk1xGaQpMutOyDgt8ReWqDN23bTkEWnVq0beD07yTq4CziF9SxDkWPXohhatTWz/6mQ8ikO
8u6d/GnmJWE7XOZyiR8Ld2nJBONiR2Bg9kbY0X250E0vRkRKIIvZidFdX5vEPLXqMYoKs9ukpMrs
+yV0j1nblNcuDhGzKqFemqQRbwJV0FtZxS9R4Zs3jsUGloWgCcPOqhF2EeSB+W0wz35Y1I8o5FrN
n6tL/5bthfNQJuqbvzQoD+plAtBkJOayDlDOput0iR20Oexl77J8zl+lWcvnQI7RPrBChmpzL6w9
rVD3nDX9+DmgL13XKCVYicb1hndU7mQj+RJOoNpWjde584rWg1pHYaza4BMfvy9UfVT8BmSvpprm
ewU/MtmURGFdmxhNjqkWdHwoqYBnBYbYwskPjyPYJ4jPi7zBo5QeC0J+L2gGaGAnj5vJNL7nQbU8
J7ETuStPePxxRIRVW9PN5leQS+ygxTCa60X6y50xV8smxzSJSmXIr4SeQ41buK+aBQG0gPV8Iu6U
rFsq33WahtWhlJFAYoOXiP5TF7LCbW5cm+IahZXenC+EfcPPZvrX4noArtWNQXEnMtnaCFw9mjEl
OAWQH7YJQZmJ15oj0zRv+TTm0hzvRWjIg5fAkkjLwZhfOwIfpydYlVAo2VfR8HYodFrbh+HWQw4l
q9BupvHMJWkC5LaxAhNnt6Lqs9X/BlzVJk5nTJclnvbknasnklOnlz+Mf/6By+SvkFJSLOCLEHTu
U5Ux3XH/4tOp1UTirS3GC7wId0M6ZkIs68AnAqQba0QUf1iFvR+kdbIzd2c4zc5NxDbwo1uouNu2
6rb8qftwkYg9/6u0KIZKf1qCfL03jw0IBkK833/lExRiUKUZWeOlrpuLX1MrRgf4h//6CvyjF2HD
gpXLhDfq//UCuOwNaXqH8ZJa0Bj4j2fku9Kvdl8v8++R5H81kiQiCuvSPx9J7n9WTZz+eVP3Hz/z
+1AyMMkPN9neoTFhjc2m+/8PJQP3Nw/cCcoVvREHx/P3/bYmoPw+hrTN3/DzEzfkQuDA8G79j6aQ
bL//dFeyMISPyy8zcUg5cDP0DfUHk3doVZCrK9Kv7CB+H2GwrroWmQ0e2DdWXo/NYBxKbWsICvHG
cFzsemBgLc6HTlsgEK1aR3ssyOXUBomS5vgYatNEM5sse7SRohvC5tccAfmpEmwWlTZcGNp6warf
vBpfdgwDY4adYxupgzTdRUY5bfvYv0pt5BiXlFDDjhzsEXI7knitiFZq2xqWtZm1GQTPxloNxd3c
Wix+tGFE4hxptIXEJTZsU/mjvxbz2D9ZacjmWptOEm0/cfChjNqQ0nbxq+fQi7MmwvChbSudNrBI
bWUxtalFeC1eAm10YZlKv5K/QGdb9doKM2tTTIE7puoFZzDWrk2jrTOpNtFk2k5ja2MNCY8o4LTZ
ptG2G+ZTLaUwJoAcT06nzTmOtukwN3LgJ/bfLASS2oVyQghV7IqU9aHURh+QqjzY8f6M2gRU4Abq
cAVhIriLtE2oN9R0qG0sJ5NfiWuo7USdNhaBndgV4fiwiK64ZiyFb9I8aPqVxLCdoVvOb5vajsct
cVW6GlXZG8OsFP4qZEe7NWhu7BKVZ83Y9VHZRvRoOcI9O9mMZMso3OYQd55CVFOnl6bKx7coRA0E
hyl8mQo7I5OhAszrVZg6kiEsti3H51Fhh3/wx5GuOrdZlebW4B7IHajffeJDCTbxh/ylzEr37OYY
2UwrJzKPVhZBG7HCIAfNumESZ2kEMb3XJg2tXiCnRh7fWnVJ1RxFcrVUJn0WkWrAkYPSV6s0h2Cv
gz7Ti4lx5TwzoWdD6MsP30I+t5miuNxiiYxepIVCjdlvsYUYWD2KrBIX25sIztYCJ9Sc8qOudbRv
KHwUWWm2iF0hDVKm8dHcz+6QXvqOHnPVx860bVN2xctYNAcbZjZITuZ+AIsD55siXfhlxsXxvelJ
dDNsQjDJj+24qk3Fv0kGnV3fG2vWVXo1jAP/CSsEu4GOX8n4du43ZhnP91bMrekSIpAd3Hbgj1dz
PF/93OQ9FpXuZLweAWXlejQ+jBK2dZDzCwV8LMVqPS2381DMDEgK8I98//apxzED4QdBN0EfhD37
SZe/1KJMLzRi6L2Qo+wFs/afJHFM91Ff1Xdf70wCnyK2oRf8ehi9/kO8MPtAxeVSFURJ8ODoWBjH
6IpfudYhlm7ZP7XSYeznUZ2sU/2Hf+mwsSh3zxzh/MNcr0DdgYfIBgrVvDUpaffUI/Lj606TLhzG
1QLNhXDQGTluSg2NtiWs7kZGwyjtY4mFB//AC2pE63UstU2vKxz/gegP51jpgHaBZHHTNIhurbj3
nUM98KH2vVPSKmjLvwWmnwiPovvsYO9fSrPy7gAuz2cVCeuqpy3XURnFNuGOzFbUy9FHaFE+jm6R
4J6IJn7REPCK/kwGQU5T91gtQH0WD1GnihEbVzn52l+fVjEW1WNKBxgQgx6V3VoAGYKLy5Wbfce9
Eap1ohUJpYwQGWOkq572b+3nDK0XclJXWBzfAzb3a0sxfWvlcmnL5DKo+b432qdBUTwObvVRpsFK
s/HXYXBrdT2y9fg+GUwomF1yKGTzyx3Dc2hXmIMQfJaWf51aG3Fssu+85SVuWm/jmlNw4+Ffwxvl
brPWWFn1XK0DS69dOMdYz9hgwwTD7CvivudWSALOB57hmQhisKi1vRY+cJ+0mC8p6opxkmyYq5Nd
+tG9oHK8ExO7g6CK2RGNMID3XpXJVRAOznauMzwD2KYPrLHqdRdkinDLRnyW8cTc3vqpyqE6KzCo
ZwnFdVtahTjalvuDCfqhDNwHjsl8jXjCRnYZR+9GbL21RkCoC9XvUrbFLh9yspr1uNIoyNZAF045
bzWwsWvPqx5723HWQyKXT0ZXqBGxl2pb/a7upsdS9vUp9DN07h0Zu7Sf+wo2945mLVrJcc5AFopn
b6YfQJN5zKa5OJqozw6g/CGgBz0I5ZJZthn2qK2Xeofe412hclhNZWXekLTrnxpufMx5nsl+Pno3
RaHWRqFWvZh/0XNc6zTwf5K7i8NnVOaHjydlI7LsqYPX822eDXvLd50tjq2CNWBq/HX4uLREjQHs
sCw8D+whP8RysVG5UHmuF8wTYfSoivYzmbuIKXowX/AKjzAKgal2MFItk9Dkpem3y0AQWCW8S84z
/4HbCl2FF4l7lpLOdrT6Ek1GT6sBJ7feOK0x0CBb9c+WQMPtQnbSXFR0TnX9rc9pxRWDuo0Uw5sZ
QcA1K077EKksnKP+B2Knd5WwuJpV9DyKGnScTWqKi32HAQ3G6cZxnyOam7XH1xDhcBm/BTCm12Vr
bzrc+DdjgN6bIoF1pe8OVx8J8TOUd11D+KE27XrzaeyikfEWId0ToAb5LH0aHKd1ip9t5Muf2EHy
E2oRf1XGbYT72EBx7znjLmv52biwtwQumxc/ktUDu2soGomisrI1+KBugks91ATkmHP+MVrCvngd
KESXCovWNaVF5FvEk7xLMUclJeGkEXbScOVNMr4ZcAKKU2uRjbxK2sW7kEjR74JYFSZfifil8ybj
zhNNgBwQPxAfYmWuoyY2CMOW/Y3vNjBnRRkxA2Fux7BwGTkGp766VIHwTyxriXJXbrGNWhW9hKCI
rtgnUrldWlWWqy4sjUsXB+6RSiHbC7NS23RCrZOPbuWQFjz9KgvLuhNF3D2PTToe6sRXr54CAAu+
u9ygeka67Y/txnDqdA1O5JgVVGGYpIyTWfEAq4WlDhUYlnXddBIr4xxh6xQBbyvH5e/k30kJCVZt
E42Mgg3ztonKZpfbVbNXFhuGfsxY49bN7YTpHD7TPraYi+TB8i6bpqo3shzwZ4+qWS8iEyuCLvJd
4ZiIJZvM2S9Em02A0veNzie1+sjeuXk73C8ZNR4xTC0n1xDczazPH5Vs2VXZmfFud+FFoFH7OWpl
qPLmbhfWXrwjS4poLluRMtsQX4O2kq84ayBt0btyglZ3pU/GdR32M2PC0X2x62k/jVNMXtvyyC7V
v0zktazwT8o9AKA9GYrtOhcNo+Iq/knyOlopjjwGWPl2SGW/ncxpOqWDaBHLtdFxVNFNGqsr4wl3
40eBPM6LxzRSAmfCuWckmY7/Wa4hmwTSovyeZYTGWCJlqvdZMcr4wfak2vAVbscYx+roIB4LDSPm
SIgVKVNZaMYzOvgxn9GLUf8uQKmZ/69lXGTudm4lgelBbeFi6bNJ5ivO7b7aFF4K3KMlNmH+kWQB
RrsVQdeVdeA0fEUq/oCoaNgx4NWOhn58jPxl2Yp5aS+xZAUlB9e5RTf/phY73S61d2VcYqzl0nXX
BFPuhsg4eaf82v3eTlCjpVUu30UrutuRheAuFcPPhinjdnSt4TZgEb5h2uCcnInuBzVWe4+PwQI7
TgpVTKmyZYEBHMfwP1iFRnDke/lt7OIZs1/j2Jz30YmcRab40jTXmSJ/Db3htI6Qz3NU1oj7Oifd
k7vxFBrdtHIz50xo4bhC9f7pW0z3HVU0F8Iw1nnl/Ehyq8VyloanOV68ciuFLvpjHALfTbwwn37m
SvYxZUsd3zoHG/3xsZHhowkzktgvahkDK3iXHReyf9BBEjh242Auf6jzYnnNkd3dtknxgwaUlUJl
qZ6RKvDv81xG1YZl8A9VFJz6hio+/cHTz6yo63Z9mQ67RpjNO+WLt7VY8127KFzW1EBXO5XunS2X
uGUWk9snBhdq488L37S+HF+8fuzPqgbQveRDUK/V3OV3Wal0VERgJ9/hHZhEa8t02hUi4SgwQxbu
mt5QUQfkYfAZxCYPjiF2xRUrXfDaNX79vthF+X1J8BjjPrMdg0e+z7qbtXL5VGq3uqt965F2sLc8
GLeBWI4EopWrWvvcK+14T2O876LDBe8pbYhnIZzimWSWiIun4haKKUrkl3m+1D56PCnaU88O9cti
T/WsHffTf/jvbe3FxwQxkJuJP9/XTv0GX+yBFc/PTLv4W+3nHzD2M8cs6LOa4OoV5nAfa/8/4e8Y
tTQTYNF0AFdzAhpNDJCaHcAbe6bxizY++oedISEM5F+wgX9Pfb4ye/+LqY8FaoC5yT+f+txWZfft
z/rs33/mb1I00/kN3ZiHbcGnN/uix/weASyEh0qNjs0Glwbv2fq7QNv5F2I05zfQkS76bAtFxpe2
7f/+nz8Rb9u//O8/0nmcL5bfHxXazFo8oQ0XNhOl4D8xqeqlyoimnMHn13UocNhoCcyo1TAu2tv5
4Fco0UgUi6HGUyfWt8Suor9J4+Sz/RLl+OTkYOAzE8XCb1GokKrW934sjUUrQ38B4EeLgCqVNflr
qpVDVbuYn9KOJ8K0ePz3K9MVvk741NojnNLVs991ProUFQ7DabLTZmREwTMv6bIJ2oKVz6ts9giU
Y9q2Fn3Erm42bsx+rhFVaAmVkOVCxTg3H4OWWVlWQnDCMKHxmrUUy3PN3oW7ymqTL1FCzOhYusna
0eKuXMu8+rz3AQL0zXGoCswZtMfTw6CMPVtOlkKIxkatHksMtK/oitG2ruZ5ka+T29ZrW+vPWOTe
JKFIm4NcRIN8Fld1BJihyuUErxyXJcN9+LJkh+dNizQkYoKw4pPnKptLL+5T1tsnzOPtfYvo3TuP
wnd/cEXIQWlDGTVPEMGWI+Ls1nDOfhNP2VY2pAk7I1lv+ybgtN5akIJvCRQg0C8/kCwOxajceRqZ
QUqvA17EPvB0TSqF6DurQZOcl34qkU6hjMbIOG0JzutlMmDSaya20KLIRDicc2AEKdjpSSBxzI5x
YPh+vakt13kfbEtc2xa3YK5CY/oMS7+Wv0LQVkwCTbAGF8DYbiEe/SISO69LfSyh8PX8NwQsertZ
hMMNzsns5H2tQFHcRsl6znt5TJ2wtLdsih6EqOgk9FIVJ9d4BzRpWJlpiho8n7JqQ08IKsES4hRI
BprAoMBFpGm2z/C440PghPJ6B/82ukgGR01SguHs4lMQdL6zxkEgSTuSQXQwS3PomNLN7rFg+b1b
9La5sur8h9UpYCbh13K60Xvq7mtlHXey4eBvQ4pxBj0YUeMcTzhkr4NT9h+szHGzLjQk9wZXkF0n
fqCPuHHMc6y36YXeqw96w+7rXXuut+4CTvtDqbfxyddiHqueD/5Mr+szy8zOlogVoherHTYBxIoj
eyX3kmrB+Io8Q+fG03KAMlpMjg9z3mRoBXiPdNNaQtDn0CISAE6b3vFumE63b4mWISRakABlY9jX
WqQAkLs89cKvn+l+L+SMug/6zr6LRGtuWMeUW+KUb9lmzSsabYRndu3ugrS2Gq5Abf4CHmXeVVpS
EQOUOTfKGW+qIUNwkQNPmlMv3kuJgD1KWddGqm4/rREuXc0+4xGYKjs0O7Bugsx/WVB6lFry4RuR
d5NpKUidKuOAj3x8dRVhMCuZTeMNwGfrHV/UBHlqXqqYcsG0rx45WltBy/fL8IOkWHdcjV2mVSp9
l/8AUheumzQiEs7oZxVS2HvOY22PU7K2/KH64QRz/ORKJzbhFzTu905LaUo0i/yO2jjmAd5u264h
2fcwJ0bTq6AVKfRyUkqCjOW0s7VkZ3KR1I+knQWrnu5t17mx4InQd+lZhEn/RDiMrviG7AkHOTo8
WV0DayZGmSGaq6VEhq9VRYEWGAXQpkgVcvLgc9IqpDAP0sMQVeWnn5rhJv/SLdUF0s/tXDna/S+I
V5PXrmiC42wPE7TR2X0UZEcCjteSqFCLoyj8ntmLig3m7BiTvxZSSS2pqnrT/qi0zAqRj7GZRuFI
0Eme+45wI9xAzl6u1Zdky2/G1yyBdOrasrq18jprVwN6L8zuw3ZAF/crZhSL8kMBKMsTMMKOZb9R
kBd3ixaRDVpONmthmdASM0uLzSJjNB990SzZulVozHZV1cbs7lCuBTUiE4eO9UqRVHXrWWvdEtnj
UBFd/AvVpXkoh9J/t4EbGZuFW4sGAc1c0qFxwKqLmq7UuroAfSUaGrR2Fia7Nd9IxvOxsJ6pb+tz
MLrJqQqb+p4N6rDplDlwZbXAD9Ra9+gOsQLGoUWA6DtyNNdaHhhp35PQkkEA7XNPNoD6SZi6vRVT
Fa5ITKhuJ61ApCVsbhatSszZ6tIthbdqsFw0SF8yRtszsttECxzphSV+dUSPUssffS2ENL80kQbJ
4FeH9NXDEHTTsZqi1CEsltHqgLTrrhnq7LUIK/VKWFVzX9KJkgEUpedeKzUTrdkEazNrcC+dZYOi
M5o7tTK9siVDlL8W6wTjne4IFGDA5O/3z45jMu5JYdpujNRFUqX1pbBTzHvV+gQAokytTuWXHrXQ
0lRXzkXGiBekT6D1q0orWZ0J4Yer1a3zl9BVas2rHhj+sPj9xrrS4ti4S8a1p0Wz8+K2B9NZOOgD
VlQ6Oa1Nd/SO3g35hPUT7DaoUQaA1GwVR3g6NqiKbnqFihfQLwrPfxfH/53iWJsXWFT+8+L4seq7
5H9tvmHd/tNe9Pcf/L1CDr3fiDoRnkvA5N+MF3+rkHXx7JGbSb0L5xeuyN/tGu5voKQw99p2yC7V
//ua1LF+cwIXaq4HfJvKmh/6S0H8rwpkTLd/3pNiCREui1yqdRFScgvt5vjjntRsyy6KlHF2HDE8
BK5TbBenoSTIl2yLDaHdmAw6r4RzopiFRr4lIj48BiJINnFWjU8z6WNnG+PUWqguOGSpOUDdkbJc
k4aGm5Hn9jbr4mtc2wcnI40gcpp87Tjly9hn9zjUwTWMcbA20JmvgEExQWhJfAhRbYHCyGiRlZNb
j12JU7iuLX+NOqu4OOPQPpV2iAbE75wN4jO8ZAZQuMB+lpX8RSKKAn7YP8zh3F1l5bl7NboOBCQ0
rVeC4PtThbDnPPvJQKWHv4HKhIWszEtEjKPnH4t4IumV4crJabBYdW1vo0qpFugoXM5L4xnWtBqd
OdoMsE+Y0pMgmnAClfNhMRtza9YOGAJXuTdmExzy3LrWpvBXTM3ELXXmmUFtQdRYiCEgIGw2SzJs
zAqhe2fWGJNDnjNBCalIcZCgWlTrGHbJmg+rOC8duDTfNfwTOigCMasIbIMDxnyy4qkkshkFCYLb
CYJivjySN8wsa05ewpnn/Fi43nFy/OG9FJXFOBUJuDnbVXSpm9kyt3mVpE24xo0hzPNQQpp5LBub
1Dk07xCZfoANEtguq7w3ll0PlwTYSUnHszaZhQ4rhPkY3Toeg1dll8EljEPT2I6BsqcVQW9q3BdW
2xws3532ODqYrqZ4n+6mosTH43dmR70EdapbBUtrDysY0e6NnzUmgdlTmm2NbDFI82PPChuxd7KL
MdOzGRujmKZ42Vd1szQNLUGeGpDb4P9hkVrxi1ofnMdAzml58tk2ec07gYDuteGMhMuCZy41ZIZ4
v0JQBU4qK/alqgK4azbJ1MO4C6PE7Je9szCevYbtbM3e82j2rfloDLMHOZOCl8xWFmuY1q2dtiZP
KW/Aq1gf3Y5pOddqp9oIaIvITfFaBfX0ME5qKVYYdZWlvRBYODMjnjbwgcNobfRtG27TeTBeksxN
s421+MzKO6+YbjNhkrpZhurTXWK1bEh1j65lnhg0Zz6uS4rEOnmJ3DIrLgaaa2BbNSXqMozesMsN
f4ywZCYV1pSuhFsjRXKAWGJs04U0gzWrgvmxiRJ8WrbRTK9ZmoP5pFu2P1TiMGWMi/hOJbO6g4gV
bMFJ1msvEeVIv4j3YDFbd4uX12S5ky+HdC7rezQG5UvIIdyvfCUYKjvI7wjgDkVztKREtRB40TGo
fQOhVtv5nGvd5G6EwZBqZYrS5yNf2IRJ1+5mxGW0tInZdtd+8Mt7FUDP8pVDNTIAJ5RDjEu0ns4E
4CGbUExt3/99IP53DkRaypAT6p8fiLfpjySNv5V/tPP//kN/EwlxeIGsIEMQMwEhKB4zod8Pw9D8
zcHiFroOG21o8B6Dqb95F4PfBD5+HI1EYYB11pTq30VDeBe1xgefvyMQ/GjH4//gNPw67P4wLSJT
hEERxy2Hsknp9Vc/v5qMCWtuy9O5ppdVzF6LdDo0yB32PAEgZKKiZW2HCUEY4/MX25IM56QmmzSs
3W+4J0qLtsKU9B4rV3oLntnSyR0JLVKxWyHhHTWIKltAdH+40v9AIcgl+KMIj9EWbxhhqG8Glquj
6f58jGP/GvOIp98Zcz2r/qSkm/pi1UBuuqDOZ7//r1+QHvQ/vSR6L8E23nVgUXPN/vySBh7L2iDS
6ex54U3V+QYuI+LdvL10HL7/q0xhNRQNeL1wVCFDmN4ZkB2EXj9EOwI+RHWM/BT9xjIg5ocqGPGI
tZhZ3wdl6ttbEFfTfYIJ9omguI6nb1RWZ9kKcAJxWi7DSmQRQlLVqGJZs85DdBCPkADOhjdM13yB
a4V02v0Gk5spjFSBlrMA1I23GKxlsUGVDM1q9AxECDyhWrygnPL9LmoxM8xeaj01wuYmGO3c/dbY
sO5mxwD6B1pcXJqgQrUKng9OMxnGIzJ4/c5NPAENaeex9SRI6V1Wqd/yt7WNVO8GVOD72IM1t5qs
NJi29Eb1uzWwa8T4b0FGnJKCdxTOrs3KSiTTc6PchAm6YtzzZEnarbNVUUleiGpio+P5s1e/WWSi
Jqeuabn/4hb6lsHpOlwX3IFPho2/7LUOYId90Bpy5VJ4FZgKuwp2FLNEaE4DIKJlHXkGLw1zi/+3
7olm2VpywOg+LTSBK8OUMtEZ1OhkqqYsaJdGm79fImH6Jsc4eulnBFFD3/Dj0LabYqNS7yHxen61
CRCS5fPs8Cl4TtcxhcHHWR+cxSwK2qQMjgtEWi5LauSowSaX0PdH5hp8rDSIljizQM2T06I/El9f
HFa0GZ9fbVfnkIQZsUFlblAZclTf4gNeHsBMI/iTE19epqAiIL06FaRlNdBpEewL3mXjoZ5ji23l
Wyfy403uKlRu1jjNT15ndRfDDScfe0VEMPTi9tW3WHbu7TzH3osx+OIyDnV+zxo+/maNTnpgc+oE
a7BX/rcyzobX2jaZiAj63XMymtP9gJA7oGUfueJFHmXzyZo8KHZu5YcvyO/a7sFKFzRaLsBKEBCN
z+UdU5wadyZnob1r3dgAtl7A5xI6PAu0sb2R3JHWj7GY+OwohJzx1ywxjL7zXwv5q2arCjAUSZX0
8hzSbcw90lolxLSkCsUTri8+njwzaOCNaOSzJds8p/73q/qdK8OXC/MLX0rU/jgbWtOo2zeEh9M1
4BHfbI3F5wKnVm15+4w417OLQKReRRMVHgICdGwwead7x3bVAVQrI2O7ZNIOVRFaydabMolAi29b
uEVvxnVBiaDJZdi1zmWSWc1TtiyG8WL0/qJuOqsxmvt5wsi1y2cQvc9LMc7hc+qYRXZl/tQcpsJo
EA4Mtn1cBqIMVstccC0bYh8103KEuBaGMReiNpGqRUy0pp3DUyU51YqgDsDI3MhgiPngKiPke+wh
ugeo1pDfu5pGkut5mFfWU9prLb5ugby3KQ96605GGKbJxEZH98O3R9CYDCYhpOQFr2lkMaxzP4ob
+dGIBso7a+G4+7SjoMteG54QkN2maHGbu4qS2AtWU2xEIUaM2GC4nwl+k8ntdGoVTmTSdBtxkSTO
Ta9BH6nspwsTzFLUVCh8tizWkCIUnD+LYpVPtP0xKq2gIOWi8kzzmFio77FC4dIhbSQ2P9JpQSCT
xsGltM3wzR16GJMLE2xAHuNaFFX/PFezQQ/HkIQbA4tpj2XPznEl2VFE+Vykw7gSNtb+TeIX7sFo
R4g4lYMpM32NE6dvQZO6XokRAdcouKW6Otbw2V5axBhruzA/DAz7q67UfMa5BIue4LY8iMyKv+dI
T35OMXY3eqHyrsu9mx6D9Uxn00wPqC7jD9ceym3BIbWpmH1eAxWVH2RuFDurNONo7S+FuzI7v7kP
Yzb0sJsxyFhLlt+mdZw/W7KFzEcxuVv0ltqgmVuXDYjooRgR/OVLceM6Q7/tCVR/4LFef8AGSB4H
J78ffXOSe1afWFhnBkzEE5X7Ia3Sx7j1cjotp413DSX2TcgBtslJLTzlRpjtGAiQ9wF3XOet+zz2
Brt64tCp30oM5Qly2LZkwGxWrwnUUS5twRQ08IBVrT2/ny61N9kY6odiE0d++yttIHOzXXAO1iLj
HUt86+LGre9sEtMFqzrNlAObFk3XWUGBxAWt5nyNnaA6+hCdd+yXH/4fe+e1ZLeRdelXmReAAt5E
TMzFwfGO5VnFG0QVDbxLIGHy6ecD2ZoRi93i6I+5/KMjuqWWiqeAA2Tu3Hutb2VR3ez0KZFrwTU+
kxsON5aZiHuosPQNm7mEtgmzPronUMHdaQBLtg65BqGWacrfwhl1rxC32xML9sxkoZoPo2YEB9Xn
I3oIQQIU3emwBbhPLHznPgzpoL7oepGdAgLxToKxTLH++wrlHYeCksjzLP4D9S8IaKPQzPlrZ6Ot
wX9mBaneU98IVFhREeqjxSZka2SsZ8R2n4j5FPu//9Sl6vmphORTifgj+4VK17PfJ/zZkUq8ZHSC
I2g+wMJ2ysLQ9CY1xt9/zjtDxPerc2kaUS6bzEoX9f5fr25Iald2QRwd7XypMDxdsGbjZHmBzc+C
8c8/bJnvcjsBevwChzN4h7WYIvCIgx7LZo10GnQOluwUB+fff9SvhSx0LmYR1OK6QT3/rpBt48Br
NHruRxgNxrWSlN6INIsQUDL6Xq/+Xfrxv/k8emhMtQ0YYjYiv5/vo4HggcNv6QAhSKKnH1tQlcBy
hIhP9sC6A176u9u5PHk/PyNcnA9yzyT5yvqlWJ+xagOn73HYuczgsNQtKmYWVHbgCjZKtLJdfgql
48Bf61rG9vH3N/nXhxQCmcN9ZugFd19/d9GghFp9ImTsKCUjXEBi1mEyxvr0X/gUJLCB69Jj5GTy
860t8ARVDL3cI71tsYfDi6Lbn8ffPJv/7lo4UEK1wXzEi/fuU9zeQiapcS1By2zLTRG8mlPzX3hM
6LmRLUMHdMHKvbtjeVu2aZPWztGMSK7G0sxDgZHBmzZz1BvXvpkG9Zsj3a/rF2s6qwmXBVmOj/35
9iE9iuaxcO2jVkfusyH9+Kj0gVIEvWiwQZiKsNbtFI/I339tv64sqDnIPDe4WmiU7y81MCEUq8Yx
j7nk7Y5Q3Z169H9rlbn+byLD/s0l8nDQyqYGX6w/yxHzL81nrxgFH1Wax0kwsJxLoz6pric80uaB
yZcT3LQ8Nf/8+ph2Ag/EiUNGwrsPHXTs8yAejGPhIqyuShDuhe4nOw46v33Tvwdo/fyqEw8FdQTn
GmjNX9+0xBc+sHEdon4XYC8m/Zwel6cXd0jWxJVWJZLqCC7dDewDThXUWh069mGK0HF2NoeL2nkt
YiwnRtJZVJ0Qq5MbZuEI7P7+tvy6EML3x9QYsCKBv39v46tSZ0whYPKEE6ZjhSmcj5ds0tgvh4wI
uxXZh7/bK9+nLrOJYbLgrWJ7ZtThe+8W+5ihqxmxxx01YP8CXMPCz+unqf/iC4MtM2mi5XnPUuOK
paZ9GQYH1Rron+mu7cyW/J1YKjKpkIju+tkAw/zP7wkrJc8KuXY6oIWfn0+9Ja1k8HnrS+VTdOtg
rY1Ys45dYVXpamz137Vxfnn3mOosbwOtHB5R+/0Htmm3FP2zOg42YPiOPJkMHxZ4X3Z2TuN/f3X/
7sPoGy0IMSiyvzybvjLRsSK5OU4Yfm7IXg7OuNU55Th6wynp7z/sl2WaK/PJSTN0tL4sZ+/eujLX
DOzq+nwkaISDJXQQnixeRE6Jf/9B7yPITd9luVyKB4eLI+R8+U3+sqgUVgI2pPFGKgiBqlXnDCdD
ghn6/BEwjOpOTTbQCbFjG8vWmADiKxoUS8BKlm0QtdBdArOnWGnIxJDG475/UZ4Qe11zaWXR9QKx
gauL4zlJ7mo3mtiT+orAgd9lrP76/TgG5R0N04Bw8l9KIaYGtMTLrjuaZB6sxwqDUzkm8E30+R9X
XbCHeQZsZHq09H5htvWxbvbkNQo8/6DUfTPj+tuaIECmXJjCKnK6f7PLLLvXXxZGm21tQQ0DJwLE
ioHh3beEEsIyWuHYR7ed7K+uaw5HYUfB0/eGiOt1dHVaVTiPNYlYv1npzPePCC5iEyeqyxxsgd6x
B/z8iNgFSmN7BLJigNcpFbGLgKSIx3SVtMxwnCL/DWFyDve+7oyOKVbNG2iJON2bPYrhlWky4NJl
SRdR5Uu/phWL0suWEDZXCgTOQZTMxnaSP//Gg1gEna0eyTUOtBhvj5Fj8rp1kBs9ieXxKjQ2g93c
C6M5DmKGjWG63XTjjBOtsS7K6fvlNI4iIiqG2Fv78WjmF0fXcrJJjby8Hek2MJHsNWQmqXtTzwbI
GtJZsG8MPXAAHSshhho9AxfWeY4MVoktmnOfgx3EVNWocV3PyyCpUulx9FMjJFbGQXkgjQSWFkz4
1OnpfevDWL8uCQw174xBUGwoG6MwvozCz2mKaxnvC2z+pRk6E8h3A66Ov8Ytq+qDW9Oi3AWCUdre
HXJORVWr+KcKCfKP4pMsKjovQbHUNW3Du5ZUBak6dMvxx8IDEBzcCVkIvkvyprtmUmVyY5WAuc95
3A79bWd1fCEmeju8AkbZ5He10tkvhOyNdmvo0GlzsnDPMc6m/M5rjO7L1OlcxWhljvpqocmzL6I1
llbUWPA1E2vCD3LpzquDaUndL4rMYJObmX0euJskvTSS3lyao9zcug3wK0RCM52rXiU0wv1ydsFs
YbMsQwkcznhTo1Ud2imT2v1E1CzxDbli1wp04J7oaQoG6R+qcXD6O4MRZrfOeVySG86rtcDp640N
5NHUPgyD6Dxkbf2ghQpKHwZUkyWccSBPUAUkz12Z3ph6Z3uIjPGQTBrkxH4ysG2ShEVPC0FRp3ZT
wRkWvGBAlzGW+iQejMoRxQ48Nw8YkRKuedVS3I8/6gB69jx9KnZpNSRuTd/McD3CGCMaIT6MNCCo
3wLSPW98ha3zRwvOKSS/jJVMxoOdmc5rGiXAYzucFc3+x2vlmqwt+vLOjJ6V+a8V8XsEzziz8QBW
Nkn3dHvpzZu9zTIuXIenqPVdTmZJ4XBfzW7pmVtZJ9/mlFiO7ZTSh/8xmjFwoIIqXAqJ2Ka282vP
BnubLZ1YQXueWCaOP5Oh04H/vv15rqTJmNC78s4gLCX2Fz1FxFYT59KdyiDmNS0bbbE3zjY31o4G
29pmMBvT265q+UUMnd7JtsHNcFcRmjl9kpNnYf0qPCcn7KkOJnlxpoKsSiQSdihFlM5fCR3hkc38
1rRvZ6OhC5zM1MYW79+IaZvhq5PA/0toV/Cs2Exzct7g3vI+UpgjrlgRIVA31qpIgdFmqyhSJb15
rXCyI+pbuvVzQVNySwdN+bQkMhvrhg5sDeVDOvU+DTIlh2z8seP/N0vhd6p6jk4cdP7znPT6dfwf
x6+i+zr/NCn98WP/mpR61h9MPF2PWG6k6wFHiP8zKfWcPxz+H7oHOupTJqn/d1AK3ZzQY3Y3Bz0+
4fZsqn/SFfw/Av44ICKofCjCOKj8g0GpZXFBP23fAUASz2FeC/vc4/T2rjI2W6ZAFq36PanaqUXL
1CJKlG0yPzFhc04IfNvhPgZTcKx1UH+HIa3626TRhnKX4+0ho0sMZO0lMFpDXjQLXqdg/NJMpDPH
kZ3eBkOn77y8otMZoDpU0M+ucW4k1hpEWPQwmZXz7FbDa2HMuBWLEtMvnLsehc5tJ4KHuokZR1ZN
jkDQXeLFaHkDwcGuc5HjEoXmZz5Sbre2oGD2+nNAm50piJaad1U15sdOoI0mFJXg1YYfRBGkbYg5
mK4lKT+LMsG4ixSwxpLxxTfiH8lWaerF3jSUShyYfiDftqecaLeBwRPQrSBUdkfa6HKjvp9shZe8
8f2nrOhLfs5oDOLg5EL5O5+KkJjGUh5UntmhZ0l+sHNGYnbNik1m5ZZBGXwcMtVCxCx8/dkre3Vx
GzDXjhmoPek9at+PHfp+TfLphj+S9ZWREtelfcBYqSZ/LKEF5azsNIX9Rzi32ovMl8v2GWsvUlrO
vd8zlFm50jLOAnOqvhtBoD8R5QPtgpxY41mQlgTLb9L507C6Tx/8ptC+ETwShJPVRoC2p+SLVnR0
rGnb7L7/ft3yW/Fkg1HN+O+DWfR8GRVibKRiXjVudSGrnSSJNkQko7ZpzU3u/BmAjRpksvL61DzH
vsF2uoJAkI9n9o8kYZpj5GpPiJawwHEyPNtZILlqEJ8KHrBW50dl14dB2OR999kgt6RBms+Npvvu
FkOtr+94VNRe9iXPgt/kxwwBDmgoMyWMriMMG9+sc89IsngSTFXvmfnPz22TkAiKDO0h45i4TSxG
Zms6RRamfxmfotZOPmbzsjAz04UxypftuyTXrvLeIVu+5iIz5WiQu8yu2tGvswFttyjr3aAHI5g1
6kVVIwGOdgd+tzCtbyORfQ3e1rKsmQvQskSNlqX5Nsj0PrnmBfYvFcii2ZIvbo4mcv+Bb5hxYu1l
mz7Ou7uoDOZLqnAOW0yw16rXo0vpInNA7DD6OwN92lYUifVUSD/flT4dAHRMCd35iSw3f4f4qLvv
a/vZ6Qt5Lh39Y+VPcxYu4i7k6VJpzE6YrpRxpHpOT667TX0VhYytm1DqSO3RrELsS6UvPihV1Ded
q8rbTrPc7TjP5Q2AS+Mo4wr3DJ71TYnwYK88t9+Yga2Oid2SJZVjtQjHwrEeMWnogFtJLAXZ7/Ki
TlgHbDriuPnpoFHIRfm24myzMeue0Ek9yqhawZrvsOZ1F2kF2QfaDjACtdG5QaxubgYkgUtF0ulo
85jV4sXXAvtcUIdI3Pu694zZML1EhhF/nrHNkW3BLH3mq1cN4cwVJw/ArgZUMcRdFJVkKujeK1Ba
2llaJlDoxXXZ3rcBwK/NSKzTRhLwQ1BaXqnHyZl1gMotMAOrETT8mprxsDPvzNYjJMKakX+vRNyg
qqvQCGACLNA/msxUNugAHINX2cHOKYtRXw8u8IYRnt9twpDvY8D1W5Qs8BMOTVl73Rr4pjjKKAMQ
OLtLsTP6OTSApQIDDUa8IrMMohq9imRFUZjJg+vhNiHoGQm/KcrsNPRZPqMggLesZyZZ3mBLuxBO
07RLdAiU41y+UoO3G5HOJgldJDzUsyQYmOwjNIsmWbCAhzNQ3FXRQ5D1lbjhLJEfPfwD63pkMTfd
gVWpc2X08n1lafOeyNqpzI9FzRuKwsNAHbi8RY3LojUBUHkSY0knWNNZVgezhq/pzewwonarHTJB
Qc5rYdq8DqN5ZzjLB/WYuNekPPGbFEOuLqPOeB/FOMD+K9v2fO1EDrWjrhUiAlmpi+BQ+6Nb/t/l
0u/KJXTWNIP+c7l0SStint+JrM0fP/WnrixAFE2RwpSXxjU9HxqJf+rKPID4SwqM/1069l1y9qeu
LPjDQlyN55cRGp3uJXfpT12Z9QfkYAovmuD+j/LrH5RLmMeW9tZf2h06nBzAdxiql846hKx39ZJF
oVP2pL6dQAfWS6gDNDUcJlAJ9mlvTM0mty14AZhWiNicNMZwG7fpra/TVFB+lCrFwCvn7jLNEdSX
VUsh85FoMNt+MgKaUeuxM95i34wfywmCQhq7zsfBtvsLgD0IxmOgRWylmbNgIDXvEuM9h+vhTgE8
3CzJ91AHqpOXUTbg0rotRG+9QZuN5hPiHaiYtmv25yEjCurRyiPpnTvVKj2UhTti6bWpBL9k37Vu
Zod+ewmaC7JmC0R8pD8CbNISOn4VCpkXiJoj0hw5lIAvrZTA2BakRLNkvjn3cVSUQHRAq+SbpojS
RwOZ6QrzSqWwLmVMo6HUErFLquE9oGcslF6f7Mwp+4IdDyq3l8KC0dsUWhUqiF1mpsjTrfzGzRB8
7flXrMvsZVG5cMHTfV9ZAP4FoUOb3tBep9yGuq1n5bggtjhXV4G1aZmUsDOSTLtmLWwdtPFad2fo
hXMZAuQ7BmG+xkFC8GRIooLoSZW+d994TvQg+tn0DyRSWQuvunGKU9HZHGQ9EWXPwyiI17WQs+eu
53EPmgFf1VQd3aAuTn3joRuUJahJGkERUrp5Hk+9BEIRanGTbLzUVXdtFdupvotixCy5gRmkFwzX
zH4Ewj0qXHb+DFXdJs1r61My72HkUvEoi3QU1WnqISi8gpjxeFzwKRRCxVMqCJ17jH2PIM2NpCUx
od3uAZx2O6QkRHEfktiBCV9m5AwYr3GnxJLWVywRQbC5y84Ozbaxr8qJxs2kkxHvBpVxYNR/5yeR
uwlQx0HDrkk5gpcUQ+3FP5ZQ7BAj33f+qlCQ9al0zXFTqGgIBRAFijfvIUcNXDrmIZbi4sw+ECAS
z70Uyner2lBCF7cnUqg5LmwrGnmPmpbcThZye8HHbGMFdLwc5hdDH9UWxUW0jQY8RUXWHVqRJBvl
ttm5LTX90JC6siUAzTwGGsfjnO4fQDZ28hJs8ZEQQUjgfg0vvpjVQW95NU23MB+D2fxUgfsPWwND
WZb0WmhTZZLZgtX36FhWdqCJ9SZovhxFCsOzRcixVqoEmtbMO9RGIFgauUVgzv3R2nVaalUYt1qg
rQjhTiDkJl8dRT76hEgtQKyxclsdXpYtcsg2tj+uwWnEZyJeK6iYM8E7mbonNRU0ARwRdkGHCows
iht+++yU4SfGXYou4oAeVn5FKj2v/cTi5vCy7aEprHOPsrWKVb+v2/ZQjQ5sNMJq/PSsjIg2nmTT
NdUDPtldrXfB0YvHuy5ID/R1zbWvz5s44+7HbhL6g/3Yte3On6dLZmrTKnDktBVN0W+GSIEBjuyn
JUR4RbQVJ6uy+FrYhEKb1ehix0jkfapVF781jJCimIBVVHiwwvyLvQStZgj/V7ofGJALaJ6QUowW
CCAqWrJh5NlqOqPi+3B3tIk6AsYDufdF8VnhOVvREw2OLsvlUQoERlNkZVcIIdmeUIxkzVth3IKw
uR2ybqP5XBRJZtfJt7NXaBJWmMsIMqifddoJW4p9l5qti6cEEhJfGB2gqQlevDZ51rWO7o85fUv6
0tjHXkdHNyXn2zX8OXTQeR0lHoZNx7J+21Pcr8BfBAfw23eRK25RDepblgn/VBP45eFjdvuPrCty
bZLUPKwaq8+umSmHsO3zfgd319nCp5EIgJzkzpqm4CImHTGo1q/trHzpYhPUbiA/4ETbVi2eGk4Z
UOeqjrNwxeoCWCWSerbNrNzi16vt18ROr7mVsDuQqznlRkCWVf9QVLm7NeGG3Y/5eGnI+A4no88e
UQE/OnGAnEEbXjsVPLuxeTCl4/Icy2ZbFgVOPHPcdiMptW62IzYj4i629nWx+u5GX3yunNnZOEJh
guvNhybyINYMeDnWZVIMJ6cd9WtiWHcyaM5Flzy5ualIalAbmEkcKrslwD74BAYNpRpR7Pmyljaa
f+N31g5g7HQ38dXBocDMGLKM+p/yKDaeC5jD4Ic9XjUN8hiO2Is3Y+VsqUV9s986Q2uehJv5q3bA
kxtGQZ2E+Vz4O3JF1SGp+33fZEdSn/JdX+hpGAcaUWCDtmUzK0IVBcR4jXZAF92W9mdb4/silUDz
r7PS7VtizTQGB6K9FGQH4+8c6k2TOclbM7l2CIkGz2/LnjAWj4Y97IGWkIYKvwp8RrAx8WYOjI3b
1Cs/43LZk9z4nHk5eByuB51lnYf0LtLTMFsHtLnG1k4i3yTq0FHXiaQrUFL4kteSpvXJSR1SxDTi
MDoZWy9RLZs7hm2ADjW0bM3Gz1mZhtKqbmJt6HLkwNBwe/a1JiW7ea6djCAdo9nib5dnM64iRLEm
vV6pp6vI0h4TbVy25zFe126w0nznOuqe+YS2tfqgx5h01vZc2DGpXyqTdzQt/EPQ5eo4DdajPenN
G0h5Ld5HJVLSreONVreyCgO2s21znt6zz3KC64PP4BZujMRLw94e+7vOqW6A4mn027Xbck7kh3xK
P3bCEls54WRulfsRrkzxgMvoaOI72TDnHWi3FO0nlld7v4DpQf5DIUI2Lg7WpJESxNFiR+hduvLp
GIRljuMr7YaXII5BsemgvWPE3U/kCI0QgDr/myudeC1RPYLbsYpXHEbzvTeSD55Lgi5yh9xlv/Se
PA8nGg5wPTS9JHuo4kpHfsqsGZhbubKsCeazvbxEfGHZypqsfNsiF+S95teLafhuyuxLI/K3Wde8
uyCoho9WN8AUlMm10Ekfnge2bC9rDNzbqSDRHF+TvWp0UZw6pep9BhWQGqGKL4Bt9n1OLKbmeM0G
PQhu7ZJjOcttIm+11vKXs3n7UVPBvu7n6WHooE4YJJrTN1F5eq76/kub+59ZnYstDJ1gTctbPsIM
OLk0TnZNIOY1UXvpJmpcNghmEevetIYwwbVYhVqdmQhTLcTLptOeAS0AXey7+VzaY7Afa1ItvKT9
jCfJCOVUpMZN0wzGPQtkh75eWkCz3H5Mih1xEshQCQ9k8+q06qVF6XWK3dnZFtSCT/oorJmOU0Ef
QbNn676E8PPG/Ml9s6EDEesNFhweQ7vSUBlsGBPmW3MBLyo6WxTAw9Gj80FTQ18inD9AniK9Kxwr
ISPiRIp1SeVBNEFKrDtByQZj3JNAUrrNyyG+DzQKUeNCoRWW1fAEoALo+/gF1Y9Ll8JT6xJ50UaC
OkfLi2lPTU5ABjAtK2EfcexDiqPxvy5qwEGTLT8NoGJh9TXQyZvIWjtFTXp51LL/5fU+sSugBFHT
E5RuQMdFl7lKRDYcQWNvImFdsySzUFWTbFI0rk9OS4nrokeeQ7IyqnwSfIZW3EHutHe68UbACQUT
8tFNVkaPDOnKVbHQxzXbWrtJ06w7R6z8IYvQus3VxmuLvap47koBJwQdkhHWWtWEqQ3gYWG/1wJw
BH4TYHntgAswTz6NQX92KfC3us8tLoPmcarJhfJ0gi2ctDyN5ItDzvPxHEyUhlgB6PPEHvHhSDAP
dW3fBWhxd25sfS4q+YgI2fmgueoWwAERP2DTtxO2kVA0/bqxZ8I4GkdccL5BflKa+YRGqVv1RVk+
Tj12d0a/bHWzZtPiwUsPOzLMEvRnKzOrGUSW6rEkRXJb0xcOUzLJv+TCWBsTzF6F12UzFS4mURJp
XLJJHj2jOLeJtK+C7PVQttU3it9uBVlgY2SKHAtcsXylA86QLtmqQpaPAoTKurAlsSM2wRS2TbFj
tqQyzFpWXPKYxWUeAevSwG+vrh+96Z2I10E+uTsQG9NtO+McCTrXADviUfUYTfCBRtS1mmZ5NbHA
l3U7EvQtlhGTPl/NLDhq9P9DRa889IYBvWLgjWdEcl9qzhuFob2YvnqNG3fnGR0twZ5t2MxyhMjq
QBbwsEHEvyuSb5rfQi91wSRDZ2z2AHNu2tQ6VVPC8phAaETrqW+bhuMt3gNrZ/XDzqxpaVlZdvLR
plIn6Ec99x8dL7EIAFOvkyc/RzJ+q+uc56e2bmV/8erosR5Uv+I4FX/SNFCW0i4OAFQJt7e8swr8
Z7+BhBoE9Y5YcqBXsd9cowhcm1bpxtm2m9tspDrTugzAoFSkNeSwuK55VI+UZ9qNdFvwFnk5KbYE
YH1QbgaWBvwRyXb2/e4geII/zSL5ai1AXisaQYdYGF9XgJGxQCdO+VLUWVlvyOUpr2xZeCKn2ioo
8Grh0c4T1e2IC2U/aPAMSePMd1mqxaQVmUJPwjpHI2eOBLJPzIo55DTt4yj9grlwMhyoqvND4CXV
DqSMvW1mFZ8wq7pbAYh2JqkVZUfwIfBldlOlmvHNSTt5UknqHhvLx5tbzPlR1tG8dYBQP9jVXK99
Yb5yhs8ueWVzwI8xk6p4CIeujs8WA85QMqa6MGG3Ny3BHDurBvOfDZyWBs/Wtj0ikLVIoZ1ZxBUN
lWWvY2wWgF6QN6VAqtf0NmjTW/oHwHe4seCybIAaRVAde3dB+7z5JaqF0vTwOBXcMYraC3yHiqHF
fHDEgMtjHK64FSgrugTfTh58Ak2VgtX0sMmUQH60Bn6DTV0Jq4g/vgtGpq8cstyJco9T/9Y2yczt
J5N4Lka+ENaKA3XjAZsykyRC57YsV86G1Rw8U+lUm4IhQ5Y0HzhM+Xcy0+wdR2E6LtaUvQyEelBJ
23p+YatmFxo5LVznLjhVXeWvGuY6azPCnCxzwkRRCKxqut0nj0yXlYtFZd/lthFCBcmYFXT6qc/b
/tjV1rdWycuMah0jbfJsqvQKLzraLLFrN5nga6yZLgDWNjfEXIHZRoRPllnag/33tRM8YcBLeEHy
urzErvdU+0TTUl+34bTQCrtp2laGvotH+h0MZjjLOMkMHQsBhobPBZ9I/1XVDcaLntQOJlEC/7uC
g0GXgXOWaVVhqYHIGvuEywNK5VpdiBWLVdnRo30CDGpD1KlD0QIzlDc1lBHKBF32rJGOIdYUgG+D
l72RhHLw7fZmwqh2SDFcrzlCnliin5poIAdZThuOWjzJiCLCfuhgBBmpflWGNEnyGWmjKDZdRuSY
3Iy7OdMOPqBINUCHblujCjjoqOpjaxOmthrHkRxdRvKsnXcmWGmuiOFf7o6cvPwxjAXHwV4DMUQO
i6QjQK5bOh4TxnQrkAJvtP+D2yzW+CL9BTMAoheDBogZw74hT6NfT41hrq1OByLgeCtbCEz7FMra
2gUPCivRyx7KKPnqG+21U+Yp991Xxr6ICF57o9yR7vQNVknDMTedN5WhyEcug3ULYcGAq7JW7fCt
ISEZtln+KcG4v2kXpUTXgJ8xmYAVdNVXnsrIXKmIksYmDdCJVesTnIQbkbBAh50U7oQrCid+KQfz
qFHTN7iQCuyRA4fyAdQY/xI7Of5Awjf1pt1UHSitddJ7yCDdUwNIU+gOAJMJqcuUF3JLFwfBciHJ
N1KG17JDz608I8ATO7szi2DFYEcc0qJFL8Kq1sNVM4RTUhq3CRYoKvL+QbPdstuWPuaYrdDyUYQW
iqT65HJGIIexNWW6zezAaE0Gq8PsQB4VsdRm/SxxDBNWOXl5f46MoKNj8UPA9v+7X09wwvUVRO7/
XP7gzxQXrHNJ/79+/luQHf/63PVr//rT32y+W7Nv5Vcx333tZMGP/sDhLf/m/+s//Fe++m868ahO
F5Pvf+7EH6ov6Tsc4L9+5s8+vP2HFzhs/QiCLfuvogXf/4M2TIC4FfE83fifVQsebnAdLwJ6R8S2
f1EteH/QatSXH8MG9L1D/+fl3/zorv8d7ATN9c9deHS8Fk5yThmovl3fNN9J6qXZJalCDXWAazGt
rbYoXp0sAgwsU91k4KMIIyNuelY87dqA6iw2jbObiPKi3IidzzCqfBPp6fDFI5/1g4J5zjaTzYQ2
BTlnVn6qXE911ENxVdWn0omsA3xC8wNUYIhy2SCsCwMqX4V5VgIi7YLChUTv3wOCK+7EJIcP+vBa
1kJA5kjyp34APcqYdpF5DUWFE1NvpldCYRGtprwUCtBuTLjCBDtuWlm9F9M4d9v8jcKRtCVLlIt+
2BQRyNM5BcHdUnVHRSAvS1iEtZXApgkdEwi1IX+wVYaCgahBdkJm7dogYaXAFZOcLQILfIaPXkom
QgW5DVQFVsemazAd9bq6SiLbQ45b3SkOuvEzCL7qxe5Tp6B3Hs+ndMzb27nJMMsmJttIZta8vXLL
aA94hDR1aKL+SN94qm8ca4YbNfoT/Y65HD0aLGl+9a1yumV+qahn+vXc4V3zRskGkMtwqKRYsSTs
RjP1boy2C1CrW+XnqeOYa02lf4P6lVAukuDvCcJmrN913cYeZ4s0bwSMtJgZSzs94rZsVvLEBpJG
B9UZ7XFAnQeZNXaCmCSs1jsDljOrUGhz8WSVjbwHQkIXEp0WMvV8MJ5TL4+ee410uGZ0WCWrQDuP
ir21r2Dl1qDBF3mpOqPUkx+LHC4IrJdSnMdItKfE94dvSCRVRjhar+XrDiPEh8Guik2DDjNbV2PA
Pov8aLgU2gQPETN9/tp+R+WCU3N2cVoiQzazsfuUZUVRhGPUtg1WfCu+qXya8Xteq/QuaXLrI7AS
ZDbK4dNQH4t7gxJgCxjEPhlmNujETdTJnqNpTAYkDGkEwu1+nI3hLk7KInTLbHrRKgbIll4GX0cx
emLr6libECagId2QZRLcBTAQxpAKr9aes9hyb+gmIksdfLJQ4K6o/LONbCZYyQQoOrPlch045Bi2
pVE98D3mj3C/khtvyrpLZ8zJ0cPFGGyMeiSgN6pswlDnGIyOn9UPEOMoHxHCgdlmEz4bdWxDGLNl
vUnqsrlmpAWlCARK3vLnqTIym6okxnvD7ZlMX4dlz/mD/6krI+6RxgXDnLkkggaTXpyrH3o5k8AQ
ZmSjHFfRoPTojk6dNR8TJ2G+NLo3BkxGTpGeCulZ4LO3YfxNBW/Ppptk8RJFJBcaRTQUa08SHE13
0qwJY+2ceykdmMQzNnU6VnMLBJ16hh73dO4dMgHsNoNkU3fL/AQ3fRAN+cZn4h8K3pe7qJt0sg0J
CXicotEqz67s9ezGS8H5B2u7UVK/t1VHQkfBtls5NFvBCo5SPNlFMt5quY9wYRLWeLDEcBziyr3U
TUO2aZ8DfJkKtWtkOd/CxDEPMoP8VvtOTP5sV9zSOBF3xQi3yc4zMm6soNh4DV+kRXuvjDg7GYgZ
SqzesuyRCfQpg8Qj3B3+JEtrd9KL2k2Qmi8uiWUwM7RjBtwRmpm+MnxqLbhwYzhhsn1KaKkcIgKm
Q4PbsvUCv/uQ6vZLIJt4TdwNxsRx0C406SKiGlmtZ4k4xehxpMcUBvn8RXQDUzruYdTrpyxFyx0a
Qa5v9S55nCyMOEVWP9GUg/7kN59BShQbUOR3+iwC2NTFU2yJD+6YZTd9Wz2DFyc7bz55pJtsS72+
H1KL0djk9eGoM2PTR86kNBCHnJNo4++9BNQ1YaqoqoeupeeeuBeoBN1RWN2JDgpd18DnxItiZ210
c46jG08d5OM8OYrYs1MuD0EQCXPdJZhGe+ui8zB5jOBvyP6sx8LkBCqrO31q653mVNrOhsgf9iSw
XWeGjhHPj0FPJXWa23aegzuc4KTB4cQobnNtGj+4gfji1XiV8jQ2TqoM2g1ebr/kFDAZyzJL+sfK
5/F7wG0arx3DqWm5OP+bvTNbjhvJsu0XoQyDY3qNORjBIThJ4guMUkqYJ4cDcODr7wIzu1ui1JJV
231ps34oWWYWRQSGcPg5Z++17e2cdniRvXi6KTS092mw5NOcx7guXNFB608vrjRavhI5CbjD0N2U
krKHvN3yYSii6OLaERjdRQDo1lA8aVaewsgcN7ntJK+Fjl4TproXhN3jna1DfUpl59x7aVg99GMN
6NLxrjrKNLjbPDqZYX5wO8px1+CPJNPROvT4pHbufxn10N2j5oEV0etp50xzuFuc3d+YslY384i4
Y+7PoxIOUc59J25YY4xzBscVSXpStvfE9RSbFmX9yfFph7iR3exD3SVfRFHw3SKBuVv7eX/PQ1jc
hJSQd5m7pORVnr9l2EDpYJl3vugETc5MHsvZce6KwAkXJieV5Gi9uIP0CCk28oeSMm7lKt/+gNyq
ZWICCoAnI0H/xL7AQ0HgV7sphYsAhdLbW41kLjlg0nW7cSL9I9VHT/GK1PnsHY0CANzmbfP3/3sH
DBZI1l39Tf24533byP3Xhvh/0T7Z4XKyR/3v98kMyiHQ/JiW9s9f+g95r/svG62Cwz542XRTKv6n
YCVw/uWRJY91HMnDoj1hk/qPYMVB5kLn2DIXqDae5SX07D/0vd6/+G0Yd1BJsrG1vX9L3+tbiwPm
O70Km3AQ3EiIiVtwcYYte/LvTVQQQsnhnmLrEARTVSBrrYO1NEPY9dXUntPRAe8VvUxkzLCewRd9
MlmF15jNajrGcX/j1IxFQjkQJeFHVgRyxw3ukiluGKJVxWNdLTYaiotjG6nHaIh0wHLdvppOk8uU
XpGMnzppVM9vPKCmXFKlBtuQf7kLBKhO4vAsoLe+VmaLiULbgE2cxuOHFsP8s/JqA/a8r59ypy71
1wUQ4GdXaSfGm6T2t5JZcBDr7IRYv0GYOkTV4+gI+Mar2KAb2ytcUnThaoMK1KVVTu7NsG0WpIcP
mXXVlSlZvbi79Y0ldbFhGQ1eirwI7FNHjhGXpbbtA3lL8ZkhS7/uc49JKyVTvY2Q4ro7ci8JQ+vy
z6Kcq1O8kEnc4G0nLvKPMuuIJ7EidjcgtNZF5IzP9mI4KmmGxkfR9XD8m7K5I4jA9Pc6wo1v6sH4
pLqCvA2aOE8Jb7RNnmboO4ixav3npkthM/sEpQCGlQulRWeR2e6iNx6KPyOLvaUZi5fScD3rUS7Z
XX0jknnlFWPz6c0rh2nUevwbg/I3lCRZIDJhjseKGmOkf/Lm6SvoGWHidArsMRKy802HIbBf+6rD
1+QgvYP54w70TojjwNIIsgU7xZu5zUJjiKxz8bn97S5iJCQBPPUVPze9sZHY7OT+uVk4BwidsX9g
ziHNTASLX7/3grMaxOKlT2J8PzFzkue/+UIwLsNnqzfwSshgqEF+SwFSyXK5pbQ80j3NKLx8WoXO
0UmU+9roou32QgUS5rru5lNYTXzmN4uyDecFwwhiDcDGy0VBDQ92Si1WHpysEx9gxPqB8ymGRLgu
hwiL15t/K2bbVm7cCR36JtDIbzYB+dX2DRvCBbCjIjM+qmbxeMd1pv7KsppkMaJoIOYxckhXSd1i
zymyDPsUc5MBaQEyR/4PEVTYw5gV88/BrNhtzW9wHzlq/subx4pWijhqnXBb5sVj7dEoWQuj4SQi
KrA7hlPe+e2IaFOwMw0GTsCxgCjOyHuJaM0WPM4oc9wzDNYplsRo44eR0hKv5jThshExZkFvIVG0
6DJRNBGddoiJyRAX8skwTjlgB48pxPtuGyEsd9atnfL7Y4eX534qAwyZUeF9QDszGc9vnzIo5j4+
4LZJK3o/Lh/WbTysdobtWDehRIawKvLOQfXijZjlmKdh01IjI+8dxrAFKGYu1ydY1Es3agohRnkd
yXgI9vH1TSn1cRDGWJRoTKUg1A0eiBCv//5vBxiiB3kQIJSmXdo2xbcZSg8NVs/gWBXDUQp/1wjK
fd1jjTv5Fuo7RCe5Xi+Np3GjQns+kFg03psUtHcDYvBPbBxAiZqEKiJ4SqqSIk4gZVBBv64bN5jI
KzYYfXU2/Me+rGJnPaFHu/FMPzpl4RQ+Y5gjh5c+i3WfEVLFQFR2zScl+i7a+ZmtHxh/O4THBeWO
XCt7bZIgculT1X3JDHSFq4KXznMRFvoh8Gha+rbkwbblKDkZLsDZM4XB2ZU53oiZLL5urUZZMEcM
AWKsuWTDfNCh6zMTD/0vbZPBarOqOli6wCO+UZve9TEG+X7EJL30HxawhsS1QlXS1kiy7XK8HS2X
ePghtmFnKgfZGiFz1AsETDJbTx2i4oKEzSJvjEtlNdU9uQUe4Sg5O3Si3xMkV/Xs74xRTl+FXzpX
kSR3JBsC66+CBPLnIMZ3tYPiga5LeulXhwDdx951J5TPVbmlYIZylBpPMjPkc2KLbkMm2ZLXFAZg
3ixmE2jfirOlKyZcoa6YPZY0X6lQQWHHaK6ckV5H4JKtiD3en0gZnyPn00QI8YkIRL9dY9BBGMgO
+xrhGini44jgDcmVTQJgNGMvi1ssm7L8itcnEds5wA8DqqedrirSyW+K0bi3Sty3xCpbgF/zYOis
cwETvr3MwkmOgxnuFQrO3UwyJ93xvLkeIbGucqOP7qoBFjRBpisGPE1/b1XVRyIwCZVW1NzxfuhT
59zklWk/RY1TPzMglw/FKO4SZC73YMEgyscdDhc6DQ9I2JJV0eMTu23BJh4AbDRbM07Mj7E96pOI
gsc5tr0PtIDsfa1dMqkwS9bE6Vnoyg6D1MsXfzwgiKI13Nh3XUeYngfoyN0WkLTPqLyL9RS1yrx0
CQE2mrJnWyxpD+ixJXKhQSXNFkF7ZW5oRo0vUaNpQAClcbOdWfZ9eZjo5FFtWALJi9OSzqdN9WhX
OW43PO7YKFNGS30m+lXJkO44eA5PNa7PF83r/UQ0Q3+jbPMFH2t73XTzRHjFqBvC4atInfEnZJsB
Ys3DFBJGMenMuqC3VN8GoeXLhIuxfdXKLIZL6skoPikI7se4yKt108qP9jRHlyQhxDP3CLtjK6jP
g4IfVkBAHXwPAX7nGLdSKm/b2U48rSa//FookN7tkkEWuZN9yVI1fApSL9rEZeLdhU3o3up+RGuY
V5QlKxN1xg2hAfm1iXax2iS9aVxEXpN/JXqkmGXhrwbh6aumK6uXtFdi7dbNU9Q3FHumpM9YD0Tl
8Zwy8vxk2fExG7PubEyu+DiOMXWtT1z9GlibtY3QiJ1QecS3TlD3170vD0E/opX0bbUC4E74H5gw
Lc5jogRnGFhrm9K9YLZj94qXn3FDr87eYws7l8gRGThaH6JM+Ku4ALApIRyuq1HlDFGKYmMh52At
bMhZ0zQUYieM5k0sINZVHq/w3cJsoQy3G+cSxMK7C+DqPNSS+fhKko3I+SRqnc96B114uMafRpJu
Hz95Zgvkk3iBjeXoZh1XCEFCVZYP5BEQBJBhboYfZqUbbaMS3TamNla98tyW7nCS3CExdHa5Y06P
Jj6209Q55gd0SSxQBEVeswINh1R3abdRZXhxlEnSRNVj50Vs0Zyccm7vGQEXw3qqunHb1xX+iQQx
y1Uvsp5MBOIOZeQdMWAF5zqPpyezIyYem0v/nPTJRxTMEXmLVhCtYj3ET0MTtiu/00yW28658uiO
HLQZE3QXJsHO6z3ug4Js7K3K0iT9JPB7T+6mPHH5JtDiWTfabXcClhMbr4ROZ4vpdN+MIkC7xIkP
jZYPxPr5O3qMUbbldUgGXNYxXV3QwEHEBI9m5D0SX5BmMkvEZp7i7oQej6AwM5n6k5YC5axtkwbM
39HXfqnJZvdZb/7K2t77RtDnuE1zz50PSDCLL43vt4fFLL4tlq1VU3ZyVQyIwWfBkHddlJm3TY22
2ZJsh6mqD/rrcZmyRVNBOsLQLgJWn1FaVg43cxc0zhPvt/waxpxDXF6Jf+SOqh66Q+7W932pY+++
QIYDRxTC5wpbC9uCahSfc8s2413oVTCI6cUjBIALcBvzksVzqM9VTiN56nM04hnkjEvHNmBJg0BS
WZG/gy9vqOrNjDuZWXD4Ke6t+n6ORiJ3yjjZ0buezm7nujdtldDtDtvW2PS121+hKlEnbbVYv6pU
31mu6h6Tsbyir3lqAkYX6NLb25J+4BeP1XIPq1ZegT+O9jIOntmojTu/k5vBl+KSDVOBhXjIc3iM
uiSyBagJbuA0JAATQQIz5nVdVGiHShtVee+gsdN5WSDPDm2kgXBHSKauei6IQ+M676VRfpkG3ZHy
Ms23DFJluiX5xO0/B6p5ZJJf5Uh/015E9r40WNyOEeIT8iv9+9oqPjROoZMTwjo/ggdpvqoxbK41
sOpVig60P+Y037nP2USDE/O7fx/aApdZWvJPclxJQG53YAjx5eNSkkaxdpvxw5yQJikcGcT+XWw3
7R1vvyOC29IYD99V8v8Mlb6PlHqHyQFYQ5IU6P3FZmIJ4b0bIcXh2E9g1uXBl1IcR4dK1E0T+3Ge
fGKhpfVHWtE7CggHFAytXJtxminYKizOku9xJgmEcdfsakhFMjyrhK07kx/3NSdhmCl73ZOdZwpx
Ew9Bz7hbEik4rTvLSMrrzCUwfPcGafPaSsjbUg7WTYn4qbmStgWwNSGQF20tG0AxVxHbNrAVf5mx
6YQU9ELND7ZnYE1vdS4Pad+zzUSV+lq7w6geOmDO3W5WloXUtoK2IV5wRyCEjAJNwRbjvGevT7gq
cgnTeix9p/k0FlP31zJ7/xbMQ/XghDE7ekV4YLn2bLP5ZKKz1/g7tW8sa6dJgWUZ0WU2IAZgcqRw
2AcLjGPiB+WtqBsoCxLUAhnUkNw+vdXCpddaN7+/6Uu34/tuSLjQVwSdGuhfjCnfo7iQcNkRwqX6
4E4LP9RNM7oXPSj3+Pj7Ay1Pz08HCj3BNkAEDjPKH292IKngWlCqB/qM3OIF0Lsl+oD7w3cPIFAa
UFvHtaYIeaO0/rtHDwCcMR8NxIJkes/ea0Dp+uaka1Q1jf3ooYvYpG06sX8Ek1hrg6N6yqcIMMYF
bPr7g1vWT+cOdNs2F9Gf72BWf3fuOIMMogxkfeisht+ORBgch5+39mOVdZTNwkJQyDZmwmoTE4K1
MhE0UfhVsU+Gr9DW49sH+r/25p9kAOAXsaf99+3N69e0+vo9ugAKwPI3/ultet6/4LRDcHds1wvw
0PFt+seM51uoAExamy6VA8i379AFPq1N3HGBH5qgH22ThuR/efHYv/rwBggY5AkJ/X8HXfB+OcW8
FEIdMgXAMSBv76nlU4huASDPTNzuFoySO10H2e13V+MXr4ifD7HkvSxwBFQNyJbe9U6jsS8I2saH
T0An4pdgZUzwBjwu6X9e8//BUZZP8d17gVASrd2Eo/jVS2e81Pqrcv8mePwQp/j9u+5PJ/IOz4bB
SlT1wCH6+eKbl4kN3/z592fx/nVK8/ttcYUpCsPRfk+AY49vV4MRAKEUAZncRhivUwzLZdnu3USU
fyA//XRCb0fj5Y2t3/VY0X+8Zr52tQIwxfujjqECd/zBvkJvi7j5E332V4eybIcpJO9slwX9x0OZ
nddoW1ucWBLEjzoTGBmzwbo2FQPB31/Dn1QtnBWsWRQ3i2eVGIQfD2XRgZ0Kh0NVLIjnvFD5wUMX
STLXrMmP0bSnBnJ7f3/QX52fzS7IwUILVOL9Qd00smyDgfoBPKq7sgV/eJI0zMjgj98fiqnGDy/F
5RlhosE3F12R99OWK3eMZm4aQx4wbqCULCJC1Y02yI5EBAKiKmR710xkg0MzT677AkfY74+/PBXf
v5Tfjk8/TfBiXJamd0/NFIsGIGzcHYLS0FtsUuQ2t+PT7w/y/s2/HAQwHm5jpi3sMewfb6K2sE/Q
LpQHpVqL7mOC+TP2neimsM35MEOIXA19qLe1LOXu94f+1fPDXgNDRciaBRbzx0MTyaGt2HbI8hzz
ads4KGGYoiKs9A2TWb8TM5ifEhVtf39YyH8/f/stGEwLg5aXgvUTc7IDfJbF2AkOrlHJL7Xv4UFI
zdHe+iOrjhshikJdEl2ZBT4KFJT9TncOtyDTFllqw7hPGymfwQg41jqdu2wjlX+x3XIART7o8RzS
+9uxpzA3jkLPbw1R9JCa9sIRIc4aczB2Dz/zs1PnDf46qJsXBv/ISYIOOZQ1HHq0/m7YJubKIIxr
k5NNeE11hwC47elhpZDqPUl4Z2IW/gl7gvfJKP0KjaU7Jddma3inIi6m9YwJcJsYLuqDuOx5UMmu
3Mx93p/7EMNAqvjXpElw5vktBV3pX0Vp6WwD+sCbzp/LvbC7s8ht9aSrSVzGqLf2UPGLbe3I7Eh7
miZ4b4ldl7OG+shNrwMzJ73KwdHMIjTcO77il+SBOiMEnbb1HNgT+NrOuo5Qwh1qxKHruO6TS5QN
4xcaIdNlmJ2+W3sRIQj+kHG8dP46ktHxMWkY1G/KsJifvJERJ9IL66uUtEvXbifUN6MVREqSeq6e
Q5v96k7Tf7gMg8kvWi4w883renJpFpVqUX9NrrcpG/pshRc5wN+XgG6yi/xmzefL1+iBfIzmmXGT
xeKrIg52NU5q8ZvrJzHbX8MqdD9p22X42BvpR5VDtzCnlksiE75IFPFfZ3KdQN4RMn3I4B6vgIJz
E1z4JM/0yWjdaj5HRsf+qqSieU6XRx8vin8qgz65XoaPRHVIaw+0LLmAV8+OcUXPNZRY9UeUQ3um
feD0eeHE6zCaoi1AFBNkUQGx152EfZgtjwPYs7du20ztxzLID9RmwwO0ov5BNRE/LMOOBwNxxqWI
0ROaZERcBay90MrrfjugU7oNQi4n1n96iaVsgAGxbbqhfM6yI/CNEsFwm7YoZ1MLXbWMrHuBZ+gy
xan5QIxDrleobtxb2m3ZPiE2dm+RbPYZETr6K20b0Y09hiiy88T3QahYVPxII8XtlEh7gyraIwsk
FldTI9tzazB8sID2HL2w8e4iwzH2XZM4d0xA4jN8peeobHHY+EmHeMcdTPIfWs/GbQ1Zpe91odd5
mkSfFRKbVdiMME0cozf29ZQE30SWB9+MOIIeg/zkJH0r/JwQY7eN+1YwLQkCE12Kwo5Vh8v1iMzc
21izBgLQcSW7QRfbBELKweqs6VBSb5yLOBaPJkIIEh8DNDCO4Vr7wK+WVrUYPwZ2NLxUkZtczLI1
D0NqF94GjXm6BikwOJi/reCLlXfqqi378qaH8/QqHafCghCHt9qancciVBOD4S4wtrqFDTIuVFAH
lsgubmRwR+VavU6JO17IyIT1S1fyRnetx4TBn64JYXNPOVHxe6t1hzUKR++hmZxgo+ZpRldmBMOa
KSsHoBJk8SrsSF0kw99qhQaNbgvVt7tJgUruhmg0vwGBBNeYkOX20MohIybM6w7WwCKUG2W359Fw
N3RTXbSUTbdX9YiGrmtoV7KhFNveFC0hyHS9l3lj8jhDJI9X9Lv4nW6U4MoO/QhrYjVf8Wljpqj1
fDXlU0v6pT2tCzfCH5tBNkfOU2ZkBVIs7GqS6mhGx+HR7cJ6pzyNwdWMDar3PC05AbpCJOtmWNBD
U22RXMmjIc0FEdYG0y5KImMLJ4xehG3ikxsixXXQNRscG/7QHQVq+3lslWIZG/JLUYtgn5AIvFas
Ai8pva5tPfj+AdXN8NU3q3mH6cc90eKt9iMgRgJnjax57WiFfFZ+1U1MfdLoWwdL6Xnq0EaFQAKv
3n7crjwXeyDa9UnHeClm12ecNWf69g1TNYDCnLY8w29K1YCqFT7D6u2Q6bzgyLxO4Eia7HAxrirz
c47B44OPt2wzuAk/KqRDFFvqTdfVwjCzsWzfLwDWT5lI6uchLcu9CmFkYd6NiGyzzEXxVK6BEYdr
U/dES9f9K2GU6hj4XkCUWp+5myDKzeX1jtuB4NObUOGUX1X41rYSs+a1l+vh2mI6Hq4mq9ak2UA0
ABJp0VBCkEapHQzlVdZZOqe576keM/kMYqxaPPim9uZDSPP2wdKd+VF1w3xJRcetaxZ+mtsEFfsZ
b5lDNz2HTfORTIY5gE0gMa7Xfms8NindhhXcf4WqcbbOte9IYsqd5K/Q4qcZ+3kPpfTcU2TV4T72
FvJPG0P2adlv7ilEseQ2Rv484jzdV1XrPYStB1gL/eU6UKraxwtoTi4vuy4kj9jIfH03LlA3x4Ka
VoedA14RcKQjJ/FqlW2xrRoecFTfkMN4otc059S2FGb1NeMdfrQ7s3vEjT8/8yDFd15ixLeKGfdD
Rct57YkOm7xsqn0gHe+johbFj5ba0bkYK7biTGHCvR0Z+o5sGpyBhjl8JWzReAKFEq1npQgnDgzv
n/uUKx19m0BkbrVwIKQJ8qdofhqPMTlCd6jqpqussPut4er0U9V3wSWsB/p+Zu9+cPpJfBikIT5k
bjPd8KbydhgsjM2UpuQmIvEgmQY3+Qx2+r5OymprSwakyMc1ODGuunLpMtZdENzai1Kyop8dyi47
kdJjYSRLkK/2SHxrHsQdwz/zhDGp2lYhsdPlpByEy1hztTQFX2If1nRvT8VtFCBkscoEDuDbswxd
e74wXMPjT6vhNKNdu/G7ijibwifuXiA9BjFS5bdmm5VHb9LexzCKhj2CCeGiaORlaM6C2z+383Xe
1fO11ULci0cShdYmkw6WQIsBhZF+lvmkb1gUpqPdRNWtL+cZzBu4NiY7zfRs6tp1V9U8Zph8p27n
W1CxwbdlyLv97BYFo7HrHTuHBVK6JzgrdOexcOOcbfQtPBBe3Tjv1N5va8NZgagF02pbUD5XgZXQ
a9XFcAzJl0E/LDpGtqqorHXlV/VjXzNm7llw2ANVfneyhK1u2xgwnuy9AQJIMV9PI3zXNnpzJlkG
gaF5ZTx2pgkdFsk9O2aBHb4YWDbMuOOrqVwMZPgXMeUHQ+uA1R2qvaKd92z2PE5lM7OtDlPrsxmL
6VqUbYeoYzQ/o0S1e+CgKAAMAcMR/aXaEkxpX816nC+S4cqVNxKlHKhJogO2oWU509C02HM9ou+Y
J7LSVVAFLyaEjQSbQlFTkPIvjzQ4YxzLUTKce0VmXMSP3mUOzgrk8W1E9y8T+9R05iMh9d5+RIux
nNHtklWznkM3ubHm1O7WfVo+2PSlt3WQVaRdJ8ae2h6ij8PEFAnWhBfYrtoHB4E2xLjUOKG+uesb
puLIKZP1mBlfg1b5O0swHe+xChTZxEhiGvINHVhWTkJ05C4I5EiEd2zvCTsaQKJEipm3K/t10Zr+
lh0i8VGziwo1me5sIiLWeeeVX/zK+NLNTGntztnZeiyXfVt7DBKUpNj7H8c6gWkUQDJgtcLjZQxr
yxQViT6Ud2EefDTgTa9VtjAMwd9GZDzH8Sp3pNqYgTKOlctItPAxfmHyBuGw6lG+sWJX17qJrpsq
idc5Ou6tlxZ1uqqdod/Pc5a8xP3gHnJtFfNq6vUAcn+uHxr4TshIYnj3DIGSU5J5zV1V5c1HcNWL
r2+CHIKQ4EvDwHqJKBd6UwRNfuwHUPXwg+HvQGo5GESV6k0dt+JOBHK+I31KPjQxwa1D2fvTWmuC
4bzZ87YaChIYwyTZF7gddmA26MaZRXoVZ9aES1i1n0M5lyeLodyBsCY3BAlcx/BRdgH2svzUVZ/Z
3lufyIUPrq2wV+Za2m59GdoMPSxTkfEuAkh8VFMS7jNQyjsENnwVmYAiBQ8NvINSchc3OnI/i0Tg
eR6IKLslTz27VK6qdz2Z5588yf4Kk3Ri30xBqD7lReJf5YiRPkSTb0ZEOfbOs7m8IT2A08w6g4T8
3ao/JWkgrpOyUx8q5bgHrdrxqnDj4TQaU/5FiSxi5GtxcwmZju4Gvyn/KjvfXA8eaqquy2pyAKPG
vyIFS5ylogL3DApstNUVxlCUjP12MpR4ciq/3OaRazE+w/17UxvT15yh+0cb/veWaW8AT7WYd25X
ZOtsIEKWPd7MqzAh4n7VI/veeJNkJcuK7JA1aFAaKLLcXt62VxNVxaaGC4SeLdjEXTNvurR8NIoU
AwUByzGr/IqebbCpwomi2Go+oGxzUDoUdC9M4bc99IEQRFDolY91TnKmmgubIVXEVmobl1OEvEkw
5uiNg9ONBkoOwcTp6wRbslmN0j1aiPqelYHrhboz2FPFoBUy0uipcAwF0twv7tgqZq/acuqnrM3b
j03faH/fGACkV0wSU5Kd60WDjW+CKZehqgvzthEQep3ql1wCnl/1cgTdYvdf4zEYCaALrLMOg+rk
sLP9UjVoradowSUa+c1c42peMdQs9ipH5jNyq8750MC+DNtG3dAIjG8gciISE4tygIlSew0HKVp3
MrPBYPl/qcqEXco7DduLD3zVidR8hXK8v8tNmgwiLpJnLTs0YpNvoawqmSuj0vlMG+xFZN34gvL1
YcbLJna+h1HXqEZrn7UzK3tjOLBZ+uKBgL5RrROmyveuWYAtYHy185CFIBcaemyriTgYxHnvk8Tz
z3aOjWaVy94/JqjODzgw4s9QeAhoYCVEXW7EO/Sy/iOlDu+TOCxfohJvQhOHH4QW48lk9r7nt9j4
AVr1IFLxl1/A9xxoan2OQXntBtiS+OOcKbsOw3ncD+BvkcuDhcUDriX9FS6KE/kf/CERj+lAmH3W
L7HHEh81ZCi0EoDCyBxz98pJ7DtqkOclfe5WN7N31bYeY8QRCU0Dt/21DtFnFnIMaBMCdcLhPVfY
AahibMnuVncucdrDWIHo7mJ2uCBhylIdVTCVlyg1vDsfbN7Gy1BmWsngfLPiqlrX2dhsZZ/GVyQG
9regtpJz4ebug2iysIrX6HyM/lNWGWBC8m5fstxuh8ZpQKxq8xJFvXdASovID0bxfhpgyCpWXLwh
QHXCcDD3sugf4x7/hPaX+Ku4nvYI715QyfqHDADYemQjeMVCahxKJxzObOX8q1GU8U0Xtzn737r6
1kMdAw+hms9OmzEoDlTfUgK0Sf65JsPTPFlNH52CMco2dEtGHrbOfuxtQ0M7wH8Z3sBej3HAg4bC
TygRJO7aijbyOkhkeFNNsnisShIBSncK90naLc79sHz07O6r1qpfmTNbFdk68sqcxy/kkJZX0A3K
NZsqiqR2mFazlWdHAu2sLeXEwUDYfMX330Uq4T2XMXtjEdXxgV1hsaHd8aWzga5iComgIPB+ncbx
ALDn1acE0dl8dqUJKKHw6JzRJjL6wPoiwmI8iRqqn9c6NFLyCrh9ZB0GGIjfEs9x71zTsC+dDr+1
WhjPMV+9J9v2ZbJxu7pdVOs62nSBtVgd3Xpvgmzf2mlbbTwVY5+By/eH6fLPXVBavzhmsb7SCvXe
tPjfTXKcLiTIMKX/6rdZcWWVw5OHsuIQe1S36Nb/J517BAxLwvGSgvQ+/yiWrWmhUuZwnXIfW7vd
UwHobQvG/w/jFmvpHL/vnDNHton3gJ9FZ/tdZ3me/2lqE6wxfiHTgxbXFPV/aTJ+Vgb2THyonrn3
gtl8TaKlohzpx/2+zfyr7j3uYQ87uWPD3Xg3iMl9R81jbMqD48fiQpIrLb2YPunvj/KrcQi3cOlh
k5Biv89fFjoC61Uyg3kbh8C7oR8ZThqLQ9b8YfLyqxMiKptCCE8JI8blo3z3uOQkHSPpGZksjW2x
ISDqxQvql9+fzp+O8W6kRNyH7fFtlQfLVnifsewH5eX3h/jlw/GWrEQMHfixnx6OMAtGaSt5aHiB
Xce9aV/Z+EJwOo/px8Rg1NJWw2LppNfaEGt9DCJMzr//ED9/9RzTRM9D5CaIVh7UH68l6k9MiHXY
HmLMB/DYlLcerbw9F0bWHvMmrDa/P97P15XjYYAPWUwXmcO7KQ/YRzOYGqc9lJVmlfKmC7ZA/w/r
yc/PosMMHfsd/R3Yt4u36PsHJIxJy8ZP3kKWxYPXNTX0rGY4g3f9U6jTL47ESQQQdEn4c4T/7jEJ
uzSdpwkNJ0sb4kejO+ERf2xk9vz7y/aL20TQuG1a3CtWrjdf/3ePPIrG3AmJ2DnMKcTM4tUIoC4h
sE2hzP/+SPbPw0a4oN8d6t1yQaHqRaXHofohpHtXCQwio/+3H7jftgOMblSx5R6iQUTSt1DBxpRt
9Mlj37pVs60AYfkVvElq6VI6dMFKMedXbpA1Vwps3BG4ynwdFWwGRUu6QR/TMmZzpbaFjUH9ykdX
eDPWPW2sqSdik1o7W4G4mv9wouK93OZtlElzHzMZCnJ0TT8+JcUCWw3x2hzmLlEfwrIyb6whuCfJ
NX0t54WKWRDIK4vokyQyfIcAeDFKe0fPK7cpeuO11aL1svunMmJ3pCB9VnV534zB9RxRXZZ13m67
nBATfEU+cPbMsVfxiPVGDrZ/RW5sv9aiFgcGXBglVGCDe82zDXW8f84FWoYsDwFOsl5vwhgilR+D
BuTtE3K1bIPN49yZn/1orP7w0vrFswZJ3kLBwTuL9/4yLf3uWYtwkDCGnbgumdGdBwtHEHddH+JM
4j2AmvAnReHPk18MUL4QsKuRvYTvJ79tLYZhBMgOtlHh0EnrctviYz97TqP2URCrc0L/5VGkYfyH
gM5ffH0Za5uLlTDANfj+6yvjaTCS3qsO1LrTxwFD8UtL0/fRtbzs6++/V784Saa8rEYUPPzv/Qyd
4QibzqmvDuUgaY0OFp182sF49bNKHr0uT4N1x5QNRSrGlz+8MX9xnuyrHBSELhIJhs0/3lIfKzK1
Z1UduqhO9+1YPcY6Zt6bTfIP75OfjySWRQqZHKoW0kjfLYgUgpgbEI8f7CD4ME3VuLED3fMtcpx/
+zFlu4FgCmEUMgzTe3dOTVfXfTz0BcPFHsq2R/fFyW4xF5K3kP8/9s5kuW7k2qK/4nhzKNAkuoEH
D7clL3uRFKUJghIl9EACif7r3wJlPUuXNBnlcU0q7FKJILpEnnP2Xtt5evvuvXZaQD7Z3yCyY6Z7
9EWJklyWIofdx2zd2msSgyODBBq7BCFm6p1r+PIFxCbK1obQRayn5vHnq2ZAHDtdwZlp4ja2tE/1
7D2lo3UbDc47e5DlXf5zf8qh0Oc4nBpr/rG2tiAqcCo1prGWzDcWDRO/ws/q5vDE5rKHXgQc8e0r
+foRcSUgY1teuuPPi5CuB/U129dGf5r58pGwtlurwe3fEagMc8N8J2L1tVvHxhuCB7sOjnj0RNqK
uqOFobvXuu50yvu9ENklDoN3DvNyY0Oaqo5GxoISw8Vc/vy3VbP39DFJ+NEQ60xcs24pTkDXapu3
r97LVYSjGBBzWJl1QiuPHnqgq2OZpka2byzKWsq9VZ52P9zSuU7rlqkaYB3oMe+ski/SAkmtfF44
cELboIuOX7WwmFsf/Uu2922IO0MO93NFstB8PvqM6uaSSZaCyWbiIRQQDmB+QS1XWHPbsY5OcoZJ
JJu4KMTt+sbvsgwnjGRzsGwLarCmB7Qxzp1vDs4+ghD2zm//6o3xkBRbLPK+OL4xzCXjnPZmvqdF
VW7SyU9PtZFmx9s35tWnDF0ldleMbS+2nIXAxFFGVb4vWzcPqqrf65lx67nte7uWV15YG1wDqkqH
VOnjB8B2CV6VdclCNEqLaXYYn4yOPm7fPpvXViDU/egRyYlE9XX0MM+pbo64YzMUBCQv9S6fqdEm
SEmp/Gufir++i6ZmtA2U/ijLdZIq/nx3vDYhxS3mFZ2y8Gm5dk3iXBdN+Onts3rt5SGDwnGR5FIY
HD/Go8qAx1W8PHmCFz+bDPrsof1Ex7XaNpHtfRtymZ6gYnkv1Pa1NQ9FrGBf/aztPvp60D/RY0v0
2T6KzMu21B7nNNrK9F7CqGe53r19mq898JQ9Jg87Zf8LtWDOObqOVNleIhLfFY7tXg9mqq3fPspx
sDNeAGpwLiYAB8NC5ny0rvqdOUJzrrPF/KbfJ7FebTUUx0GYWn1Og94d7mDSVquuavvLGk8MmE/X
2sUewq55kri5olSujTrssDYSQhV3XfpedbvEzr34vnnAHZY30yL65Gi9bEKl2xjP+dqMgl5hWz8a
LdFiSEvUSeJ6nzro7ytXxnQySyjI2dCrE8jmX0gbhPcqWzg9mMbpIvmBM2kSTCvn8faFfOVdY7DF
FhTYhL/sD/98+HOX3yEZ2W4T8vEkZ6Pd6hJFVZgzxJ4e3z7WK5fDeBYa2otilV33n8cyjUnXhdey
tQ+NJ52GA6ES+qOa4Ii64LU2aIbbd3YYr7x0IF0Mhx0NX6wXW+y+yaexiSpOL7Uf4iTSViaje5qZ
zRxY5lTf1c1QrxnJ9vu/fq6A1sEPsLMxXiT6Cm1xy3jYhqjVLmoHQLrT5NfIkiNC96L7CYDTO1ub
1+4kWzbaAHATfJayo6vrMHJQoq72GqnSK0BhjCaJWLkear/YFw6F9Ntn+Mo3hxNkD4U9CuHq8xv6
25ajCCGXJ1BK9nggkXCLZljrdVWvLWRx/82hfDwxHtlCiO6OPggS+lKLb7zaG35VXtl5DW/WbZ1D
QsDvO8vXa8+oxQu1+BAWyfPRM9qjiylnOgN7VXS3XVzhD69vc+ISgiSqr8lnaf9yccQChunCtEkt
Yod4dNuMkYa7qeZyP5uggXV3uGm6Zi3pA7xzoFcWZrTFOmkndJ6xcSz387f7JecBGUhICZhH9icS
x3feXN++80hY/IyjDf0fxzhelbUUsq7gGKh6jSXcUJ4qHJY3ZueEgA8HxVXUh8AeGsjkThrdVUPj
ohhgYEMeXUbzr0MSVQKbqEiUIaHHMDagoPN9YrUNEYIivjb9aFyVUx9+DqVe7gqFQoPqljCPPgpP
Yjgu+1kfxyvbaBDspczwbma/QHFRGgooRaGanU5WJYhD9GOXaa6zO6zI6CuzpLmMRzfeGY2aTnIb
nVZv4eLrcRbvvcy/TapMrbjCGTEa9E2DGLXQHoUSmRLDLDdhF9soBolErATAfOKtu+3bl/e1Z5Ov
uGvwnBA0erx+OrWq28nh2UQr+FiP7SNutEthaVtSmPGFD9V/8dqx52azR/seZfzRuwB7uARcOJX7
to6XntMFCKyToS3f2by+bPkJeqWmReOPHoHjHx2GmM4YzoBf7lGSXkuZNAiHvG81cfFVdM5UmoAh
80vUlO+UTNbrx6VLyxWluD7ekPmyqAsokfREqml+iEcdl1AjtGvU7nq+YXBOjVPbRbhps75e5yVK
IfhuLOS12Z/YSH3tdNBOLL3TtgbZYqsQdRgPnNxh/GCM5adfbaOnUB/RA2XuDAW+xS6Z9CQKREb4
0cwEGKTZroOsTQVpJLOMNim/z7rN5XeE38ZVCn5lJ8eh3uLo4t8Xs72KVZtuXI3Mjtqy37sVr63p
GEUNF/8fC4WxXLLf1ohEV3ZRZn2519tHSOoLy14nchJn+9tP8mtr0W/HOd4Y9bIv8sonsAR+lb4q
6TesCoKg3j7Iax9E+FlUqybzNkyVf56MXpuyquHz7xk6gbci55Ri/FOVxQhr1fSO6ezVg9GvpGbx
cbcdFxFOw2JU5rwrWgxFAZrNrhdyiwwMQWWbvHP5XlsIHNr+fC2w7L3Y/ObTZDkpUgqMos21qVxg
dOH0Cbr39zbBvBU771xJ47XnwqVKooDFS+Uez2lmJXOuL/u0dMxjrB6mcUpW5HBi0otfV5YW74Ws
WyjmvnWT6ETMQxpTu6hKiI6KPPJRYRHc4W3ljVJhBG3/7Tv96q/Hgkgbif4tPp4/7zREV6VlMduc
oZbfMTWDlOk/5hbD5P/iOJCrUbvjXnuxOVC9NsUSUc6eSlTSzWkfy0kb1lXXvPMhfW3bSnMK95q+
/MM9eg+twUfGjQBr3yIcjxU6t6G8bir7lNTky7yqb4vcf6dR8doD/Nshj0v7dCaHqLL1Yq8N4y7q
qu8+cTxR6Jw2Vf9OzfEivZriDXiow5CM7SO18FFd1A4eTNTRLVhmzOkLeJkfQ+I7K2JxvBXt22il
SQ1wFyvyJqkXwbFmLPIsCEmKIJ9PgqbKp7D21L4zkS1jbcFsELfNx2j2CUso4e5CPvW2ozt4957N
qgkBUqGa0NRIIOLS2qzMH/pAtLFLrtUodWDs3QWeRLlp2fIlXj8ExWQlAKAm86NEecnH3rTfeZpe
e4v9xalLi4Pn9ngAm+dSqRKR8n6W88nczkbQ6uKTLe0DPdNPbUK6x9uP72u3eLFn4Bh0abYeX3aZ
GtFUsxnaJ7WvIY7pGkIiqX7XFsmP4EkXYerbR3zlFPmuL25jHyPOi+rSdyavaE0r32d+BEKmmZzz
MmaHNqWV+gRiiNRrN/769jFfshPJLza5oo7JK0ppe/R0RcChmczmxd4pZn8VD53zUcRGvyotUqDJ
QMjvpUlALQC5xfDBtMOLgcsWHeGy4BX8nTYMSGbf+aVejvsEqgS6Psuq7b6ofWHhzUQn8EarOUTP
ZhHThCrN2qoQpoLvOgSqODbyKTvf+FETQ6pVGfJr8S9o6H/0FFuvrJWLLxw5BogDBm3mn2uljjQC
6ExS4FtOCQ5/FjcnVj5fI7As7QO3yz1pUySJ+CxIB8xpIhsaqNggaeL+arAGfTtNof4QCzbeZjvr
D2yLS8JteKSwTWRAanx7hy73+4QikyW73wgnjTcIBsUapGS7j53a3Yxx56696GBWmfUxs8rxktcW
JwrI3PlT7HX+aa67n/Vuyt4pzF87fyZgeNDdZUJ/3Dii3ZbmqrU4/zwbP8b4c/ejQxhZArJj+/ZN
f+1QqC/RGuBG57NxtAFh6FTXxfJZ8isiLGTtLZaekXBzP86jT28f6/m+HZVelAW0cKhe+Qwel/+l
5uQdWAiKAzg0XtAyMMbxAa9nRwJ1vy6JCT0YlR5etaM5XJimFl2bLSFJoKEkeCSy4J9/ob/xDe/g
GyivTR6E/0cJLDkR/8p/WIIo/vk/t9+XPGX1/fvvCId//a1fOQ7GB/qiLi/oHyEOvv4BxiI7WvAk
yD7457/RtM4Hx6OGYenTAdQay+TzF5pWfMDf4qBUwgtPC5R98F8JcXBf1PiL29zwGbRaDtEQxw0L
F3qmFlOmnGg9+axyRxAmzvql/hzMoC10zwgM+rbDGd/2aVWoeoKaPFo7NwrdfV0IcgjtkJA84iaA
k9bCuR0zPUMpryO/x1pkr4bG2hSRMz6QLlrX64lh5aMfkWRrSj1fdb49rOqY74kbuk9dKduT3lLR
zk5KRKNeVrMZZgyE9q1D56nrMEItUQUznOgt4SbFKi89GM7pVD2wafUeSxL7TjqCybd64mw75bpr
IAFIwdMkusQ64u3LKclvzdjqk6DHYkuwg+lUD7HR1Tuz1+ZT1TOTWgPhc76GHu3cAEMrxu2iiSKQ
Z1N7l6Wtd4ZeUr/pkFyty9y97jvDP9dTq157yC6/5LFCUmFlPXl+HfQslDW0svVm17hhuR8Sscoa
a7quZOWeNKVZbhFDI+bseuOydP3TqMzWdjVmVxpk/8ANkTUb0+ABVlAVzpna/khmakkmgNBXOHXE
mZ+O6qRTs7YPtdk4ZW6mneYKKWxm1iTlaSlS81SvzmsnduMN4UUgGfks3oIjFRv6j+4ZTgl7hxWq
2JoUovxUNV/L3lTnbqKFJCoCsBmL8duUdYD1hpQ0JjdT13MW8oMmJ4eLVo0YoMbpRiSp+7ULScAp
py96kShY2hYxsNApd8xxw/veS6ptmobOEwy+bDrHvZeeR3aB7dqTi9l5bIHaAnRbJ7Hn7ZXTNNva
MZP1pBsmtFsb5YuH87UBJP/Va8rhRzRM/nbWS7DHNVGWG94bcS3IpsjPplTexZ2R3nkjDXCN0TVB
vLOtn2uEnB08DdpuhYkBH50PFhEpowocM/TW8Zx5pzhsykssbUDoBuOOpBPgxZolaqYUVXY9VrV2
CsarvzRhSR1EnTiYgnOBy52vT+HuOw0lyLYhbxNCLtEW2cJJJ00pmbdpaSJYnxfwXSyktzKNOsJ+
V5lo9jsvXZVYc9BXi47URsxo8P8H0lTWaQ0oVhlFgsV4Lq40zWaKShUWdyW6eMd8rJ5BYPUzFIws
jk+Y6t2FdLzD2GdoxCY/c8Ty1krxufaU7P63mXwEkGMh9LF54ZCpzvSKb0SggCcT2JZLVM93thyt
q4ZtQMOAJXNvRajSDSlA2A7y0j8dKjCkWCxUPiE5cuSNHLUiHVbJ1Ed7KdysuTMhYmbj2kZBTJwV
BPfKPS2VTRgRY4PU1C9ZKLnuRS/nbeik8Ag3VRTqn+e4RnuvSy26IGyvcD8haoMQvFE4Eq7L0e/C
p3RJY7STmbGKjjPdEJrY6F1F1HFoA9TzC/IlFkJxthr7HBaS3tLMge84aXsPTWR1YlcAQklh6PC0
9F0DDClkQyPOcfL698UkYUcB4OFJ0afFaReDIAzKesAo27qCkZ/VZvgPx17u3Qmc/brXMPEErUFA
xaa0Mw455xG4J0og5AnRDGU/UzkwV32QCe5xwRHJBV2A277CIFhA+bWCHiR/deniB6vYYhIlYrWH
LB9sfc1UUwNnMbrRRo9L53LsIZfaYuD/As4kR8zmGq8cugi31ANL0q6mGmLKmprgwcIfdind8vPS
F6gyE7Z3YrTDtZ3lS9BlZ7k78ufiXen23q6Km+yqNHMSVnwk3A0hBWdjbMeHECrfthpagX8aITYv
VZ/Iet2VHXUPUv9Tz8UOrpUwwAEvsn5FTrJhdEN7U3ex0IM9ZUJEp9wA/mprgaOV5YVLSMqNhyvq
okUv+5kwIcAKdIMOjNgg7dZkP2ajiHZtQ+4Eu6Eu1wM6xtO3eqq/8o1qLuhSOdvBDQE9Ez/iBaZe
69SRRrgd9ZSoQxT610JoIR+HMj/JI1ddVq2nbXNSrk77Ug+/zbTSrqbQABXhRCcsnSEiq0R/yFz4
lUSFeZ97ox6roCWsAOxAPR7c2Z3Pobp4OANG8kqGKf0SA1Q+teHzXkBx3rZaKYKRZJ90hd3CkEQX
WQL1QDhfOfAGNnHm71ReyjsoZO3J5GAvMxryiRD8009MjWGJkMTTNuBBv1x4UKA5RpM0Ucb3G/aQ
9lo2QJsHjv9x9PFwmgYMTKKM4is5ofbr5zjDRO1HO4cT2DLOxZlkDCJmaZzFAxtbWIy9jX6m91Ao
Gy4Mir5jkG23M7oAA72/o2rrk7a4K0yfWEBpqGibJhIPR9nmF5k+1Pcd7+F517TNFU1o/4xJarkC
9Z6eZfGITgxU5AUMVaCQ8AD2+dyjjhPJ2SRiqv+q08mMhKHXpcphJ1DMCwi/0ldVYekXaoyLdpXw
5l/ZWI13tDubR4ADq1o52doa5/a6UfZYBKLwnJOCfLLrzInng5Fm1dcBP0cA41bfZFOlAxeJPoVN
SY+tLHQ2Dy7GBG2yNomZNV6Alh8zVqhvRBPJcztJ9IOlKdCIfP3r9ahhQEFPRdbNaLR3mtmhV+1U
pFQg4B75S88eYILjr2r4W9grPTbtZWS2RPAsgkHsE46B/Iv33puthdHf9O2aWFP70RzBdRNuCN/P
pajj69ZkxFuXvTPF7kfAJCgXyWEtiEO7Vc4kk5+T1b/39+/t753nTvJ/3t9/StS3qlRJ+cf+/uff
+rW/dz54TKOZrJhLYYio6f8Rbb75wVtaYwBFGHQSMMAf/St+QrjQ2xYPBeNkmrCuRT35i9FmfhCg
pwiAgF347E34K3t8DvHbFG8ZftqLMBnkJT/NeFEiE3wRZ50dOwfYys2ewPJlmlY2UJAmjF0tb87j
bwXQ1c8q9XfQ2WsHRCGq046wQYMZR4VyxllLU2LopvHlrQ0MCLvZ78YrJ/ewBsCheacB+Wdh/vME
6QxxvZjzMsY46hAtqVgKHZU4ELfjPKY+ByDk1rhVNlEEb5/an53c50Nxq7nXiFHpQx73AJp4II4j
M8QhKwb7MXFTYEvtzAfeIcbgop1n/97NUuOiIc7o5u1Dv3KWPEko9mn5gYI/HtAPddaTQN6IgzKB
wZcoi5HI2eWyZYoAfr59sCN85POJ8gTSgEDNSU/3eNoyVtgc3TERh6EicS9wZcOeZ0gxFa/61gXr
X1qpjE8p6UgqIJu3Vw/CqPJ4TWy4ttLN0n9nvvfy9B1QXrT/KJYdLAVHg/XUiMMuJ4gKu53gdJ9T
BXSN0Nj/8lg0OW0mZnTUmJT82VSLUkvP42kSB1y0xkUnNPUE8mkkltaUn9++0Mu78O8+z3KdHX1p
DNhLD9d7oZlNWtloIEbEoQ/jHwqx9qYzC+2du/natWMRgqDIwViljl5IHZWd25o5KAhoDofU6yF/
eg6RpsacARJ5+4yOnEg/TwkJvoFGXHAJjzsK+IqMftYM65CaCaBRi1zjgxFqpEI8Ryt4dWY/4tXh
JU388QYpqHUSwXb82bD6j53RV55gB9avjg6ZV5UW8tEDEyKFDkMnE4fRa81TC7meBt/E986kpnhC
kdFg9c5MtuWkFE4Gs35eXiIxiCH2VfOX2pQ/r4lAQSfYfdEKOh4OZLlP+ZxJXl7CeW4wkRCxuySz
CNn4m7ev/2s3GzwwjiWUo7BajjrChKM1pF7X1iGxubz+cySNlkNrWnlLVsfbB/tzqWf5Fji90Kmi
QOFwLx5fGbdUnLXUTkMYXeRnao38XNKC/Dw/J3SUS47J20c0/lyCl0OiUXKXyCaeZkx7y6/021Ab
pTCmdiYUp3rYJDucUoRkqEaNN86gjTeJCrmvlg1JJPZS8zaJeKWKsSVORCvlsKblUO/nms/f8wrS
YpcnkHE2CYUJY3on6wSMwDsXieioP95ymw8/XSkEz46Pcm0ZG/z5O8NUShHAWOJU5Xqx1ed43laJ
o20jRCwdZWWBeIVU7LSBGFalqIU2iPmd6wYg93O8Br8jlHrW3tCO2qfZKtqnkf2qg4Rw5r0ya42V
V29SYFy2MVBNGpEvHkn+HW9yByCgnvLXGqyWJy55FA3NIJM0GjOtP7e9Wx28SFinTcoFDMjcmK7Y
omrNBmOmf9/OlECr2A9rA/2uzY9Wbow2rPBj0p/zJgHKGhGA4ezysuYY6AEPjoqnq7pGnBuIXpjY
8xMYO6RR8IRIYcjPU+W2804LZ985HTDjH4i0LJr11BhlDJ0obp8yYhE/u7I05WlhLMxkj12LRoeb
uB1gxckXY/K5Ze5sOQuFCTfMfZ1XPHtt5jxm7OXnlSCA4XEirPiJtubyhe57+7GYMvMbnBZz39du
fdNA9gJaBnnATSLRE7bikwA/+DZfGGMyjFuN/IuDWPbmIsy0lTUKrmiYhPcMHpJdaFnqqVEUAVpl
Grf41bg+PoElN0pFsIx6Wz1JXyyVvzP49wYcgqesiMhsdSxQ4bMKSa7AO0zZIyf+K1oS1okflvyU
IsXJMLdcN3pAMKKfv3IlX2qqNyeHXFHETbqPxEhVMLkuT7aICYIIinKa3dN42Zg8U5miuvDPdHJs
bgBpAfbOdU1z1naZGxfg7XhqyF2wH10n42pOaSrbFdlkU7nq9dB1TuWyXmq9S3iTEn2d70wILEQP
2i5AxKblu+hUMe9fpUfEaBaAhy5ipkvcSrsg2CisvHpYk+eyRFg99zeM0uJZ7lPNv1eEa6gdzSVG
tpo1XknD41vUMukYtxOTMrrPJVKQFWbV+Xx28xl0UVLYj31V24/AF4ilZd7q52RgGMyKrRkyINZk
d21GjvhS9n15683JdJ7X5IPWagSwlJLb522JNm9OAbn0xIpMHEbBOCUna666ta5C5xYvXzIENOdh
6Lh2Ol0wgtUPBbwwggZIol8lNjiJ0dYEiRPzdJv5uk3sRCwl6R9LwcczSSa4rsrrViqcnGnYFd8r
u2l/eGKm22S63QWqfOJGST+hUdplrEwADlm4Bp3cwaDVJvng5FmjtrS5nG/j7NKPaMvyrFJkRW4Z
zbq0tDpJ4EZalSA5uurCh4c70DhUYGkg8kEWa+X55MSEBZRTeDCm1q13nhqczzIp2u1UyvmLg4Xw
1AJ6AMhkEPMXcgSyDQ1WEpuNntvohQD0smwov5CN7rbrsid2I9Mbd7dsRsHJEyVqrpum0DY1e8CA
pkFBwDg0ShamMCgZUN10mQKwk9XyJG0Ax0x2N30Po2oA4Zlo12RIFQ9J1osVaps2kGWCyq8m55Se
IVwCwfuRzNo6NIt41fWNsS1kxQ/ytAu4mDrLvxWCfaGbHhtrBz9DRT5J7SPfDhrHBW6/3Hk5nLHT
9fb0ZCZ7XSbIAcRCuwhE7oeQCaP4xCMDYZW35LzN1aRtzKLq7iQ5c5KcTrXt7GxC1qR/y11VPfh5
Quiyb4xbpYXWusv5PfywLa75KgGunFnezxxRD4GMdO6oG5kpBDa/vNLbTl4xreSh1tCjoMkKCXTT
zJRXQikqhk0lQeodIGywwTYtMDcrVtv2KWp0FqRq9o3bSZ95ZJlo+PcNYu8IZNJo09pI4rHEcV3r
fVC4OEYRRmvV59AQ4xXwTW3lTkDnW+XzPfY6CGxQDwXRf02+/DRjRN6TJS1LEKsxGzNZsdqO1FE4
NtjCOf1s3PZS8Oqjiqz3YkSzsYeSIz9LyWMLda4nRSzLy/yzWeHSgSVHzxWIjFnRaIqVLL7YaezJ
H5PsBS0SF/xtTobdpkzF8L3whjpa2Zlmf/Kd0D9pYl/tIVzRES/HKOkCGJvxV9W3j6kERGGLJIpW
kEFr9YDtttM+ggKsrL1nxt5F36TJysmBJMXDUO9T0hm2k7e01vyocAOE1sNdbzfFjRPJH2Y+P4ym
MC6z1mwZNORuvjJ9WtyCZKWnqI2jpzlJho9R53LneONTLMsZWD8RuURU93HC1KbOFfguO1HVesTz
UawUIQ/TKqMvNEDeGHUmA9V0XjOlvoFBkWhBU2R0SR3uQrpis+Pfkz03lhtaSvn52DTikoi6/LI2
RHdTJF69gg2nvoleg1BLP+4r+B/Qt46cyTMNTXKwlYdANYsb0C7A48j9qnOWCz+012nhwRgd+q+h
1IaPQxtl10bX6edNEtlfssHJolVDRg3fStJ5ghodw4UvpuS8GW3rVPMH3wniPlKPZjLIA5ETtLNJ
Jjkg0GcoJFqgaDuDJY/ksJIx14gkOgQ5G7rjNsYCcetkksiq0sKYAp/0TJ86KKZ4OwK/j4bPsNnq
bqMrJZLTMQG/DjJY1xwScAYvAzNDc3znx53aL+m7Z6k7V3d60pj+SstIcoNb5OrZvuPhuRj4wv8w
+lqdd1L2u5EP4YGUgyJfSz8OVVAZlBcxi9suE6GRrCQ7Cw1mjdtfR2aPqbpMQ1vyXObNZ2jCFqOl
3D4jrJhl1NInn/4dqDfcp0XThfQMK/O8dSd0SJNfG97Gy13BgmgM3yvT6cKtr9ULqDQSJ0LU5gYP
PJzEzk1uVGHUd50xqXuPDL5NP86MhOAIBBn6jkDoBFsBuUvdtSUHN2HwOcdPetHyHWr1qV+FWp/k
a8GluurB0O3KfHYhKtM/vIQIPd7pzaDRs2zJqk+s2tp6moUcG/Ii2BnlMmatzMRHms2z+yPM4/GT
RMz4bbCZuw5OC9tZlw6UYkAiJM2nVe42QQgF9QcajpoUUYBe3d5t5Q87HqMrleL3DMgqbk+tYYxB
b4G5WdPprSeaoQ0Za3ydLzWyrGGMOmGL7XyZbM4TrBKd2NA4sDvs/oes0yeweG7/EDtTRbJlNKeX
pPO5ehASb3lZ+jkMv9IctesYMO6Kb7YyxB6pbz5292Ncwwr5WcH+3Qt9pxe6kPx/K8ZeSB3W3Mwm
+db+o/rxD0KMuuLrn6G8P//+r0xecit0H1cpkBjsY4ZJnfort8L9QHcFaNZSDPk4DCiXfmXyeh9o
lSJD8C0aB9RN/NEv4YNHlxUxKH+ImgJJ2F/K5H0hsPHxTixZQHRDqNes5cx/LyMnCIlGPI06+L5q
VUQ/8ki7HKfwBFz5ukTKXCT6KVtUsuG7ByPTgtRS698u3ittUv+okkV3qnNohK5wZ3BwPFe6v1Wy
FeZA6XmRvkdVwPhDPEwkVyqi6MtiG2XmMqgE+ebLqGSnAoYQgO0OMS+Df/Oz6ME3MkdlLnquz1qQ
VN62ZegoUWHUMfYMYfeBIdO11vMZ1eU36k/+I2qxEn5k9iVV5mb5n5Ng4UmmOzVXu6RgH6JtJtvf
iwqTAAGWzhk7ihJpgt5WXaA1yrLWetaheCsxPQG04JlAcOUFBYuOMK1D1A1ukKTzNV8HmkyggBOP
RclOvcBqLQXD4kxo3TVRnR2Zx+xyNL+9dvzPBt5fFbmPs+I3KFLA1A4sO8ddFbXPehGzwc7X/UjO
eZfdjFp4m9ZDs8kQnvSt/EIxoO+SvLuKlHtIjfLrDKqFseMKq1a+c2CHBwNYeIK3ym/FKBDBp0SD
TvrwDSIJWeudOiM7zg5yXa6kozjYjO/fuowK1KvPd/3vxeWdxQWNHvqm/zxnWX/PH+F8f/99zPLz
7/xaUOwPxMzQ0WNZQHHE0vLvBcX+4CKBBIr1vJosS82v9cT/gFgK7RGiIDqsBLT+vp4IXMk27Xya
SvgJrb8yZDF866jHQ5XnLPkL+uKfYwZ0tKBkaR+nxgz8aGJk9wB8ppRrR1oD5NeZkD0YnVRdsp6u
8soE8ZuTnAfciGDPUJdbOHOMymdgzQ9h0hVsfMuMaFNfH76PraPBm43TFZ1VNDJRe1Ui4EHqmX8R
WoPcl/bKtoz4sk+WHm3w3jhTwEVM9mh67I9pO5RnaGrmizy12yHwOhIwqOhDsQrTojlFEpORkxeC
EHPzOGjjpg7I+mkOY92kgVNYOSRpO90N/HIEZzWOPAG5Gp5UWtPelAiBTxuVfEnhTj8keQFGuS6d
QNRjueOtjJDUSCuQnpKXM6OCdTGq696LnmwU/kEZcqbQQK8FNPat72cxjQOLtTaC+atH2Q/G2ksp
7rfVutQR9NoS7YxZt3Jbzxw97s1rxxr1IHHbc4of+D+meZ0YHhno3bkRgtajLPpIVAEIygF4LzGi
NHm8YflHcVZNxZnw5EOISnaFV3Y8zaboCyXIicPkPkDweZ1N2ZfaRlLhVtXHMdVmmKUEp0orpnPi
yW7L7qVfJTjceARvRyvchG7qBBltBH6Fmk0+P9qvF73c7KJxyTRtS2RN9ZG2ZH5fTZ2gKwSp3ipz
uaojFMSMY8agbOGBxnrxQ83yihCXeR8K7bRFqfNYCaO5lT4enjgJqSQX1gYaDwrLwd6H3gx73W7r
y6mPmwcyKm4dlVQEydIqNdQUnTkA7jez6xt7kN4e9CfvLp+lVgfCGu4iEUanoqgU4RIQjzHnhd03
Ta+bcgXD0bpmhmBdkNZOrT2Y8egFVVzPG9byj5ZmjBurKcH+mZV1o/LW3xLhWK4tK3boWjo0X1Bk
rOMcGUNfjLW/a2oL5m0kDSOIEkDPKZiKoPV6p7owjbE7RJHWdtuh0ew7irbkIApH/yI48bWaWuwE
CeOFNUGMVbU1vCaEVExOxGGYars9qVLdDvjotNMPqIOzBji8qqB+++5wnps0C4KoFBklKJzAwMij
leST8/Hvhb5sk3Z6Z6E3wKO8tdD/b/749bFgpPz9+aedPP3zf37+lV/TdPGBBRQ5+7Kawjn4bZru
eR9Y+4mBgiVBM+V5tPRroefrQKzgYrFB4sPnAe/Cr42j/sFk+M0YHMgFVBXf+CsL/Z8DO6hSqO0x
ZZNUChXhpQciNaQplCW0va9p6ECSFLZk5wt1+9s1eWVz+OcU5+dhlpkBbAm+eC+mV7Ohmqmfew2D
gTBus6qYWOd177IYeq14Z2J3PJ3glDC2ozRHSkWhaS9ftt/2odyLlL63Fe5JK/AvdafpzwFsWKcC
5+2VdAq0RG+fHLvs44+lTbMAK98y+zSY5rA1+P2QY6bs2oBavQcLDUg2rKv2rGo6oqwrDbniyqP3
cM842DK3OmAm4tKZjkw7pxrMclfb7O7svhfQhccy2Um8+YjyR9rHk9/oX8sxac5qVEC7Ooz83UCk
KuSKyeRTO5anTBmK65yJ3I4hR3tntE556vd4Z7SwSC5C1hY0Wym+TSsq4x3ZN8UJQ6RpU9PuuDY1
MX+HBTDfx5lo7l3J7rubErp8ebnqZK7j+7ayc8ZljreKcWRcm6orfvBhry5na0jvTD1JA3Rm+daG
7L90tAHtVOWw16uQZuVcmzsPSWLQ1NOwMbAXBIg11cE12uqikfCU2zyz/o+981qOG8nW9aucF0AH
PJC3BZRhkSwaURSlGwRJNWES3iWAp98fqnv2SFRP8/S+nomJmTakUAUgM9f612+edbqVQ+7idbC0
ZLI2SGQovycRuYGvmdVrR9LllbsUE7YPC87UeqN8LLp9e6d3Zvs1lWA7MpySlvjJjTeTcNt9xXjU
mburpKyznQcLuQxUxHse0Kxj8q1bRfkytF79NcNj70smpHkvYl3go6t34nvGAZ9hXt0SolKYc4Wd
ED4UuxYnozXuwkpeZJL7TpBifHUDR9EnqsiOqytvUMMlRmbq0Z/JLZdR2oYmp8yRRIwYVlWaOTep
RdbAlOoksGXzfdIIGMiG3n4tvGrcVZPe7zg0QGqmyi2+t0WR7JMyeZ1J3QxjxqSXsfCHemMs5IFs
O25OUkb5dZMXyxfbwqzYKtPlSl+i1XdoMuSFCyVUg7KdReRUVdon202diwhP1gMex93WmlPJQCUe
vsed279IY87y7RIvbrnV+lQcuQUdwerua9PnCODhJOL6POJCnH/XSbrZrBPpSOuxbpXxZ9FpMOOi
Ot9rNeE7i1ZMAfko6OUxRiX9CHDPq/vLDNoH8Qc9fr7wI7JniAQRP+x9s6LBCpPKnbGAd5v7iDil
Kzfpbp1JKWODItHm1Wb1TI45XlvSNreMCH+fCk/bOa3WX0uzXF56mNEBT9Z5qfGCv4F1aoZy6ft7
TlItKHv/vmkE4jlnedKG1jqZS2JuzXnpTpq3LFtAQvWpLMUQxIYYd3Nh35Wq+ELYWmUeUozqQHyx
+k3m19JNpbmhLhqq0MV7PGN05dfmmqmQQZKPC+lACUUjFMx54y5XvsLu4yIXDJeKIIkb5omRpjFY
k52yMYmfTDKkYm4ENhXDPHbZg93+wZMzsgnR34M398mWgBIvZkgEkzUg0z2lMGh0Jqe9X5JWMy6u
9zRpduzvPGaDzgV4YqeHDEBnf9eRyt3YsO56l4ZcLfH9KB1+0qrTMT4xWEVYVhUw0G9jV4uhqNZu
0yWXAqCOmIAuUs5Xs04I+NroxJEkW0Vtbj5mg9JA5NBVed+9KeFBJeQQaxSfdTy0nyQOkOQ1MriU
XzWnlp/EWKR7JgBsw1XhOYdRR9/mwV5ug8gyIzz+Btc6OtNY6RtY4jQcjoZNv9Nb1lGZUUMq0uQc
zELTvc2EjGgOEdIZKCAqGMhds/5jL3KjT/OMq7BrlsiNCPKpd7a0rIsqn7juYJdzKIccG7JOL4/p
pMS2R2JX0p5HWPprvqouG3sdEHijZ+wMmAYhw2Go+JSqAfZdFLWobQueQCS+TS1/1cCK/bQAsRBs
VGpDHeLbWNxNll3/bru2f8UHSeMdhv3VZT0T7BYOLl7u23ZW1YVPatFN7qTuM35gfD4rH41d1HnF
naakJwPpF3w2zQV25mb0xZvpt/mjpfdMQyR0sdCnJfsUFwlz4Y4yAti1ku7Auv0zuPK/7f4HVSBs
1tXo6z/3+/dJ9f33/3fR5c/l9x9rwT9/8V9Nv/HbWmmtrEUEoD9RK0m/XR3YMBpei6Qfw2/N3/gN
CgskVGv5uMIB/yJW8sfZFB0CXhL/+B8Ip6wzZeffzC0Hy6pVdrhyeqD34NUHsvBjCdO0LNZCCAx6
yNZBf5RUnzgUe6QUKA6gEztPqhjHa0IZ00021E/4tGgXuvJOxGnkMijgZId1Zxd3rO/yFpOKRyfS
4xQFSZPtKhsd7zJoJEYZDKXsWfN22czx4Xfeqc4JPTUnDCUm1T4TynMNynVtaWofkX4X9q0jgkEV
wFnj4G/GNn0b9CE9FdzHoGH0AQZYNRtd85cNB4PapPpyWQn91jXIbSIV/rmaFIl+hMHM9gzG16dv
5F3IEIxvXiXWJ8+a9irFtBZo8k3I8loZ431EFAYH9rCzTYmmZ7m1s/lSj/mpNtM2U5I+zzV9fNUs
r04vj6zYNaLyqSEWqMojrHmLxEIGbh8wWnI3a1Wxrbpo2eAoeTJ66wnO+rPH9BMXBnWvt/J6vQNs
QtgKy/wtWyc6XdxnOyufq9AqlMQMmCnDqMYHkk7u/XKiODLh9Le5eFURlHuI3JiozYwgzOpiQa9K
Ejf1EOyswHbSo4l9ZDDJ6cFN5ntV20+JJY/xlD+3TfZcLQ5yBdCQDelUW5svpOz0jYCGWzvnWc1W
v2sECT7amnhFciCndwKd22TLNStulJm0SMLgBGyALrFjkWyTA8fGZV+n8zbW1nuZFM8Mi8A/ZsbK
veKUXq9VA9dumTDdck7d9qbaDyvT3Y/ZW0f9svYqLcD/7s3K+THHSK+lnC4RpzgHn8EhXTjfEPuG
xyXqCX/t3TxM8V0MZceFxtTPwkTYy1XrZEdsVB5bG+Va4kwPhe6EEw6sjMEJzcH49bkcOQRyc3r1
q+VyNOM0yJI2PcnGe0on/cVvrBuhUiNwlbGbGa8uztAemml8WBrngJVQz4tqHRjKgkfrOFDLfiTV
a1guXXILt0rxPBkSWEfh8SZA8e83jVlwxHb6Yxkbr8JSZF5OLVPvGJt/b3zgOH6wp/ytINsg0N2q
D4dierAiIyGvCMgoNys4N66WBIaRpsH5vhulewKcf6qaMtvRGp1qyFw7uJ4PFt8T9AjSviJzLPXa
+bAmX2wAOk61SXhIFiG39bJkRgYdjXcW06swn+IomBvbCRgajofGm0dMKZ3xoitc/2IaNe1GJnO+
bZa6uClxft3pST4eiwQBk6nl1mtvdN/msSXJ0Jd1zFtTUYCErUxA8iGsWaEnF/UceRWxPHGNkAIp
T1M+yjJ6LCaNE2whKy2lBE+DKYlOdim/tWQwBZIUx4kBW7BYaVgTM7Vdc0WNsKVlponFVO3oVz1w
n9ecci25LSu72pIe8FhpRhx0g+Nsx8F5JjC1fS1LE1WYtorA3Wbje6R51TC5dkVaDCG1f3Rr9E4P
wsLrv2Tma2VAnOkw52GWrAfuZBo7y6t4brR+G2T65P5Ehh4yiPdvbN0b9pPJSzdL78nT3NNgNuoi
Gts3TbVYvMsPLDDf974+em5AAwoK3AeRqK7//ofeN81ceyDJrzowXyc8ZsD2JPKnU+o0GG8b7geN
7/u2d70a4dK45NIvwKt+hxELWw2lO3vlIWaph6Uhj/Q6CWywD1Os38+WuBJODWhsTH11UXlPOFWe
N1kZUvGD2ctnEbEbrtsxUqI5sGh0qgv+St/9cID/BWYBAP8Dl3k9EbnmqmPBbJhIs/fmuLFVisTv
ELjOvZNsnW58qCYWNorJAxVvHqzfF3LVJYqDDxGF9+j7+dqQpnR01jBf3+vl4QQSGgnRA6O31gqz
qvARcbnJul1cZlUmDwSPvKqO2GKpxvGYjR3rFpEjubbz6zovi8vlEqSBU5eAKSHgYGcD8Zi+ulTM
9KFLm3UAewCNZnaNOHFXOOP9VMSPOm1l6E72afBzLZgq/E0cByZiDIEzsH22h7+/yX/xCuHohCjd
AJh3fnH9MPNUFHSH5SExu51d6be6WG6LBdD+g+v81R3Fy24trXxotu9p3EIBRPMveVcFdX8H6WA2
UoSVOZtwiWwt7Hx53ccrmDLOt16vF3dJzBlqL/FbM7Ivr6VKBoC+MczpMta6CGrk8KAJ92S1I9ad
bPfg+QWJWitHbTKnp9gx5z38yHo7pXN6Oehtd1/Kifwmjv3BTO1jn/pQqtweUmaZviGccnF6gw7Z
Tn61n7TsLaqWRz8edkvfcXjX1iGZnUOSlGkQFzDSrHq6lB7hyuaw3CLWtDaEDRs74Wvf2pXk5RnU
WH9/I/9ihwEvZNptYP6DQOjdml882lNbs/CFUUQ3Uk5M7GxObUL3VNYHNHMq7F9WIAMtrPbxOgSw
Wf/9D7tZa86pl9vYVjlyvLe79EhuwAcb5nkl/Vz3AhJig8lwHuc66Ng/XyNNGtnnul4eKjHWuy4l
R9COltd1p08Xi5SlloRR0wYfNU8qEsnWK3NMkqMvXZa9+O4Ic6fAzNLPM+swZhziCVjUpp6La8OI
3xZXWej/Unx1LXfZZA4mbAysuqs8dbfARp/9nn/sdn58AVFpzcelbgHchKJDYtjObKEbWwIUbZgQ
a+tm+uaUvIIEl12PkzzSvs/w4DMKVENR/Rp1UJYJmha9v69KM9na1vIB+9v+ixXLs8DCA48SFEPv
CflwmFeEpSgPBpJ8SGMFQcj9QAWvSb5zwh1IKbfCfPZPhUO0ddS1OsFOBQmovMuRBFhySyYh0QL6
5xpVOCT6k8pqK/R1b9nI0T1FA6ZhQ+ScEmFmodOyE9WVqkLijh51U73SZjMjSz9NFtUhCewk1mnT
Xib640whtqmjpN5budqLWt3HjktWdcv7aZNutelc6JKEiRJSHoGZms7yKGoQ4n+8SDgz1v+c3TON
d80UylUv7xVOdcovAZ9oPzzFx7H1ARbQR0EN+Jr+uk6QieEJipfRalv1bk02tjWjzMPYsjW7cntG
K/woO4J3HgTq+mCpeCWXmQZpNNmmSFt+SuOcYF8KQEal7qYqRR2A3TZbAcy6SWF1bsjIfOmkAV/a
v8lF0cGap9qfysqCz9W9FtlyP+UzNLr1MOY1iy35HKm1SlVk1S/6dTOUYTZVJmnePbSGDEYHj/Tc
Xi72ZIWpww+KlkxijaliVqtxV0dDv8mXPrmY/On23ARF5VSFili0YzmohxR3rtAnsiEAWsaqc1EP
bR/r8D4EBhXjgymN20ZLj5ZFtWZ4Q5iWEocP/kIr+CfRuL6Q9TDuDLvttusy6ibnVHnqwY3XBgLW
JusJKVHeUC0B5lxPjfRDr+anGd09NQTlgiGCQglnem37PlQDNzjL0+vUomcRGN0Hdm4/Zcl4rxjt
BFYFxFUWR23MjkvRNBuCNWh/+vxIU7zHp7bEdXTkxWR1uKq/hq32LelUeZSGcxq7MbTIGwnWxmha
gX/VtAgcqOzz3n4yW9CvD97cv1je1Dqrl72D4Ilhzc/7YT5bWQPHCCsoD4izG+/xqj9RX3DzmECG
a/11brWrXhhQdKj0zmu+TOBgq05tmoxfawpyHntMk4UUDPtbyyN2Dt9fBkPEKEzDfMiNTqNBkwVB
kXZKmFMevyL7ENcoiGAtx5yLaDXEVcleTrwLMK3GHsME9HG0KLf01gJy11NiYuJ+ddqgso5pDDkP
E4tIoyymzPay4aEf2UEJkrpvSegMCI67Bq+9t50h3Vc5AoK0lVbYqOWySNRDFuG8VRjasnGq+dVl
Wr1r6/6euNbsIFP3NHKI0GQODxZh0Gs133v/Ol//i7B9gLBxwPOq/WeAjVjB8vfXPn0d+h/xtT9+
7d/wGpWJvhr4wIFbWXr/5tRYv1Gt0DhYWF2tEBvV/r+UywBsVPsmXRMDSgS3fI5/AWw67kSU4b7l
0EwB2P2zWetZT/tTsYG3Go34qpL2yN0w323U1IPgglU6Hip6/tBM0nybLKUInL5/ml354qNt3NQV
1JBymEQAttttpmmWRx9yeqD3/oM/+vKo5b28nob8avRtVAu8iFiI4Ciha+XGy4gsh4gxwYwhyd62
Cj1sVtJK4jdiVwusC4U70OoL8w7PNz3Ukwi8z/bl1mi8aRNzfGy0WB8DiGdcU2/0MJPdEy5CD4OT
VpumZkt3nezF1WqdKFh+XBq4rVWj117UY/tkYPwbLM5obbKFDPki8h41pd+T4vxC1jh0dgf0sAJd
inumQIQbBnhK3Rn0WkQy833cmrwrvW2eXCMTm36dwSmNr1fGaw1MFBWGJPgMtf4FvJp+G3XcmlFE
27inlF8y+WZKbdq4Lrey8tsu1Bv+0HzkFmBM8pmvwG3QfWImyYmPWn4Ki0ZKptrWtklkdpshMatD
ZjNCJdk5D93G5d9K+075pDysv5nZzBRSMTDpMd1yE+OGB8xpwefpjeWOoIs7QZbKNu+4ZB4vzqVj
U5mXyoKj2PCBrBqbB32JP8tOTDgPgfnhHP6Gn3F1aKzWDJxolqEikhb5FftilGu4kLTiAQZmvz1z
azryOoOEM3hn9z7EFR3+ZIvQ8yGiwmJYTKRsrZHsWyPfoAjh7lkdF1WOd4FxzsP5JYHa7IezTRRZ
7fEeGLN1V2BmFLS6eFA+loQcpmMAUnY3wlMP4kzaF5bWip2RkXlRxcV09ERvYtW4vkU9P0vFeEo7
Q4ZNBR/TW0leboSL0GLyYg15UQcwuE68z2+TkGuvwkcnDPiFhoNnv/B3ENenzWhoJUe+3zF9qfid
grsEJd4PTa9ersmhFkHbtU/n513Ea7ZczmvVK75vnPDKeIIRVdXA+BxwWjzq1OEsct5qNFAbP+Ht
9D1elWpdC3HTz5/zhL91/ewFE2ie/ySAmWuZngZul2d7Dyhqe+ypWCeep6KjYhxznXisDsC8Jw80
KwBoslhwvEw+q/F8MxAkYXGi8aO1LF4KRv3bSPeaY252zhb5XR3kkvT0uRTGfdERtWDWCvcpeBKB
1dd4XxamuW1lpZMUZ3NL9ZHPECfdJR5DeKCij76ymihl8LSYW+mxKGdlXaUqKzdIcXnLGDgFDF/l
NXQqPbR0NgJ4dzm+IXG+1VknDK7TuzFxTuflZWVEbOrGYG4nO8cHpGLGVQ2kmukFj9tOBGhxgqf5
pFtEdhvrMpREWJyfrQaWh9yvvHLRA7OF8AoAlwm8cLg357d8AenbVRzu+w5/oO2MRezOtZI8VBpU
sfMLsL7hLPG7dLW+BOUTgRhZ3/YilsP5MfcD2oa+5TWamExsx8yInuvU0Q5OwlddNK6FXw+mYVSC
QeakL+nMXxDZ+BZLPp9gYLZFkQHZCrliQMh0dNTbobzCwGc6ORO+kCp70WBvQR2EZBhJc+VUsSKG
RdcOscM6BSc3rmYvEaQr85KVhVVeaUCUwTnox8uK57JjczCIFE4nG71H3jGZmPjDDDUGMG3cAGjB
QmOGfWVjdu2FovkLvRKkZkoLHd4EkiAtB372YoPNTfHoNA90PxrMuwT/vP1ilPO+7tlMarLhAngX
lLQjH0ENBqvIAyRDssb/IB/7Y28yxWRuz4t2JEwm0GJYjUaf3KIb0sPWse/MeSWj4Km1Idt8PXYo
zOdmoh12U55fleth0ujQLl17Og2efEMWzq1Bcxec77UrHBnKgj9yMHiudunizzP15Lf5Dlug7cDK
yLXo1jQWwKUK4aUfNW8oVjdeMWTbs1olTtlPbNLDd0bbvvq65mzLFaytGu+xWOFbCY6rqeGEEDDb
WBBAjnOKeflGy1F4MICf9a0pFUPj8g/kOF++SScvRkBggmC2hERQcS5Lm72YGeZukMkFBA7dfHBi
mYP+QKi8nuNuOKZK5xFaegRgHcXIlraZ3uCNWaX9bRLbLgQfF5Kdt2vB3zLs/Xt9O8HU6bYLylAm
BA1GanQyz1pfVd+hIr3aqQ7dPLYm+cYcQVsQBWnLgjRFTGiqyrbaiUJOot60RFIHdday5jMQ3DDm
KApNw4+uhaoWfJ2sUnUniTLMu8DvqsOCGUtS7WlG7Rsk4H35VZQIq9+0KOGYjs2ySU/O6JrMYBhA
a/flQPmQeO7DD6XYX0Cla1Pwrq6xgUlh/3sISVE1vGsaAEcWG8LTwSMrcN8uyRtSMqi8pf8wtJXF
a8Wqs1Pe9L+/7i9glEcLBfKsmy7gwB9DzR8AIjHDtBV9PRwMdd7sKCGsVH4vFeA3VqZvf3+1X1qj
9WrARC4aOsQg79ts1LianS7lcMhnXpC1EhAy0phuwbA4X+m/TcAHTQDuFvbfsi2vn7vu+RWV3O99
3/3YB/z5m382Aq74DSgPxiWNLPRKrHt+bASAFKnnAUpc4KuVxv/vRgCgEYfatTgH/v+xETB+I34I
73zMGv7U+PyDafsvLxJXoBYCrqHv4NO9Wy7CmjHIrLX64Kf5G7wVXJ39Cqmhj4/GP3xluRIjE/p4
xhjmL6EceUlG7TIZXAmS/gZnyG91WU0bFSVD8M+vxDU4RIn4gUOwfucflmLc43/Q1rI+9ApBTTTo
N91YMIFrlsd/fCEimSGMrf7I+i9u/yNWwaJql/owd/JN5vIt0tK3jP//v1yGWcGa+8Fqf/eMiKxF
eu5MNRakDIaFD3LTEcLI6BHQ4Z9favWsxUnfweTk/dAurvXCrhK+0RgV7dWkA3RANvOv2jL74Eu5
7/dpnymdCczNc4JM8h7s9sbC13qh6gNqYrnhzLyf4+nR0ObHeqQC+fuv9cuhsF6MI4HzldwUWLk/
vxEa5oqszaqGmr+WOEyyDpnPKLTS0md9HfCnNn2JgWr8/3I/AUOh/+Kj9Utki9tWgwmLvz7UTVp9
GmDmbxyhyUdiu60P1hf7yM8H3/odke+xK4AtsKp//o7LkEGXrYqaAE18SQp8L7aYf0af/v5O/sV+
8dNV3tGLGRZSDAw5VxGTc2m20+NYgBCW7f/t1v3wfd699UoWSTUi3jgk+TAzB8yel4rx0v/H8tJ/
/VKrmBKNE9bPtvnLeLVCzeMXVV1gCU6RU+vrwBpKzXS72MWMTlGvQgi4xq4hSfegt6DAWY5i22rs
8jg2kOMDbFqnrU8YI5LyUr16CdM3L0MbzeCCARt16swo8CJejPG69hjYtfWy2ssI6EJVzY/MSVRs
dUm1C+XQOWD/UNxhX2J+kR4UGifKom9jMc6hKuCbRKsbQkW7tlcZ77P0JhcqwTzAX5dY9YZjg0K6
75NyOyCq2eJUX37qtcw+MtFUr2fqtrGSs0eXGeOcwQNUfkf9mHh+UkFNyvWXDKNj0gH5PBoe6s9F
xJeWCAJ3lYjrm9hcqrAnmJosCiuCZ2gMOZ1xQzND8Q5c0ejRtM0a2hR8izQ6d77dGXIuMLug7yjN
ALABe90YJqOL50hQehMgblJjMzEyyjjaeIPuSZ/D4QqFZOjDRtxD/8JvISecJk5G53KKjexb7Fc5
aDV2ZU1n1V8btzC/RHz3mjmHgYtCYQ8Ln2nE+DHxVsqkZWHMvaF/gNSu2ZAXOwWV2dc6KI5a2n+L
uDWXSdbUN+6QvdGxD8GA7eqXwk/fpk5FnxiTVRdq3RoTGI6XM+wXuWtzHW8ZR4g8uc1Sd7pHfI5K
3eDbRivLdIxpgSgDoE3iOgzREwI1KNAQp6fYqsVN5kL4cjVhnIwq4yYOOTx5U1MAEefXPqdXPS50
A1eJyy2TdAtfCNLKAgp9zMObOsaTxeQrxV4qv4kFMLhomFNFTpIVIN5jtWBz0br5Pi1Nvb42hrEW
oZtEqMOxMBB4VY84WJTValfj6mV7pVXp8sVH5PMwlRKep5dUR77jvC17dk5dx3HQzvAVRZlvPFhl
xfvjtLoDaINAVmJTkozVbpgwyWmZFm+EMHkEfTRJ+ORmjR5Bi5lw6JmLYQ2ThLC2UdsGSA+gEs00
l71VjxBuc1Unj4RxxuN+8MvsWShT24mSdYTRsYEeX4z5/uz9pVoxPi3tIvdOPfSklWmtme6Y5jnL
dsnwO9+0GEcMG3eSxssi6u67ubC28KzFowyNV/cZ9wzoBZntXJ5NPQqoq7idwBU84pfFfAOxFM5u
kifhJDHyNRqZ4xTFJcpA8EDZZrBhGRTAbrGOfBDYujHqEm3u8OpJCjc5xVJM2yFm2pdpPKHB4ugb
LHa1xEdu6GAG9Skb0eGGCXbdv5e1cA6oFcfNajaDZ7QxPNXdPO6JMStaXGp4ERbGemeCXBcRtNVo
vY7BTL4Xbfx7j6ggTLrpU9mYh74aX4ZkZm5dumB/Ue1echR6d8lANWGUfCzdyMfrEeRjG0vWOfmT
0casPfnFN+rlEpLHrsArKIgXxr8BJMBOQv7KUsTHOS81uyK+YHk9h+WQiRuLonLXoPvYwm2eISDX
MAS6bN4uLbtbofpxfybW1Tbf2yyy57TT/BtAD+c5R8x4Z434t1SxMh5AOK3jNPBGSTZU9MgQGvWV
iDiSfgcVZmEZFeDJBLZCsu60Nm83cceek6DRuzNc6Bu2nj87DhvlaqcTuInm3S3pxJi4becw8poy
2jjW4N9FlWyvDDWsSOhaaQ2ibfbYig1hNmdsYubKrldcGslbe6CFxNTZMNRrgsc/hgrAr6LDDt/W
AcvS/MaClLlLlIXleVfUN12z1tX4tlzmuGaxkzfJAJ/MwLHe4+6kkcD7y8X3+7zrqiT92kvf+F3H
5H8zru+IA0XzJCNUNJkzxbtxJp/LU1QSmMP1zimLnV2HuAObqRW3tRZ2xL6asCh2q8/pxB1asMgP
Jx1nC3wXVTDwhBFu6m17iDkNHkZocUwcy/IYLUNx1w3sPVrM7qEEi16OBfdcVMPOygBRYlypT1Zk
6i/CGPrLcWUhyWq48bHfxu9FH/dZAmGnELF2jfXBjZVa45OWZd3NPCX9dZQtX1LdUl/8tTn3Z+Lu
7cVwDgveY9syaYqbWmsjKOVfvaYtwtRKwOijOLD79DPr+bEd9fhgklC+TeKiCcCxCPibOxPDrDle
bUpeNAecw/Q49NZInQstTfLHpmTnxaFYPOqFbzykulGv+bFqxkZ8rS0ggQJ28gx29F5qI93JCzi3
8eyascQ4kGxkt/syEbhAJzWUgU6AcM55zmaW0eQ1vCKZwN8s1uVFqRos0/3aWxMT29WDbWyWdpPX
FuEtFlivjseMaopNXZifu8IsjqqxiiP+bSjlMUxvjlbeDeFgkKyUhxHG2J57OStzKhYOn3xVkjHv
ju6ZPacEisos0fZ2OhbJUWWAjhNckGj0j/aIBmoTuYPlWQG1eDu4JDy03ls3Yxu08UdZ/F47hK0a
aewx6vZAjfD8B0GyGtyP8HhacSV/DUkJeobMt/jLo3fK7AFZClyRjCigpLXhdg3GiEMPLEuflIo+
qKb8k8qsKd/Uhgs2RnFNokW98jbLlfKc1vqL7Q+HOssAzmYLi2nEFTtzJXuycYx3jHi1a8Ni4Bn2
XoHIAYBlzzo1gcuzbgbE9/uD2QCHT030LBNgQI/cRTxRiKqqvMZ4QnwMRsgZjQghBsgqbXOApJFb
y4nlGr/GuWcMTIwA43KPGVeWa9pFiukTipW4YH+zXbZvO6Y6oVtCE6ds4sbCmi98kNDACxzmnPED
H9wzIeMnAIvRCb2/jkexhW+W/a7C7pYltodOzw8NB2jommqECzYgJfFb6oSe0vI0EywC0XmhrpCC
ITwL3rkkqgeOuyE+atSQd/7cV6yfB4QA6p+zNrtr3/FDN43JVswa4PPgb/yIKPuyleypuOg8l/lw
T7iBsfv7FuOXzpCxqU5riIcA9Ti5QD9fsLNHp4hVnWMkSBFWRlBlCNxqD9CJqkvNnquP/Ex/Kf/X
C3rOav8LzfKXCOKypcCB/0pYu99g1MguUWHYUo51mLXFc69BbpYdCaIMZ9Xt+dgBASWhMjEhYCcG
lKBI5g7E9QaHJERmHzR21l99PkJvMeTE3xQk6V33Wk9ppfn2IA9JUdjHYeyKt8pqWFOqh6lewFqg
2M6RcYIMZ0Z/GlcbQ4NZ0E1tUGinfAlKmfLomw1TNpPOs0trbM/yeXAucVuE2kA+4pV0oYP3Y4Ny
p4fxdIjhou+ticZ1a3tF9MmCeftsIZknc4P/2fua4d3h588BHM0TwbFpmn07n4plCWQZqAV0+IN7
Yaxd7LvVgbEMBM3VXEL8wp3EBCXKOL3koScVFwUSsS39hJWIsuynJvW0A0by48bPEnPntKDqcdt/
RNP75ROgr/VNWCk8El7Td68nwbIK9ZORHgT99t7RYlRUtvpoG/gFsRDIquEZupa3Wpi/f+ZDOoyR
W1bpwbUpnt2YjausXbh4pqDPcCVI9pzRPBBwMD79/fozf73HlCg4TcIbg98HkeTnBTgb0h7bXJFV
iQgwOuR2Ja7O6rJioDTuKuXMN0JzxGOJ2kGKuXnTakdt+3l04qCvYP2t+y0k/yYffIthOCNE25Y4
pHexuMJWsfsOLz3qL7SImO8/EJf/4tUf4dVIvoFI/jNr5RoSwfpfgoF/Qqv/+L0/0Wp8AEi559Dh
+a+YsMsf+ae3lCBr6wxSm+xP/+sN8L/8FEv/DS6LB9XQtEmJgNr8T0Rgrv/+FABKgbLI5uHCUwFh
5YP8eOzAqWwcHITlRZFVy7UXM7PVzM6EbVcwfncwuzv0jUMDaBr9Wl4wYLI3Y2Xi5GlX8+clWhub
iiFuvEGA2OYbYcwV3mmROd22KVNsb9YwU65li9tfl6XIY6LUm4dt2dU4yxn9ci08HKTWlh7NRGJP
8jQm5fi7l/nWEDQpfiktU9AOworl3jfa7EF7iEgLVwrgaJ0x42Uy773Rjo6Vs0ro3ZLpKx+TgN1I
lfWzJWDFcCYxoV71aPMw487kJjZ2ysx1zpJVjOoGopDOWtYZMY/3fYytmCAW4Wnmoz5GcbotoJsx
AAawcb4muqCWhg4u+uSy6i0SAzYKdEDdNnijJhsv9lV8WoSW+LtKkrlzr2Ld3ek57Dcb9h+pZDsT
P0gmvYluOReGvf5kbCQCLW8r63LvrhLfGHt4skLPyt/orAI2/sjdMP6M4ShcCAYuR2n8UixzfDN6
c7Wt9CVHvAs5HNF43PhPyzD12rY01LRVZUM6DvrRnr9bSSTtq5M148nzM70LpB5bqPItg8YNhE5F
wBYt3BZf5PuC0fG10flMcmHToIvPyEd1m8u2ULvGburbJpEmL0yN710/pFWgzSK6I/1j+ixrRz7p
CSRITAYSzHeHKuhT6fyulVN273doyRsxNWEpNLFLMHK86Jk4fs0cakOVJFQJXlteIOvuj3ZE+WAY
+X1CcXs3TljKwoaKvYA+YK8Zyj12VXkxifnBK1tI2poQ3YuDfeJ9IRMvnCwrvZAETm511ReXnp5j
6FXbiLOXNP9cjXB7Gs1I9vFUiVcXDgExJlGb3Y6a2zzHI8INKPlYnQmYtTgNZYZ2JCya35r1UifC
pZ7/h70zWW7cSLfwq9wXgANAJqYtZ1IURQ1VkrxBqFRVQGJOzMDT3w+y6167OtwO773ojdsyJZLI
/IdzvoNck/2HsLOnxKjsVxdKZ7S2ZfquuG0/uz4PleQS3RFwKo9Ruiyr9ZgfazF8C8PGf5uZmmyD
iqAmhNZR+1bPzTaZwUOguZSrtBpuehk7dwhJsp3oZ+p5lwLiUCOxOJaB5d6GpWe9YizHc+gVA7OF
oT0GSZoduUVwVcqyeWq6MroTg1MeUpGLmwGK3CUj2hvNReWQeB4TGdBXyYsu4uSVTzTbj2MnbmCK
ZYeuKKoLBPPsvaKbDddhHXknVYv5qp22P+cttU8OLbtH9ux7D1PS5uCXDMGxIkZ1Cyta3Aez6S7x
bTz22VgTEFf5Sp0KNxJ3nQ/JDPWoeh4bc+xXYhpM1DS9um3jVD919AOPpHpW4PCZBxmjCl7xAiY0
qm570zoIfLZj5yUnk0gje2flcX51zCA8Eu877NvZjDZmQoBQrXvnu9Mzd+Banp7HxE43UbBQfqv8
2DrhbWaWxYbBH4Z0ZL9bq4iOdlDdTI45LQKIVZXKjqw/Egbh8mcHMxphHjkVA2yr6ff4xr2dHZvj
Zh5d/aUKQY5CsFA7rA2o4Qo53Celo6kq/Al2Xifuw2mYXjpGge9OaPX3vCHh3VhW3fPsTdYyrcs3
PCdE7eRjchiIaNtXMsG8lpPj9omI+mzPx87TYizZ7F5afRWG2+5nH1rVagxNsR1x+Kx0XrdXz+qp
Vvt8cteJ3ce4XBz7+2zHgbECc9nxVaY1DGzrCZhCf8u8/Fr1bYDp145ekG9l+9kJ9G4UEyhz0Knm
LVAE8zZo0+BilLl9P409OjlYTcG5LJcZWTbeZRq0yMriQT11XUQbKwkvWKMdH48qtaJTVSaELfpI
BngzittO4yr1BEcN454bA+nhydbSenSn3LERRRrhutEutqdkGGv+aB/kdIc749AwA/ySusS5onY6
cZcEW8gs9q9J16tj1jjZXkulnqw6aR4ir8XK3E60vJ1e0pqQTnxqii64jI433/YMt94qYp240azh
IVNggVc8Pd65GIbp62SUmDTTCCtoUTjDyYjyfh8Cnb4w2xO44shE9JXWnwdGYtfRmUKEd/28F2qM
77nZqlc36Movflt43wFygPZz2wbxXxB9HQBLbJEdBCvc0LuBIcXNNDbOhq13uzbKBS8RkACBrA/Z
zspssv6tYs6SrXt7EExXZiM5ZbHUn8OuaLcl8qAjodMqXDsuErBCWnqHREU/+1HhuluJrO+LiCJ/
X0Aive2s0L/pySRYZajPjzHU6aBLGfhMNvcbyh7CslppMkn38+YWeEi77fymxCQKjSNsQbMnMkVf
lnn9yuiL7hnlOguYKugRv0hj9FeNGLr7Kmr882wE0zdTdFm3DFm5rlnTRDfZ0BpPcey4r7REHD2p
UcpV2RhJsRzaFXOVOQy3rekTLZcW4kK+e8GxxNImBUoLpit0/L3Xlh/fiUExjgFnu86tGIRd6flv
qYnI21Tijfa/vDWiwnn0I1AtljmK89AGoFmjyb6STG2uoxBrOB/gSWfC2s9tx4iqUJsAwfwtc73k
GAELw4FXlNcyssUnz297SCZGttO4ZvcGMYDVAoLc+i6XY5YqBFKlqI7TbDb3nhPJd2h10GGttgIP
MfTBo+UksPCAkmOsra0nNlKxXOdGJa9pqEOmEf0Y3GdR4e0ZXZbrwRRnP6wHPvZcYsAwrdtWuuMJ
laa/tZShvzH9tAl9nIbgELbaO3gGwsMma+CBh1NzreasugLugDQd2/ZhFA6ZZw7z92FAhbcPrdp7
phawn0YRJEyDEF9893Oje81L39mhaXxxdOZtjSS4x7bQgOsszZa6g00XU6NBRSj4E4ZlVW0AprEb
VG7SxTbrYQB/V1WNG6BR4XCyO6IVS663KfUjvpqy2eVJ6lxDalOA91zWHeCZZIey1Us2Qs/UHyOH
8EVEnd6w2fhMZHB+h1leIlGbTbnnvit2Pf08axlj2hnK8g7QvP07z/JGbgVPvVKguc3aSNA96ik8
dFUSriNaPeKCrBqSjpNF1ppvdnYdyqqPWbmMCVx6pF3booeolBrp8EC6J9zqWQxH15yKuzbVA8+J
cGu+HIH3lcIXU5ZM7X2K2ekWhx3F9Eilin/YNofHHhTSJxPF3SeCJvwd+X6zRA6s9V2VtgGBNy7V
SuSER9OrOoYQZLSaH0mItN99eKSBrefNGInklLRBoFeqtwCOqwiuQ67tqPkm2AU2AXP9drJ8ErC1
fw571Htj69cnJ4v1PeGKAuJTPV0CTUJhkCr6S6L4TnExzNuIwv9ldv2bRLpPhCAOG4yMFzDaFn+l
POWpZ/2q6K5XMKcz4ktdoIVe7r6gELePYB8Q6w4xjovOwPov5jf8ql+YINz7lZxZX/XuJptxuDca
QFLZFsPeJJl7jZBvPdIi3KjMyrdZgnQajcOuY0a2BozVbXB7hSgB1V0vlbhtHPlqNbhbx75Fd5ei
70tTvwaLl/HG5DDFM2IwVz4uoVXpsU+OYvjSaON2cVRMJ1/1d/Ek7c8QAEFbELWaY8Av6h1aG8iK
xjgze4JUBFu/BT6Q7z2f+dNMyOXrZNjjHp4WqmW2aTDLvbvRjdN15aLDLfj6vRmNt8V/Ez7lbeMe
KvZgJ8duzNs4z9QGjrhcz4TA3hhNrI6q8vzd1LTzuoKnv54kFHp2tdGFkBhudrJN7gggzTaJn23V
TPaHq6u6XbsVKuY/dK3X32Y9f8xA+3kygnrDdgTSKCwSxGf9nEseh3LKVOerY5I3tHXG6IWnevY5
pZ0udR+lWeh3BJV+wZUNf/O/v/jPo7jlxV0TbzB4K4FQ5qfRyKyK2p3mSh2tsaxxZtbFuVJZzNoj
SB/++0v9rOfgpSA187+l+8Uq/NNLKY2DfsTSeLQqWxdbnpEpwwkXld/+++v8x8B5eSFJtiVNPxFg
5O/9udMmvWSSdepFx64Kpx2bSHl0O2S6WaHaq67TNDj3QWwqPvT8rVrmwZwqUXxnhPHSXIcxv91/
/5X+8yP2bLCyFnMvEkC8nwEwHe6SuKXLOMI6RWWf19NeJAMdNLES7GrNKK7fWQnyORM7/dt479/5
0d/MjywZ+Iz+/3p+dCyHtz8Ojn7/gd8HR0SuE2b9n0nsxK1LGkiX1LKA5MLlW/xD4ih+Qf1oQUpD
zbgIwHgA/t/rhIiJ6S4K3gVVzk/9A4mjFD/hE5apPmJO1xaAwW18T+LP3/Apb9u+8JR/MnU+3hhJ
U2FpsaFdCyf9mhc9G7WwlaBZMyeKVukUphch8voVdyqo7dBrjKsVefD24mrqr4QSh5/T2SYxT5MY
8B63KomOMHI1XWfBOn+txznaUbBS5I+Z93kCDnzf1ZVouIryLDzFnJJf+35yzj0Smc/xWCY1Qca1
n4NptWx26OWYr1tubpAx6tg7fbZNYqHRLhSBw0IxF0R8W272rTA9snay+ZIEY//cgjR5QAfcUbOx
cf/eijm/A4hxm2ZdzCygUMnrHAr9Bo22fx4jMt7tqYm/G9w+lPiRw8isHr1r5fZBDpRGNNfEiUYy
gmo83UEtp+9ebhj3ZZEM/QoJX3TpDRuor6wY9lA5E3UxlEKe7ThJE7QdsxUQf9PFbzM8IwY4YbN1
iON7xeATjWvh5/6e+AThrYLczR4nK47vOqcjNZpBwEENWbSPiHrlVpL93iyRkWzmPHcf8zhiuz0X
ceatpim2GRhZYAdWMVF0EWu+Mvg6UTVXLC5rz1wDgulu3IDryA5TferCFKF/Y+F2t8vSxV87Bjf1
jMLASSZGJmZQ+RfWTIHahb3XPfRevoRrxkwlDLP5Ehshi/9A5VkJkcGtHjWNwQkqvwFbkCyF8iNW
wVgSFqyPsAV/yV1Q7DXh+Dle/wKQalq5HW6pG2p/ID3EP9ClhxEpDuIj0CHKyXbA0l7fFTDu1mrE
H7USLinQclgCIUxFNkT7ERPhxiRG+ERHNB8hEuZHoISxZEsMeAkk7oQ5g0Ml5/a9qIWLIyX0Mxqw
MTn2otDbOZgSgXrBpVezAv/qDnW/KZdgi+Aj4yJZ4i6AlwKhH5U13M00g8lnbaaEct/PBoHz2daa
jbbd076rhwFDyjW3OaWzr3y6NjVEnNeK93aURWw04CBrBpQX02WjdIkaHWByLe2VJdv+dXAG9+gT
HPUp8nmNsNHo7OZH2RDGMxSgUNetxYzgEBYWTFFUe6SLJCjQ4NCcplamuyZPcx5vUa+XUW8FWHDl
FVa94u4rt41JgowmOnyXxITLGOQ2bhUp57igBQqp1Lqx8RHflqYFzK+UDyDTD9lgOue5kqCHzBpr
hVksrCICl3FmjVW+6iXtc+HXfANloc0LooPJ3TRNBz26DoMduP72ZDOh3Kpk8o5iDIZzhzID8Uee
7rXT4TEv81nfuI3uTnbS5Q/EJ0gcO6Xr7GnS2gcjaO5JateU1sl3xC6fLINjIPPTr5CX5SZBPLcq
VdI8GShNL9mAZKEp8Juxx7YecWtxavl5wfi7wZfOeGukYGQtlwyRT18uW5Kl0quQxecALRzqHh5s
OsFD0kYPzA/jbV5ayTrURbFOlNmj3Woy/1DPbk6X4y7vdjk8kUZBSF4/BUevlPMWeFK/9+3EfnAr
/FocT7isZO0cPUfm22WthzFLNt2tE6RIDMZkPDM/mZ9FJuWLR2b9Jk6p7MYqjk9e13pPnsecqhrc
bOSQajhTvJKzY6Wc0Hg3Z8ZRPPnRfGemPL2qiJLrzAr0WxpV/qGcpTx0RpCcBwvJ6jZqSA0P7ZkQ
g8LM10PDyipSqb7kTGL2kOTJTantN9MN6Ckj1e9GErPR9el2mze9CciIN+V+yIj9Dmf8j2vQibzb
toBpAyE2CN6VmrhEfNGjx1JjO67j0CjOyombO8Saw9fexInaF+m8R59gbk2/gk0gvQ4Pj5+/6NL3
r3EbVRMux6J9SWhmbaczLk46FndW36nNlEXmE8LqDA2HbF89K5KPHpXSPTbDiDpRm7uskt1tP7cY
RE3JsDqjIdw6vp1x6Maqe1RSlCc/bsSbaPhKE1M+nEeqzFu0Xs1hNBzrriGScE1OVsdTNUyP0GiW
LArDUpe2D9ozs8v+zNwqPJixw8Q9adJNKX2OzCy6g7CZHBRi+CuBQp4PSMP31hFn/kYkLRl9YRvP
JzOr4l2eJvlF2Vn4KS7mIV7llQOmSxFvCny0V2e7T5tDA2qTUHpr/JK3Hbk+opqfRC/sdRUmJOmA
l2ujFdz9Tzoa7PMch8N5HkowpplrJnzfdPwAecN6tKPe3s2kQG6mAa/l2gVi+lzpqrmKGRd93JSL
n2o57bnRxzfmuhmwMrn4MF0g7MMg0jWG6nmd8K08QZi7b7upSe6imnVR+2JqF0whWj1sfubLZEQZ
JBfCCdQz5JKwaFmNuh03UQpo9m4uQewTaNfl285y9QZ74JhvK3OcvzKqcbdhSlRgXStihmIq5R4b
FW1lFE/dfjDzp2Ec9V6lQ4SakMQAPspswwQ8uxfV1BJCyDgzMqqNdmv17371N1z639THNjsUdpB/
XR8v+9Wyq39eri4/9GO5GvyCqCfAlEJFu2xRf2xWnV9gB9ioCjz+4Y/y2PwFqYdFs4nWjH5z+e/8
Xh4LFyK7JHiKfwHCc4B34h+Ux5RTlL9/0FRg/2G2Q5OJmgIVGPKmP5fHteWi1NZRfJodc9Q8T5EL
mkUmoT3B3ZX9qwlLkLvNKR9UNRUXktBQyfi5aa2BEydbC9cqYRjpPG25CdO7mAEklg6D3I3Aq/dj
oMQJdaa1QtJNDeP4I1vJMgxkvArTAaRj7MQ3fTaUZzMKuH1LOzujsUqvyzG/z0Fh70MqqT00StlC
mzLCTUOrv59VXB9TCv/bruEexsaIZl10U1uv8sG3b7yxHH5N4ZMzU/IQD4q4Q5ZI1ikUlDJ8AB6F
pksZw3jszC9pOpdvXpr5t3Mqwg/uFYZfyRM29O64o95x74Zw9COgNkFGURmW5nERtR24L4z3oaz1
d69SSF+Twj9SnNTfopGDi/qnsq4qrjoUzaKGHSWHU5KSqAKIL5nytUjsb4lZmuvEWVJcEQgi6Jwi
9xKZRXTTVLMB3hkZywqxon0xSNg9Tkq/9CwmH3DHusCG/P5TXLXtYxC0Y77KjLn+QlRc9FIbNO/r
ziG9lH1f0q0APIDZ8YsjanWEiSDTmaRzC3vgUKz6TcNB7VgKDs9MQWze5CL7wuHaHoJZtXBqlHqf
TVgPyiR/bI6cU1q31akO5/mmCrN+XThes/NGf0mudNWEKnjq7JrPM0pfAgUdacW71PFfy42GNbPI
biZKZCwTucsfOgZAk62wO1uLkTpxzHiPsi97KgsZP6etYnbF1lxwwsKC2+YsX6yNETog1GPI8M1K
8d076pqbr5MBltauxB6+mqw+3MUzw4MsmlglD00RM9gTDDtJcR6+q8Tm5q6ICqGvypoZ5n1cXJVL
jSL15J2jupw3DgFtyIX9/LbCR3G2DWGxY8kHaTB0m7wJSEsVfcaWAdspYI/0RY+DrNiKOu7eyyBK
4vHID3M1E6LaewQjlX5hXebcCe6jcIL07hvbKgZYH0/9xq2di8rw6haeSI9mDfp5SAwj3vRNN+0p
o8ebeW7dZpcEbfEpKJPwxcjdiKRobWs4N4VnfdVQXjtyTgbaF+7CcNtPqfXaImUo1lGhO8IKC/0r
4Vhgj6rBektrURMfMrXTQwNx3z9IkQ60qz7TWkWPSINGQu9ycSPu6UJLfBa9Gd9oM5ZfOiQBBRU8
X9q1V7OKpdfzia0xvdvUITmErXcaPNFfQciaEo+yXdKRkSAYNeXOj4v8zYni4BOijC+GOSzRPrXA
n+BO35yqnhjDW1ZZbKFJFC/A4RuLbOSkJX0vK+rX1pNQiyYvqY5+CJc0N3pm0S3akjNtYbup2voe
bUDAilH57RZ/gl6aQrn1s2pGrkvbOvfUqKMk8RWwQIegvtWntLS8k2OS1jILmnXeBxabZddxotUC
oYcRVOa+z6R6sFE+70tlpuOGvK1QIpWrzVc7jXExSA7THrPFtA4KQlXY/VTZkTJIX8AddpTkpVhg
QEryxnp58oycnj5PWzT+HGZhdwyjsSBV1BiqXxFQVPVBGmwv0BVjB2fh29zJpjbeS8fDDdBYSc9u
aDI4XKAVYW1LAjwCUvY7w4/1r6ich2/EEg+vkyysW8FyA67R0JDWJRx4oeuAwQCz5iBMN1AaMMfH
Q3iMsaDYa8usHqOUqQljzuGmXoqKPEv1xqXOkEvB0S+lR7AUIf1SjiRLYVJaUkNoyJ9YZHX7Zilf
1Ecl03xUNcZS4IBydbd6KXrmj/qnX0qhcimKzI/6KFtKpXFxJnQ3EnI9RZSsh0o9zx/V1cTAnFLL
n1K2WKv4tzKs+6jJwpH1vR0k7p2VDOFutrL6wc0z88G1vOjKsTgyKk/nI2Puz44sigeNPPQBbEFI
aisJBZ+H2i1eBClQEFnRK5ziKUo/+5gnOKQGHisfCeXVxN9yxeLF4jLKaU9VKi+koTYQaCBhJE4d
cWxz28GKmWB42EG3076n2RM1ec7Mxmxf2B4ZO6shtIq4ZKPiUUdgtbLqxj1ri19/Hlv71nEK+Gg1
RNdH6dfuMaH0e0IT6JNlxDzlm5iNCept1OX71tDlmVV5eAnKqnoE3cGEiD/8vVKaOddUO/uPqn4M
NVQC0mZRwGtjPkRWNu0SOdkr0lK7rW7Dbpu2DudRp6yZ3nj2jrFiV8ls4oqwrwb2b4u7sMwaySGb
hg/DTHSVm9i39VhGJXnJTNQmvyuv0exBC+P9fKrL0ToHyYxqRBrePtE12N6078XWtgfnPguI5WQS
pw5qNFDi1oAfeB2znU4TeoN7AtZB101BcOytrvlch2V+7S2nP/A8kcyFbpesosoLcj6iqFdw5iZz
0yZFjNkBdOH9AHkEAVIigjWKZ2sbO8o8JDqTdx3ZAIy5gvHYcDGiU7eHSxH472apgnerEXa5chpH
v6gui381YVwfm9Ko9oWIIVWonqOGr9/CNZaZcNbQAbyd6pP0GgaUIBWoFhhklkuEr/Lv7KngyVso
Fmg4MptB1jBgUapr2y4fiyl4UXYRcWLHwItuNIMBa20WRPAijRiCV0XSwqNDh6Wvbo3g7wBISkOT
cN3UWZO1pM2z7baKeywAjKJX9DiAM7j4eeeJR5seax1txkD4007ErrerAqIA46JAMpNEw/1s2WVy
09YZQIeuNWJ4msJRb7bLI74m4Z5A7prYl4gkLgYhswtacmS1tS8jLGndia+sDUbP6wt2d286nF8p
e8fnNDWK96Qf7c9B23lPFhSok9bqSRfetM2Fzo+0b9Xa67AQeOX44GYzg8ruu1TxW9K6r0uYyRdR
NlQQzBGiVeN0r14ACs31/OyqLYK6ZG6c+XDsRSaP+yJt9XcxOz3LzEovQfZa+GqlOoWOnV3ZvXCA
Gq27TsZ6VdVBhH3OhUqbz/Z8H7NgJiocnWturD5agn+3C3/TPUGrsBn9/3X39Kl9i/+4Xfj9B37v
nCyT1onGBIW+i/xbLLuC35sn4gh+MemSAgfhKiAMSXfzo4WCpgZ3gRUDbdWP3smjdzJNYTqWtyic
acP+Qe/04VL/Y+vkS3YL4C5NVmh8k39eRpa65Eic/OkWKadB5jDolmna5S4ZS2j1xTEdxxRHVhRV
N2yCm6/WhGZ8xB/KVV0giMaiCSmQTPCk64JtrqzxIZ4m50rP0NAhLBkhIWGgArtpjwwud2U4PBje
NBYEhgc9hc2nOBwDXN8d3iMkd0PPM2JmoXEX5LLHT4SyH0gV0sTS/87ZOKnuMAB7Hvtj5HUWl3Xo
QfeFBe/r/rHqeZMfjaL0FqRPbMttlAw1EHwmd4IlZziuTV6WkLdqUYHmdrQwE+eJMiZHrNgNGTlP
S06Q9uxZUK674VOR2/HT3DJT5I8C5I6g9cvAXvPJB2ymWYTHyT2yg0s71vqIwiPaxSXEmsAy1apu
cixqKqXgYJQj1kGJE8tbB+PsYb1MOOMd3EhzOrCuHAaz1ze2N+eFtaYHGy94NHvjOA7lgAQnNaLp
0ZgsAEosENMk2oWycmxvbyN86vY9Ju9WHywzIsY6W+Vpr9PlHKJDuq1GtJt8Cmi8AOz+5j7590T4
mxMBa5P4r/OUy7fhf26/jeq9/OO58PuP/d+5IJZRiAtfgc3IEkny/+fCx5EhMObyjMNV/sPmUSxn
gFgAizYrZu/jNPlxPFi/kINsEQ3HupKsExjN/+B4cH7a4Zu4l6Tl+BjhHaYCjvyJyaATmYHqKZJz
bXdqepOlhLVVSK+F9o2usQh4sushmQ6Kyy03jqUdV069uM0YHQ7K3HOLTl9rpERkUJiVsyanq59v
Rkx433SdeRsFJKie9aFoIzcFKJBmw8QDzDLI7yJG+7aNzTlDcpzRi0cclNt0npM4uDOV0Xr3fdn1
lthiLKmr6VF8UBzcAfn3ayZ4lkknlgaS+zouTbix5A0PayyCFNZ97izRGRAF0zEGtVboyn+MefjK
gb2fL7DAWrlsMTwiNMtR9qLjsLY88SIzn5X22rnbF1Xv21gGTTiKNxhqUpovU7+zJap3nq6mq2Nn
BR3YNCT8qDsZM8QY1FG/AZL/fQD/7gFE34i38K+v5DsmVGXxp4fvtx/58fBZ7i8SZgZSIzSvMH2Y
G/64lG35C6oS7mvyFrmT/4g4dX9hdgT0lOeLIddHevnvD5+0iChnPOoJ30WQ4prBP3n4xFJg/Gmu
yZ2EZY5wvcXNBJjrp6cvbTpuhi5Q1yQNRAICkJ3wAj1O3bsgrKS8lwSNNcB3wR3sSM8i3Gg1wKXD
JNKXw3jRfGfBSKQ6XTW0dq14iEkiyMZnx4cQQuAGvt5VxSrnEM2FOVzbTJtfARsNsJNILlL+ugYl
aq7sziojZl+xnfr9vgxktCWXJDnlSWF9X7IQS7Zz2v9i2CmYRBecnJdKvSrLaGYD42UP+A5DNuEM
ogSjRzomVTJsE27XAe6rc3YlWVU7q1lI45NnGl+IF4g3uWNABQRMc3FjRMaK5/6MMFEdvd7pfh0S
6IrSpPpfYYiOH2q64XjTlON07bs5DDZ0QHm9FRV/MTRJVknbRmfVJiAx/EaH6Y67dxHjDe4XxYHx
qendOLk4LMA3WJC8O1WbDFfB4kFEz9yJ3tiL8ayGwRjQ6Jqtmh49ULPFhk9iegknTMqGGQB8mAAq
PKIZCQOyNFBirGEf9EflhvEN8PLxhSGkxWpUjibMVdFDCU+bYm1aSY5rG1QSmyAlquepHmvyD3TS
QNikDjKaguxHwyFZeJ2HM6wBJs8d8WbLkAYfA8UTiXHNvMHc0dQbN/OmV7Y72r3yl9gmAFKydTfQ
PcYNfY5gm1y7rMOS+LtXZxIXOlz9Rklg8pFwN45WWLfL2LvXTIGiVcF+cmNPbXnPzrQ+TSWCQDPX
1r3hBAOSzdw9hRJDElsex/060LptqDkADIIpZLw5lXnMYQsVAwYN4TZnidpyujULbMHVyU7l4AMA
dYrGR1ub5AhNc6xK1VWmOiZ/qVCWXJmCvSSpzb5y61WXN/JMF4ulZYWvxae4qSwpJPl1vHv3XRPx
WcGq8R7zqkBY6RkgAT9jOvc0o04Yc1MM13VVk2DJAHscCWZ0kXSWp6QM6+DsVlH8NSejp8JT7aUe
UOyJ9qynuGuWEJjyAu1BnfsCk5IbFsObnccu49Jm6LYTztTpOKK3cNYNdi6sMqzx4gNhkJAkuW8z
ALSou7Gpz+QYg+PJPTK6lbqqcbLmdaxhvTJnDnOe7ND3lmSKSbWbOim7gY0hdKnzPCu0ubYhxbqM
+TQ3FWydpcs2aoIRuJajq1sgsljXeZd7t6SMDxdE+uYemRxRdjiwiEFiggHa08M3QyyVwmJQZv2u
D0OSvmlV3HqTZ/7wYqum3LfM6ol/NpsHpjnJfB90xrsxBwXPlOGCaPARnlAAl6KZd62OSTOPuql8
GVkxyJU/ddTPMxzNvQyrutjzD7G+Uj0wmOckmh4lJqXyaDtuq9cqy1gJZCbeZKDjAIgEpNPv5A19
ciDQnoWCmPHYp3ZfHYY0tspjjXd341eGdSMatJ9zmNj3shgWaIAMknybRJxmTsewIp10sp9H4Z8S
g5Hbxh+McTyPFi2Mxxp5RjZSp3vfR+STWVEIPojPqtxF1QyrfZbinlQms9+JDtQqKSf2TYmaaSv8
BPqMoegDGMCOuDtmqTamyGw+55S82C+19pK3BHPFJ1Fn/etiv6m3aB8kz5oc+42RzGKbW6D7j3UU
yXUmuqTZEtYZ1Tf8C7LD3wGBeIXZtppY8JJQGJ9kYzgUH5P0nMokYy6T/Wbs3HhtA69gNeCiCllh
Ae8Phq5FuQ3bfGCYVzp4YG/LoupgJ5B2+mRNkfjcD/Oz5CtM3kQzYs8NCtM+uP7g3buOsjbg/KdN
a8f6SParZ26LGelJZjispJY8uIcibOQlAy/Sr/Lay63bAcDI7dzObrL3dSledDu+RIxZQFC7arY2
tG0Z6o3ebFlN98nY3eZVzj5hspoH7JJJvS65v6J7a+zD2sagmE3zdMgFxhJ29QBvovCk2UMhc/LT
3+37/9ZTf1dPQXlEePjX9dTl25f6rUn/JKLEPr780O8VVeD8AvABk+2ShQ1/cvm/flRUJmMOx8P2
7gsnEMtE48eUY2mBIEX40AHo0mk0/m/YQb/xD7oX26cf+1MBhQWGOYmkRjCF6/CL/XkxzINkMEiO
+7Mg17SP2Ywyo3QZR0iiFYpz7yk54UtTywg6/phGp8tg2llG1M0yrM5yf8kZ5Ne/rZdhtr2MtceP
CXe7DLvtj7m3LWpjV3Amv4CRzS/1x4S8X4blQeuri70M0NOPWXq1jNUrK27WzuSIS7sM3cNl/G72
fs5U3yyu7TKcDz7m9Fx46WdSTYeT/Jjjj8tI39RDCMYiNmxW2GXwkMV+/kAqAxZI1gFIGFkMLCsC
VzvzA5uH+gEPQ7jDZMIsPmzHLdlC7SmtAmqzRRACQ23cyg+VCDKi7KlbpCPeIiLh5EdPgkRwvOpF
ZEKrFj+j++q4PBYRioiQowSxZ1EJLRKV0U22vSnRrRhmMZ7rRczio2pBjY++xbJstC5ykb0Au5mf
ikUKY6KJYcRUw5pdhDLmIpnRqmD7XixCGvWhqdF8hp8IZ80vJAbHO2MR3zCusdiYLJIcIqM95iUp
tB+C99TVXsQ7YJ/vhjQhrzoZ0828SHwaSvqDyTDlPMZFd4aIDH3gQxXE0Tg9TotUCHJwum5Zxtz5
ILEOsCaKW0+bw1kuMiMUq+KNFpAyIbDaRyAL6JHyRZpU2BXRGXVsw8JfpEszY+wdMebGhjO2uIdq
JR7bRexEpEH2fcKk8GQvUij3f9k7kyW5re2K/orDcyhw0WPggTORfVZWJVktJwiKpNA3Fz3w9V43
KfqJlE1ZHitC8fQiqGJWdsC5++y9tjJFFa2tXczE3UZsCl55rVi4YYfyH6QyVJm4D7fkS8qgVHYr
IOTLDleftsHeOLEnbdt7Qk7VOVVWLf/m2kpvDi4yv/4n8+brInyCqqbd/F6Tsn5ZygRGIwl+MEdZ
w2ZlEit0WrM9jt4rZLmP1Nt4p1KZyjil1BerASDdK8sZfOJ+zc1p2k43R9qgzGnc9Kx9HmFY05V1
LVUmNoZz7GzK2JaRvapBDGF3827Ot/DmgpM3RxyH+v5UIgRw/cIwh1iWr0xksyDVcvs1EYX+0iiL
HeYkfRNb2O7oF2W7XdVyuDaUPr8x1xs2YxaNJTUj2qNPUO7eIw/eeHW0GwaXfbjeduw6qafObLPD
GjcsWcFnsnSZB6Wy3naTHTht53JWomASX4XnhAczTcMDektzsOe0zVeeFNayCic54WFkRHvmMlI/
zCUR3zKS+oblrb1JKHO4c2NB4gYXM1sBVrebJp7lfREV0X0TW0bgSMf8kLMlB9KjNdNLG8YIgZPX
z+9ZhJjRGvutBvVNxHvbCYtjv7C/YF6HmLQeNGkP25Jh5J4BSYi1ZgO4u2jku55dgZKxcp0qrNeW
lCFXkoQEHJ3Gn3OYJB5OsGK6Mxe3mHlr7CQDDTZoz9HQwk5Jhe2H61yLpsBMRMpiLQW9tsWqRZFR
7dXT1ch18dJQ5IcVuDaaWm5zp0KMvUNE8iZ0R4p7iF5sG1hchb+OxpnTILZTeEDvw3Y2Zucpcgt6
YDrlZdlXEipieVxqo9WWdeelxVQH1gB7/H2TTpH3yYqyMC7hOub6aD8VlIJJd+PVtpZtNbyn6efZ
rWvB0MZb1HDj4ub2zxzwV3OAiaHq53PA+G/7j0VNbKr58p288vUnfx8G3JsBjGuiBQyJ2/3vg4Br
/EIBDHMD2xDT/drb/G0SYHxQ+xGkFTVG2Ion/U1aMX5Bf+Q/R/bks4Sf7O9MBj/ImtCBXf4ix6N4
jd+CkeT7ucDSHLIDnrvss9IGm7BwFDSc6PkPL8r/kPPiKf5x+Pj6IPSHAgLhef4JnQuwUKt931v2
pHzliiPmEsRUoK9JuHebnz8UY9WfHkrptGwx0KTAbn3/fCropjKNzGU/DQkzfJ5kJ8MwwU7BhMU2
lHT7QjQarVe2tfKB1f3Fw//p5VRrKKquXfx+vGlKqf4j6sTISa+NjkHStRwfjcJ98Yjj/vwZ/iCF
AbflIWxVyMokBwP5BymsabS510Mh97YYHyfbfG59Ua179PGVvsgvP38wUwWHvn9BPYE/EfEPHY8V
mc4H8Y/PCLwdWV+/bfcgJeQRmgRtgCAQimNmczHOB+uJPRbsO+srB8+s0gJYkI9cXKCpNehQYbJy
jQirN/ab7NCPLPUBGw6+XE833h7XW9h7hhRw+ArsLg1D5cEgEkGlwrjjetwRKPdwfTWdbjzPrV8r
7kdfBGyizUssez8wY/q2en2enuc0bM4Jy7NoZTJlcRCVfvHokLJ9SWYXdY7m02sYVfa93ZXZO0cp
a4OF+NdHJCD7oRTswvwQV1ePPoLHaIuGthy4odz1qcaRtyh+s9DxqsT65CzetcPxth4trzjW+vQh
gqLAQ6TORqMGY1XQfhJk9SJ3mVQ01VIEdpuOX5rY5wCZxvc1yHaqpatmYxlFv2Eicy7TxChKaDg8
GpxHXY0+kTROwEW1bo0/YfhC9MMH5NpiHxdpCgFGRo+dY+VrWhgoyxmiwAWwSFgnHPYgR0KKJqb4
rmztdR+jVYXePJ7sSKdNY2w0vNPcmiIfHEraT9ukcv1H6ULtjjmerA0vcc81rUD6qaxFKLbl1DTO
k1W62kucDYRaKsHf402T8ViJbDjlDUtJ3WQ1kkCNKnhX8YOGhWzukGbtjVHKbIv1gY9IIfGeVNR1
p2Mp8LT1xnZIcv3ZqmjGA7A4rbU4Mfq3PtEl85Y+i7O2uNEj1ZpgJRNAgCFx9CCWjiK4JMI/LGAm
z2EYN9d6KZuHomnPoT+bb+S4u0erN7O91GJxJybT2RclnwU8D8m278ppRwrrLc4ae4aD2kfb1DWn
Pc2g/lXHa7mDQ9bcoVBVDwqAamDduwPeUkv8drm+Zekj38h4kBQAGsJ0P9nJrvGt/kTmHOb6EiM8
YqYMQ7MqsN25AtpDBC4ii/HY2C/TgJ5UhDKY6vFaz9lTKoA0UOwHBJJA24lAb7ZK4qFlB4SrQwtH
sTNM3C5YufI9gTjrYNetPM2VDpVXj+zqvpi5b/CJNvD5oxDoVzOU88dWw5lKfIDTXpRqJ9ZMBkw4
evEcBAyCC0WZ4Y2VbiB1yaNFmVnxfYGrosJQ4Tas4/k4aV745lHCh/YX+bsoDMfTBPYRqweSnAOM
aMcoHfLdx29hWMgv2OM4GdgZ+zEnH4+LEYuz8qxsQ4ULrqoq5dyQlIHjxh8x6774Au9x1HX6O0RA
fW8M5geX91Xz8ug9tUX4qVxeaTNZjp1FDGsIM/J2lkbd+jjQZ+SJGDpFeqe1sr6meE6DUi6fk8hr
PTyUhIU88nKHEH/VRmj6dZr7LcWj0T7VAIpUGCh3C+xToAyOfGqE5uI/akctqMEab3tADB/bIQfY
HdfOpp22sJrNR9uufVXbDD+odIf2oddqE5cNRR5JMZo7XcTEzNW8Hcc975Bt1cslzLMOrguC+VMl
vPzMBWk5CDJF2JXst6bCsGnQt7sasUKu8zrEwavHZ1qpdjE3ANzXOrbuKCoolyxEeWkL75APxhOg
dXYUocAZSvAeIK+G+xCPdZhp3l0UZl8wGMCZlu3G7Q3rY69b9a9pbw73Ncd1H0Iz3z0uCc59MnPM
8CmkOQDhbvYYbsiEjMv4ispF6RscQq4kwBrolnX4Aq0UZek3n2PKixil/oh91rqaS+oQoffFWuRF
2iK45SYW2rjbOJAN+J440+eimLGN0dPIy1yCXXbTZxsG7372SaOt2Yv2a4Hut07xvG9yj46ffnGt
c24mo0QNXgaOjJ62J3tML410P7nCRNqjty0PZGinBy/13Me8ncSutJMCT7s1r91hTvYo7ew1HT/e
w5ECuzn19t7GbHrvJAI6oxZFHzx7A4Zz3uXEEoN2iKcnwZUrMFiTcfKeCZR4oBtsXYCd0brMQLx1
Ng4s0ZcOMtiHiTXKxWmc5aUtzQAY95is0rppLr2ou21WpHzycLvuscITfHH4kNlE/cqsJVRDVHsL
c6k9wKMdD0Nqcs34io3txA0iayig7O1W/8+Q/xdDPhXhBkPN/y72nWjX+tj+cbr//Ue+SX0sSJn4
aHdhSgKYJ/4o9eFbspmf1IB9m+P/pfUxt/0+0RMCUWxUVTjERMcp4W/1QQrrhwmRjDQWCqImAjMF
A+KPE6IMO3qjo8k5FUbtcRN3XDEGjsA1jNOo1epOMpDhyQOLXJhVeKnKmUBmY+vU8AVLh7P3fV5J
nRmvbR2klY22TI0V7r2wp/6JywW3d1fmC5Cu2CIJsy2aobDGS6dnSTxB8XHJiqLKO1207Vq6HM8D
fYCfaJ+/YgglJSAMzV1byrKYW74/b1t8jLUyNGresogzTb34HOVX0yPpuHTZEWlo9XM5idxepyzs
tJV7c0zmkjntIVVGykaG/ltLHACGys1p2dDCWJ8gbMThpsKLqQE8rXiI2Vk2082tiZuTZYipTJzU
u3rqQgQRSFk8NWX2TAaL/KHduVuASLR63Vyh6c0hWt3cop0yjmZLkR9SZSZ1lK2ULAQOU6HMphWu
03yaL57eAFcHzzwf+J/wbugd8z5RhlWOf2LTKRPrdPOzDsra2t9crvrN8HrzvhLJZmIiSM114uaO
HZVRttSWgma0vn0GLYE0gzq6W5S11m+N+YgSJRuWtmxxVyFaINUbafKZz4N9TW8u3aEytPu4KL3d
xIZkz7pYsEbsysdYWXzxnIAbUrbfYYpwCoOQN+4sezBetJtL2FGG4cqK+oAZCCMx3pzDoMzF+c1n
nPT0mwmj7DeaysaNWjhtzZFTGVQxXMqzMixrc1GDr8q1nVR2ZixqyyddWZzjVmB2VrbnXhmgq5sX
2lK26KlfnEGI7TRYnRKvv/2bi6+Fps0aqGYnnOgFxMmVHHyrbI5pTVNAeSzCdszp+qZkOfW3RqO9
g3nrjTrgmLyFQENfqdA//XNFLbukm//iimqYTPg/u6JevgwfP6NBfU3rHT7/x7///iP/bUdhQ4KX
y+Sq6Pjk2bjCfVueKOvHN5GEi6vumq7rGJat3KFceL9dUm3+yKa+TfdogeGo8rewEyBTvz8FI8Xw
CVYdRxBMAWD8eK6PO7aTZVObd27YQoEYLfswm0LD0b5QYzjHVHAzv1dHODNSgDCQw4Yq1nYzUhW6
641Wnu1Q741XO14yisHzBufFNJgW9ZwStbVvrJkYjjW8dhln5i6akWHr2UDGHjy2CHWXdgFOkJLm
jHEW73qzrd7KIRzul8bHyelp5Qj+fGmoupegurZJYWV7t0kxcjYZVgyXaMfO8fkVV3XMHgA/RUVb
PbD26cGaZ9fZxhM40b1viaUPpiylNqYH4LXK5yz7LCFp3SeRPRQQFYvpPgwrjigyCnnurCuBblKR
krmHam6shYBGP9U7JE7+1Gzt2jj2XjTD7rTlfIhoIUkDxr4JFiq/YHWywoWyG/TPwrwaXl1dfXbi
72jcHe7BMazqlNL7AJepF63DtiL1NzbuvvBzbLPU3SzAJZD7Hwh3ZGVACczU1XdmZjxBKu7cBTrI
VzdoKOyk3xUhZ2p3B2Eoi7bEeXUcpFNaNKW+zpTN1PxqOQV/rB2sVlQUw9SRjKEYQj0py2yTfHUN
tXVO6+a7IStZdZjKWuTZSThMl0wOFqXB7HkaH6hS1BRb1GIvWvUm4cZoDRc/De9DMWv4CypBdYPd
UrrJi9nTWHJuWfvEAfI5hSh7vR1FSC9TnIeBtNpBfXAQ6pYptSFdTimHSxKRYz4cu67va/0i5iLt
zGbVtC1rbAqERmNsxWsE3MdY3tCk57L53JGXLoqVjXkwD6//XPD+Lxc8E1vaTw2wz1+aoiq7P17x
fv+Zbwqx+MVSLd6OCYocnVTpvd9UYvMX7Do47JgLHf0rx/nbBZCrHB56tr3/ovX8SyXGywfmA78q
ZYA2Xvq/sT/+QdbEkU8MhREXVhcQc+Dw34uAHrCCJQHGt/cghCLSUTeRRn9Ze6a05j848C2qFZkt
Hc5PXPh5JX7QokMwUIaJdLVnAkKHGyDPrzycMx/KbpgeCsc1D/kis4a+3K5++8MN6OHPKDL1fv3p
wdnUw2jmZeNa/8NTpIQvR3jz/H1k+ZRAMV6OwTAJHhcY2ruULM3HCHM+VrYyMYN2mZMvkwYaeMMR
zwzyRiyruU+TXTd4+dqUGnCarIrvWy8tNaxTgNa6uak3bRQtZJxdYMHIIcH/40mAwfNZHLDtR975
/n3SGwjzRbf4e7lgo5+4PG4LrbAOiTvOT9Kkfj0UmUsVcEEfNBbK+m30Kfayq0jZ+hJ/wiwFVLvC
fbbSB8A8vh8v28ED7YvZL9t6AzU+RdJ32xnnC2UfRZnsfv4cGBT+9D54Lnd9HKfwon50eraWSerP
hSSJ9W8MGjjTjHlQw1yYKT9/pB+OSbePGysPeFIevm4ygd+/WPYgWmIMPNJgQglm6c2b53jy2HSm
vOo2VYI/f7wfvkS3x1NVn5bBR5xJ4ofVhCHasiy0nMeLkubKFQUQRg9F/+eP8j+8fhaGNcX85/BH
nOX7Z+Vj6/BycLX7hjaZncerVpt+ss9a7/HnD3RrR/jh62obbEpdvngMaz9eFNJIGDR4Od7eIJJ5
WFzK2WPSVrt55o2bCxxeKxE76D5Vl72bB9s71zlt8RYF2+/ivlxO1LbLa4MEDk9dnSlrAZZmhYud
CCOa17HK6aRO+Gw+DZFbzmyndFLaxFhYLlgRDzLVSsTxjASuiNO+jM6S7H/+JL82hnz3LJkhqU5g
T6c2Vyzevn89Q6rO+nhppj0NOGAPlB7jKmUGL1kGdx21xkG2mUiGB7ZScvjwpnv0rn473HQepfjQ
+o740yEDkXvVXwTm4ItNzfAHV6lFNrJRI0bjvfALBQMfc7FuHAxphp7BKgdUGHRKfYIiaQTYI+cd
wwsR4egDl7Ns7yjVKuoNez8oJYu7S0w8JwR8D0hzjwNyXldK+yICJHatWXmPjVLGUo06qBIzBN0O
Ufgp5sazpignOiBPogfm6HirQWlthVLdaLCwNzWQoTWAsH7t9A7yXCciQFpNlT13iHe5UvEwfGr3
tl8DL56JmntK7aODzNzZoYUEmDoxqMusdgJNKYR2bOqPcIWKFxck6m+4gWiRzeDeE7MGeBtCIFPJ
KWLyr65XwvlXWqSi+B9o8ZrOi/Sde0dplniLVACjSMZ79Hz5a5lS4qIjc2J2pQsR4VNTCqiGk4AS
oCTaaG5zJILFb+0IuckM/zANWnnBK8D+cypHxFWls0IW3el1elavZ1DlUG1BeGi4mdFnBTsDO3bG
lTXFGJizojhj6pyftJu0i1djuYheQ/Cdlfarc39Zp0oPNpAFDj0myo9N6EBl43UqDx1ZrLV0W/Mx
s7alUpcbpTP30jQ/Vkp7zohvB2Y9wUpSTtqncm77dZVBHB/CiRyz0rBHxOw4ZooO2SVxbRsOXV7N
q1mbOnLvsfHZ5EAQNIyr9FHmdwmFgmtNqeY0GuJxVko6hlUyIrp+rA2MqXpkWStwdNH7Mo3uwsj5
ECtNPlbqfKh0+rRxXuYuw/RblsEImhfQreM/Qzf3tmbTiLM79eOxVOo/MWr2ADrwsT4l5NqpLQG5
z5hLFJsDUZS4GWlQP2lqr5C1ExFVtWvQ1NahVvsHLPcQyG5Liea2oOBm5AbchrIt8r7DAmNMkqCP
2GowAGsne6mqM40/+roBjf0xpV/n2ictDKPyth7RjbSG3aOWJqIV7E9mYR3icsr3Qm1XwF8JMjts
VShAlMZCpMUYoW3FLjFTFKpwDf+7/NQMVvSahqL/7Ljt/GoOzXgsPG84ZKCVVkNUW+dGRyWSXQYc
O9SHQy/4fmlzVlN7NWM5Xemwc8WhTHx3kYGQoHgLKC2rCdXtyRr0cksEJz7Q11hvrLxCC5+pUfLN
PtkRsQdHNVUEkfSiU/ad8pyWfVYTJprkEbJBFjhoV0Ci6TCXrZ6xdRnm34auGasLKSLayKhIXS/D
rK+aCkB9bRRekETcOcRCG7mh9/VGH0ZjwzNujq6D23VsMAwbMe1RS6e3L4s/WvcGX9QLnHbZB7Ta
gTHT62r4ItJmxGevLzi+0+ZT7FJ151SJ+8w6szxDGBGPms58kVd1TBJiZDoZGPkwvOrEH/2U3y6f
pFz1ggzSxMLyXR5Z8jVNzSyAsD0GicZcqNk0IsB8Mw+jxXaxjvz+uUJ2PEgM0p8Xyi/2eWpx7QGR
sWJhs9w5eRUeF4qP9vNs1hczXsKjC8pgN49YLtYOKMmAapt64zcDzxxR897XizGwe9MgTY9vEdtn
RAdfHbarzFr4GcPP25eIniPO2ya/Sdb7UCWGjqekOfBJOk6WZCyy1N6YPt0KggsDSe422dWdseyp
zszXvtuHR2YVG2u746+YIxtqXfm8CspHfmMGHp6ToeG6XhnymM5wN8A9WMZOED/YhaVGb1hTae9m
HiAOcNozXtCIyK89x/aHMcR1yco07t4RNOD/ZVH/jjiEDBr8Wa9I26c2E4AtBlnt2tRYxhXzonmy
J33XSS4KounNy2BKa1vHcjoUmQGuL0/jbWWG8aYq+0cRasZ67LqEw+VobyAJPTRhSUYkiyP6Cmpa
Dne8/G72qbE8GZ9JhEps9yA1V91U9vOqK2h2a0yDdZ9Pj2/NlXVGZyAwb8WX6Wtf3u32/s/O4y8U
OuJPP115/GeT/XnpcfuZ38+rng8MluMSExFx8K/Wpd/Pq74F7crxHUQ5l7MnkKz/FuxYdMCJxbqi
4K3qKMnw+k2ww/pMRRBjOI5oZnGmzb9xXmWd/f0xApoW/xANx4hjk9n88TiHpGxYtdGzG889D26S
NlwavkK7JYynY64qFZZbu0I1UrRADsY92wS1gP2pIoZKVTL0LeUMOXY70DeWf1nK0Hx00hTavFNz
t4lay70Av2npHxmSR5yr+S7DI3ooIkd8qOrQgyhOSwgLGuq0qIwYVHkE+3M6A5JUdUq0fY3iXdOc
m3BrpUV5YofIViM7+qqSInQpp0DoW5k00NxVtpHQdxgWZCTIPIihHbllFDRcFBrnT0PVXhS3Bgyu
mfcVWa9dnXv+mS/QQB7KmYzrpNE74aoiDcGl+m6+tWsMlSm3yAv5DnZn9CpgO12Elj2wne3vQkM8
IsTTOKJKO0ppqf4OWZu/maBaV6Oq90AaoOkDo0/3ACmU7TzeiY1p2XSCNLC9d3au15/B7UnmARBO
UtWIAPfInuStW2S61YyowhG/pXpktCgh0VUdSQcF9qVSFSVdH7M3UrUlviowKbkOXaOMUhNzTpuL
Y6bT1XZ4cThQJVuWvtSgqEKUwoT2P5QRWIwhHzCCZzwNkhcrS5WpDKpWRWYUrGg0rSQ4P5js6hO0
joMVahT7YkVhEqWgpaWppVCVLZqnHfLMpcRFVmREVLGLlFS8cKOqAJF0yQkTzrgjCskyRpXCiFs/
DGiLDOJMG2obFuKwL1WVTDRTKuOqWz0F0/WRCt/xfT2M8tGnWfOO6hr9jnGFbhruJgkd2FZ7Tns9
f0/quN4Vlmf4q1FWNFrBJKYuKjfN6zITpyUzs2xn183ZSNee+w7HK7xBWp65qbfmcHYIIj9QKOwe
q0g166SqZEfxTy+h42AmmajgcVQZT1E7yVvvucmrVFU9pSrtKVR9zxRT5INKaZ6gvNAJpGp+MGK0
jyR32GIV3HdpboBCGwIJ8kvbuxiSjqKSoPYdVebZIRH0wKdpbmGPUgVD461qiFIGI6Z8aGDY3Ws6
hR+qmCjuPfi680RdkVGH7kdJg5EtqTKK5pqADaRRWM2htXVV5dHslsazSQsSd3H6kLTIMt44NTxW
g7k8ty1DwqJToFTdupQmSJ5HW8NUwSTl6Zd4UL1Lo6pgalUZEyVlHMUsFLtPUBviXTnAI4VUnD95
rJfWAzQh5iIQtWnEmziqyid6vp3As/LivWu23a+m5w8NsSfxSI0eNQ3URlX0R5Wl56wXyJT4wVW9
FKZlQqE0Tjkz6GEnXMqDlVHP29Zozz0Xy7cOejG41SLczokpA1dVWYWq1KpudevLMslqbVIZu15U
+VWqarDIjU5PbllrV8a5as0bSl9Wo6qzJLP/Aybr7ahqtWSjGrZ8f2sDIKZYZtTvPI8aLplfCb8N
r1iNaIoHa39NVWkX4UKga3B0h0upU+qFeZzfxNKDUZ/cXaWqv4acI88mJhX82rmqG6y+9YSNqjKs
VOVhS1tlO84jQFlgY1CzNkwOBB9trFbQ0zaoAi1jC3guL/D94SlaZote48yvUdgilfNrcVb7daOf
olrWd3MZ6hshtFfKlRoPQwzxMZzkUH8BmXGGLEFCa8lLxqLvkOutTm8ZHctGmlW/5k5MTVwV+1e7
8Mi4tDa8PRVDvCadxlHTLdd2WbcfndSlewGs/4PeOkW3rgtTvwwexwqPpEC+Qm1x4N5U/rPPXeNC
h3v8AmMsORfLQHl75+y5Iy7Q0trhQvF7wkdpTM9tytmzmzX/TAiteejSUN6l+iiftTDJL21W1EC3
Wo75fhUFeKbqjd1K8yUbC9JoHc+yCT0aqSmV+oIprqdAxq8/WqZUNxfOlq+q9+GpMwQzItVJPkXP
foR1hrwDpcrjGlNh/CAEZd+jb9kcU+T0Hmc654jYXoJ57hAqJ8M7YQhlWzPlCJmmm4580MSIN9Gi
NbrW+2XH8YXwPwuYQ+Yv9VPeh7tE1OkG7vrykLHfQjMYoPrNnb6k614rrRUQ8q0jq+Eihsg44oTL
PoySk4dSktB+uN0mfMVPwLvqvSsImK4y2fhvVJQkQVGO+mseNlgR3CQ+hJ0RzAA6HxasmZ9qNPRj
3XnatohckiBJmR9sAnJbh76Taz6P3lOEnWordKm/J0ZNAmBwiTbOs+bAT3KbC4S6X0uUXUDEPZf/
vumWlooiixZqcxTBYnrmCnv+ySYTiP2qbBICx/1XtpAgwEsFOOQkmpf0hnt/mkaPPelhMsm9zKnC
Mf3uKiOZ76uYrzRMZBeY0QJNjS6T0JO/+Yp2NCjukTWN2jkxis3slWCxVCy9A5NkK14S11oCLF4/
9r9m4JRssEo6eCUXzJIHbqkUC7mUZax5PFhMTQmVqQHPZChOUx277uNQZ8YzrU7lJ9YR0wvIxzfv
K+MJzmMH8QnYtuI/1fCqoEHlX9lQjFplBGHvho2irAfsBUe5GNSw7dIqNPXeg+zk7Ly2TvgbgAzT
2+fDyBun4Z4C8T0sHIUqfdfPTD27Iq6ru6SWWvVWcwFl9vKHQExk0WU2R8XR01D52zE1Aoa87CSi
uTzCa3XfyIrJDzoE0PQhnOL85Ma2aB4R6OJwB5s6X0oaXcaFE3HU2elnL55a7cmW4WRvBHi1EpZe
klUHSTQ6KEnEYdSsaPBBPGzdaFw1E0difead7CLrZdKMce8QgV/jsuyBsJXT1s9dxsmccE5jnXvf
YLWna5W9yvCcP2vuoO2ZRZ7KJc43MYvkI3cQ7X2sJdF5ctH1olLMdE9G8tLwbh6XjurxOBk/WnSv
HhvfQVuytH4nykkx0NS4ZS4G1VW22ZwSagXDbeY6czBUYbf3qMZZZ9JLdi0UIEwV1rVY4jZAXokO
ixV1hz4MKVQpjOTY6dEZN1++1l1Rn+PQ6YI5cuWHHlMmVTQ2Oqsckm3akX3RIj3cNElebUa4OqSL
cMauOkqS1jZv877Xa2PV5Uaxs/VQ/83qQ0rK6qwGbY+j3hSfHa90vJdW70u3/dRbrszsp1DSAdat
E5kD21/9c4j7P20dWY6ws/jfjWsvX9ru356TJkrK5Du3Bf0Z6ie/7R7dX1xcYo7PrKGAXCZ/9PtZ
ziNrYmM0tfAtKBuGCq982z2SaWFZyT7DZWtJYpUT2LeznPsLi0dHbQYI8StAyN85yznen1YaNIgI
FpkuhzkgXSoV+8cIQjRbY44AGR/awu1P8FZt8txG3Z7MGQc4IGG+7llvinet0FZzEeGC5sMYENAa
91ncaOkmDHt323R+8x7ugsbIl/vPQETzHeQeZSbufWUBxexPJqyDlU4F/aEN6crY9mkfLqztrREc
rGfnNucH2wkGHxHMrotpz/x5hCjVg/Weo4bwgBc9ibL1w9VgKxSnk7764/gMFjJ0MEO39Nl2w7Lm
Kc1wBTWghlbaX6OxEkcGRe7IOPspYA41ILxYd+U7e5bJmR8RNdswd9jVlXZNwjptA27/474xJQHz
cS7B+Zv6y4Lr7UR91/yIFm1u56aNVQyUGkd/Uc88x2C6MQpupsTa8i3MFbh68TgX76PYhk9vUrWR
tvyxi+3+5Ivkqcq4vEWQzO88a2YDmFMQKPUqiMhwgO9LrO59hknjATsDyQrL1LliOI0lttXc84xz
T1sCv4cBArzDYo4fKMadZR7wO2f4QzqsghX2NiyBLnFC86XPsnrPaHJ2IVjuRB/fR94ydDA3AEYE
LmL62rI5KpR5tFgIvM0QspN1upXnLN0qLEAcj2X3ZLWIjquajP1GG4wGcXk2C6wRpc37YfdnKAz7
LtXfgAbjv+G5bFAun8Ny1o/+2DzN2UwJGJWrHxTU6Sji2uXA4cUsebCni84OsFhG71qrNMtgcKv8
jsievNA9S9ucnxexu6qLymEx0zoPmYkHWyPy9MbsQnulrNKNHTl0JSz1l86AQYEmvUCKl0n0sIxp
e8SfSA7GoXuCFPOZtRlGbw7hgOG18CrM7hVCBwMqGc1DTPoyOo2dng/XyY8q+RF0QgvZUvYQkQdx
dSDxc06R5vvMUZ4fm8iv3VJuue6GgpdsrIvmrjf0DyOAhQuNshpKt/7FKgv2U2PVrgu7lJiQoS/k
ianfg20TbVA0s/fmRXH/uGh07aZDmG8c/Paq1bnvi71u9Xa6DZ2KYoWcOssPMdQbPRBznzBcarJl
05M2Au/+bGxst6NXQ6Vw4VgtOSXBsX6uJeG49QSY+zrUxsNoi7el9d/0hp4P3fQ39MEAy/O5Qftr
C1W+2dGXZ+z0yHBeWEA8RmH9RTf6cF5hIao3iI4cmPNh8O7jHKIzTNBknXKT3kdcc97xN8CbMdv4
QkvciVXgeJhEWbC+dGBZrPuoHY271m+XaOeFU0MCuKnfCgKuyKj4uPmVoDhrfQhzp6xWjcw4nQzm
EEDTmba97u9my4wPoMkHeTUWw4PJGQqCoeRc01Nm0iW6SVqirqtJr+y71jbDjWtW8QFvp9jImkHB
cTUtEDX3VvJKs73qlhMMLW0fdW28o5dSybuGtrXDeVj5+jxuSwvbaTTl2SsxsTkoUjmeCPRsrZJk
DgVhoqeY1cJF1KT2FfxLtqmdjLJgzFZrb2DbkpLSgUFswgPBYLQbiMSsB1FEd+Ngj7wC6bI8SnI9
B7vzmrsJrsfzGAVxn5+oa4ugpuCToiaw8jaTZhZb5cadp1cD/npQNa1xmJZw2dj8V6fc1qs7kZsS
8ZgGz2YlK2noKO626R4yZ/C4UjXyavqN+cg2n4yHw5Gf4Q8e7Fwv8y7UKCVGIMuytyWlCcaaXFJO
lsCj0Awf2BGm4HV73Mm26zdbACtiNS3DJV+i+TfGx4E/dd1tTF1mDnUIwvsUtp8w20JGdmOiybFD
eKtiH3IIizkHyqFiZnn/gRsLFd5djh93AUewysNKW1ZdPY6sU4uk+2SU3G02LtUTZ1I+/naIxPuI
Nry9qRWw0hDjyYV56S53ccGxaN63NZwpwQ12Q0ZpXotSG/YGDrWDPrNoCH1iQ85oTRs2AzpiDbsS
7tjetq1149zjkQQp5yabycjfhc5C2qGN3B0YIvIvYZOo0byvoGx7FgUdXHtHjogBXgV5wG9N8j1F
+AhoKX34L/bOrLltI4vCf8WVd7KwL1OVVI24aLNkW7bHTl5YtMgQIAGCxEIQ/PXzNQDKAkTJUdo1
g5oaVF4SKs1Gs/v2Xc49J6apsBfttWJgckRvvM3CRwZ17wxWwYag6bByh6QkVdR6tpNxnm2v92G4
BfS4T0inxnu4/Tf5aBkEm7dw5UPsCD3rZXxwvzluSv7GjGdblx6cbJV/g10zGylqoY6yjOtGjb1L
J04WF1BQ6sNw4tzuAAxQYdZv9VBbE/rszA+54YfjuJfcLorlXaYkvQ+5t3y/Z12v8PXRiVSCW9qr
D+O9taL1fg94kZrSLrHGJhHXEHcbAiVzl6WDmCLDZ2NVFGd5xrrebTN/YV0dlmmR3RSJsohGGjdn
fAa3JLqOsBcU8H8ZeVQotLE4B/rwJ+7m8DH0Fbf3NU+0fYGUuO0chlSf4HcAIggmkwxWALWUnapq
cUFj/kfTjq3l8LA74MokaCHc7lYqmj2RqRJiEjoiDKXG4byI6CY7I9LevtPAa3vDzTI+fNE32f5L
GCn7KztdqtfZdp2cb4teng52ob23Bmqx2l1RLssx/QG69DQfpTSKKQeI/LCYzqpnTYuls6Q3M1te
AbPK9DPoM8M755D5V6ESJkNU2EZ0DufjgghnttWy3nmS5ub7pHC245zef9K5sDGfhQi8EqDrLNCq
WO3HnrJY/Aslpc3QXlKRJKJNcDpC3bjw4wO8PMrBzKjqZ2iQcbtRZCKhqV/HqI56o5QuepW+pyKj
CMjNpYzNRMi4OoVHmiqxM1igV0ReRYJU9vDgJLvsUvGK7Boahx54jK2F4wfKdkXQZLjvVJMGBNQ+
D1t/vDK37ihy6EodenpmDdFUVn5PzKUHOddSWX5wvHh7t3SpEZ+5FvLZEQWUc2jV9+OYzqILtEPJ
xcIiulPgXoxt2h/iIv0SQIE3nNB++zZEqdg8C/jxvx503xjTCXCOtBwtpAhoUtly1nRNbVfoIyeR
vrtYoFSBNpOfLEb6vheiUGZRbccD2gaDkHLLpeEbyhdaGZdwCygTb7DIdIfSZmGsYVxbpQq9CGn6
FeN9GNFraV2jyv7NEOmEgi6VkM6sbIL4x4qGWKTeVt4oTzOEdeMMZes0tdARNSwvfIcEMO0h1srL
Rqnp3WzMfDN28zB9m2e2eWl5Duwba52OgSSIs9UoMdfBubG24pHLj3blZOQHhsHaKGZ7UqR/uPjc
n6E1sK8nhkfizS92NoBWXLPhZKEu3JtQMRFKLuyvaagnX+CDo5KyMI1xgP7EQNubymWsFYd4QJ3E
+l3fGLt8kDgw5fu6jR0INPcmACwx1+hoHADWUqfYU//Kz3vqqKBJ+esO3hSkHCARm4x7W98DFqIc
NBIBYQxcLdXv4O7TR6ZFviUq7NUIAj333N2DlTD3u931wd7lt5RL8rvEJuClgXuPjgdk9NFq402L
bU6yR4siA6XgKLXONuomHm3JAw3CiMhXR/h41LM8a6ztFHumAaN7u0n8w62zPWw+ostgmwPs+fLP
KFWTT7BKBV8XKrK8VGeX7hVJucmVT63pStlMtmOb/XqtbBcWPXRpjgAz8toahJo04pg9GiCNzahA
GgLfX7FGpjkBCWKjXY9pDtfj3NqY58ugt77cK/jiGzfIP0VxoI97pKVg0EbAboGa8HIZ7m6XyMlc
YyRghg89Dou9E51uWD5d8PR6ve1mRKOaheSXSiJ5tUPCIUKqFY/BWF5vfHyUIFRQ1HPT4N5bWebh
gv6+fORvMwuQQZTPoNjwnMEmcPc3O03b6+M8NqLx/+P/vxb/U0l9Mf4vohCNtAbqWFRfHyJ/GKBp
T6MPnkKuRsFUxPB15A9/gSCpImEjRIkaJFUCdEz59kjsKdIFdeBvKIL10xbsKYIXH6KC1wT+Lbwk
UFxTABkpO2vwVbmipeRx2E9/Guoxk21+m4WzBXoUXvDt0WqcwPwK6N4jaN+TL2jlFeK9HoSbPV/g
LC3YFOEAcKf+7tZ3EfqZvfxVJivZ/C7wrKC6NZCSkAebSguWCZ0brWuBod4szaBQlhsIbDROb0FS
QYMc4I+kJHmBLttJFSBnJQtMFJgFnDCUubeLcAZBuWMvCCgNT3Ht80m8UM7JD2dzH34RP3xLD0nS
M64Va3O4DKBUmMTQcoPSsQz0FT8V23S81HzzKsFleL8kAqUCQ9UBGQ5slRC5i8FhaDurxx2Y04eG
9FgQbr3Vx62L2FoM7m9NmDtkEtzrSGCCXl1n2lWsbvzPxT7gFp5sMyh+YfXOx6hDBXp4bZODHZp7
Cyuorsz8D8BY8Br3Fig30E8Wk4w04SI3evbmcL1MXa/3MVd6vrEe6bvFxIVUDMBMup/QNBz7yfn/
ltWoMSzDaTodldbgQzaPi7t5kgVpcoRGiE/fR/46/UT9THRmvfaPXh6obtD6AZgEghq1nYcsJ1VO
5qUxgilzzmbzX38xDJocLFXk+LAgwoj88iaIALNWH/cwKX3Og0GZGDPxnbvopQV4+d2qlXz5b16a
+/feNQE04bg38rCvfX/N6aOVSZsabRbV03x/ErGw6CBMIAyreGhQ69YqEDKLrjmpVeD+QD/agma6
fgApPd4Ftt0H1C56raFjF0+17R4dlecOw8u/86v3wn2UrVNxGhd+m1a72p73+38s5tHD7nx6Eloj
fD8JugtGCrg5d261CCzq4zVwkc9QHTi6XVqjxdO586CR8pfdCbpJTz1NBRSuqqe1E1ybVSqdjNpe
0PrZrfNggkOXPA6IG0AmxXlQ3ZOLQBIIqB2NCRjgai90bRFOKUO81jTqXA2aCvDWoKIkntaBUBWr
r7IX6BWuMI3/eXMwneFng6BKY/8+fexuIzrxpET32vfHKOIAiyNfH3i21WODABSTrwGUDHiys7vg
iTzBq1dB60NroYG40k7uAtvsE8LQ8k2FsHxw5rtlEHT8JEIYqQtSp02UYitcIjhE4mmbRbevs0Jc
kFq1Cv+tC/LZE8HloBP7SK0CJwKKPzpSH7kBjROh9fmErBCIn/KpbqMO2QUOKyQvkqtgswqiMY0C
fPm0XWZNgV7SwgIZ1WbpnHXU8PhlV0E4CtDd2KZeu4StVbCxjgTeDviGai90zi7YpdSY1IHQHfIu
NIYAtqhesmUW6P/um9A34jV2zSqyNaV9RY47glGaJjJbDTtg9R0DdSgNSbnq6dzbg66UNAO4R7jb
NPUeL77WIohEHqtjushmlZujc2ZAN3FtZFeBeEClDwWkUPVLc/E93gq2A2kuCUX6r6vPO3cQcJVV
fjopOyBcRfxgQR9R2QHSEo1VoDUHWQFSvfV56FzsqGLApPcCoDVaIMAmn3aSHAg14BayDRLA5dPB
vUAGV3Yv6H2QdOSTIBo5vmVjL6h9km3Idyl1cFmlsDrkJJHqc2RdRUJoKteaI1CM5dOyC47Z16DA
hmS7zqtV5rhDq6AR5Vc+yw9zSi2n+3tOieyqA8IESZH64D9dBRv/CdNYf945J0mj/UY2x4qXxPWA
elztDyst6+iSY2Un2NBBVnulg3vBkF4Fw+pTghJ1tdr6tXxF2jfBFtHaWzMadegonFIefm0egfQq
AjvC8NVmsbUJSnfJdnAmrS4eArFnpVwEHWcZ8DdeQO0CPM0m4ShqRBJ1KNG5VSDZJbp95VbB7QtT
J4h/Tl6ODsqWjoo9PGabOmcKdF0RYHy5VTCJj7gXhfBD+bTOAqtAN4AmUszV590LHSyIdSVXgcuR
Ygo+M5251dN0msmv2qTUyOd3tfSGekj1y/x9DwGzCGgDq4gi2alFIL1qWCA+dNWpPu7cgQDEIh1F
oloLuo7fun5JUV9s+8zgOBQRTpdP5yIHyufMWcoqsAimbaJecgwcWg4CqjX072Iea/vTIQdBg+dQ
NptkaH3sHcVXAqPyeboH0PMjqySUUljoDr0+GaB6Un/fEPD6CnrN1J+Nkzejq1N4VeDDVerPu+cf
0HQpuwl0gGywZirWAx6jaQhcFaACxHJIN1WbpHOJFJeAVtIQiKyyQtYYUs7m2wPDUFQh/A2HQfl0
7u1P8Nu8OlAgZiapjqx5betbdkBEizpEm1DcVAelezeiAmToJ+wBEih4Ba0tYFFig9/xAYXSuZuQ
MuMTEvJX7wGCRSpoyK+dvgtU1aI/luqSXXvQnXOQIUaXL73rlN4dvD8dtqfyae4FcrYUGmuS4Y5d
iVhoobwr7RCBsRFJg+qkt8IkEFm8PDp+R4epe1eiRU5LchW4DQwIeQW2oFqFllvokl1zQKZx6qpN
8gr36C/4UA+Q14HnB7MS7OrPk1Nw1+f+4AgBfPp5DfMsdQgQRm78ocC+Vt9dAT7Fv//WSLSWHuCj
D48eYfk99f9ev+DTr2581/Gtjv/xwp/HU3gRi/KDop7m7TQEMPvPYPptGk4bYKOylPp9Jr/+0pjn
o9//BwO3hK2Fq3f8npNQ4IfT9eK4sX+I1s0Jl9VP6Qk/z1X3fBfFX5ryYBr4f0ZxizyhAvbJznoQ
BVE8nUXHhRWbr0ICyI+8Xs/vU/8+SxuDl5Gh7ODDeTDNp02t0yr9ID1yDZ97E/35hsXJwm9NzorK
oZX9FrhEY78pPVLDt2VHPp9HEG0093dVzJQd+YIV9/3Hv6WKhDuXjOzAl7Op19iAqsE19xPGDQJ/
HfnJcSSxt2skpPSU1zN/2rIiVT5YeuQob/54VTAtO+zz4mGSxumamWX3q6KxyFXFVHbObyN4kJ8s
cxVWy459M/XX88acaS/7CdfLzTQugul69nhoqhgiAJKfcpJM770smadpY0/X6Sbp8f17z19M18eZ
ln5IVfWVH5q7IInSxs7WgIvjwsqPnSQ+/2w2DdtEpVYUqX7G6BGUXseRqkUpi8DSQ6PE0rIhiCM7
7vGr/r6Pczv/Fk9b3lMdgchO+nnJLEk7cjv/gYT5Txj/ah4n84alqtFO8quSv7mZ7/37xjVWdx38
jMF/j+LVcV+UWxD2KfX4HyQ2ShSn3pvBNI64KZuHs8LESs+9/ILhdNU++1B/ka2THf6d5zdXvEJ1
Sw+7CvBImlFN3U0kPXQ8X7RbtcrUiOzA7+frdQLZ+rQVJtT9cLLD33nRbP7mMnlyt1XlLtnhP0bZ
MxtRdHX+hHu5+oKnG7FuGpWd/ydWf54k84ZLUdfG5cfeN2Vf6w4O2XE/Q1x8PILCptSwFtlhX9AY
kzThJykEK9Cu7KS/TBMPigKY7RorUrVHSA/+I/5DyXX54if3ERoNzblXkATpuT/P3fDirE9lmh6K
lE/zT8fO11P/WzO5Jv7iPphP49/+DQAA//8=</cx:binary>
              </cx:geoCache>
            </cx:geography>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6.xml"/><Relationship Id="rId3" Type="http://schemas.openxmlformats.org/officeDocument/2006/relationships/hyperlink" Target="#Profit!A1"/><Relationship Id="rId7" Type="http://schemas.microsoft.com/office/2014/relationships/chartEx" Target="../charts/chartEx1.xml"/><Relationship Id="rId12" Type="http://schemas.openxmlformats.org/officeDocument/2006/relationships/chart" Target="../charts/chart5.xml"/><Relationship Id="rId17" Type="http://schemas.openxmlformats.org/officeDocument/2006/relationships/chart" Target="../charts/chart7.xml"/><Relationship Id="rId2" Type="http://schemas.openxmlformats.org/officeDocument/2006/relationships/image" Target="../media/image2.svg"/><Relationship Id="rId16" Type="http://schemas.openxmlformats.org/officeDocument/2006/relationships/image" Target="../media/image6.emf"/><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4.xml"/><Relationship Id="rId5" Type="http://schemas.openxmlformats.org/officeDocument/2006/relationships/hyperlink" Target="#About!A1"/><Relationship Id="rId15" Type="http://schemas.openxmlformats.org/officeDocument/2006/relationships/image" Target="../media/image5.emf"/><Relationship Id="rId10" Type="http://schemas.openxmlformats.org/officeDocument/2006/relationships/image" Target="../media/image3.emf"/><Relationship Id="rId4" Type="http://schemas.openxmlformats.org/officeDocument/2006/relationships/hyperlink" Target="#Orders!A1"/><Relationship Id="rId9" Type="http://schemas.openxmlformats.org/officeDocument/2006/relationships/chart" Target="../charts/chart3.xml"/><Relationship Id="rId14" Type="http://schemas.openxmlformats.org/officeDocument/2006/relationships/image" Target="../media/image4.emf"/></Relationships>
</file>

<file path=xl/drawings/_rels/drawing2.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4.svg"/><Relationship Id="rId18" Type="http://schemas.openxmlformats.org/officeDocument/2006/relationships/chart" Target="../charts/chart15.xml"/><Relationship Id="rId3" Type="http://schemas.openxmlformats.org/officeDocument/2006/relationships/hyperlink" Target="#About!A1"/><Relationship Id="rId7" Type="http://schemas.openxmlformats.org/officeDocument/2006/relationships/image" Target="../media/image11.emf"/><Relationship Id="rId12" Type="http://schemas.openxmlformats.org/officeDocument/2006/relationships/image" Target="../media/image13.png"/><Relationship Id="rId17" Type="http://schemas.openxmlformats.org/officeDocument/2006/relationships/chart" Target="../charts/chart14.xml"/><Relationship Id="rId2" Type="http://schemas.openxmlformats.org/officeDocument/2006/relationships/hyperlink" Target="#Orders!A1"/><Relationship Id="rId16" Type="http://schemas.openxmlformats.org/officeDocument/2006/relationships/image" Target="../media/image15.emf"/><Relationship Id="rId1" Type="http://schemas.openxmlformats.org/officeDocument/2006/relationships/hyperlink" Target="#Sales!A1"/><Relationship Id="rId6" Type="http://schemas.openxmlformats.org/officeDocument/2006/relationships/image" Target="../media/image5.emf"/><Relationship Id="rId11" Type="http://schemas.openxmlformats.org/officeDocument/2006/relationships/chart" Target="../charts/chart12.xml"/><Relationship Id="rId5" Type="http://schemas.openxmlformats.org/officeDocument/2006/relationships/chart" Target="../charts/chart9.xml"/><Relationship Id="rId15" Type="http://schemas.microsoft.com/office/2014/relationships/chartEx" Target="../charts/chartEx2.xml"/><Relationship Id="rId10" Type="http://schemas.openxmlformats.org/officeDocument/2006/relationships/chart" Target="../charts/chart11.xml"/><Relationship Id="rId4" Type="http://schemas.openxmlformats.org/officeDocument/2006/relationships/chart" Target="../charts/chart8.xml"/><Relationship Id="rId9" Type="http://schemas.openxmlformats.org/officeDocument/2006/relationships/chart" Target="../charts/chart10.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hart" Target="../charts/chart19.xml"/><Relationship Id="rId18" Type="http://schemas.openxmlformats.org/officeDocument/2006/relationships/chart" Target="../charts/chart22.xml"/><Relationship Id="rId3" Type="http://schemas.openxmlformats.org/officeDocument/2006/relationships/hyperlink" Target="#About!A1"/><Relationship Id="rId7" Type="http://schemas.openxmlformats.org/officeDocument/2006/relationships/image" Target="../media/image20.emf"/><Relationship Id="rId12" Type="http://schemas.openxmlformats.org/officeDocument/2006/relationships/chart" Target="../charts/chart18.xml"/><Relationship Id="rId17" Type="http://schemas.openxmlformats.org/officeDocument/2006/relationships/image" Target="../media/image24.emf"/><Relationship Id="rId2" Type="http://schemas.openxmlformats.org/officeDocument/2006/relationships/hyperlink" Target="#Profit!A1"/><Relationship Id="rId16" Type="http://schemas.microsoft.com/office/2014/relationships/chartEx" Target="../charts/chartEx3.xml"/><Relationship Id="rId1" Type="http://schemas.openxmlformats.org/officeDocument/2006/relationships/hyperlink" Target="#Sales!A1"/><Relationship Id="rId6" Type="http://schemas.openxmlformats.org/officeDocument/2006/relationships/image" Target="../media/image19.emf"/><Relationship Id="rId11" Type="http://schemas.openxmlformats.org/officeDocument/2006/relationships/chart" Target="../charts/chart17.xml"/><Relationship Id="rId5" Type="http://schemas.openxmlformats.org/officeDocument/2006/relationships/image" Target="../media/image6.emf"/><Relationship Id="rId15" Type="http://schemas.openxmlformats.org/officeDocument/2006/relationships/chart" Target="../charts/chart21.xml"/><Relationship Id="rId10" Type="http://schemas.openxmlformats.org/officeDocument/2006/relationships/image" Target="../media/image23.svg"/><Relationship Id="rId19" Type="http://schemas.openxmlformats.org/officeDocument/2006/relationships/chart" Target="../charts/chart23.xml"/><Relationship Id="rId4" Type="http://schemas.openxmlformats.org/officeDocument/2006/relationships/chart" Target="../charts/chart16.xml"/><Relationship Id="rId9" Type="http://schemas.openxmlformats.org/officeDocument/2006/relationships/image" Target="../media/image22.png"/><Relationship Id="rId14"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8" Type="http://schemas.openxmlformats.org/officeDocument/2006/relationships/image" Target="../media/image33.png"/><Relationship Id="rId3" Type="http://schemas.openxmlformats.org/officeDocument/2006/relationships/hyperlink" Target="#Orders!A1"/><Relationship Id="rId7" Type="http://schemas.openxmlformats.org/officeDocument/2006/relationships/image" Target="../media/image32.png"/><Relationship Id="rId2" Type="http://schemas.openxmlformats.org/officeDocument/2006/relationships/hyperlink" Target="#Profit!A1"/><Relationship Id="rId1" Type="http://schemas.openxmlformats.org/officeDocument/2006/relationships/hyperlink" Target="#Sales!A1"/><Relationship Id="rId6" Type="http://schemas.openxmlformats.org/officeDocument/2006/relationships/image" Target="../media/image31.png"/><Relationship Id="rId5" Type="http://schemas.openxmlformats.org/officeDocument/2006/relationships/image" Target="../media/image30.svg"/><Relationship Id="rId4" Type="http://schemas.openxmlformats.org/officeDocument/2006/relationships/image" Target="../media/image29.png"/><Relationship Id="rId9" Type="http://schemas.openxmlformats.org/officeDocument/2006/relationships/image" Target="../media/image3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9.emf"/><Relationship Id="rId4" Type="http://schemas.openxmlformats.org/officeDocument/2006/relationships/image" Target="../media/image1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10.emf"/><Relationship Id="rId5" Type="http://schemas.openxmlformats.org/officeDocument/2006/relationships/image" Target="../media/image28.emf"/><Relationship Id="rId4"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4</xdr:col>
      <xdr:colOff>203200</xdr:colOff>
      <xdr:row>3</xdr:row>
      <xdr:rowOff>114300</xdr:rowOff>
    </xdr:from>
    <xdr:to>
      <xdr:col>22</xdr:col>
      <xdr:colOff>596900</xdr:colOff>
      <xdr:row>8</xdr:row>
      <xdr:rowOff>203200</xdr:rowOff>
    </xdr:to>
    <xdr:sp macro="" textlink="">
      <xdr:nvSpPr>
        <xdr:cNvPr id="18" name="Rectangle: Rounded Corners 17">
          <a:extLst>
            <a:ext uri="{FF2B5EF4-FFF2-40B4-BE49-F238E27FC236}">
              <a16:creationId xmlns:a16="http://schemas.microsoft.com/office/drawing/2014/main" id="{CC2D6DE4-E4FE-03CE-46A0-1059017B1AB5}"/>
            </a:ext>
          </a:extLst>
        </xdr:cNvPr>
        <xdr:cNvSpPr/>
      </xdr:nvSpPr>
      <xdr:spPr>
        <a:xfrm>
          <a:off x="4368800" y="990600"/>
          <a:ext cx="19138900" cy="15494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35</xdr:row>
      <xdr:rowOff>38100</xdr:rowOff>
    </xdr:to>
    <xdr:grpSp>
      <xdr:nvGrpSpPr>
        <xdr:cNvPr id="64" name="Panel">
          <a:extLst>
            <a:ext uri="{FF2B5EF4-FFF2-40B4-BE49-F238E27FC236}">
              <a16:creationId xmlns:a16="http://schemas.microsoft.com/office/drawing/2014/main" id="{CF654F51-6BBF-BC1B-D67A-0E6DDCC20DFB}"/>
            </a:ext>
          </a:extLst>
        </xdr:cNvPr>
        <xdr:cNvGrpSpPr/>
      </xdr:nvGrpSpPr>
      <xdr:grpSpPr>
        <a:xfrm>
          <a:off x="0" y="0"/>
          <a:ext cx="4165600" cy="10261600"/>
          <a:chOff x="0" y="0"/>
          <a:chExt cx="4140200" cy="10483850"/>
        </a:xfrm>
      </xdr:grpSpPr>
      <xdr:sp macro="" textlink="">
        <xdr:nvSpPr>
          <xdr:cNvPr id="2" name="Backgroung Rectangel">
            <a:extLst>
              <a:ext uri="{FF2B5EF4-FFF2-40B4-BE49-F238E27FC236}">
                <a16:creationId xmlns:a16="http://schemas.microsoft.com/office/drawing/2014/main" id="{D4A80ECF-24B4-5D09-3573-6D5EFF293946}"/>
              </a:ext>
            </a:extLst>
          </xdr:cNvPr>
          <xdr:cNvSpPr/>
        </xdr:nvSpPr>
        <xdr:spPr>
          <a:xfrm>
            <a:off x="0" y="0"/>
            <a:ext cx="4140200" cy="1048385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Heading">
            <a:extLst>
              <a:ext uri="{FF2B5EF4-FFF2-40B4-BE49-F238E27FC236}">
                <a16:creationId xmlns:a16="http://schemas.microsoft.com/office/drawing/2014/main" id="{9CBC9AB5-026B-45B1-8795-8BEE8CF03C02}"/>
              </a:ext>
            </a:extLst>
          </xdr:cNvPr>
          <xdr:cNvSpPr/>
        </xdr:nvSpPr>
        <xdr:spPr>
          <a:xfrm>
            <a:off x="165100" y="177800"/>
            <a:ext cx="3790950" cy="132715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t>Sales</a:t>
            </a:r>
            <a:r>
              <a:rPr lang="en-IN" sz="3200" b="1" baseline="0"/>
              <a:t> Overview </a:t>
            </a:r>
          </a:p>
          <a:p>
            <a:pPr algn="l"/>
            <a:r>
              <a:rPr lang="en-IN" sz="3200" b="1" baseline="0"/>
              <a:t>Dashboard</a:t>
            </a:r>
            <a:endParaRPr lang="en-IN" sz="3200" b="1"/>
          </a:p>
        </xdr:txBody>
      </xdr:sp>
      <xdr:pic>
        <xdr:nvPicPr>
          <xdr:cNvPr id="4" name="Image" descr="Bar graph with upward trend with solid fill">
            <a:extLst>
              <a:ext uri="{FF2B5EF4-FFF2-40B4-BE49-F238E27FC236}">
                <a16:creationId xmlns:a16="http://schemas.microsoft.com/office/drawing/2014/main" id="{A322C282-11A2-466E-8329-D64C6F7548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82600" y="1593850"/>
            <a:ext cx="3028950" cy="3111500"/>
          </a:xfrm>
          <a:prstGeom prst="rect">
            <a:avLst/>
          </a:prstGeom>
          <a:effectLst>
            <a:innerShdw blurRad="63500" dist="50800" dir="18900000">
              <a:prstClr val="black">
                <a:alpha val="50000"/>
              </a:prstClr>
            </a:innerShdw>
          </a:effectLst>
        </xdr:spPr>
      </xdr:pic>
      <xdr:sp macro="" textlink="">
        <xdr:nvSpPr>
          <xdr:cNvPr id="5" name="Button 1">
            <a:extLst>
              <a:ext uri="{FF2B5EF4-FFF2-40B4-BE49-F238E27FC236}">
                <a16:creationId xmlns:a16="http://schemas.microsoft.com/office/drawing/2014/main" id="{B9F79D7A-86BC-46DA-8560-E65C5A64640F}"/>
              </a:ext>
            </a:extLst>
          </xdr:cNvPr>
          <xdr:cNvSpPr/>
        </xdr:nvSpPr>
        <xdr:spPr>
          <a:xfrm>
            <a:off x="381000" y="5041900"/>
            <a:ext cx="3460750" cy="80645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baseline="0">
                <a:ln>
                  <a:solidFill>
                    <a:schemeClr val="bg1"/>
                  </a:solidFill>
                </a:ln>
              </a:rPr>
              <a:t>Sales</a:t>
            </a:r>
            <a:endParaRPr lang="en-IN" sz="1200" b="1" baseline="0">
              <a:ln>
                <a:solidFill>
                  <a:schemeClr val="bg1"/>
                </a:solidFill>
              </a:ln>
            </a:endParaRPr>
          </a:p>
        </xdr:txBody>
      </xdr:sp>
      <xdr:sp macro="" textlink="" fLocksText="0">
        <xdr:nvSpPr>
          <xdr:cNvPr id="6" name="Button 2">
            <a:hlinkClick xmlns:r="http://schemas.openxmlformats.org/officeDocument/2006/relationships" r:id="rId3"/>
            <a:extLst>
              <a:ext uri="{FF2B5EF4-FFF2-40B4-BE49-F238E27FC236}">
                <a16:creationId xmlns:a16="http://schemas.microsoft.com/office/drawing/2014/main" id="{EBDAE3FD-BBA3-470E-9CD6-0A30C7E21A4E}"/>
              </a:ext>
            </a:extLst>
          </xdr:cNvPr>
          <xdr:cNvSpPr/>
        </xdr:nvSpPr>
        <xdr:spPr>
          <a:xfrm>
            <a:off x="381000" y="6045200"/>
            <a:ext cx="3460750" cy="8001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Profit</a:t>
            </a:r>
            <a:endParaRPr lang="en-IN" sz="1100" baseline="0">
              <a:ln>
                <a:solidFill>
                  <a:schemeClr val="bg1"/>
                </a:solidFill>
              </a:ln>
            </a:endParaRPr>
          </a:p>
        </xdr:txBody>
      </xdr:sp>
      <xdr:sp macro="" textlink="">
        <xdr:nvSpPr>
          <xdr:cNvPr id="7" name="Button 3">
            <a:hlinkClick xmlns:r="http://schemas.openxmlformats.org/officeDocument/2006/relationships" r:id="rId4"/>
            <a:extLst>
              <a:ext uri="{FF2B5EF4-FFF2-40B4-BE49-F238E27FC236}">
                <a16:creationId xmlns:a16="http://schemas.microsoft.com/office/drawing/2014/main" id="{C78967A4-B525-48D9-84DF-52EBAEE72C03}"/>
              </a:ext>
            </a:extLst>
          </xdr:cNvPr>
          <xdr:cNvSpPr/>
        </xdr:nvSpPr>
        <xdr:spPr>
          <a:xfrm>
            <a:off x="381000" y="7092950"/>
            <a:ext cx="3460750" cy="80645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8" name="Button 4">
            <a:hlinkClick xmlns:r="http://schemas.openxmlformats.org/officeDocument/2006/relationships" r:id="rId5"/>
            <a:extLst>
              <a:ext uri="{FF2B5EF4-FFF2-40B4-BE49-F238E27FC236}">
                <a16:creationId xmlns:a16="http://schemas.microsoft.com/office/drawing/2014/main" id="{5BB4249A-F555-45F8-8627-0036507B313D}"/>
              </a:ext>
            </a:extLst>
          </xdr:cNvPr>
          <xdr:cNvSpPr/>
        </xdr:nvSpPr>
        <xdr:spPr>
          <a:xfrm>
            <a:off x="381000" y="8147050"/>
            <a:ext cx="3460750" cy="80645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4">
              <a:extLst>
                <a:ext uri="{FF2B5EF4-FFF2-40B4-BE49-F238E27FC236}">
                  <a16:creationId xmlns:a16="http://schemas.microsoft.com/office/drawing/2014/main" id="{D9ABEA44-7B24-41FB-A866-4C18CB4C5F2B}"/>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4432300" y="0"/>
              <a:ext cx="6883400" cy="901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2">
              <a:extLst>
                <a:ext uri="{FF2B5EF4-FFF2-40B4-BE49-F238E27FC236}">
                  <a16:creationId xmlns:a16="http://schemas.microsoft.com/office/drawing/2014/main" id="{94BF09B3-36E0-49C0-A713-9AAFB7B859CB}"/>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6497300" y="0"/>
              <a:ext cx="4470399" cy="88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0CDF7880-9BD2-4A52-A29E-3C2152AD5D32}"/>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455400" y="0"/>
              <a:ext cx="4889500" cy="901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04EB18FD-5F13-DD1D-4D63-A80657CFC2E6}"/>
            </a:ext>
          </a:extLst>
        </xdr:cNvPr>
        <xdr:cNvSpPr/>
      </xdr:nvSpPr>
      <xdr:spPr>
        <a:xfrm>
          <a:off x="21183600" y="25400"/>
          <a:ext cx="2222500" cy="8509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9" name="Rectangle: Rounded Corners 18">
          <a:extLst>
            <a:ext uri="{FF2B5EF4-FFF2-40B4-BE49-F238E27FC236}">
              <a16:creationId xmlns:a16="http://schemas.microsoft.com/office/drawing/2014/main" id="{E0D047EF-7B1F-A107-E0FB-FE92F0E73B9E}"/>
            </a:ext>
          </a:extLst>
        </xdr:cNvPr>
        <xdr:cNvSpPr/>
      </xdr:nvSpPr>
      <xdr:spPr>
        <a:xfrm>
          <a:off x="4751294" y="1103406"/>
          <a:ext cx="3756094" cy="1301376"/>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22" name="Rectangle: Rounded Corners 21">
          <a:extLst>
            <a:ext uri="{FF2B5EF4-FFF2-40B4-BE49-F238E27FC236}">
              <a16:creationId xmlns:a16="http://schemas.microsoft.com/office/drawing/2014/main" id="{506EF864-A735-4792-AA9B-E0DE912CBBDC}"/>
            </a:ext>
          </a:extLst>
        </xdr:cNvPr>
        <xdr:cNvSpPr/>
      </xdr:nvSpPr>
      <xdr:spPr>
        <a:xfrm>
          <a:off x="9613900" y="10922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21" name="Rectangle: Rounded Corners 20">
          <a:extLst>
            <a:ext uri="{FF2B5EF4-FFF2-40B4-BE49-F238E27FC236}">
              <a16:creationId xmlns:a16="http://schemas.microsoft.com/office/drawing/2014/main" id="{5F492996-8F24-41A8-90E3-974174CCF584}"/>
            </a:ext>
          </a:extLst>
        </xdr:cNvPr>
        <xdr:cNvSpPr/>
      </xdr:nvSpPr>
      <xdr:spPr>
        <a:xfrm>
          <a:off x="14452600" y="11176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20" name="Rectangle: Rounded Corners 19">
          <a:extLst>
            <a:ext uri="{FF2B5EF4-FFF2-40B4-BE49-F238E27FC236}">
              <a16:creationId xmlns:a16="http://schemas.microsoft.com/office/drawing/2014/main" id="{9B380762-ABF9-49C6-824F-FFB32C570700}"/>
            </a:ext>
          </a:extLst>
        </xdr:cNvPr>
        <xdr:cNvSpPr/>
      </xdr:nvSpPr>
      <xdr:spPr>
        <a:xfrm>
          <a:off x="19291300" y="1104900"/>
          <a:ext cx="3780000" cy="12827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23" name="Rectangle: Rounded Corners 22">
          <a:extLst>
            <a:ext uri="{FF2B5EF4-FFF2-40B4-BE49-F238E27FC236}">
              <a16:creationId xmlns:a16="http://schemas.microsoft.com/office/drawing/2014/main" id="{1BDCAF8E-92A3-388E-AB4B-26609E0F06EB}"/>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24" name="Rectangle: Rounded Corners 23">
          <a:extLst>
            <a:ext uri="{FF2B5EF4-FFF2-40B4-BE49-F238E27FC236}">
              <a16:creationId xmlns:a16="http://schemas.microsoft.com/office/drawing/2014/main" id="{4396F1C0-E0DF-573F-5975-CC0162987829}"/>
            </a:ext>
          </a:extLst>
        </xdr:cNvPr>
        <xdr:cNvSpPr/>
      </xdr:nvSpPr>
      <xdr:spPr>
        <a:xfrm>
          <a:off x="16370300" y="2603500"/>
          <a:ext cx="7124700" cy="764540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203200</xdr:colOff>
      <xdr:row>21</xdr:row>
      <xdr:rowOff>165100</xdr:rowOff>
    </xdr:from>
    <xdr:to>
      <xdr:col>11</xdr:col>
      <xdr:colOff>317500</xdr:colOff>
      <xdr:row>35</xdr:row>
      <xdr:rowOff>50800</xdr:rowOff>
    </xdr:to>
    <xdr:sp macro="" textlink="">
      <xdr:nvSpPr>
        <xdr:cNvPr id="25" name="Rectangle: Rounded Corners 24">
          <a:extLst>
            <a:ext uri="{FF2B5EF4-FFF2-40B4-BE49-F238E27FC236}">
              <a16:creationId xmlns:a16="http://schemas.microsoft.com/office/drawing/2014/main" id="{F363D9FC-33B7-D16A-2BD2-8A8284FB4E26}"/>
            </a:ext>
          </a:extLst>
        </xdr:cNvPr>
        <xdr:cNvSpPr/>
      </xdr:nvSpPr>
      <xdr:spPr>
        <a:xfrm>
          <a:off x="4368800" y="6299200"/>
          <a:ext cx="7404100" cy="397510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6" name="Rectangle: Rounded Corners 25">
          <a:extLst>
            <a:ext uri="{FF2B5EF4-FFF2-40B4-BE49-F238E27FC236}">
              <a16:creationId xmlns:a16="http://schemas.microsoft.com/office/drawing/2014/main" id="{C373B3CD-1F51-2B0E-8423-C82816CDBF55}"/>
            </a:ext>
          </a:extLst>
        </xdr:cNvPr>
        <xdr:cNvSpPr/>
      </xdr:nvSpPr>
      <xdr:spPr>
        <a:xfrm>
          <a:off x="11899900" y="6311900"/>
          <a:ext cx="4356100" cy="396240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558800</xdr:colOff>
      <xdr:row>21</xdr:row>
      <xdr:rowOff>50800</xdr:rowOff>
    </xdr:to>
    <xdr:graphicFrame macro="">
      <xdr:nvGraphicFramePr>
        <xdr:cNvPr id="27" name="Chart 26">
          <a:extLst>
            <a:ext uri="{FF2B5EF4-FFF2-40B4-BE49-F238E27FC236}">
              <a16:creationId xmlns:a16="http://schemas.microsoft.com/office/drawing/2014/main" id="{70568ECF-F9B3-4D23-8EB0-451544DC5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660400</xdr:colOff>
      <xdr:row>9</xdr:row>
      <xdr:rowOff>38100</xdr:rowOff>
    </xdr:from>
    <xdr:to>
      <xdr:col>22</xdr:col>
      <xdr:colOff>558800</xdr:colOff>
      <xdr:row>31</xdr:row>
      <xdr:rowOff>63500</xdr:rowOff>
    </xdr:to>
    <mc:AlternateContent xmlns:mc="http://schemas.openxmlformats.org/markup-compatibility/2006">
      <mc:Choice xmlns:cx4="http://schemas.microsoft.com/office/drawing/2016/5/10/chartex" Requires="cx4">
        <xdr:graphicFrame macro="">
          <xdr:nvGraphicFramePr>
            <xdr:cNvPr id="28" name="Chart 27">
              <a:extLst>
                <a:ext uri="{FF2B5EF4-FFF2-40B4-BE49-F238E27FC236}">
                  <a16:creationId xmlns:a16="http://schemas.microsoft.com/office/drawing/2014/main" id="{819B94B1-6C7F-4223-83C9-EF08783569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6205200" y="2712720"/>
              <a:ext cx="7152640" cy="65633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406400</xdr:colOff>
      <xdr:row>21</xdr:row>
      <xdr:rowOff>152400</xdr:rowOff>
    </xdr:from>
    <xdr:to>
      <xdr:col>15</xdr:col>
      <xdr:colOff>596900</xdr:colOff>
      <xdr:row>35</xdr:row>
      <xdr:rowOff>12700</xdr:rowOff>
    </xdr:to>
    <xdr:graphicFrame macro="">
      <xdr:nvGraphicFramePr>
        <xdr:cNvPr id="30" name="Chart 29">
          <a:extLst>
            <a:ext uri="{FF2B5EF4-FFF2-40B4-BE49-F238E27FC236}">
              <a16:creationId xmlns:a16="http://schemas.microsoft.com/office/drawing/2014/main" id="{A4A8A2AC-46D2-4332-8764-42F7E85D3D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165100</xdr:colOff>
      <xdr:row>21</xdr:row>
      <xdr:rowOff>127000</xdr:rowOff>
    </xdr:from>
    <xdr:to>
      <xdr:col>11</xdr:col>
      <xdr:colOff>304800</xdr:colOff>
      <xdr:row>35</xdr:row>
      <xdr:rowOff>25400</xdr:rowOff>
    </xdr:to>
    <xdr:graphicFrame macro="">
      <xdr:nvGraphicFramePr>
        <xdr:cNvPr id="31" name="Chart 30">
          <a:extLst>
            <a:ext uri="{FF2B5EF4-FFF2-40B4-BE49-F238E27FC236}">
              <a16:creationId xmlns:a16="http://schemas.microsoft.com/office/drawing/2014/main" id="{6CB57B43-C2F9-4FAA-A7D1-5F9F846876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596900</xdr:colOff>
      <xdr:row>4</xdr:row>
      <xdr:rowOff>20320</xdr:rowOff>
    </xdr:from>
    <xdr:to>
      <xdr:col>6</xdr:col>
      <xdr:colOff>139700</xdr:colOff>
      <xdr:row>5</xdr:row>
      <xdr:rowOff>261620</xdr:rowOff>
    </xdr:to>
    <xdr:sp macro="" textlink="">
      <xdr:nvSpPr>
        <xdr:cNvPr id="9" name="TextBox 8">
          <a:extLst>
            <a:ext uri="{FF2B5EF4-FFF2-40B4-BE49-F238E27FC236}">
              <a16:creationId xmlns:a16="http://schemas.microsoft.com/office/drawing/2014/main" id="{6A26E33F-2B41-4A61-A764-927D3FEB6794}"/>
            </a:ext>
          </a:extLst>
        </xdr:cNvPr>
        <xdr:cNvSpPr txBox="1"/>
      </xdr:nvSpPr>
      <xdr:spPr>
        <a:xfrm>
          <a:off x="4762500" y="118872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Sales</a:t>
          </a:r>
        </a:p>
      </xdr:txBody>
    </xdr:sp>
    <xdr:clientData/>
  </xdr:twoCellAnchor>
  <xdr:twoCellAnchor>
    <xdr:from>
      <xdr:col>4</xdr:col>
      <xdr:colOff>495300</xdr:colOff>
      <xdr:row>5</xdr:row>
      <xdr:rowOff>58420</xdr:rowOff>
    </xdr:from>
    <xdr:to>
      <xdr:col>6</xdr:col>
      <xdr:colOff>551180</xdr:colOff>
      <xdr:row>7</xdr:row>
      <xdr:rowOff>210820</xdr:rowOff>
    </xdr:to>
    <xdr:sp macro="" textlink="Calculations!A4">
      <xdr:nvSpPr>
        <xdr:cNvPr id="14" name="TextBox 13">
          <a:extLst>
            <a:ext uri="{FF2B5EF4-FFF2-40B4-BE49-F238E27FC236}">
              <a16:creationId xmlns:a16="http://schemas.microsoft.com/office/drawing/2014/main" id="{BFAD0D59-E8C9-4B37-B5C2-1868862484AC}"/>
            </a:ext>
          </a:extLst>
        </xdr:cNvPr>
        <xdr:cNvSpPr txBox="1"/>
      </xdr:nvSpPr>
      <xdr:spPr>
        <a:xfrm>
          <a:off x="4660900" y="1518920"/>
          <a:ext cx="213868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E403B2-AFC0-479F-83B0-DC170BA48FB0}" type="TxLink">
            <a:rPr lang="en-US" sz="3200" b="1" i="0" u="none" strike="noStrike">
              <a:solidFill>
                <a:srgbClr val="000000"/>
              </a:solidFill>
              <a:latin typeface="Aptos Narrow"/>
            </a:rPr>
            <a:pPr algn="ctr"/>
            <a:t>$609.2K</a:t>
          </a:fld>
          <a:endParaRPr lang="en-IN" sz="1800" b="1"/>
        </a:p>
      </xdr:txBody>
    </xdr:sp>
    <xdr:clientData/>
  </xdr:twoCellAnchor>
  <mc:AlternateContent xmlns:mc="http://schemas.openxmlformats.org/markup-compatibility/2006">
    <mc:Choice xmlns:a14="http://schemas.microsoft.com/office/drawing/2010/main" Requires="a14">
      <xdr:twoCellAnchor editAs="oneCell">
        <xdr:from>
          <xdr:col>15</xdr:col>
          <xdr:colOff>927100</xdr:colOff>
          <xdr:row>31</xdr:row>
          <xdr:rowOff>121003</xdr:rowOff>
        </xdr:from>
        <xdr:to>
          <xdr:col>22</xdr:col>
          <xdr:colOff>419100</xdr:colOff>
          <xdr:row>35</xdr:row>
          <xdr:rowOff>0</xdr:rowOff>
        </xdr:to>
        <xdr:pic>
          <xdr:nvPicPr>
            <xdr:cNvPr id="29" name="Picture 28">
              <a:extLst>
                <a:ext uri="{FF2B5EF4-FFF2-40B4-BE49-F238E27FC236}">
                  <a16:creationId xmlns:a16="http://schemas.microsoft.com/office/drawing/2014/main" id="{E8CEE4E6-AF22-E927-6FC0-20F4DAE026E9}"/>
                </a:ext>
              </a:extLst>
            </xdr:cNvPr>
            <xdr:cNvPicPr>
              <a:picLocks noChangeAspect="1" noChangeArrowheads="1"/>
              <a:extLst>
                <a:ext uri="{84589F7E-364E-4C9E-8A38-B11213B215E9}">
                  <a14:cameraTool cellRange="Calculations!$N$39:$R$41" spid="_x0000_s10871"/>
                </a:ext>
              </a:extLst>
            </xdr:cNvPicPr>
          </xdr:nvPicPr>
          <xdr:blipFill>
            <a:blip xmlns:r="http://schemas.openxmlformats.org/officeDocument/2006/relationships" r:embed="rId10"/>
            <a:srcRect/>
            <a:stretch>
              <a:fillRect/>
            </a:stretch>
          </xdr:blipFill>
          <xdr:spPr bwMode="auto">
            <a:xfrm>
              <a:off x="16452850" y="9372953"/>
              <a:ext cx="6737350" cy="1066447"/>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38100</xdr:colOff>
      <xdr:row>5</xdr:row>
      <xdr:rowOff>50800</xdr:rowOff>
    </xdr:from>
    <xdr:to>
      <xdr:col>11</xdr:col>
      <xdr:colOff>177800</xdr:colOff>
      <xdr:row>7</xdr:row>
      <xdr:rowOff>203200</xdr:rowOff>
    </xdr:to>
    <xdr:sp macro="" textlink="Calculations!B4">
      <xdr:nvSpPr>
        <xdr:cNvPr id="32" name="TextBox 31">
          <a:extLst>
            <a:ext uri="{FF2B5EF4-FFF2-40B4-BE49-F238E27FC236}">
              <a16:creationId xmlns:a16="http://schemas.microsoft.com/office/drawing/2014/main" id="{0E24AE10-7A11-4FF1-A4CE-B8DD7B2B3CEC}"/>
            </a:ext>
          </a:extLst>
        </xdr:cNvPr>
        <xdr:cNvSpPr txBox="1"/>
      </xdr:nvSpPr>
      <xdr:spPr>
        <a:xfrm>
          <a:off x="9356912" y="1529976"/>
          <a:ext cx="2210547" cy="74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47B9F9-D170-48C6-94E6-66794D1C2B65}" type="TxLink">
            <a:rPr lang="en-US" sz="3200" b="1" i="0" u="none" strike="noStrike">
              <a:solidFill>
                <a:srgbClr val="000000"/>
              </a:solidFill>
              <a:latin typeface="Aptos Narrow"/>
              <a:ea typeface="+mn-ea"/>
              <a:cs typeface="+mn-cs"/>
            </a:rPr>
            <a:pPr marL="0" indent="0" algn="ctr"/>
            <a:t>$81.8K</a:t>
          </a:fld>
          <a:endParaRPr lang="en-IN" sz="3200" b="1" i="0" u="none" strike="noStrike">
            <a:solidFill>
              <a:srgbClr val="000000"/>
            </a:solidFill>
            <a:latin typeface="Aptos Narrow"/>
            <a:ea typeface="+mn-ea"/>
            <a:cs typeface="+mn-cs"/>
          </a:endParaRPr>
        </a:p>
      </xdr:txBody>
    </xdr:sp>
    <xdr:clientData/>
  </xdr:twoCellAnchor>
  <xdr:twoCellAnchor>
    <xdr:from>
      <xdr:col>9</xdr:col>
      <xdr:colOff>228600</xdr:colOff>
      <xdr:row>4</xdr:row>
      <xdr:rowOff>12700</xdr:rowOff>
    </xdr:from>
    <xdr:to>
      <xdr:col>10</xdr:col>
      <xdr:colOff>812800</xdr:colOff>
      <xdr:row>5</xdr:row>
      <xdr:rowOff>254000</xdr:rowOff>
    </xdr:to>
    <xdr:sp macro="" textlink="">
      <xdr:nvSpPr>
        <xdr:cNvPr id="34" name="TextBox 33">
          <a:extLst>
            <a:ext uri="{FF2B5EF4-FFF2-40B4-BE49-F238E27FC236}">
              <a16:creationId xmlns:a16="http://schemas.microsoft.com/office/drawing/2014/main" id="{2B080045-DDCF-4123-ABC1-9C92DF264698}"/>
            </a:ext>
          </a:extLst>
        </xdr:cNvPr>
        <xdr:cNvSpPr txBox="1"/>
      </xdr:nvSpPr>
      <xdr:spPr>
        <a:xfrm>
          <a:off x="9547412" y="1196041"/>
          <a:ext cx="1619623" cy="537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Profit</a:t>
          </a:r>
        </a:p>
      </xdr:txBody>
    </xdr:sp>
    <xdr:clientData/>
  </xdr:twoCellAnchor>
  <xdr:twoCellAnchor>
    <xdr:from>
      <xdr:col>13</xdr:col>
      <xdr:colOff>622300</xdr:colOff>
      <xdr:row>5</xdr:row>
      <xdr:rowOff>63500</xdr:rowOff>
    </xdr:from>
    <xdr:to>
      <xdr:col>15</xdr:col>
      <xdr:colOff>762000</xdr:colOff>
      <xdr:row>7</xdr:row>
      <xdr:rowOff>215900</xdr:rowOff>
    </xdr:to>
    <xdr:sp macro="" textlink="Calculations!C4">
      <xdr:nvSpPr>
        <xdr:cNvPr id="35" name="TextBox 34">
          <a:extLst>
            <a:ext uri="{FF2B5EF4-FFF2-40B4-BE49-F238E27FC236}">
              <a16:creationId xmlns:a16="http://schemas.microsoft.com/office/drawing/2014/main" id="{508DB556-F279-4592-B472-3A3CD45AC5E0}"/>
            </a:ext>
          </a:extLst>
        </xdr:cNvPr>
        <xdr:cNvSpPr txBox="1"/>
      </xdr:nvSpPr>
      <xdr:spPr>
        <a:xfrm>
          <a:off x="14160500" y="15240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37A491-74EA-42FC-84D3-B5046FDDDE64}" type="TxLink">
            <a:rPr lang="en-US" sz="3200" b="1" i="0" u="none" strike="noStrike">
              <a:solidFill>
                <a:srgbClr val="000000"/>
              </a:solidFill>
              <a:latin typeface="Aptos Narrow"/>
              <a:ea typeface="+mn-ea"/>
              <a:cs typeface="+mn-cs"/>
            </a:rPr>
            <a:pPr marL="0" indent="0" algn="ctr"/>
            <a:t>13.4%</a:t>
          </a:fld>
          <a:endParaRPr lang="en-IN" sz="3200" b="1" i="0" u="none" strike="noStrike">
            <a:solidFill>
              <a:srgbClr val="000000"/>
            </a:solidFill>
            <a:latin typeface="Aptos Narrow"/>
            <a:ea typeface="+mn-ea"/>
            <a:cs typeface="+mn-cs"/>
          </a:endParaRPr>
        </a:p>
      </xdr:txBody>
    </xdr:sp>
    <xdr:clientData/>
  </xdr:twoCellAnchor>
  <xdr:twoCellAnchor>
    <xdr:from>
      <xdr:col>13</xdr:col>
      <xdr:colOff>1003300</xdr:colOff>
      <xdr:row>4</xdr:row>
      <xdr:rowOff>0</xdr:rowOff>
    </xdr:from>
    <xdr:to>
      <xdr:col>15</xdr:col>
      <xdr:colOff>546100</xdr:colOff>
      <xdr:row>5</xdr:row>
      <xdr:rowOff>241300</xdr:rowOff>
    </xdr:to>
    <xdr:sp macro="" textlink="">
      <xdr:nvSpPr>
        <xdr:cNvPr id="36" name="TextBox 35">
          <a:extLst>
            <a:ext uri="{FF2B5EF4-FFF2-40B4-BE49-F238E27FC236}">
              <a16:creationId xmlns:a16="http://schemas.microsoft.com/office/drawing/2014/main" id="{F3AFE34E-061A-4729-91EF-6C92602420C3}"/>
            </a:ext>
          </a:extLst>
        </xdr:cNvPr>
        <xdr:cNvSpPr txBox="1"/>
      </xdr:nvSpPr>
      <xdr:spPr>
        <a:xfrm>
          <a:off x="14541500" y="116840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Profit</a:t>
          </a:r>
          <a:r>
            <a:rPr lang="en-IN" sz="1600" b="0" baseline="0">
              <a:latin typeface="Segoe UI" panose="020B0502040204020203" pitchFamily="34" charset="0"/>
              <a:cs typeface="Segoe UI" panose="020B0502040204020203" pitchFamily="34" charset="0"/>
            </a:rPr>
            <a:t> Margin</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38" name="Chart 37">
          <a:extLst>
            <a:ext uri="{FF2B5EF4-FFF2-40B4-BE49-F238E27FC236}">
              <a16:creationId xmlns:a16="http://schemas.microsoft.com/office/drawing/2014/main" id="{485F947B-7155-4465-87C2-014DA1BB85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635000</xdr:colOff>
      <xdr:row>4</xdr:row>
      <xdr:rowOff>25400</xdr:rowOff>
    </xdr:from>
    <xdr:to>
      <xdr:col>20</xdr:col>
      <xdr:colOff>177800</xdr:colOff>
      <xdr:row>5</xdr:row>
      <xdr:rowOff>266700</xdr:rowOff>
    </xdr:to>
    <xdr:sp macro="" textlink="">
      <xdr:nvSpPr>
        <xdr:cNvPr id="39" name="TextBox 38">
          <a:extLst>
            <a:ext uri="{FF2B5EF4-FFF2-40B4-BE49-F238E27FC236}">
              <a16:creationId xmlns:a16="http://schemas.microsoft.com/office/drawing/2014/main" id="{0B314B41-2B15-43AD-BDAC-AF34955E5C58}"/>
            </a:ext>
          </a:extLst>
        </xdr:cNvPr>
        <xdr:cNvSpPr txBox="1"/>
      </xdr:nvSpPr>
      <xdr:spPr>
        <a:xfrm>
          <a:off x="19380200" y="1193800"/>
          <a:ext cx="16256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a:t>
          </a:r>
          <a:r>
            <a:rPr lang="en-IN" sz="1600" b="0" baseline="0">
              <a:latin typeface="Segoe UI" panose="020B0502040204020203" pitchFamily="34" charset="0"/>
              <a:cs typeface="Segoe UI" panose="020B0502040204020203" pitchFamily="34" charset="0"/>
            </a:rPr>
            <a:t> Orders</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215900</xdr:colOff>
      <xdr:row>5</xdr:row>
      <xdr:rowOff>88900</xdr:rowOff>
    </xdr:from>
    <xdr:to>
      <xdr:col>20</xdr:col>
      <xdr:colOff>355600</xdr:colOff>
      <xdr:row>7</xdr:row>
      <xdr:rowOff>241300</xdr:rowOff>
    </xdr:to>
    <xdr:sp macro="" textlink="Calculations!D4">
      <xdr:nvSpPr>
        <xdr:cNvPr id="40" name="TextBox 39">
          <a:extLst>
            <a:ext uri="{FF2B5EF4-FFF2-40B4-BE49-F238E27FC236}">
              <a16:creationId xmlns:a16="http://schemas.microsoft.com/office/drawing/2014/main" id="{31534820-B37E-49A0-9F56-FFDA1AA094AB}"/>
            </a:ext>
          </a:extLst>
        </xdr:cNvPr>
        <xdr:cNvSpPr txBox="1"/>
      </xdr:nvSpPr>
      <xdr:spPr>
        <a:xfrm>
          <a:off x="18961100" y="15494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4B81BD-4671-4561-A5CF-CE8C357E9BF1}" type="TxLink">
            <a:rPr lang="en-US" sz="3200" b="1" i="0" u="none" strike="noStrike">
              <a:solidFill>
                <a:srgbClr val="000000"/>
              </a:solidFill>
              <a:latin typeface="Aptos Narrow"/>
              <a:ea typeface="+mn-ea"/>
              <a:cs typeface="+mn-cs"/>
            </a:rPr>
            <a:pPr marL="0" indent="0" algn="ctr"/>
            <a:t>1315</a:t>
          </a:fld>
          <a:endParaRPr lang="en-IN" sz="3200" b="1" i="0" u="none" strike="noStrike">
            <a:solidFill>
              <a:srgbClr val="000000"/>
            </a:solidFill>
            <a:latin typeface="Aptos Narrow"/>
            <a:ea typeface="+mn-ea"/>
            <a:cs typeface="+mn-cs"/>
          </a:endParaRPr>
        </a:p>
      </xdr:txBody>
    </xdr:sp>
    <xdr:clientData/>
  </xdr:twoCellAnchor>
  <xdr:twoCellAnchor>
    <xdr:from>
      <xdr:col>6</xdr:col>
      <xdr:colOff>419100</xdr:colOff>
      <xdr:row>4</xdr:row>
      <xdr:rowOff>254000</xdr:rowOff>
    </xdr:from>
    <xdr:to>
      <xdr:col>7</xdr:col>
      <xdr:colOff>927100</xdr:colOff>
      <xdr:row>7</xdr:row>
      <xdr:rowOff>241300</xdr:rowOff>
    </xdr:to>
    <xdr:graphicFrame macro="">
      <xdr:nvGraphicFramePr>
        <xdr:cNvPr id="41" name="Sales Small">
          <a:extLst>
            <a:ext uri="{FF2B5EF4-FFF2-40B4-BE49-F238E27FC236}">
              <a16:creationId xmlns:a16="http://schemas.microsoft.com/office/drawing/2014/main" id="{85754B7A-E75B-4364-9798-C2F871711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330200</xdr:colOff>
      <xdr:row>4</xdr:row>
      <xdr:rowOff>279400</xdr:rowOff>
    </xdr:from>
    <xdr:to>
      <xdr:col>21</xdr:col>
      <xdr:colOff>836800</xdr:colOff>
      <xdr:row>7</xdr:row>
      <xdr:rowOff>267100</xdr:rowOff>
    </xdr:to>
    <xdr:graphicFrame macro="">
      <xdr:nvGraphicFramePr>
        <xdr:cNvPr id="43" name="Chart 42">
          <a:extLst>
            <a:ext uri="{FF2B5EF4-FFF2-40B4-BE49-F238E27FC236}">
              <a16:creationId xmlns:a16="http://schemas.microsoft.com/office/drawing/2014/main" id="{95D38400-0CD8-4B1B-8E2C-647032DA0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241300</xdr:colOff>
          <xdr:row>4</xdr:row>
          <xdr:rowOff>0</xdr:rowOff>
        </xdr:from>
        <xdr:to>
          <xdr:col>8</xdr:col>
          <xdr:colOff>23300</xdr:colOff>
          <xdr:row>5</xdr:row>
          <xdr:rowOff>6700</xdr:rowOff>
        </xdr:to>
        <mc:AlternateContent>
          <mc:Choice Requires="a14">
            <xdr:pic>
              <xdr:nvPicPr>
                <xdr:cNvPr id="44" name="Picture 43">
                  <a:extLst>
                    <a:ext uri="{FF2B5EF4-FFF2-40B4-BE49-F238E27FC236}">
                      <a16:creationId xmlns:a16="http://schemas.microsoft.com/office/drawing/2014/main" id="{A812FCEF-A5D7-4061-A24C-F2E7E94FF84C}"/>
                    </a:ext>
                  </a:extLst>
                </xdr:cNvPr>
                <xdr:cNvPicPr>
                  <a:picLocks noChangeArrowheads="1"/>
                  <a:extLst>
                    <a:ext uri="{84589F7E-364E-4C9E-8A38-B11213B215E9}">
                      <a14:cameraTool cellRange="Calculations!$K$7" spid="_x0000_s10872"/>
                    </a:ext>
                  </a:extLst>
                </xdr:cNvPicPr>
              </xdr:nvPicPr>
              <xdr:blipFill>
                <a:blip xmlns:r="http://schemas.openxmlformats.org/officeDocument/2006/relationships" r:embed="rId14"/>
                <a:srcRect/>
                <a:stretch>
                  <a:fillRect/>
                </a:stretch>
              </xdr:blipFill>
              <xdr:spPr bwMode="auto">
                <a:xfrm>
                  <a:off x="6489700" y="1168400"/>
                  <a:ext cx="1864800" cy="298800"/>
                </a:xfrm>
                <a:prstGeom prst="rect">
                  <a:avLst/>
                </a:prstGeom>
                <a:noFill/>
                <a:extLst>
                  <a:ext uri="{909E8E84-426E-40DD-AFC4-6F175D3DCCD1}">
                    <a14:hiddenFill>
                      <a:solidFill>
                        <a:srgbClr val="FFFFFF"/>
                      </a:solidFill>
                    </a14:hiddenFill>
                  </a:ext>
                </a:extLst>
              </xdr:spPr>
            </xdr:pic>
          </mc:Choice>
          <mc:Fallback xmlns=""/>
        </mc:AlternateContent>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876300</xdr:colOff>
          <xdr:row>4</xdr:row>
          <xdr:rowOff>12700</xdr:rowOff>
        </xdr:from>
        <xdr:to>
          <xdr:col>12</xdr:col>
          <xdr:colOff>657860</xdr:colOff>
          <xdr:row>5</xdr:row>
          <xdr:rowOff>20320</xdr:rowOff>
        </xdr:to>
        <xdr:pic>
          <xdr:nvPicPr>
            <xdr:cNvPr id="45" name="Picture 44">
              <a:extLst>
                <a:ext uri="{FF2B5EF4-FFF2-40B4-BE49-F238E27FC236}">
                  <a16:creationId xmlns:a16="http://schemas.microsoft.com/office/drawing/2014/main" id="{0C7552E6-6940-4D57-8484-BF43C78BC015}"/>
                </a:ext>
              </a:extLst>
            </xdr:cNvPr>
            <xdr:cNvPicPr>
              <a:picLocks noChangeAspect="1" noChangeArrowheads="1"/>
              <a:extLst>
                <a:ext uri="{84589F7E-364E-4C9E-8A38-B11213B215E9}">
                  <a14:cameraTool cellRange="Calculations!$K$13" spid="_x0000_s10873"/>
                </a:ext>
              </a:extLst>
            </xdr:cNvPicPr>
          </xdr:nvPicPr>
          <xdr:blipFill>
            <a:blip xmlns:r="http://schemas.openxmlformats.org/officeDocument/2006/relationships" r:embed="rId15"/>
            <a:srcRect/>
            <a:stretch>
              <a:fillRect/>
            </a:stretch>
          </xdr:blipFill>
          <xdr:spPr bwMode="auto">
            <a:xfrm>
              <a:off x="11230535" y="1196041"/>
              <a:ext cx="1852407" cy="30345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152400</xdr:colOff>
          <xdr:row>4</xdr:row>
          <xdr:rowOff>25400</xdr:rowOff>
        </xdr:from>
        <xdr:to>
          <xdr:col>21</xdr:col>
          <xdr:colOff>975360</xdr:colOff>
          <xdr:row>5</xdr:row>
          <xdr:rowOff>33020</xdr:rowOff>
        </xdr:to>
        <xdr:pic>
          <xdr:nvPicPr>
            <xdr:cNvPr id="46" name="Picture 45">
              <a:extLst>
                <a:ext uri="{FF2B5EF4-FFF2-40B4-BE49-F238E27FC236}">
                  <a16:creationId xmlns:a16="http://schemas.microsoft.com/office/drawing/2014/main" id="{0C534EDD-BFCE-4164-8030-EFF2AE8419E7}"/>
                </a:ext>
              </a:extLst>
            </xdr:cNvPr>
            <xdr:cNvPicPr>
              <a:picLocks noChangeAspect="1" noChangeArrowheads="1"/>
              <a:extLst>
                <a:ext uri="{84589F7E-364E-4C9E-8A38-B11213B215E9}">
                  <a14:cameraTool cellRange="Calculations!$K$19" spid="_x0000_s10874"/>
                </a:ext>
              </a:extLst>
            </xdr:cNvPicPr>
          </xdr:nvPicPr>
          <xdr:blipFill>
            <a:blip xmlns:r="http://schemas.openxmlformats.org/officeDocument/2006/relationships" r:embed="rId16"/>
            <a:srcRect/>
            <a:stretch>
              <a:fillRect/>
            </a:stretch>
          </xdr:blipFill>
          <xdr:spPr bwMode="auto">
            <a:xfrm>
              <a:off x="20980400" y="1193800"/>
              <a:ext cx="1864360" cy="2997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16</xdr:col>
      <xdr:colOff>520700</xdr:colOff>
      <xdr:row>5</xdr:row>
      <xdr:rowOff>12700</xdr:rowOff>
    </xdr:from>
    <xdr:to>
      <xdr:col>17</xdr:col>
      <xdr:colOff>0</xdr:colOff>
      <xdr:row>6</xdr:row>
      <xdr:rowOff>228600</xdr:rowOff>
    </xdr:to>
    <xdr:sp macro="" textlink="">
      <xdr:nvSpPr>
        <xdr:cNvPr id="47" name="Oval 46">
          <a:extLst>
            <a:ext uri="{FF2B5EF4-FFF2-40B4-BE49-F238E27FC236}">
              <a16:creationId xmlns:a16="http://schemas.microsoft.com/office/drawing/2014/main" id="{DEB0A357-E0EE-41CE-90BC-9EC93AD8AF74}"/>
            </a:ext>
          </a:extLst>
        </xdr:cNvPr>
        <xdr:cNvSpPr/>
      </xdr:nvSpPr>
      <xdr:spPr>
        <a:xfrm>
          <a:off x="17183100" y="1473200"/>
          <a:ext cx="520700" cy="5080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12700</xdr:colOff>
      <xdr:row>4</xdr:row>
      <xdr:rowOff>88900</xdr:rowOff>
    </xdr:from>
    <xdr:to>
      <xdr:col>22</xdr:col>
      <xdr:colOff>977900</xdr:colOff>
      <xdr:row>4</xdr:row>
      <xdr:rowOff>101600</xdr:rowOff>
    </xdr:to>
    <xdr:cxnSp macro="">
      <xdr:nvCxnSpPr>
        <xdr:cNvPr id="16" name="Straight Connector 15" hidden="1">
          <a:extLst>
            <a:ext uri="{FF2B5EF4-FFF2-40B4-BE49-F238E27FC236}">
              <a16:creationId xmlns:a16="http://schemas.microsoft.com/office/drawing/2014/main" id="{76F2A264-EBA5-153C-2C6E-74FB2B8BB833}"/>
            </a:ext>
          </a:extLst>
        </xdr:cNvPr>
        <xdr:cNvCxnSpPr/>
      </xdr:nvCxnSpPr>
      <xdr:spPr>
        <a:xfrm>
          <a:off x="4178300" y="12573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33" name="Straight Connector 32" hidden="1">
          <a:extLst>
            <a:ext uri="{FF2B5EF4-FFF2-40B4-BE49-F238E27FC236}">
              <a16:creationId xmlns:a16="http://schemas.microsoft.com/office/drawing/2014/main" id="{5938BE6C-D7FD-4C29-B7C0-6F79DDF6D695}"/>
            </a:ext>
          </a:extLst>
        </xdr:cNvPr>
        <xdr:cNvCxnSpPr/>
      </xdr:nvCxnSpPr>
      <xdr:spPr>
        <a:xfrm>
          <a:off x="4344894" y="1555376"/>
          <a:ext cx="19031324"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51" name="Straight Connector 50" hidden="1">
          <a:extLst>
            <a:ext uri="{FF2B5EF4-FFF2-40B4-BE49-F238E27FC236}">
              <a16:creationId xmlns:a16="http://schemas.microsoft.com/office/drawing/2014/main" id="{DC6FC33F-4D55-47E7-8CD2-AB640A37BA50}"/>
            </a:ext>
          </a:extLst>
        </xdr:cNvPr>
        <xdr:cNvCxnSpPr/>
      </xdr:nvCxnSpPr>
      <xdr:spPr>
        <a:xfrm>
          <a:off x="3695700" y="20066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56" name="Straight Connector 55" hidden="1">
          <a:extLst>
            <a:ext uri="{FF2B5EF4-FFF2-40B4-BE49-F238E27FC236}">
              <a16:creationId xmlns:a16="http://schemas.microsoft.com/office/drawing/2014/main" id="{92E75427-5D36-502C-CC74-6F3C2FE4DD97}"/>
            </a:ext>
          </a:extLst>
        </xdr:cNvPr>
        <xdr:cNvCxnSpPr/>
      </xdr:nvCxnSpPr>
      <xdr:spPr>
        <a:xfrm>
          <a:off x="81534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57" name="Straight Connector 56" hidden="1">
          <a:extLst>
            <a:ext uri="{FF2B5EF4-FFF2-40B4-BE49-F238E27FC236}">
              <a16:creationId xmlns:a16="http://schemas.microsoft.com/office/drawing/2014/main" id="{055C2926-5D50-49AA-BC60-B80A4B20E8A7}"/>
            </a:ext>
          </a:extLst>
        </xdr:cNvPr>
        <xdr:cNvCxnSpPr/>
      </xdr:nvCxnSpPr>
      <xdr:spPr>
        <a:xfrm>
          <a:off x="5092700" y="914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58" name="Straight Connector 57" hidden="1">
          <a:extLst>
            <a:ext uri="{FF2B5EF4-FFF2-40B4-BE49-F238E27FC236}">
              <a16:creationId xmlns:a16="http://schemas.microsoft.com/office/drawing/2014/main" id="{6FC0057D-9452-4862-B1B8-CB6DD0B19FB5}"/>
            </a:ext>
          </a:extLst>
        </xdr:cNvPr>
        <xdr:cNvCxnSpPr/>
      </xdr:nvCxnSpPr>
      <xdr:spPr>
        <a:xfrm>
          <a:off x="99187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59" name="Straight Connector 58" hidden="1">
          <a:extLst>
            <a:ext uri="{FF2B5EF4-FFF2-40B4-BE49-F238E27FC236}">
              <a16:creationId xmlns:a16="http://schemas.microsoft.com/office/drawing/2014/main" id="{1A0A3080-3125-4BDB-BFC2-A2035BA6D86C}"/>
            </a:ext>
          </a:extLst>
        </xdr:cNvPr>
        <xdr:cNvCxnSpPr/>
      </xdr:nvCxnSpPr>
      <xdr:spPr>
        <a:xfrm>
          <a:off x="129413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60" name="Straight Connector 59" hidden="1">
          <a:extLst>
            <a:ext uri="{FF2B5EF4-FFF2-40B4-BE49-F238E27FC236}">
              <a16:creationId xmlns:a16="http://schemas.microsoft.com/office/drawing/2014/main" id="{EED3F4F9-1AB8-4EBB-A415-EDA751ACDCCD}"/>
            </a:ext>
          </a:extLst>
        </xdr:cNvPr>
        <xdr:cNvCxnSpPr/>
      </xdr:nvCxnSpPr>
      <xdr:spPr>
        <a:xfrm>
          <a:off x="147955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61" name="Straight Connector 60" hidden="1">
          <a:extLst>
            <a:ext uri="{FF2B5EF4-FFF2-40B4-BE49-F238E27FC236}">
              <a16:creationId xmlns:a16="http://schemas.microsoft.com/office/drawing/2014/main" id="{AD4485E5-9D2D-4F68-AD29-A8F4400A3536}"/>
            </a:ext>
          </a:extLst>
        </xdr:cNvPr>
        <xdr:cNvCxnSpPr/>
      </xdr:nvCxnSpPr>
      <xdr:spPr>
        <a:xfrm>
          <a:off x="178816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901700</xdr:colOff>
      <xdr:row>3</xdr:row>
      <xdr:rowOff>50800</xdr:rowOff>
    </xdr:from>
    <xdr:to>
      <xdr:col>18</xdr:col>
      <xdr:colOff>901700</xdr:colOff>
      <xdr:row>9</xdr:row>
      <xdr:rowOff>50800</xdr:rowOff>
    </xdr:to>
    <xdr:cxnSp macro="">
      <xdr:nvCxnSpPr>
        <xdr:cNvPr id="62" name="Straight Connector 61" hidden="1">
          <a:extLst>
            <a:ext uri="{FF2B5EF4-FFF2-40B4-BE49-F238E27FC236}">
              <a16:creationId xmlns:a16="http://schemas.microsoft.com/office/drawing/2014/main" id="{AE1E886C-4811-4798-9D91-762ED2B0281D}"/>
            </a:ext>
          </a:extLst>
        </xdr:cNvPr>
        <xdr:cNvCxnSpPr/>
      </xdr:nvCxnSpPr>
      <xdr:spPr>
        <a:xfrm>
          <a:off x="196469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774700</xdr:colOff>
      <xdr:row>3</xdr:row>
      <xdr:rowOff>165100</xdr:rowOff>
    </xdr:from>
    <xdr:to>
      <xdr:col>21</xdr:col>
      <xdr:colOff>774700</xdr:colOff>
      <xdr:row>9</xdr:row>
      <xdr:rowOff>165100</xdr:rowOff>
    </xdr:to>
    <xdr:cxnSp macro="">
      <xdr:nvCxnSpPr>
        <xdr:cNvPr id="63" name="Straight Connector 62" hidden="1">
          <a:extLst>
            <a:ext uri="{FF2B5EF4-FFF2-40B4-BE49-F238E27FC236}">
              <a16:creationId xmlns:a16="http://schemas.microsoft.com/office/drawing/2014/main" id="{854CF184-9B4C-46EE-A0BA-F922FD93C2B2}"/>
            </a:ext>
          </a:extLst>
        </xdr:cNvPr>
        <xdr:cNvCxnSpPr/>
      </xdr:nvCxnSpPr>
      <xdr:spPr>
        <a:xfrm>
          <a:off x="22644100" y="1041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12700</xdr:colOff>
      <xdr:row>4</xdr:row>
      <xdr:rowOff>190500</xdr:rowOff>
    </xdr:from>
    <xdr:to>
      <xdr:col>12</xdr:col>
      <xdr:colOff>519300</xdr:colOff>
      <xdr:row>7</xdr:row>
      <xdr:rowOff>178200</xdr:rowOff>
    </xdr:to>
    <xdr:graphicFrame macro="">
      <xdr:nvGraphicFramePr>
        <xdr:cNvPr id="15" name="Chart 14">
          <a:extLst>
            <a:ext uri="{FF2B5EF4-FFF2-40B4-BE49-F238E27FC236}">
              <a16:creationId xmlns:a16="http://schemas.microsoft.com/office/drawing/2014/main" id="{8C5D59BD-0983-4868-B0FA-9496B33D6A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571500</xdr:colOff>
      <xdr:row>25</xdr:row>
      <xdr:rowOff>50800</xdr:rowOff>
    </xdr:from>
    <xdr:to>
      <xdr:col>12</xdr:col>
      <xdr:colOff>635000</xdr:colOff>
      <xdr:row>26</xdr:row>
      <xdr:rowOff>12700</xdr:rowOff>
    </xdr:to>
    <xdr:sp macro="" textlink="">
      <xdr:nvSpPr>
        <xdr:cNvPr id="17" name="TextBox 16">
          <a:extLst>
            <a:ext uri="{FF2B5EF4-FFF2-40B4-BE49-F238E27FC236}">
              <a16:creationId xmlns:a16="http://schemas.microsoft.com/office/drawing/2014/main" id="{3D139E63-FBE7-D57E-C538-A3D3921CB458}"/>
            </a:ext>
          </a:extLst>
        </xdr:cNvPr>
        <xdr:cNvSpPr txBox="1"/>
      </xdr:nvSpPr>
      <xdr:spPr>
        <a:xfrm>
          <a:off x="12026900" y="7353300"/>
          <a:ext cx="11049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1">
                  <a:lumMod val="65000"/>
                  <a:lumOff val="35000"/>
                </a:schemeClr>
              </a:solidFill>
            </a:rPr>
            <a:t>Target 60K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203200</xdr:colOff>
      <xdr:row>3</xdr:row>
      <xdr:rowOff>114300</xdr:rowOff>
    </xdr:from>
    <xdr:to>
      <xdr:col>22</xdr:col>
      <xdr:colOff>596900</xdr:colOff>
      <xdr:row>8</xdr:row>
      <xdr:rowOff>203200</xdr:rowOff>
    </xdr:to>
    <xdr:sp macro="" textlink="">
      <xdr:nvSpPr>
        <xdr:cNvPr id="2" name="Rectangle: Rounded Corners 1">
          <a:extLst>
            <a:ext uri="{FF2B5EF4-FFF2-40B4-BE49-F238E27FC236}">
              <a16:creationId xmlns:a16="http://schemas.microsoft.com/office/drawing/2014/main" id="{825072BE-363C-4FCE-8212-5103D1738746}"/>
            </a:ext>
          </a:extLst>
        </xdr:cNvPr>
        <xdr:cNvSpPr/>
      </xdr:nvSpPr>
      <xdr:spPr>
        <a:xfrm>
          <a:off x="4348480" y="1005840"/>
          <a:ext cx="19047460" cy="15748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4</xdr:col>
      <xdr:colOff>0</xdr:colOff>
      <xdr:row>35</xdr:row>
      <xdr:rowOff>38100</xdr:rowOff>
    </xdr:to>
    <xdr:grpSp>
      <xdr:nvGrpSpPr>
        <xdr:cNvPr id="55" name="Panel">
          <a:extLst>
            <a:ext uri="{FF2B5EF4-FFF2-40B4-BE49-F238E27FC236}">
              <a16:creationId xmlns:a16="http://schemas.microsoft.com/office/drawing/2014/main" id="{E205424D-0F75-B263-BF25-A346F3F546E9}"/>
            </a:ext>
          </a:extLst>
        </xdr:cNvPr>
        <xdr:cNvGrpSpPr/>
      </xdr:nvGrpSpPr>
      <xdr:grpSpPr>
        <a:xfrm>
          <a:off x="0" y="0"/>
          <a:ext cx="4165600" cy="10261600"/>
          <a:chOff x="0" y="0"/>
          <a:chExt cx="4165600" cy="10261600"/>
        </a:xfrm>
      </xdr:grpSpPr>
      <xdr:sp macro="" textlink="">
        <xdr:nvSpPr>
          <xdr:cNvPr id="3" name="Rectangle 2">
            <a:extLst>
              <a:ext uri="{FF2B5EF4-FFF2-40B4-BE49-F238E27FC236}">
                <a16:creationId xmlns:a16="http://schemas.microsoft.com/office/drawing/2014/main" id="{AFC5DCA1-62A5-4CE1-878E-11DBF4072E6B}"/>
              </a:ext>
            </a:extLst>
          </xdr:cNvPr>
          <xdr:cNvSpPr/>
        </xdr:nvSpPr>
        <xdr:spPr>
          <a:xfrm>
            <a:off x="0" y="0"/>
            <a:ext cx="4165600" cy="1026160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AD08924F-8827-4972-8B66-5C0A2EAB9296}"/>
              </a:ext>
            </a:extLst>
          </xdr:cNvPr>
          <xdr:cNvSpPr/>
        </xdr:nvSpPr>
        <xdr:spPr>
          <a:xfrm>
            <a:off x="165100" y="177800"/>
            <a:ext cx="3810000" cy="129540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baseline="0"/>
              <a:t>Profit Overview </a:t>
            </a:r>
          </a:p>
          <a:p>
            <a:pPr algn="l"/>
            <a:r>
              <a:rPr lang="en-IN" sz="3200" b="1" baseline="0"/>
              <a:t>Dashboard</a:t>
            </a:r>
            <a:endParaRPr lang="en-IN" sz="3200" b="1"/>
          </a:p>
        </xdr:txBody>
      </xdr:sp>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FF47F9E-FF87-4508-8C81-0D49E57955F3}"/>
              </a:ext>
            </a:extLst>
          </xdr:cNvPr>
          <xdr:cNvSpPr/>
        </xdr:nvSpPr>
        <xdr:spPr>
          <a:xfrm>
            <a:off x="381000" y="49403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7" name="Rectangle: Rounded Corners 6">
            <a:extLst>
              <a:ext uri="{FF2B5EF4-FFF2-40B4-BE49-F238E27FC236}">
                <a16:creationId xmlns:a16="http://schemas.microsoft.com/office/drawing/2014/main" id="{4B0AAC4A-9AAE-4237-B5D5-80C15AE20CA7}"/>
              </a:ext>
            </a:extLst>
          </xdr:cNvPr>
          <xdr:cNvSpPr/>
        </xdr:nvSpPr>
        <xdr:spPr>
          <a:xfrm>
            <a:off x="381000" y="59182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Profit</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9F8FC61A-45C6-4375-8F0F-21B329FDCD59}"/>
              </a:ext>
            </a:extLst>
          </xdr:cNvPr>
          <xdr:cNvSpPr/>
        </xdr:nvSpPr>
        <xdr:spPr>
          <a:xfrm>
            <a:off x="381000" y="69469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74987B99-A162-4933-97A5-243F300FB7DF}"/>
              </a:ext>
            </a:extLst>
          </xdr:cNvPr>
          <xdr:cNvSpPr/>
        </xdr:nvSpPr>
        <xdr:spPr>
          <a:xfrm>
            <a:off x="381000" y="79756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5">
              <a:extLst>
                <a:ext uri="{FF2B5EF4-FFF2-40B4-BE49-F238E27FC236}">
                  <a16:creationId xmlns:a16="http://schemas.microsoft.com/office/drawing/2014/main" id="{C5D60E8C-46E7-46D1-89D7-55FC34EC85D9}"/>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4406900" y="0"/>
              <a:ext cx="6845300" cy="920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3">
              <a:extLst>
                <a:ext uri="{FF2B5EF4-FFF2-40B4-BE49-F238E27FC236}">
                  <a16:creationId xmlns:a16="http://schemas.microsoft.com/office/drawing/2014/main" id="{A3394196-314B-44BE-8FE5-20337618E873}"/>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16402050" y="0"/>
              <a:ext cx="4438649" cy="908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3">
              <a:extLst>
                <a:ext uri="{FF2B5EF4-FFF2-40B4-BE49-F238E27FC236}">
                  <a16:creationId xmlns:a16="http://schemas.microsoft.com/office/drawing/2014/main" id="{FD827D76-5DDA-4ADB-82F1-386F079DE208}"/>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1385550" y="0"/>
              <a:ext cx="4864100" cy="920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8C66A0C1-E0A8-4739-8213-8343CE8410C8}"/>
            </a:ext>
          </a:extLst>
        </xdr:cNvPr>
        <xdr:cNvSpPr/>
      </xdr:nvSpPr>
      <xdr:spPr>
        <a:xfrm>
          <a:off x="21082000" y="25400"/>
          <a:ext cx="2212340" cy="8661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4" name="Rectangle: Rounded Corners 13">
          <a:extLst>
            <a:ext uri="{FF2B5EF4-FFF2-40B4-BE49-F238E27FC236}">
              <a16:creationId xmlns:a16="http://schemas.microsoft.com/office/drawing/2014/main" id="{96712581-A869-48A1-BCAF-F3BF76B99570}"/>
            </a:ext>
          </a:extLst>
        </xdr:cNvPr>
        <xdr:cNvSpPr/>
      </xdr:nvSpPr>
      <xdr:spPr>
        <a:xfrm>
          <a:off x="4749800" y="1111250"/>
          <a:ext cx="375460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15" name="Rectangle: Rounded Corners 14">
          <a:extLst>
            <a:ext uri="{FF2B5EF4-FFF2-40B4-BE49-F238E27FC236}">
              <a16:creationId xmlns:a16="http://schemas.microsoft.com/office/drawing/2014/main" id="{0DEBF0D2-109D-4221-9ED6-4E6B7F3C1E4B}"/>
            </a:ext>
          </a:extLst>
        </xdr:cNvPr>
        <xdr:cNvSpPr/>
      </xdr:nvSpPr>
      <xdr:spPr>
        <a:xfrm>
          <a:off x="9556750" y="1111250"/>
          <a:ext cx="376095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16" name="Rectangle: Rounded Corners 15">
          <a:extLst>
            <a:ext uri="{FF2B5EF4-FFF2-40B4-BE49-F238E27FC236}">
              <a16:creationId xmlns:a16="http://schemas.microsoft.com/office/drawing/2014/main" id="{39372ED0-C1B2-4CBD-A558-CE35D58C3473}"/>
            </a:ext>
          </a:extLst>
        </xdr:cNvPr>
        <xdr:cNvSpPr/>
      </xdr:nvSpPr>
      <xdr:spPr>
        <a:xfrm>
          <a:off x="14386560" y="11328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17" name="Rectangle: Rounded Corners 16">
          <a:extLst>
            <a:ext uri="{FF2B5EF4-FFF2-40B4-BE49-F238E27FC236}">
              <a16:creationId xmlns:a16="http://schemas.microsoft.com/office/drawing/2014/main" id="{1DE8A5C9-A256-4BCD-AB13-3DFB702FAED3}"/>
            </a:ext>
          </a:extLst>
        </xdr:cNvPr>
        <xdr:cNvSpPr/>
      </xdr:nvSpPr>
      <xdr:spPr>
        <a:xfrm>
          <a:off x="19199860" y="11201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18" name="Rectangle: Rounded Corners 17">
          <a:extLst>
            <a:ext uri="{FF2B5EF4-FFF2-40B4-BE49-F238E27FC236}">
              <a16:creationId xmlns:a16="http://schemas.microsoft.com/office/drawing/2014/main" id="{7ECC3DB6-FDDB-4C9F-9EA4-4675089EEB84}"/>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19" name="Rectangle: Rounded Corners 18">
          <a:extLst>
            <a:ext uri="{FF2B5EF4-FFF2-40B4-BE49-F238E27FC236}">
              <a16:creationId xmlns:a16="http://schemas.microsoft.com/office/drawing/2014/main" id="{6B448965-CCAF-4040-AB8C-8CA64E8C09F0}"/>
            </a:ext>
          </a:extLst>
        </xdr:cNvPr>
        <xdr:cNvSpPr/>
      </xdr:nvSpPr>
      <xdr:spPr>
        <a:xfrm>
          <a:off x="16294100" y="2644140"/>
          <a:ext cx="7089140" cy="778256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215900</xdr:colOff>
      <xdr:row>21</xdr:row>
      <xdr:rowOff>215900</xdr:rowOff>
    </xdr:from>
    <xdr:to>
      <xdr:col>11</xdr:col>
      <xdr:colOff>330200</xdr:colOff>
      <xdr:row>35</xdr:row>
      <xdr:rowOff>101600</xdr:rowOff>
    </xdr:to>
    <xdr:sp macro="" textlink="">
      <xdr:nvSpPr>
        <xdr:cNvPr id="20" name="Rectangle: Rounded Corners 19">
          <a:extLst>
            <a:ext uri="{FF2B5EF4-FFF2-40B4-BE49-F238E27FC236}">
              <a16:creationId xmlns:a16="http://schemas.microsoft.com/office/drawing/2014/main" id="{E0F86040-6CA4-4861-99E0-27D51F3FEED4}"/>
            </a:ext>
          </a:extLst>
        </xdr:cNvPr>
        <xdr:cNvSpPr/>
      </xdr:nvSpPr>
      <xdr:spPr>
        <a:xfrm>
          <a:off x="4381500" y="6350000"/>
          <a:ext cx="7404100" cy="397510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1" name="Rectangle: Rounded Corners 20">
          <a:extLst>
            <a:ext uri="{FF2B5EF4-FFF2-40B4-BE49-F238E27FC236}">
              <a16:creationId xmlns:a16="http://schemas.microsoft.com/office/drawing/2014/main" id="{5FD4703B-9B7D-4B1A-8FB5-CE006A3A2896}"/>
            </a:ext>
          </a:extLst>
        </xdr:cNvPr>
        <xdr:cNvSpPr/>
      </xdr:nvSpPr>
      <xdr:spPr>
        <a:xfrm>
          <a:off x="11899900" y="6311900"/>
          <a:ext cx="4356100" cy="396240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368300</xdr:colOff>
      <xdr:row>5</xdr:row>
      <xdr:rowOff>50800</xdr:rowOff>
    </xdr:from>
    <xdr:to>
      <xdr:col>6</xdr:col>
      <xdr:colOff>508000</xdr:colOff>
      <xdr:row>7</xdr:row>
      <xdr:rowOff>203200</xdr:rowOff>
    </xdr:to>
    <xdr:sp macro="" textlink="Calculations!B4">
      <xdr:nvSpPr>
        <xdr:cNvPr id="29" name="TextBox 28">
          <a:extLst>
            <a:ext uri="{FF2B5EF4-FFF2-40B4-BE49-F238E27FC236}">
              <a16:creationId xmlns:a16="http://schemas.microsoft.com/office/drawing/2014/main" id="{DCBCA215-E196-4A24-B047-44881FAC218B}"/>
            </a:ext>
          </a:extLst>
        </xdr:cNvPr>
        <xdr:cNvSpPr txBox="1"/>
      </xdr:nvSpPr>
      <xdr:spPr>
        <a:xfrm>
          <a:off x="4508500" y="154305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47B9F9-D170-48C6-94E6-66794D1C2B65}" type="TxLink">
            <a:rPr lang="en-US" sz="3200" b="1" i="0" u="none" strike="noStrike">
              <a:solidFill>
                <a:srgbClr val="000000"/>
              </a:solidFill>
              <a:latin typeface="Aptos Narrow"/>
              <a:ea typeface="+mn-ea"/>
              <a:cs typeface="+mn-cs"/>
            </a:rPr>
            <a:pPr marL="0" indent="0" algn="ctr"/>
            <a:t>$81.8K</a:t>
          </a:fld>
          <a:endParaRPr lang="en-IN" sz="3200" b="1" i="0" u="none" strike="noStrike">
            <a:solidFill>
              <a:srgbClr val="000000"/>
            </a:solidFill>
            <a:latin typeface="Aptos Narrow"/>
            <a:ea typeface="+mn-ea"/>
            <a:cs typeface="+mn-cs"/>
          </a:endParaRPr>
        </a:p>
      </xdr:txBody>
    </xdr:sp>
    <xdr:clientData/>
  </xdr:twoCellAnchor>
  <xdr:twoCellAnchor>
    <xdr:from>
      <xdr:col>4</xdr:col>
      <xdr:colOff>622300</xdr:colOff>
      <xdr:row>4</xdr:row>
      <xdr:rowOff>12700</xdr:rowOff>
    </xdr:from>
    <xdr:to>
      <xdr:col>6</xdr:col>
      <xdr:colOff>165100</xdr:colOff>
      <xdr:row>5</xdr:row>
      <xdr:rowOff>260350</xdr:rowOff>
    </xdr:to>
    <xdr:sp macro="" textlink="">
      <xdr:nvSpPr>
        <xdr:cNvPr id="30" name="TextBox 29">
          <a:extLst>
            <a:ext uri="{FF2B5EF4-FFF2-40B4-BE49-F238E27FC236}">
              <a16:creationId xmlns:a16="http://schemas.microsoft.com/office/drawing/2014/main" id="{730FA839-B762-4B7F-B283-593287C836AA}"/>
            </a:ext>
          </a:extLst>
        </xdr:cNvPr>
        <xdr:cNvSpPr txBox="1"/>
      </xdr:nvSpPr>
      <xdr:spPr>
        <a:xfrm>
          <a:off x="4762500" y="1206500"/>
          <a:ext cx="1612900"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Profit</a:t>
          </a:r>
        </a:p>
      </xdr:txBody>
    </xdr:sp>
    <xdr:clientData/>
  </xdr:twoCellAnchor>
  <xdr:twoCellAnchor>
    <xdr:from>
      <xdr:col>8</xdr:col>
      <xdr:colOff>958850</xdr:colOff>
      <xdr:row>5</xdr:row>
      <xdr:rowOff>57150</xdr:rowOff>
    </xdr:from>
    <xdr:to>
      <xdr:col>11</xdr:col>
      <xdr:colOff>63500</xdr:colOff>
      <xdr:row>7</xdr:row>
      <xdr:rowOff>209550</xdr:rowOff>
    </xdr:to>
    <xdr:sp macro="" textlink="Calculations!C4">
      <xdr:nvSpPr>
        <xdr:cNvPr id="31" name="TextBox 30">
          <a:extLst>
            <a:ext uri="{FF2B5EF4-FFF2-40B4-BE49-F238E27FC236}">
              <a16:creationId xmlns:a16="http://schemas.microsoft.com/office/drawing/2014/main" id="{51E35D27-ABED-4E10-9B74-D403A4AFCE11}"/>
            </a:ext>
          </a:extLst>
        </xdr:cNvPr>
        <xdr:cNvSpPr txBox="1"/>
      </xdr:nvSpPr>
      <xdr:spPr>
        <a:xfrm>
          <a:off x="9239250" y="154940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37A491-74EA-42FC-84D3-B5046FDDDE64}" type="TxLink">
            <a:rPr lang="en-US" sz="3200" b="1" i="0" u="none" strike="noStrike">
              <a:solidFill>
                <a:srgbClr val="000000"/>
              </a:solidFill>
              <a:latin typeface="Aptos Narrow"/>
              <a:ea typeface="+mn-ea"/>
              <a:cs typeface="+mn-cs"/>
            </a:rPr>
            <a:pPr marL="0" indent="0" algn="ctr"/>
            <a:t>13.4%</a:t>
          </a:fld>
          <a:endParaRPr lang="en-IN" sz="3200" b="1" i="0" u="none" strike="noStrike">
            <a:solidFill>
              <a:srgbClr val="000000"/>
            </a:solidFill>
            <a:latin typeface="Aptos Narrow"/>
            <a:ea typeface="+mn-ea"/>
            <a:cs typeface="+mn-cs"/>
          </a:endParaRPr>
        </a:p>
      </xdr:txBody>
    </xdr:sp>
    <xdr:clientData/>
  </xdr:twoCellAnchor>
  <xdr:twoCellAnchor>
    <xdr:from>
      <xdr:col>9</xdr:col>
      <xdr:colOff>304800</xdr:colOff>
      <xdr:row>4</xdr:row>
      <xdr:rowOff>12700</xdr:rowOff>
    </xdr:from>
    <xdr:to>
      <xdr:col>10</xdr:col>
      <xdr:colOff>882650</xdr:colOff>
      <xdr:row>5</xdr:row>
      <xdr:rowOff>254000</xdr:rowOff>
    </xdr:to>
    <xdr:sp macro="" textlink="">
      <xdr:nvSpPr>
        <xdr:cNvPr id="32" name="TextBox 31">
          <a:extLst>
            <a:ext uri="{FF2B5EF4-FFF2-40B4-BE49-F238E27FC236}">
              <a16:creationId xmlns:a16="http://schemas.microsoft.com/office/drawing/2014/main" id="{0756FF79-7974-4564-9EC2-CDBE7E3B6D5F}"/>
            </a:ext>
          </a:extLst>
        </xdr:cNvPr>
        <xdr:cNvSpPr txBox="1"/>
      </xdr:nvSpPr>
      <xdr:spPr>
        <a:xfrm>
          <a:off x="9620250" y="1206500"/>
          <a:ext cx="161290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Profit</a:t>
          </a:r>
          <a:r>
            <a:rPr lang="en-IN" sz="1600" b="0" baseline="0">
              <a:latin typeface="Segoe UI" panose="020B0502040204020203" pitchFamily="34" charset="0"/>
              <a:cs typeface="Segoe UI" panose="020B0502040204020203" pitchFamily="34" charset="0"/>
            </a:rPr>
            <a:t> Margin</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33" name="Chart 32">
          <a:extLst>
            <a:ext uri="{FF2B5EF4-FFF2-40B4-BE49-F238E27FC236}">
              <a16:creationId xmlns:a16="http://schemas.microsoft.com/office/drawing/2014/main" id="{A7A57B3D-F4AA-4218-94B2-C5A79E1442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488950</xdr:colOff>
      <xdr:row>4</xdr:row>
      <xdr:rowOff>31750</xdr:rowOff>
    </xdr:from>
    <xdr:to>
      <xdr:col>20</xdr:col>
      <xdr:colOff>520700</xdr:colOff>
      <xdr:row>5</xdr:row>
      <xdr:rowOff>273050</xdr:rowOff>
    </xdr:to>
    <xdr:sp macro="" textlink="">
      <xdr:nvSpPr>
        <xdr:cNvPr id="34" name="TextBox 33">
          <a:extLst>
            <a:ext uri="{FF2B5EF4-FFF2-40B4-BE49-F238E27FC236}">
              <a16:creationId xmlns:a16="http://schemas.microsoft.com/office/drawing/2014/main" id="{5544A770-76D7-4FC4-BF5B-E54E81A3BF6D}"/>
            </a:ext>
          </a:extLst>
        </xdr:cNvPr>
        <xdr:cNvSpPr txBox="1"/>
      </xdr:nvSpPr>
      <xdr:spPr>
        <a:xfrm>
          <a:off x="19119850" y="1225550"/>
          <a:ext cx="21018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latin typeface="Segoe UI" panose="020B0502040204020203" pitchFamily="34" charset="0"/>
              <a:cs typeface="Segoe UI" panose="020B0502040204020203" pitchFamily="34" charset="0"/>
            </a:rPr>
            <a:t>Return Revenue</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603250</xdr:colOff>
      <xdr:row>5</xdr:row>
      <xdr:rowOff>69850</xdr:rowOff>
    </xdr:from>
    <xdr:to>
      <xdr:col>20</xdr:col>
      <xdr:colOff>146050</xdr:colOff>
      <xdr:row>7</xdr:row>
      <xdr:rowOff>222250</xdr:rowOff>
    </xdr:to>
    <xdr:sp macro="" textlink="Calculations!B113">
      <xdr:nvSpPr>
        <xdr:cNvPr id="35" name="TextBox 34">
          <a:extLst>
            <a:ext uri="{FF2B5EF4-FFF2-40B4-BE49-F238E27FC236}">
              <a16:creationId xmlns:a16="http://schemas.microsoft.com/office/drawing/2014/main" id="{64893EED-CAB8-4AC9-82CB-263F32517D2E}"/>
            </a:ext>
          </a:extLst>
        </xdr:cNvPr>
        <xdr:cNvSpPr txBox="1"/>
      </xdr:nvSpPr>
      <xdr:spPr>
        <a:xfrm>
          <a:off x="19234150" y="1562100"/>
          <a:ext cx="16129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597426-4D04-4B41-A0BA-6F1CCC23B011}" type="TxLink">
            <a:rPr lang="en-US" sz="3200" b="1" i="0" u="none" strike="noStrike">
              <a:solidFill>
                <a:srgbClr val="000000"/>
              </a:solidFill>
              <a:latin typeface="Aptos Narrow"/>
              <a:ea typeface="+mn-ea"/>
              <a:cs typeface="+mn-cs"/>
            </a:rPr>
            <a:pPr marL="0" indent="0" algn="ctr"/>
            <a:t>$36.1K</a:t>
          </a:fld>
          <a:endParaRPr lang="en-IN" sz="3200" b="1" i="0" u="none" strike="noStrike">
            <a:solidFill>
              <a:srgbClr val="000000"/>
            </a:solidFill>
            <a:latin typeface="Aptos Narrow"/>
            <a:ea typeface="+mn-ea"/>
            <a:cs typeface="+mn-cs"/>
          </a:endParaRPr>
        </a:p>
      </xdr:txBody>
    </xdr:sp>
    <xdr:clientData/>
  </xdr:twoCellAnchor>
  <xdr:twoCellAnchor>
    <xdr:from>
      <xdr:col>6</xdr:col>
      <xdr:colOff>336550</xdr:colOff>
      <xdr:row>4</xdr:row>
      <xdr:rowOff>228600</xdr:rowOff>
    </xdr:from>
    <xdr:to>
      <xdr:col>7</xdr:col>
      <xdr:colOff>843150</xdr:colOff>
      <xdr:row>7</xdr:row>
      <xdr:rowOff>216300</xdr:rowOff>
    </xdr:to>
    <xdr:graphicFrame macro="">
      <xdr:nvGraphicFramePr>
        <xdr:cNvPr id="37" name="Chart 36">
          <a:extLst>
            <a:ext uri="{FF2B5EF4-FFF2-40B4-BE49-F238E27FC236}">
              <a16:creationId xmlns:a16="http://schemas.microsoft.com/office/drawing/2014/main" id="{50856A34-9142-4839-B72C-82FEB9C8B3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107950</xdr:colOff>
          <xdr:row>4</xdr:row>
          <xdr:rowOff>25400</xdr:rowOff>
        </xdr:from>
        <xdr:to>
          <xdr:col>7</xdr:col>
          <xdr:colOff>937700</xdr:colOff>
          <xdr:row>5</xdr:row>
          <xdr:rowOff>25750</xdr:rowOff>
        </xdr:to>
        <xdr:pic>
          <xdr:nvPicPr>
            <xdr:cNvPr id="40" name="Picture 39">
              <a:extLst>
                <a:ext uri="{FF2B5EF4-FFF2-40B4-BE49-F238E27FC236}">
                  <a16:creationId xmlns:a16="http://schemas.microsoft.com/office/drawing/2014/main" id="{D572DEA2-9852-4AE1-B0AC-AE3D8888FD5B}"/>
                </a:ext>
              </a:extLst>
            </xdr:cNvPr>
            <xdr:cNvPicPr>
              <a:picLocks noChangeArrowheads="1"/>
              <a:extLst>
                <a:ext uri="{84589F7E-364E-4C9E-8A38-B11213B215E9}">
                  <a14:cameraTool cellRange="Calculations!$K$13" spid="_x0000_s25014"/>
                </a:ext>
              </a:extLst>
            </xdr:cNvPicPr>
          </xdr:nvPicPr>
          <xdr:blipFill>
            <a:blip xmlns:r="http://schemas.openxmlformats.org/officeDocument/2006/relationships" r:embed="rId6"/>
            <a:srcRect/>
            <a:stretch>
              <a:fillRect/>
            </a:stretch>
          </xdr:blipFill>
          <xdr:spPr bwMode="auto">
            <a:xfrm>
              <a:off x="6318250" y="12192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793750</xdr:colOff>
          <xdr:row>4</xdr:row>
          <xdr:rowOff>12700</xdr:rowOff>
        </xdr:from>
        <xdr:to>
          <xdr:col>12</xdr:col>
          <xdr:colOff>588450</xdr:colOff>
          <xdr:row>5</xdr:row>
          <xdr:rowOff>13050</xdr:rowOff>
        </xdr:to>
        <xdr:pic>
          <xdr:nvPicPr>
            <xdr:cNvPr id="62" name="Picture 61">
              <a:extLst>
                <a:ext uri="{FF2B5EF4-FFF2-40B4-BE49-F238E27FC236}">
                  <a16:creationId xmlns:a16="http://schemas.microsoft.com/office/drawing/2014/main" id="{844683F4-F7E4-B723-2157-632E6357B066}"/>
                </a:ext>
              </a:extLst>
            </xdr:cNvPr>
            <xdr:cNvPicPr>
              <a:picLocks noChangeArrowheads="1"/>
              <a:extLst>
                <a:ext uri="{84589F7E-364E-4C9E-8A38-B11213B215E9}">
                  <a14:cameraTool cellRange="Calculations!$K$115" spid="_x0000_s25015"/>
                </a:ext>
              </a:extLst>
            </xdr:cNvPicPr>
          </xdr:nvPicPr>
          <xdr:blipFill>
            <a:blip xmlns:r="http://schemas.openxmlformats.org/officeDocument/2006/relationships" r:embed="rId7"/>
            <a:srcRect/>
            <a:stretch>
              <a:fillRect/>
            </a:stretch>
          </xdr:blipFill>
          <xdr:spPr bwMode="auto">
            <a:xfrm>
              <a:off x="11144250" y="12065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279400</xdr:colOff>
          <xdr:row>4</xdr:row>
          <xdr:rowOff>31750</xdr:rowOff>
        </xdr:from>
        <xdr:to>
          <xdr:col>22</xdr:col>
          <xdr:colOff>74100</xdr:colOff>
          <xdr:row>5</xdr:row>
          <xdr:rowOff>32100</xdr:rowOff>
        </xdr:to>
        <xdr:pic>
          <xdr:nvPicPr>
            <xdr:cNvPr id="27" name="Picture 26">
              <a:extLst>
                <a:ext uri="{FF2B5EF4-FFF2-40B4-BE49-F238E27FC236}">
                  <a16:creationId xmlns:a16="http://schemas.microsoft.com/office/drawing/2014/main" id="{4AB8BE06-388A-29B2-093E-63C50F7B11E2}"/>
                </a:ext>
              </a:extLst>
            </xdr:cNvPr>
            <xdr:cNvPicPr>
              <a:picLocks noChangeArrowheads="1"/>
              <a:extLst>
                <a:ext uri="{84589F7E-364E-4C9E-8A38-B11213B215E9}">
                  <a14:cameraTool cellRange="Calculations!$K$122" spid="_x0000_s25016"/>
                </a:ext>
              </a:extLst>
            </xdr:cNvPicPr>
          </xdr:nvPicPr>
          <xdr:blipFill>
            <a:blip xmlns:r="http://schemas.openxmlformats.org/officeDocument/2006/relationships" r:embed="rId8"/>
            <a:srcRect/>
            <a:stretch>
              <a:fillRect/>
            </a:stretch>
          </xdr:blipFill>
          <xdr:spPr bwMode="auto">
            <a:xfrm>
              <a:off x="20980400" y="122555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12700</xdr:colOff>
      <xdr:row>4</xdr:row>
      <xdr:rowOff>88900</xdr:rowOff>
    </xdr:from>
    <xdr:to>
      <xdr:col>22</xdr:col>
      <xdr:colOff>977900</xdr:colOff>
      <xdr:row>4</xdr:row>
      <xdr:rowOff>101600</xdr:rowOff>
    </xdr:to>
    <xdr:cxnSp macro="">
      <xdr:nvCxnSpPr>
        <xdr:cNvPr id="43" name="Straight Connector 42" hidden="1">
          <a:extLst>
            <a:ext uri="{FF2B5EF4-FFF2-40B4-BE49-F238E27FC236}">
              <a16:creationId xmlns:a16="http://schemas.microsoft.com/office/drawing/2014/main" id="{A71D6E7A-86B8-456F-AA9B-B68F042FDA5F}"/>
            </a:ext>
          </a:extLst>
        </xdr:cNvPr>
        <xdr:cNvCxnSpPr/>
      </xdr:nvCxnSpPr>
      <xdr:spPr>
        <a:xfrm>
          <a:off x="4178300" y="12573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44" name="Straight Connector 43" hidden="1">
          <a:extLst>
            <a:ext uri="{FF2B5EF4-FFF2-40B4-BE49-F238E27FC236}">
              <a16:creationId xmlns:a16="http://schemas.microsoft.com/office/drawing/2014/main" id="{D654AC46-C87C-4BA2-8991-8C78C52A1E87}"/>
            </a:ext>
          </a:extLst>
        </xdr:cNvPr>
        <xdr:cNvCxnSpPr/>
      </xdr:nvCxnSpPr>
      <xdr:spPr>
        <a:xfrm>
          <a:off x="4343400" y="1568450"/>
          <a:ext cx="19024600"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45" name="Straight Connector 44" hidden="1">
          <a:extLst>
            <a:ext uri="{FF2B5EF4-FFF2-40B4-BE49-F238E27FC236}">
              <a16:creationId xmlns:a16="http://schemas.microsoft.com/office/drawing/2014/main" id="{1BF67AAF-8AFE-4F49-879A-1E642B75DD02}"/>
            </a:ext>
          </a:extLst>
        </xdr:cNvPr>
        <xdr:cNvCxnSpPr/>
      </xdr:nvCxnSpPr>
      <xdr:spPr>
        <a:xfrm>
          <a:off x="3695700" y="2006600"/>
          <a:ext cx="1971040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46" name="Straight Connector 45" hidden="1">
          <a:extLst>
            <a:ext uri="{FF2B5EF4-FFF2-40B4-BE49-F238E27FC236}">
              <a16:creationId xmlns:a16="http://schemas.microsoft.com/office/drawing/2014/main" id="{BF604180-D0B7-4764-843F-6C8F0064F969}"/>
            </a:ext>
          </a:extLst>
        </xdr:cNvPr>
        <xdr:cNvCxnSpPr/>
      </xdr:nvCxnSpPr>
      <xdr:spPr>
        <a:xfrm>
          <a:off x="81534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47" name="Straight Connector 46" hidden="1">
          <a:extLst>
            <a:ext uri="{FF2B5EF4-FFF2-40B4-BE49-F238E27FC236}">
              <a16:creationId xmlns:a16="http://schemas.microsoft.com/office/drawing/2014/main" id="{32A83D2F-B7A5-4ACD-891D-B7D02D9658F4}"/>
            </a:ext>
          </a:extLst>
        </xdr:cNvPr>
        <xdr:cNvCxnSpPr/>
      </xdr:nvCxnSpPr>
      <xdr:spPr>
        <a:xfrm>
          <a:off x="5092700" y="9144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48" name="Straight Connector 47" hidden="1">
          <a:extLst>
            <a:ext uri="{FF2B5EF4-FFF2-40B4-BE49-F238E27FC236}">
              <a16:creationId xmlns:a16="http://schemas.microsoft.com/office/drawing/2014/main" id="{2D56CE2A-6295-4E5F-B3B8-26535141CEBE}"/>
            </a:ext>
          </a:extLst>
        </xdr:cNvPr>
        <xdr:cNvCxnSpPr/>
      </xdr:nvCxnSpPr>
      <xdr:spPr>
        <a:xfrm>
          <a:off x="99187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49" name="Straight Connector 48" hidden="1">
          <a:extLst>
            <a:ext uri="{FF2B5EF4-FFF2-40B4-BE49-F238E27FC236}">
              <a16:creationId xmlns:a16="http://schemas.microsoft.com/office/drawing/2014/main" id="{FF73B339-CD91-4EA2-8A13-E00311BDC71D}"/>
            </a:ext>
          </a:extLst>
        </xdr:cNvPr>
        <xdr:cNvCxnSpPr/>
      </xdr:nvCxnSpPr>
      <xdr:spPr>
        <a:xfrm>
          <a:off x="129413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50" name="Straight Connector 49" hidden="1">
          <a:extLst>
            <a:ext uri="{FF2B5EF4-FFF2-40B4-BE49-F238E27FC236}">
              <a16:creationId xmlns:a16="http://schemas.microsoft.com/office/drawing/2014/main" id="{B5FC6D3E-8E5F-4E17-B75A-55578E069270}"/>
            </a:ext>
          </a:extLst>
        </xdr:cNvPr>
        <xdr:cNvCxnSpPr/>
      </xdr:nvCxnSpPr>
      <xdr:spPr>
        <a:xfrm>
          <a:off x="14795500" y="9271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51" name="Straight Connector 50" hidden="1">
          <a:extLst>
            <a:ext uri="{FF2B5EF4-FFF2-40B4-BE49-F238E27FC236}">
              <a16:creationId xmlns:a16="http://schemas.microsoft.com/office/drawing/2014/main" id="{F8CE0A94-A7F8-4C2C-AEA1-A21524D1894D}"/>
            </a:ext>
          </a:extLst>
        </xdr:cNvPr>
        <xdr:cNvCxnSpPr/>
      </xdr:nvCxnSpPr>
      <xdr:spPr>
        <a:xfrm>
          <a:off x="17881600" y="1003300"/>
          <a:ext cx="0" cy="17526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850900</xdr:colOff>
      <xdr:row>3</xdr:row>
      <xdr:rowOff>133350</xdr:rowOff>
    </xdr:from>
    <xdr:to>
      <xdr:col>18</xdr:col>
      <xdr:colOff>850900</xdr:colOff>
      <xdr:row>9</xdr:row>
      <xdr:rowOff>133350</xdr:rowOff>
    </xdr:to>
    <xdr:cxnSp macro="">
      <xdr:nvCxnSpPr>
        <xdr:cNvPr id="52" name="Straight Connector 51" hidden="1">
          <a:extLst>
            <a:ext uri="{FF2B5EF4-FFF2-40B4-BE49-F238E27FC236}">
              <a16:creationId xmlns:a16="http://schemas.microsoft.com/office/drawing/2014/main" id="{7EFE325F-ADF8-46F4-A281-2F63E7BE2463}"/>
            </a:ext>
          </a:extLst>
        </xdr:cNvPr>
        <xdr:cNvCxnSpPr/>
      </xdr:nvCxnSpPr>
      <xdr:spPr>
        <a:xfrm>
          <a:off x="19481800" y="1028700"/>
          <a:ext cx="0" cy="17907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901700</xdr:colOff>
      <xdr:row>3</xdr:row>
      <xdr:rowOff>190500</xdr:rowOff>
    </xdr:from>
    <xdr:to>
      <xdr:col>21</xdr:col>
      <xdr:colOff>901700</xdr:colOff>
      <xdr:row>9</xdr:row>
      <xdr:rowOff>190500</xdr:rowOff>
    </xdr:to>
    <xdr:cxnSp macro="">
      <xdr:nvCxnSpPr>
        <xdr:cNvPr id="53" name="Straight Connector 52" hidden="1">
          <a:extLst>
            <a:ext uri="{FF2B5EF4-FFF2-40B4-BE49-F238E27FC236}">
              <a16:creationId xmlns:a16="http://schemas.microsoft.com/office/drawing/2014/main" id="{4EDC4C70-ACF5-4471-975C-36E9E87222E8}"/>
            </a:ext>
          </a:extLst>
        </xdr:cNvPr>
        <xdr:cNvCxnSpPr/>
      </xdr:nvCxnSpPr>
      <xdr:spPr>
        <a:xfrm>
          <a:off x="22637750" y="1085850"/>
          <a:ext cx="0" cy="179070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119380</xdr:colOff>
      <xdr:row>4</xdr:row>
      <xdr:rowOff>15240</xdr:rowOff>
    </xdr:from>
    <xdr:to>
      <xdr:col>15</xdr:col>
      <xdr:colOff>863600</xdr:colOff>
      <xdr:row>5</xdr:row>
      <xdr:rowOff>262890</xdr:rowOff>
    </xdr:to>
    <xdr:sp macro="" textlink="">
      <xdr:nvSpPr>
        <xdr:cNvPr id="56" name="TextBox 55">
          <a:extLst>
            <a:ext uri="{FF2B5EF4-FFF2-40B4-BE49-F238E27FC236}">
              <a16:creationId xmlns:a16="http://schemas.microsoft.com/office/drawing/2014/main" id="{EE45C457-F004-4434-9F2C-F4484272EC6E}"/>
            </a:ext>
          </a:extLst>
        </xdr:cNvPr>
        <xdr:cNvSpPr txBox="1"/>
      </xdr:nvSpPr>
      <xdr:spPr>
        <a:xfrm>
          <a:off x="14610080" y="1209040"/>
          <a:ext cx="1779270"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Average</a:t>
          </a:r>
          <a:r>
            <a:rPr lang="en-IN" sz="1600" b="0" baseline="0">
              <a:latin typeface="Segoe UI" panose="020B0502040204020203" pitchFamily="34" charset="0"/>
              <a:cs typeface="Segoe UI" panose="020B0502040204020203" pitchFamily="34" charset="0"/>
            </a:rPr>
            <a:t> Discount</a:t>
          </a:r>
          <a:endParaRPr lang="en-IN" sz="1600" b="0">
            <a:latin typeface="Segoe UI" panose="020B0502040204020203" pitchFamily="34" charset="0"/>
            <a:cs typeface="Segoe UI" panose="020B0502040204020203" pitchFamily="34" charset="0"/>
          </a:endParaRPr>
        </a:p>
      </xdr:txBody>
    </xdr:sp>
    <xdr:clientData/>
  </xdr:twoCellAnchor>
  <xdr:twoCellAnchor>
    <xdr:from>
      <xdr:col>15</xdr:col>
      <xdr:colOff>863600</xdr:colOff>
      <xdr:row>4</xdr:row>
      <xdr:rowOff>107951</xdr:rowOff>
    </xdr:from>
    <xdr:to>
      <xdr:col>17</xdr:col>
      <xdr:colOff>334300</xdr:colOff>
      <xdr:row>7</xdr:row>
      <xdr:rowOff>105401</xdr:rowOff>
    </xdr:to>
    <xdr:graphicFrame macro="">
      <xdr:nvGraphicFramePr>
        <xdr:cNvPr id="57" name="Chart 56">
          <a:extLst>
            <a:ext uri="{FF2B5EF4-FFF2-40B4-BE49-F238E27FC236}">
              <a16:creationId xmlns:a16="http://schemas.microsoft.com/office/drawing/2014/main" id="{0C855C37-168B-4C66-AE0B-B027141E99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730250</xdr:colOff>
      <xdr:row>5</xdr:row>
      <xdr:rowOff>50800</xdr:rowOff>
    </xdr:from>
    <xdr:to>
      <xdr:col>15</xdr:col>
      <xdr:colOff>869950</xdr:colOff>
      <xdr:row>7</xdr:row>
      <xdr:rowOff>203200</xdr:rowOff>
    </xdr:to>
    <xdr:sp macro="" textlink="Calculations!A113">
      <xdr:nvSpPr>
        <xdr:cNvPr id="58" name="TextBox 57">
          <a:extLst>
            <a:ext uri="{FF2B5EF4-FFF2-40B4-BE49-F238E27FC236}">
              <a16:creationId xmlns:a16="http://schemas.microsoft.com/office/drawing/2014/main" id="{F4C9368E-2E7B-42C2-A4FC-B59E418F7516}"/>
            </a:ext>
          </a:extLst>
        </xdr:cNvPr>
        <xdr:cNvSpPr txBox="1"/>
      </xdr:nvSpPr>
      <xdr:spPr>
        <a:xfrm>
          <a:off x="14185900" y="1543050"/>
          <a:ext cx="2209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80F4A5-EE10-49D9-9CA8-442AEBA93A70}" type="TxLink">
            <a:rPr lang="en-US" sz="3200" b="1" i="0" u="none" strike="noStrike">
              <a:solidFill>
                <a:srgbClr val="000000"/>
              </a:solidFill>
              <a:latin typeface="Aptos Narrow"/>
              <a:ea typeface="+mn-ea"/>
              <a:cs typeface="+mn-cs"/>
            </a:rPr>
            <a:pPr marL="0" indent="0" algn="ctr"/>
            <a:t>15.47%</a:t>
          </a:fld>
          <a:endParaRPr lang="en-IN" sz="3200" b="1" i="0" u="none" strike="noStrike">
            <a:solidFill>
              <a:srgbClr val="000000"/>
            </a:solidFill>
            <a:latin typeface="Aptos Narrow"/>
            <a:ea typeface="+mn-ea"/>
            <a:cs typeface="+mn-cs"/>
          </a:endParaRPr>
        </a:p>
      </xdr:txBody>
    </xdr:sp>
    <xdr:clientData/>
  </xdr:twoCellAnchor>
  <xdr:twoCellAnchor>
    <xdr:from>
      <xdr:col>10</xdr:col>
      <xdr:colOff>984250</xdr:colOff>
      <xdr:row>4</xdr:row>
      <xdr:rowOff>241300</xdr:rowOff>
    </xdr:from>
    <xdr:to>
      <xdr:col>12</xdr:col>
      <xdr:colOff>454950</xdr:colOff>
      <xdr:row>7</xdr:row>
      <xdr:rowOff>227950</xdr:rowOff>
    </xdr:to>
    <xdr:graphicFrame macro="">
      <xdr:nvGraphicFramePr>
        <xdr:cNvPr id="59" name="Chart 58">
          <a:extLst>
            <a:ext uri="{FF2B5EF4-FFF2-40B4-BE49-F238E27FC236}">
              <a16:creationId xmlns:a16="http://schemas.microsoft.com/office/drawing/2014/main" id="{5715AACE-AFF4-4C7A-8935-4D56B8F62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575310</xdr:colOff>
      <xdr:row>4</xdr:row>
      <xdr:rowOff>199390</xdr:rowOff>
    </xdr:from>
    <xdr:to>
      <xdr:col>22</xdr:col>
      <xdr:colOff>46010</xdr:colOff>
      <xdr:row>7</xdr:row>
      <xdr:rowOff>186040</xdr:rowOff>
    </xdr:to>
    <xdr:graphicFrame macro="">
      <xdr:nvGraphicFramePr>
        <xdr:cNvPr id="26" name="Chart 25">
          <a:extLst>
            <a:ext uri="{FF2B5EF4-FFF2-40B4-BE49-F238E27FC236}">
              <a16:creationId xmlns:a16="http://schemas.microsoft.com/office/drawing/2014/main" id="{F22E8D83-5A70-49A9-BB1E-B3F92050D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609600</xdr:colOff>
      <xdr:row>5</xdr:row>
      <xdr:rowOff>38100</xdr:rowOff>
    </xdr:from>
    <xdr:to>
      <xdr:col>3</xdr:col>
      <xdr:colOff>434709</xdr:colOff>
      <xdr:row>15</xdr:row>
      <xdr:rowOff>173500</xdr:rowOff>
    </xdr:to>
    <xdr:pic>
      <xdr:nvPicPr>
        <xdr:cNvPr id="36" name="Graphic 35" descr="Money with solid fill">
          <a:extLst>
            <a:ext uri="{FF2B5EF4-FFF2-40B4-BE49-F238E27FC236}">
              <a16:creationId xmlns:a16="http://schemas.microsoft.com/office/drawing/2014/main" id="{4CF2A310-CCDC-4872-B2F5-E0D8E55C58B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09600" y="1498600"/>
          <a:ext cx="2949309" cy="3056400"/>
        </a:xfrm>
        <a:prstGeom prst="rect">
          <a:avLst/>
        </a:prstGeom>
        <a:effectLst>
          <a:innerShdw blurRad="63500" dist="50800" dir="13500000">
            <a:prstClr val="black">
              <a:alpha val="50000"/>
            </a:prstClr>
          </a:innerShdw>
        </a:effectLst>
      </xdr:spPr>
    </xdr:pic>
    <xdr:clientData/>
  </xdr:twoCellAnchor>
  <xdr:twoCellAnchor>
    <xdr:from>
      <xdr:col>4</xdr:col>
      <xdr:colOff>170180</xdr:colOff>
      <xdr:row>9</xdr:row>
      <xdr:rowOff>1</xdr:rowOff>
    </xdr:from>
    <xdr:to>
      <xdr:col>15</xdr:col>
      <xdr:colOff>635000</xdr:colOff>
      <xdr:row>21</xdr:row>
      <xdr:rowOff>63501</xdr:rowOff>
    </xdr:to>
    <xdr:graphicFrame macro="">
      <xdr:nvGraphicFramePr>
        <xdr:cNvPr id="39" name="Chart 38">
          <a:extLst>
            <a:ext uri="{FF2B5EF4-FFF2-40B4-BE49-F238E27FC236}">
              <a16:creationId xmlns:a16="http://schemas.microsoft.com/office/drawing/2014/main" id="{F243C01C-0415-4984-8677-FDCA3515AC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749300</xdr:colOff>
      <xdr:row>8</xdr:row>
      <xdr:rowOff>228600</xdr:rowOff>
    </xdr:from>
    <xdr:to>
      <xdr:col>22</xdr:col>
      <xdr:colOff>558800</xdr:colOff>
      <xdr:row>31</xdr:row>
      <xdr:rowOff>114300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4EF2632A-15E0-46F1-B09C-B5154F37C3B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6294100" y="2606040"/>
              <a:ext cx="7063740" cy="67208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15</xdr:col>
          <xdr:colOff>939800</xdr:colOff>
          <xdr:row>31</xdr:row>
          <xdr:rowOff>127000</xdr:rowOff>
        </xdr:from>
        <xdr:to>
          <xdr:col>22</xdr:col>
          <xdr:colOff>432400</xdr:colOff>
          <xdr:row>35</xdr:row>
          <xdr:rowOff>6200</xdr:rowOff>
        </xdr:to>
        <xdr:pic>
          <xdr:nvPicPr>
            <xdr:cNvPr id="22" name="Picture 21">
              <a:extLst>
                <a:ext uri="{FF2B5EF4-FFF2-40B4-BE49-F238E27FC236}">
                  <a16:creationId xmlns:a16="http://schemas.microsoft.com/office/drawing/2014/main" id="{D24978F6-E20E-6B35-C414-6EAACA9B708F}"/>
                </a:ext>
              </a:extLst>
            </xdr:cNvPr>
            <xdr:cNvPicPr>
              <a:picLocks noChangeArrowheads="1"/>
              <a:extLst>
                <a:ext uri="{84589F7E-364E-4C9E-8A38-B11213B215E9}">
                  <a14:cameraTool cellRange="Calculations!$N$166:$R$168" spid="_x0000_s25017"/>
                </a:ext>
              </a:extLst>
            </xdr:cNvPicPr>
          </xdr:nvPicPr>
          <xdr:blipFill>
            <a:blip xmlns:r="http://schemas.openxmlformats.org/officeDocument/2006/relationships" r:embed="rId16"/>
            <a:srcRect/>
            <a:stretch>
              <a:fillRect/>
            </a:stretch>
          </xdr:blipFill>
          <xdr:spPr bwMode="auto">
            <a:xfrm>
              <a:off x="16560800" y="9182100"/>
              <a:ext cx="6782400" cy="1047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190500</xdr:colOff>
      <xdr:row>21</xdr:row>
      <xdr:rowOff>203200</xdr:rowOff>
    </xdr:from>
    <xdr:to>
      <xdr:col>11</xdr:col>
      <xdr:colOff>330200</xdr:colOff>
      <xdr:row>35</xdr:row>
      <xdr:rowOff>88900</xdr:rowOff>
    </xdr:to>
    <xdr:graphicFrame macro="">
      <xdr:nvGraphicFramePr>
        <xdr:cNvPr id="38" name="Chart 37">
          <a:extLst>
            <a:ext uri="{FF2B5EF4-FFF2-40B4-BE49-F238E27FC236}">
              <a16:creationId xmlns:a16="http://schemas.microsoft.com/office/drawing/2014/main" id="{BC3753C4-9961-4376-8D67-16F4968E97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444500</xdr:colOff>
      <xdr:row>21</xdr:row>
      <xdr:rowOff>177800</xdr:rowOff>
    </xdr:from>
    <xdr:to>
      <xdr:col>15</xdr:col>
      <xdr:colOff>635000</xdr:colOff>
      <xdr:row>35</xdr:row>
      <xdr:rowOff>177800</xdr:rowOff>
    </xdr:to>
    <xdr:grpSp>
      <xdr:nvGrpSpPr>
        <xdr:cNvPr id="41" name="Group 40">
          <a:extLst>
            <a:ext uri="{FF2B5EF4-FFF2-40B4-BE49-F238E27FC236}">
              <a16:creationId xmlns:a16="http://schemas.microsoft.com/office/drawing/2014/main" id="{B9D77220-CAEE-4CD7-AD54-D9306CE64FC3}"/>
            </a:ext>
          </a:extLst>
        </xdr:cNvPr>
        <xdr:cNvGrpSpPr/>
      </xdr:nvGrpSpPr>
      <xdr:grpSpPr>
        <a:xfrm>
          <a:off x="11899900" y="6311900"/>
          <a:ext cx="4356100" cy="4089400"/>
          <a:chOff x="8102600" y="62661800"/>
          <a:chExt cx="4356000" cy="3860800"/>
        </a:xfrm>
        <a:noFill/>
      </xdr:grpSpPr>
      <xdr:graphicFrame macro="">
        <xdr:nvGraphicFramePr>
          <xdr:cNvPr id="42" name="Chart 41">
            <a:extLst>
              <a:ext uri="{FF2B5EF4-FFF2-40B4-BE49-F238E27FC236}">
                <a16:creationId xmlns:a16="http://schemas.microsoft.com/office/drawing/2014/main" id="{275C9128-09F1-F31C-7EEF-AB504F96B2B4}"/>
              </a:ext>
            </a:extLst>
          </xdr:cNvPr>
          <xdr:cNvGraphicFramePr/>
        </xdr:nvGraphicFramePr>
        <xdr:xfrm>
          <a:off x="8102600" y="62661800"/>
          <a:ext cx="4356000" cy="3860800"/>
        </xdr:xfrm>
        <a:graphic>
          <a:graphicData uri="http://schemas.openxmlformats.org/drawingml/2006/chart">
            <c:chart xmlns:c="http://schemas.openxmlformats.org/drawingml/2006/chart" xmlns:r="http://schemas.openxmlformats.org/officeDocument/2006/relationships" r:id="rId18"/>
          </a:graphicData>
        </a:graphic>
      </xdr:graphicFrame>
      <xdr:sp macro="" textlink="Calculations!B229">
        <xdr:nvSpPr>
          <xdr:cNvPr id="54" name="TextBox 53">
            <a:extLst>
              <a:ext uri="{FF2B5EF4-FFF2-40B4-BE49-F238E27FC236}">
                <a16:creationId xmlns:a16="http://schemas.microsoft.com/office/drawing/2014/main" id="{6722E5A1-D0DF-B9AF-7CC2-FD06A53502F0}"/>
              </a:ext>
            </a:extLst>
          </xdr:cNvPr>
          <xdr:cNvSpPr txBox="1"/>
        </xdr:nvSpPr>
        <xdr:spPr>
          <a:xfrm>
            <a:off x="9372600" y="63995300"/>
            <a:ext cx="1841500" cy="1689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E538CE-EDE9-4DB5-A3E0-8131262AB0B8}" type="TxLink">
              <a:rPr lang="en-US" sz="3200" b="1" i="0" u="none" strike="noStrike">
                <a:solidFill>
                  <a:srgbClr val="000000"/>
                </a:solidFill>
                <a:latin typeface="Aptos Narrow"/>
              </a:rPr>
              <a:pPr algn="ctr"/>
              <a:t>$81.8K</a:t>
            </a:fld>
            <a:endParaRPr lang="en-IN" sz="2800" b="1"/>
          </a:p>
        </xdr:txBody>
      </xdr:sp>
      <xdr:sp macro="" textlink="Calculations!B225">
        <xdr:nvSpPr>
          <xdr:cNvPr id="60" name="TextBox 59">
            <a:extLst>
              <a:ext uri="{FF2B5EF4-FFF2-40B4-BE49-F238E27FC236}">
                <a16:creationId xmlns:a16="http://schemas.microsoft.com/office/drawing/2014/main" id="{FF1C6B4E-FF0E-7808-842D-6390289FC218}"/>
              </a:ext>
            </a:extLst>
          </xdr:cNvPr>
          <xdr:cNvSpPr txBox="1"/>
        </xdr:nvSpPr>
        <xdr:spPr>
          <a:xfrm>
            <a:off x="9334500" y="63830200"/>
            <a:ext cx="1943100" cy="901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324F0BFE-EAA4-4145-A7E3-9C78A802B4CA}" type="TxLink">
              <a:rPr lang="en-US" sz="1800" b="0" i="0" u="none" strike="noStrike">
                <a:solidFill>
                  <a:schemeClr val="tx1">
                    <a:lumMod val="50000"/>
                    <a:lumOff val="50000"/>
                  </a:schemeClr>
                </a:solidFill>
                <a:latin typeface="Aptos Narrow"/>
              </a:rPr>
              <a:pPr algn="ctr"/>
              <a:t>Total Profit</a:t>
            </a:fld>
            <a:endParaRPr lang="en-IN" sz="1100">
              <a:solidFill>
                <a:schemeClr val="tx1">
                  <a:lumMod val="50000"/>
                  <a:lumOff val="50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593470</xdr:colOff>
      <xdr:row>5</xdr:row>
      <xdr:rowOff>88899</xdr:rowOff>
    </xdr:from>
    <xdr:to>
      <xdr:col>2</xdr:col>
      <xdr:colOff>708513</xdr:colOff>
      <xdr:row>10</xdr:row>
      <xdr:rowOff>131992</xdr:rowOff>
    </xdr:to>
    <xdr:sp macro="" textlink="">
      <xdr:nvSpPr>
        <xdr:cNvPr id="2" name="Rectangle: Rounded Corners 1">
          <a:extLst>
            <a:ext uri="{FF2B5EF4-FFF2-40B4-BE49-F238E27FC236}">
              <a16:creationId xmlns:a16="http://schemas.microsoft.com/office/drawing/2014/main" id="{7D3E6997-AC7F-4F72-B18E-F34A818DC12A}"/>
            </a:ext>
          </a:extLst>
        </xdr:cNvPr>
        <xdr:cNvSpPr/>
      </xdr:nvSpPr>
      <xdr:spPr>
        <a:xfrm>
          <a:off x="1634870" y="1549399"/>
          <a:ext cx="1156443" cy="1503593"/>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0</xdr:row>
      <xdr:rowOff>0</xdr:rowOff>
    </xdr:from>
    <xdr:to>
      <xdr:col>4</xdr:col>
      <xdr:colOff>38100</xdr:colOff>
      <xdr:row>35</xdr:row>
      <xdr:rowOff>38100</xdr:rowOff>
    </xdr:to>
    <xdr:grpSp>
      <xdr:nvGrpSpPr>
        <xdr:cNvPr id="3" name="Panel">
          <a:extLst>
            <a:ext uri="{FF2B5EF4-FFF2-40B4-BE49-F238E27FC236}">
              <a16:creationId xmlns:a16="http://schemas.microsoft.com/office/drawing/2014/main" id="{C5598D01-FD9D-4AFA-9CEB-5061E8648DA0}"/>
            </a:ext>
          </a:extLst>
        </xdr:cNvPr>
        <xdr:cNvGrpSpPr/>
      </xdr:nvGrpSpPr>
      <xdr:grpSpPr>
        <a:xfrm>
          <a:off x="38100" y="0"/>
          <a:ext cx="4165600" cy="10261600"/>
          <a:chOff x="0" y="0"/>
          <a:chExt cx="4165600" cy="10261600"/>
        </a:xfrm>
      </xdr:grpSpPr>
      <xdr:sp macro="" textlink="">
        <xdr:nvSpPr>
          <xdr:cNvPr id="4" name="Rectangle 3">
            <a:extLst>
              <a:ext uri="{FF2B5EF4-FFF2-40B4-BE49-F238E27FC236}">
                <a16:creationId xmlns:a16="http://schemas.microsoft.com/office/drawing/2014/main" id="{86A61BF2-1512-840A-C7AF-33A2AC652BA2}"/>
              </a:ext>
            </a:extLst>
          </xdr:cNvPr>
          <xdr:cNvSpPr/>
        </xdr:nvSpPr>
        <xdr:spPr>
          <a:xfrm>
            <a:off x="0" y="0"/>
            <a:ext cx="4165600" cy="10261600"/>
          </a:xfrm>
          <a:prstGeom prst="rect">
            <a:avLst/>
          </a:prstGeom>
          <a:solidFill>
            <a:srgbClr val="112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F9D029B1-8D01-978C-6C85-2DB9FB7A9C3E}"/>
              </a:ext>
            </a:extLst>
          </xdr:cNvPr>
          <xdr:cNvSpPr/>
        </xdr:nvSpPr>
        <xdr:spPr>
          <a:xfrm>
            <a:off x="165100" y="177800"/>
            <a:ext cx="3810000" cy="1295400"/>
          </a:xfrm>
          <a:prstGeom prst="roundRect">
            <a:avLst/>
          </a:prstGeom>
          <a:solidFill>
            <a:schemeClr val="accent4"/>
          </a:solidFill>
          <a:ln>
            <a:no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baseline="0"/>
              <a:t>Orders Overview </a:t>
            </a:r>
          </a:p>
          <a:p>
            <a:pPr algn="l"/>
            <a:r>
              <a:rPr lang="en-IN" sz="3200" b="1" baseline="0"/>
              <a:t>Dashboard</a:t>
            </a:r>
            <a:endParaRPr lang="en-IN" sz="3200" b="1"/>
          </a:p>
        </xdr:txBody>
      </xdr:sp>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D551985-09B1-2705-B848-DD03DAA1869A}"/>
              </a:ext>
            </a:extLst>
          </xdr:cNvPr>
          <xdr:cNvSpPr/>
        </xdr:nvSpPr>
        <xdr:spPr>
          <a:xfrm>
            <a:off x="381000" y="49403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556E68BD-1919-EDD9-D498-B079998A4DC5}"/>
              </a:ext>
            </a:extLst>
          </xdr:cNvPr>
          <xdr:cNvSpPr/>
        </xdr:nvSpPr>
        <xdr:spPr>
          <a:xfrm>
            <a:off x="381000" y="59182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Profit</a:t>
            </a:r>
          </a:p>
        </xdr:txBody>
      </xdr:sp>
      <xdr:sp macro="" textlink="">
        <xdr:nvSpPr>
          <xdr:cNvPr id="8" name="Rectangle: Rounded Corners 7">
            <a:extLst>
              <a:ext uri="{FF2B5EF4-FFF2-40B4-BE49-F238E27FC236}">
                <a16:creationId xmlns:a16="http://schemas.microsoft.com/office/drawing/2014/main" id="{41630696-C5F6-E68A-2570-AA17E19BFE8C}"/>
              </a:ext>
            </a:extLst>
          </xdr:cNvPr>
          <xdr:cNvSpPr/>
        </xdr:nvSpPr>
        <xdr:spPr>
          <a:xfrm>
            <a:off x="381000" y="69469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Orders</a:t>
            </a:r>
          </a:p>
        </xdr:txBody>
      </xdr:sp>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40E0CD76-B8E4-CCD6-6E39-9D3A402D1241}"/>
              </a:ext>
            </a:extLst>
          </xdr:cNvPr>
          <xdr:cNvSpPr/>
        </xdr:nvSpPr>
        <xdr:spPr>
          <a:xfrm>
            <a:off x="381000" y="79756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About</a:t>
            </a:r>
            <a:endParaRPr lang="en-IN" sz="1100" baseline="0">
              <a:ln>
                <a:solidFill>
                  <a:schemeClr val="bg1"/>
                </a:solidFill>
              </a:ln>
            </a:endParaRPr>
          </a:p>
        </xdr:txBody>
      </xdr:sp>
    </xdr:grpSp>
    <xdr:clientData/>
  </xdr:twoCellAnchor>
  <xdr:twoCellAnchor editAs="oneCell">
    <xdr:from>
      <xdr:col>4</xdr:col>
      <xdr:colOff>266700</xdr:colOff>
      <xdr:row>0</xdr:row>
      <xdr:rowOff>0</xdr:rowOff>
    </xdr:from>
    <xdr:to>
      <xdr:col>10</xdr:col>
      <xdr:colOff>901700</xdr:colOff>
      <xdr:row>3</xdr:row>
      <xdr:rowOff>25400</xdr:rowOff>
    </xdr:to>
    <mc:AlternateContent xmlns:mc="http://schemas.openxmlformats.org/markup-compatibility/2006" xmlns:a14="http://schemas.microsoft.com/office/drawing/2010/main">
      <mc:Choice Requires="a14">
        <xdr:graphicFrame macro="">
          <xdr:nvGraphicFramePr>
            <xdr:cNvPr id="10" name="Year 6">
              <a:extLst>
                <a:ext uri="{FF2B5EF4-FFF2-40B4-BE49-F238E27FC236}">
                  <a16:creationId xmlns:a16="http://schemas.microsoft.com/office/drawing/2014/main" id="{24A89BBC-77EA-4004-8080-3BA4D282D531}"/>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4432300" y="0"/>
              <a:ext cx="6883400" cy="901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876300</xdr:colOff>
      <xdr:row>0</xdr:row>
      <xdr:rowOff>0</xdr:rowOff>
    </xdr:from>
    <xdr:to>
      <xdr:col>20</xdr:col>
      <xdr:colOff>139699</xdr:colOff>
      <xdr:row>3</xdr:row>
      <xdr:rowOff>12700</xdr:rowOff>
    </xdr:to>
    <mc:AlternateContent xmlns:mc="http://schemas.openxmlformats.org/markup-compatibility/2006" xmlns:a14="http://schemas.microsoft.com/office/drawing/2010/main">
      <mc:Choice Requires="a14">
        <xdr:graphicFrame macro="">
          <xdr:nvGraphicFramePr>
            <xdr:cNvPr id="11" name="Segment 4">
              <a:extLst>
                <a:ext uri="{FF2B5EF4-FFF2-40B4-BE49-F238E27FC236}">
                  <a16:creationId xmlns:a16="http://schemas.microsoft.com/office/drawing/2014/main" id="{32A95FC2-7D65-4C78-831B-9D4CF127A3A3}"/>
                </a:ext>
              </a:extLst>
            </xdr:cNvPr>
            <xdr:cNvGraphicFramePr/>
          </xdr:nvGraphicFramePr>
          <xdr:xfrm>
            <a:off x="0" y="0"/>
            <a:ext cx="0" cy="0"/>
          </xdr:xfrm>
          <a:graphic>
            <a:graphicData uri="http://schemas.microsoft.com/office/drawing/2010/slicer">
              <sle:slicer xmlns:sle="http://schemas.microsoft.com/office/drawing/2010/slicer" name="Segment 4"/>
            </a:graphicData>
          </a:graphic>
        </xdr:graphicFrame>
      </mc:Choice>
      <mc:Fallback xmlns="">
        <xdr:sp macro="" textlink="">
          <xdr:nvSpPr>
            <xdr:cNvPr id="0" name=""/>
            <xdr:cNvSpPr>
              <a:spLocks noTextEdit="1"/>
            </xdr:cNvSpPr>
          </xdr:nvSpPr>
          <xdr:spPr>
            <a:xfrm>
              <a:off x="16497300" y="0"/>
              <a:ext cx="4470399" cy="88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0</xdr:rowOff>
    </xdr:from>
    <xdr:to>
      <xdr:col>15</xdr:col>
      <xdr:colOff>723900</xdr:colOff>
      <xdr:row>3</xdr:row>
      <xdr:rowOff>25399</xdr:rowOff>
    </xdr:to>
    <mc:AlternateContent xmlns:mc="http://schemas.openxmlformats.org/markup-compatibility/2006" xmlns:a14="http://schemas.microsoft.com/office/drawing/2010/main">
      <mc:Choice Requires="a14">
        <xdr:graphicFrame macro="">
          <xdr:nvGraphicFramePr>
            <xdr:cNvPr id="12" name="Category 4">
              <a:extLst>
                <a:ext uri="{FF2B5EF4-FFF2-40B4-BE49-F238E27FC236}">
                  <a16:creationId xmlns:a16="http://schemas.microsoft.com/office/drawing/2014/main" id="{19015671-8218-43D7-939F-EAE5D4B3BB7E}"/>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1455400" y="0"/>
              <a:ext cx="4889500" cy="901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355600</xdr:colOff>
      <xdr:row>0</xdr:row>
      <xdr:rowOff>25400</xdr:rowOff>
    </xdr:from>
    <xdr:to>
      <xdr:col>22</xdr:col>
      <xdr:colOff>495300</xdr:colOff>
      <xdr:row>3</xdr:row>
      <xdr:rowOff>0</xdr:rowOff>
    </xdr:to>
    <xdr:sp macro="[0]!ClearFiltersOnActiveSheet" textlink="">
      <xdr:nvSpPr>
        <xdr:cNvPr id="13" name="Rectangle 12">
          <a:extLst>
            <a:ext uri="{FF2B5EF4-FFF2-40B4-BE49-F238E27FC236}">
              <a16:creationId xmlns:a16="http://schemas.microsoft.com/office/drawing/2014/main" id="{D69F2DDC-41F7-4E84-96ED-97D97E0D4BEB}"/>
            </a:ext>
          </a:extLst>
        </xdr:cNvPr>
        <xdr:cNvSpPr/>
      </xdr:nvSpPr>
      <xdr:spPr>
        <a:xfrm>
          <a:off x="21082000" y="25400"/>
          <a:ext cx="2212340" cy="8661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Clear</a:t>
          </a:r>
          <a:r>
            <a:rPr lang="en-IN" sz="2000" b="1" baseline="0"/>
            <a:t> Filter</a:t>
          </a:r>
          <a:endParaRPr lang="en-IN" sz="2400" b="1"/>
        </a:p>
      </xdr:txBody>
    </xdr:sp>
    <xdr:clientData/>
  </xdr:twoCellAnchor>
  <xdr:twoCellAnchor>
    <xdr:from>
      <xdr:col>4</xdr:col>
      <xdr:colOff>215900</xdr:colOff>
      <xdr:row>3</xdr:row>
      <xdr:rowOff>88900</xdr:rowOff>
    </xdr:from>
    <xdr:to>
      <xdr:col>22</xdr:col>
      <xdr:colOff>609600</xdr:colOff>
      <xdr:row>8</xdr:row>
      <xdr:rowOff>177800</xdr:rowOff>
    </xdr:to>
    <xdr:sp macro="" textlink="">
      <xdr:nvSpPr>
        <xdr:cNvPr id="50" name="Rectangle: Rounded Corners 49">
          <a:extLst>
            <a:ext uri="{FF2B5EF4-FFF2-40B4-BE49-F238E27FC236}">
              <a16:creationId xmlns:a16="http://schemas.microsoft.com/office/drawing/2014/main" id="{E383DE75-C7ED-4B5F-A4CD-181661F41B92}"/>
            </a:ext>
          </a:extLst>
        </xdr:cNvPr>
        <xdr:cNvSpPr/>
      </xdr:nvSpPr>
      <xdr:spPr>
        <a:xfrm>
          <a:off x="4381500" y="965200"/>
          <a:ext cx="19138900" cy="1549400"/>
        </a:xfrm>
        <a:prstGeom prst="roundRect">
          <a:avLst/>
        </a:prstGeom>
        <a:solidFill>
          <a:schemeClr val="accent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609600</xdr:colOff>
      <xdr:row>3</xdr:row>
      <xdr:rowOff>215900</xdr:rowOff>
    </xdr:from>
    <xdr:to>
      <xdr:col>8</xdr:col>
      <xdr:colOff>224000</xdr:colOff>
      <xdr:row>8</xdr:row>
      <xdr:rowOff>38100</xdr:rowOff>
    </xdr:to>
    <xdr:sp macro="" textlink="">
      <xdr:nvSpPr>
        <xdr:cNvPr id="14" name="Rectangle: Rounded Corners 13">
          <a:extLst>
            <a:ext uri="{FF2B5EF4-FFF2-40B4-BE49-F238E27FC236}">
              <a16:creationId xmlns:a16="http://schemas.microsoft.com/office/drawing/2014/main" id="{301668CD-665E-4C37-BD89-10E3B3970FCC}"/>
            </a:ext>
          </a:extLst>
        </xdr:cNvPr>
        <xdr:cNvSpPr/>
      </xdr:nvSpPr>
      <xdr:spPr>
        <a:xfrm>
          <a:off x="4749800" y="1111250"/>
          <a:ext cx="3754600" cy="131445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241300</xdr:colOff>
      <xdr:row>3</xdr:row>
      <xdr:rowOff>215900</xdr:rowOff>
    </xdr:from>
    <xdr:to>
      <xdr:col>12</xdr:col>
      <xdr:colOff>897100</xdr:colOff>
      <xdr:row>8</xdr:row>
      <xdr:rowOff>38100</xdr:rowOff>
    </xdr:to>
    <xdr:sp macro="" textlink="">
      <xdr:nvSpPr>
        <xdr:cNvPr id="15" name="Rectangle: Rounded Corners 14">
          <a:extLst>
            <a:ext uri="{FF2B5EF4-FFF2-40B4-BE49-F238E27FC236}">
              <a16:creationId xmlns:a16="http://schemas.microsoft.com/office/drawing/2014/main" id="{29ECA08B-2153-4654-94C4-AE6FDAF95905}"/>
            </a:ext>
          </a:extLst>
        </xdr:cNvPr>
        <xdr:cNvSpPr/>
      </xdr:nvSpPr>
      <xdr:spPr>
        <a:xfrm>
          <a:off x="9568180" y="1107440"/>
          <a:ext cx="376476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914400</xdr:colOff>
      <xdr:row>3</xdr:row>
      <xdr:rowOff>241300</xdr:rowOff>
    </xdr:from>
    <xdr:to>
      <xdr:col>17</xdr:col>
      <xdr:colOff>528800</xdr:colOff>
      <xdr:row>8</xdr:row>
      <xdr:rowOff>63500</xdr:rowOff>
    </xdr:to>
    <xdr:sp macro="" textlink="">
      <xdr:nvSpPr>
        <xdr:cNvPr id="16" name="Rectangle: Rounded Corners 15">
          <a:extLst>
            <a:ext uri="{FF2B5EF4-FFF2-40B4-BE49-F238E27FC236}">
              <a16:creationId xmlns:a16="http://schemas.microsoft.com/office/drawing/2014/main" id="{754F4CB7-262F-4CAE-A342-150512495B88}"/>
            </a:ext>
          </a:extLst>
        </xdr:cNvPr>
        <xdr:cNvSpPr/>
      </xdr:nvSpPr>
      <xdr:spPr>
        <a:xfrm>
          <a:off x="14386560" y="11328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546100</xdr:colOff>
      <xdr:row>3</xdr:row>
      <xdr:rowOff>228600</xdr:rowOff>
    </xdr:from>
    <xdr:to>
      <xdr:col>22</xdr:col>
      <xdr:colOff>160500</xdr:colOff>
      <xdr:row>8</xdr:row>
      <xdr:rowOff>50800</xdr:rowOff>
    </xdr:to>
    <xdr:sp macro="" textlink="">
      <xdr:nvSpPr>
        <xdr:cNvPr id="17" name="Rectangle: Rounded Corners 16">
          <a:extLst>
            <a:ext uri="{FF2B5EF4-FFF2-40B4-BE49-F238E27FC236}">
              <a16:creationId xmlns:a16="http://schemas.microsoft.com/office/drawing/2014/main" id="{320284EB-D39A-4357-B3DC-0DDFB43380A0}"/>
            </a:ext>
          </a:extLst>
        </xdr:cNvPr>
        <xdr:cNvSpPr/>
      </xdr:nvSpPr>
      <xdr:spPr>
        <a:xfrm>
          <a:off x="19199860" y="1120140"/>
          <a:ext cx="3759680" cy="1308100"/>
        </a:xfrm>
        <a:prstGeom prst="roundRect">
          <a:avLst>
            <a:gd name="adj" fmla="val 26450"/>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190500</xdr:colOff>
      <xdr:row>8</xdr:row>
      <xdr:rowOff>279400</xdr:rowOff>
    </xdr:from>
    <xdr:to>
      <xdr:col>15</xdr:col>
      <xdr:colOff>635000</xdr:colOff>
      <xdr:row>21</xdr:row>
      <xdr:rowOff>76200</xdr:rowOff>
    </xdr:to>
    <xdr:sp macro="" textlink="">
      <xdr:nvSpPr>
        <xdr:cNvPr id="18" name="Rectangle: Rounded Corners 17">
          <a:extLst>
            <a:ext uri="{FF2B5EF4-FFF2-40B4-BE49-F238E27FC236}">
              <a16:creationId xmlns:a16="http://schemas.microsoft.com/office/drawing/2014/main" id="{ED3ED336-080C-425F-8C45-0C277722167B}"/>
            </a:ext>
          </a:extLst>
        </xdr:cNvPr>
        <xdr:cNvSpPr/>
      </xdr:nvSpPr>
      <xdr:spPr>
        <a:xfrm>
          <a:off x="4356100" y="2616200"/>
          <a:ext cx="11899900" cy="3594100"/>
        </a:xfrm>
        <a:prstGeom prst="roundRect">
          <a:avLst>
            <a:gd name="adj" fmla="val 500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749300</xdr:colOff>
      <xdr:row>8</xdr:row>
      <xdr:rowOff>266700</xdr:rowOff>
    </xdr:from>
    <xdr:to>
      <xdr:col>22</xdr:col>
      <xdr:colOff>584200</xdr:colOff>
      <xdr:row>35</xdr:row>
      <xdr:rowOff>25400</xdr:rowOff>
    </xdr:to>
    <xdr:sp macro="" textlink="">
      <xdr:nvSpPr>
        <xdr:cNvPr id="19" name="Rectangle: Rounded Corners 18">
          <a:extLst>
            <a:ext uri="{FF2B5EF4-FFF2-40B4-BE49-F238E27FC236}">
              <a16:creationId xmlns:a16="http://schemas.microsoft.com/office/drawing/2014/main" id="{34C5B2EB-E95D-4CFF-AE4B-BD879740634A}"/>
            </a:ext>
          </a:extLst>
        </xdr:cNvPr>
        <xdr:cNvSpPr/>
      </xdr:nvSpPr>
      <xdr:spPr>
        <a:xfrm>
          <a:off x="16294100" y="2644140"/>
          <a:ext cx="7089140" cy="7782560"/>
        </a:xfrm>
        <a:prstGeom prst="roundRect">
          <a:avLst>
            <a:gd name="adj" fmla="val 38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215900</xdr:colOff>
      <xdr:row>21</xdr:row>
      <xdr:rowOff>215900</xdr:rowOff>
    </xdr:from>
    <xdr:to>
      <xdr:col>11</xdr:col>
      <xdr:colOff>330200</xdr:colOff>
      <xdr:row>35</xdr:row>
      <xdr:rowOff>101600</xdr:rowOff>
    </xdr:to>
    <xdr:sp macro="" textlink="">
      <xdr:nvSpPr>
        <xdr:cNvPr id="20" name="Rectangle: Rounded Corners 19">
          <a:extLst>
            <a:ext uri="{FF2B5EF4-FFF2-40B4-BE49-F238E27FC236}">
              <a16:creationId xmlns:a16="http://schemas.microsoft.com/office/drawing/2014/main" id="{F83E3E03-62EF-405B-A290-6901302C1157}"/>
            </a:ext>
          </a:extLst>
        </xdr:cNvPr>
        <xdr:cNvSpPr/>
      </xdr:nvSpPr>
      <xdr:spPr>
        <a:xfrm>
          <a:off x="4361180" y="6456680"/>
          <a:ext cx="7368540" cy="4046220"/>
        </a:xfrm>
        <a:prstGeom prst="roundRect">
          <a:avLst>
            <a:gd name="adj" fmla="val 39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444500</xdr:colOff>
      <xdr:row>21</xdr:row>
      <xdr:rowOff>177800</xdr:rowOff>
    </xdr:from>
    <xdr:to>
      <xdr:col>15</xdr:col>
      <xdr:colOff>635000</xdr:colOff>
      <xdr:row>35</xdr:row>
      <xdr:rowOff>50800</xdr:rowOff>
    </xdr:to>
    <xdr:sp macro="" textlink="">
      <xdr:nvSpPr>
        <xdr:cNvPr id="21" name="Rectangle: Rounded Corners 20">
          <a:extLst>
            <a:ext uri="{FF2B5EF4-FFF2-40B4-BE49-F238E27FC236}">
              <a16:creationId xmlns:a16="http://schemas.microsoft.com/office/drawing/2014/main" id="{D8F06D99-3357-4880-A655-35C58D3DE74D}"/>
            </a:ext>
          </a:extLst>
        </xdr:cNvPr>
        <xdr:cNvSpPr/>
      </xdr:nvSpPr>
      <xdr:spPr>
        <a:xfrm>
          <a:off x="11844020" y="6418580"/>
          <a:ext cx="4335780" cy="4033520"/>
        </a:xfrm>
        <a:prstGeom prst="roundRect">
          <a:avLst>
            <a:gd name="adj" fmla="val 532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241300</xdr:colOff>
      <xdr:row>5</xdr:row>
      <xdr:rowOff>76200</xdr:rowOff>
    </xdr:from>
    <xdr:to>
      <xdr:col>6</xdr:col>
      <xdr:colOff>381000</xdr:colOff>
      <xdr:row>7</xdr:row>
      <xdr:rowOff>228600</xdr:rowOff>
    </xdr:to>
    <xdr:sp macro="" textlink="Calculations!A237">
      <xdr:nvSpPr>
        <xdr:cNvPr id="22" name="TextBox 21">
          <a:extLst>
            <a:ext uri="{FF2B5EF4-FFF2-40B4-BE49-F238E27FC236}">
              <a16:creationId xmlns:a16="http://schemas.microsoft.com/office/drawing/2014/main" id="{873D4277-64E0-46FD-9161-FDC9ED314AAA}"/>
            </a:ext>
          </a:extLst>
        </xdr:cNvPr>
        <xdr:cNvSpPr txBox="1"/>
      </xdr:nvSpPr>
      <xdr:spPr>
        <a:xfrm>
          <a:off x="4406900" y="15367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3B0CBBE-5079-4FC7-B1B9-0F57F0125077}" type="TxLink">
            <a:rPr lang="en-US" sz="3200" b="1" i="0" u="none" strike="noStrike">
              <a:solidFill>
                <a:srgbClr val="000000"/>
              </a:solidFill>
              <a:latin typeface="Aptos Narrow"/>
              <a:ea typeface="+mn-ea"/>
              <a:cs typeface="+mn-cs"/>
            </a:rPr>
            <a:pPr marL="0" indent="0" algn="ctr"/>
            <a:t>1315</a:t>
          </a:fld>
          <a:endParaRPr lang="en-IN" sz="3200" b="1" i="0" u="none" strike="noStrike">
            <a:solidFill>
              <a:srgbClr val="000000"/>
            </a:solidFill>
            <a:latin typeface="Aptos Narrow"/>
            <a:ea typeface="+mn-ea"/>
            <a:cs typeface="+mn-cs"/>
          </a:endParaRPr>
        </a:p>
      </xdr:txBody>
    </xdr:sp>
    <xdr:clientData/>
  </xdr:twoCellAnchor>
  <xdr:twoCellAnchor>
    <xdr:from>
      <xdr:col>4</xdr:col>
      <xdr:colOff>698500</xdr:colOff>
      <xdr:row>4</xdr:row>
      <xdr:rowOff>12700</xdr:rowOff>
    </xdr:from>
    <xdr:to>
      <xdr:col>6</xdr:col>
      <xdr:colOff>241300</xdr:colOff>
      <xdr:row>5</xdr:row>
      <xdr:rowOff>260350</xdr:rowOff>
    </xdr:to>
    <xdr:sp macro="" textlink="">
      <xdr:nvSpPr>
        <xdr:cNvPr id="23" name="TextBox 22">
          <a:extLst>
            <a:ext uri="{FF2B5EF4-FFF2-40B4-BE49-F238E27FC236}">
              <a16:creationId xmlns:a16="http://schemas.microsoft.com/office/drawing/2014/main" id="{F5566D53-4C08-4107-98D0-854A25AF6D72}"/>
            </a:ext>
          </a:extLst>
        </xdr:cNvPr>
        <xdr:cNvSpPr txBox="1"/>
      </xdr:nvSpPr>
      <xdr:spPr>
        <a:xfrm>
          <a:off x="4864100" y="1181100"/>
          <a:ext cx="162560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Orders</a:t>
          </a:r>
        </a:p>
      </xdr:txBody>
    </xdr:sp>
    <xdr:clientData/>
  </xdr:twoCellAnchor>
  <xdr:twoCellAnchor>
    <xdr:from>
      <xdr:col>8</xdr:col>
      <xdr:colOff>755650</xdr:colOff>
      <xdr:row>5</xdr:row>
      <xdr:rowOff>31750</xdr:rowOff>
    </xdr:from>
    <xdr:to>
      <xdr:col>10</xdr:col>
      <xdr:colOff>901700</xdr:colOff>
      <xdr:row>7</xdr:row>
      <xdr:rowOff>184150</xdr:rowOff>
    </xdr:to>
    <xdr:sp macro="" textlink="Calculations!B237">
      <xdr:nvSpPr>
        <xdr:cNvPr id="24" name="TextBox 23">
          <a:extLst>
            <a:ext uri="{FF2B5EF4-FFF2-40B4-BE49-F238E27FC236}">
              <a16:creationId xmlns:a16="http://schemas.microsoft.com/office/drawing/2014/main" id="{CB388440-7EF5-4EF1-A5E3-ACCE597B0DF3}"/>
            </a:ext>
          </a:extLst>
        </xdr:cNvPr>
        <xdr:cNvSpPr txBox="1"/>
      </xdr:nvSpPr>
      <xdr:spPr>
        <a:xfrm>
          <a:off x="9086850" y="1492250"/>
          <a:ext cx="222885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4EF402-ADFE-465A-8924-49B9D4948C4D}" type="TxLink">
            <a:rPr lang="en-US" sz="3200" b="1" i="0" u="none" strike="noStrike">
              <a:solidFill>
                <a:srgbClr val="000000"/>
              </a:solidFill>
              <a:latin typeface="Aptos Narrow"/>
              <a:ea typeface="+mn-ea"/>
              <a:cs typeface="+mn-cs"/>
            </a:rPr>
            <a:pPr marL="0" indent="0" algn="ctr"/>
            <a:t>77</a:t>
          </a:fld>
          <a:endParaRPr lang="en-IN" sz="3200" b="1" i="0" u="none" strike="noStrike">
            <a:solidFill>
              <a:srgbClr val="000000"/>
            </a:solidFill>
            <a:latin typeface="Aptos Narrow"/>
            <a:ea typeface="+mn-ea"/>
            <a:cs typeface="+mn-cs"/>
          </a:endParaRPr>
        </a:p>
      </xdr:txBody>
    </xdr:sp>
    <xdr:clientData/>
  </xdr:twoCellAnchor>
  <xdr:twoCellAnchor>
    <xdr:from>
      <xdr:col>9</xdr:col>
      <xdr:colOff>266700</xdr:colOff>
      <xdr:row>4</xdr:row>
      <xdr:rowOff>25400</xdr:rowOff>
    </xdr:from>
    <xdr:to>
      <xdr:col>10</xdr:col>
      <xdr:colOff>844550</xdr:colOff>
      <xdr:row>5</xdr:row>
      <xdr:rowOff>266700</xdr:rowOff>
    </xdr:to>
    <xdr:sp macro="" textlink="">
      <xdr:nvSpPr>
        <xdr:cNvPr id="25" name="TextBox 24">
          <a:extLst>
            <a:ext uri="{FF2B5EF4-FFF2-40B4-BE49-F238E27FC236}">
              <a16:creationId xmlns:a16="http://schemas.microsoft.com/office/drawing/2014/main" id="{FD1816FE-4B46-4FCE-BCDD-D6C7349C7828}"/>
            </a:ext>
          </a:extLst>
        </xdr:cNvPr>
        <xdr:cNvSpPr txBox="1"/>
      </xdr:nvSpPr>
      <xdr:spPr>
        <a:xfrm>
          <a:off x="9639300" y="1193800"/>
          <a:ext cx="16192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Total Return</a:t>
          </a:r>
        </a:p>
      </xdr:txBody>
    </xdr:sp>
    <xdr:clientData/>
  </xdr:twoCellAnchor>
  <xdr:twoCellAnchor>
    <xdr:from>
      <xdr:col>15</xdr:col>
      <xdr:colOff>889000</xdr:colOff>
      <xdr:row>3</xdr:row>
      <xdr:rowOff>190500</xdr:rowOff>
    </xdr:from>
    <xdr:to>
      <xdr:col>17</xdr:col>
      <xdr:colOff>466725</xdr:colOff>
      <xdr:row>8</xdr:row>
      <xdr:rowOff>50800</xdr:rowOff>
    </xdr:to>
    <xdr:graphicFrame macro="">
      <xdr:nvGraphicFramePr>
        <xdr:cNvPr id="26" name="Chart 25">
          <a:extLst>
            <a:ext uri="{FF2B5EF4-FFF2-40B4-BE49-F238E27FC236}">
              <a16:creationId xmlns:a16="http://schemas.microsoft.com/office/drawing/2014/main" id="{CE02E4D0-4E93-4BA2-9037-B03326332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546100</xdr:colOff>
      <xdr:row>4</xdr:row>
      <xdr:rowOff>19050</xdr:rowOff>
    </xdr:from>
    <xdr:to>
      <xdr:col>20</xdr:col>
      <xdr:colOff>577850</xdr:colOff>
      <xdr:row>5</xdr:row>
      <xdr:rowOff>260350</xdr:rowOff>
    </xdr:to>
    <xdr:sp macro="" textlink="">
      <xdr:nvSpPr>
        <xdr:cNvPr id="27" name="TextBox 26">
          <a:extLst>
            <a:ext uri="{FF2B5EF4-FFF2-40B4-BE49-F238E27FC236}">
              <a16:creationId xmlns:a16="http://schemas.microsoft.com/office/drawing/2014/main" id="{99D55345-94AB-4BDD-8543-7CEC08FE40AA}"/>
            </a:ext>
          </a:extLst>
        </xdr:cNvPr>
        <xdr:cNvSpPr txBox="1"/>
      </xdr:nvSpPr>
      <xdr:spPr>
        <a:xfrm>
          <a:off x="19177000" y="1212850"/>
          <a:ext cx="21018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baseline="0">
              <a:latin typeface="Segoe UI" panose="020B0502040204020203" pitchFamily="34" charset="0"/>
              <a:cs typeface="Segoe UI" panose="020B0502040204020203" pitchFamily="34" charset="0"/>
            </a:rPr>
            <a:t>Avg. Order Value</a:t>
          </a:r>
          <a:endParaRPr lang="en-IN" sz="1600" b="0">
            <a:latin typeface="Segoe UI" panose="020B0502040204020203" pitchFamily="34" charset="0"/>
            <a:cs typeface="Segoe UI" panose="020B0502040204020203" pitchFamily="34" charset="0"/>
          </a:endParaRPr>
        </a:p>
      </xdr:txBody>
    </xdr:sp>
    <xdr:clientData/>
  </xdr:twoCellAnchor>
  <xdr:twoCellAnchor>
    <xdr:from>
      <xdr:col>18</xdr:col>
      <xdr:colOff>657679</xdr:colOff>
      <xdr:row>5</xdr:row>
      <xdr:rowOff>37193</xdr:rowOff>
    </xdr:from>
    <xdr:to>
      <xdr:col>20</xdr:col>
      <xdr:colOff>200479</xdr:colOff>
      <xdr:row>7</xdr:row>
      <xdr:rowOff>189593</xdr:rowOff>
    </xdr:to>
    <xdr:sp macro="" textlink="Calculations!D237">
      <xdr:nvSpPr>
        <xdr:cNvPr id="28" name="TextBox 27">
          <a:extLst>
            <a:ext uri="{FF2B5EF4-FFF2-40B4-BE49-F238E27FC236}">
              <a16:creationId xmlns:a16="http://schemas.microsoft.com/office/drawing/2014/main" id="{B83A42CA-9B8A-4160-AA12-31D6DBD6BE72}"/>
            </a:ext>
          </a:extLst>
        </xdr:cNvPr>
        <xdr:cNvSpPr txBox="1"/>
      </xdr:nvSpPr>
      <xdr:spPr>
        <a:xfrm>
          <a:off x="19272250" y="1506764"/>
          <a:ext cx="1611086" cy="740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742A60-F3CE-49CE-9677-303E40E35EA2}" type="TxLink">
            <a:rPr lang="en-US" sz="3200" b="1" i="0" u="none" strike="noStrike">
              <a:solidFill>
                <a:srgbClr val="000000"/>
              </a:solidFill>
              <a:latin typeface="Aptos Narrow"/>
              <a:ea typeface="+mn-ea"/>
              <a:cs typeface="+mn-cs"/>
            </a:rPr>
            <a:pPr marL="0" indent="0" algn="ctr"/>
            <a:t>$463.27</a:t>
          </a:fld>
          <a:endParaRPr lang="en-IN" sz="3200" b="1"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182880</xdr:colOff>
          <xdr:row>4</xdr:row>
          <xdr:rowOff>15240</xdr:rowOff>
        </xdr:from>
        <xdr:to>
          <xdr:col>7</xdr:col>
          <xdr:colOff>1005840</xdr:colOff>
          <xdr:row>5</xdr:row>
          <xdr:rowOff>22860</xdr:rowOff>
        </xdr:to>
        <xdr:pic>
          <xdr:nvPicPr>
            <xdr:cNvPr id="59" name="Picture 58">
              <a:extLst>
                <a:ext uri="{FF2B5EF4-FFF2-40B4-BE49-F238E27FC236}">
                  <a16:creationId xmlns:a16="http://schemas.microsoft.com/office/drawing/2014/main" id="{17FB2835-B945-47B0-8AE1-EF64C094920C}"/>
                </a:ext>
              </a:extLst>
            </xdr:cNvPr>
            <xdr:cNvPicPr>
              <a:picLocks noChangeAspect="1" noChangeArrowheads="1"/>
              <a:extLst>
                <a:ext uri="{84589F7E-364E-4C9E-8A38-B11213B215E9}">
                  <a14:cameraTool cellRange="Calculations!$K$19" spid="_x0000_s29041"/>
                </a:ext>
              </a:extLst>
            </xdr:cNvPicPr>
          </xdr:nvPicPr>
          <xdr:blipFill>
            <a:blip xmlns:r="http://schemas.openxmlformats.org/officeDocument/2006/relationships" r:embed="rId5"/>
            <a:srcRect/>
            <a:stretch>
              <a:fillRect/>
            </a:stretch>
          </xdr:blipFill>
          <xdr:spPr bwMode="auto">
            <a:xfrm>
              <a:off x="6431280" y="1183640"/>
              <a:ext cx="1864360" cy="2997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825500</xdr:colOff>
          <xdr:row>4</xdr:row>
          <xdr:rowOff>0</xdr:rowOff>
        </xdr:from>
        <xdr:to>
          <xdr:col>12</xdr:col>
          <xdr:colOff>607500</xdr:colOff>
          <xdr:row>5</xdr:row>
          <xdr:rowOff>6700</xdr:rowOff>
        </xdr:to>
        <xdr:pic>
          <xdr:nvPicPr>
            <xdr:cNvPr id="30" name="Picture 29">
              <a:extLst>
                <a:ext uri="{FF2B5EF4-FFF2-40B4-BE49-F238E27FC236}">
                  <a16:creationId xmlns:a16="http://schemas.microsoft.com/office/drawing/2014/main" id="{540EFF9A-5E84-5B77-1D17-0BF39C56303A}"/>
                </a:ext>
              </a:extLst>
            </xdr:cNvPr>
            <xdr:cNvPicPr>
              <a:picLocks noChangeArrowheads="1"/>
              <a:extLst>
                <a:ext uri="{84589F7E-364E-4C9E-8A38-B11213B215E9}">
                  <a14:cameraTool cellRange="Calculations!$K$239" spid="_x0000_s29042"/>
                </a:ext>
              </a:extLst>
            </xdr:cNvPicPr>
          </xdr:nvPicPr>
          <xdr:blipFill>
            <a:blip xmlns:r="http://schemas.openxmlformats.org/officeDocument/2006/relationships" r:embed="rId6"/>
            <a:srcRect/>
            <a:stretch>
              <a:fillRect/>
            </a:stretch>
          </xdr:blipFill>
          <xdr:spPr bwMode="auto">
            <a:xfrm>
              <a:off x="11239500" y="116840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609600</xdr:colOff>
          <xdr:row>4</xdr:row>
          <xdr:rowOff>31750</xdr:rowOff>
        </xdr:from>
        <xdr:to>
          <xdr:col>17</xdr:col>
          <xdr:colOff>404300</xdr:colOff>
          <xdr:row>5</xdr:row>
          <xdr:rowOff>32100</xdr:rowOff>
        </xdr:to>
        <xdr:pic>
          <xdr:nvPicPr>
            <xdr:cNvPr id="64" name="Picture 63">
              <a:extLst>
                <a:ext uri="{FF2B5EF4-FFF2-40B4-BE49-F238E27FC236}">
                  <a16:creationId xmlns:a16="http://schemas.microsoft.com/office/drawing/2014/main" id="{724F523A-2426-A0CA-9EC0-6BACD8A95508}"/>
                </a:ext>
              </a:extLst>
            </xdr:cNvPr>
            <xdr:cNvPicPr>
              <a:picLocks noChangeArrowheads="1"/>
              <a:extLst>
                <a:ext uri="{84589F7E-364E-4C9E-8A38-B11213B215E9}">
                  <a14:cameraTool cellRange="Calculations!$K$244" spid="_x0000_s29043"/>
                </a:ext>
              </a:extLst>
            </xdr:cNvPicPr>
          </xdr:nvPicPr>
          <xdr:blipFill>
            <a:blip xmlns:r="http://schemas.openxmlformats.org/officeDocument/2006/relationships" r:embed="rId7"/>
            <a:srcRect/>
            <a:stretch>
              <a:fillRect/>
            </a:stretch>
          </xdr:blipFill>
          <xdr:spPr bwMode="auto">
            <a:xfrm>
              <a:off x="16135350" y="1225550"/>
              <a:ext cx="1864800" cy="2988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281215</xdr:colOff>
          <xdr:row>4</xdr:row>
          <xdr:rowOff>18143</xdr:rowOff>
        </xdr:from>
        <xdr:to>
          <xdr:col>22</xdr:col>
          <xdr:colOff>75915</xdr:colOff>
          <xdr:row>5</xdr:row>
          <xdr:rowOff>18493</xdr:rowOff>
        </xdr:to>
        <xdr:pic>
          <xdr:nvPicPr>
            <xdr:cNvPr id="66" name="Picture 65">
              <a:extLst>
                <a:ext uri="{FF2B5EF4-FFF2-40B4-BE49-F238E27FC236}">
                  <a16:creationId xmlns:a16="http://schemas.microsoft.com/office/drawing/2014/main" id="{665F8430-6ED0-8117-C1AB-A08B93EA95F6}"/>
                </a:ext>
              </a:extLst>
            </xdr:cNvPr>
            <xdr:cNvPicPr>
              <a:picLocks noChangeArrowheads="1"/>
              <a:extLst>
                <a:ext uri="{84589F7E-364E-4C9E-8A38-B11213B215E9}">
                  <a14:cameraTool cellRange="Calculations!$K$250" spid="_x0000_s29044"/>
                </a:ext>
              </a:extLst>
            </xdr:cNvPicPr>
          </xdr:nvPicPr>
          <xdr:blipFill>
            <a:blip xmlns:r="http://schemas.openxmlformats.org/officeDocument/2006/relationships" r:embed="rId8"/>
            <a:srcRect/>
            <a:stretch>
              <a:fillRect/>
            </a:stretch>
          </xdr:blipFill>
          <xdr:spPr bwMode="auto">
            <a:xfrm>
              <a:off x="20964072" y="1193800"/>
              <a:ext cx="1862986" cy="29426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12700</xdr:colOff>
      <xdr:row>4</xdr:row>
      <xdr:rowOff>88900</xdr:rowOff>
    </xdr:from>
    <xdr:to>
      <xdr:col>22</xdr:col>
      <xdr:colOff>977900</xdr:colOff>
      <xdr:row>4</xdr:row>
      <xdr:rowOff>101600</xdr:rowOff>
    </xdr:to>
    <xdr:cxnSp macro="">
      <xdr:nvCxnSpPr>
        <xdr:cNvPr id="33" name="Straight Connector 32" hidden="1">
          <a:extLst>
            <a:ext uri="{FF2B5EF4-FFF2-40B4-BE49-F238E27FC236}">
              <a16:creationId xmlns:a16="http://schemas.microsoft.com/office/drawing/2014/main" id="{80FEBACD-EDA8-43A8-9324-1F5D1802C6EC}"/>
            </a:ext>
          </a:extLst>
        </xdr:cNvPr>
        <xdr:cNvCxnSpPr/>
      </xdr:nvCxnSpPr>
      <xdr:spPr>
        <a:xfrm>
          <a:off x="4157980" y="1277620"/>
          <a:ext cx="1961896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203200</xdr:colOff>
      <xdr:row>5</xdr:row>
      <xdr:rowOff>76200</xdr:rowOff>
    </xdr:from>
    <xdr:to>
      <xdr:col>22</xdr:col>
      <xdr:colOff>596900</xdr:colOff>
      <xdr:row>5</xdr:row>
      <xdr:rowOff>76200</xdr:rowOff>
    </xdr:to>
    <xdr:cxnSp macro="">
      <xdr:nvCxnSpPr>
        <xdr:cNvPr id="34" name="Straight Connector 33" hidden="1">
          <a:extLst>
            <a:ext uri="{FF2B5EF4-FFF2-40B4-BE49-F238E27FC236}">
              <a16:creationId xmlns:a16="http://schemas.microsoft.com/office/drawing/2014/main" id="{7FEC4162-49E7-4F0A-83B4-6ADCEFE280EC}"/>
            </a:ext>
          </a:extLst>
        </xdr:cNvPr>
        <xdr:cNvCxnSpPr/>
      </xdr:nvCxnSpPr>
      <xdr:spPr>
        <a:xfrm>
          <a:off x="4368800" y="1536700"/>
          <a:ext cx="19138900" cy="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571500</xdr:colOff>
      <xdr:row>6</xdr:row>
      <xdr:rowOff>254000</xdr:rowOff>
    </xdr:from>
    <xdr:to>
      <xdr:col>22</xdr:col>
      <xdr:colOff>495300</xdr:colOff>
      <xdr:row>6</xdr:row>
      <xdr:rowOff>266700</xdr:rowOff>
    </xdr:to>
    <xdr:cxnSp macro="">
      <xdr:nvCxnSpPr>
        <xdr:cNvPr id="35" name="Straight Connector 34" hidden="1">
          <a:extLst>
            <a:ext uri="{FF2B5EF4-FFF2-40B4-BE49-F238E27FC236}">
              <a16:creationId xmlns:a16="http://schemas.microsoft.com/office/drawing/2014/main" id="{EB2D4B4C-674E-4CD7-82C4-D3CBC01A591D}"/>
            </a:ext>
          </a:extLst>
        </xdr:cNvPr>
        <xdr:cNvCxnSpPr/>
      </xdr:nvCxnSpPr>
      <xdr:spPr>
        <a:xfrm>
          <a:off x="3680460" y="2037080"/>
          <a:ext cx="19613880" cy="12700"/>
        </a:xfrm>
        <a:prstGeom prst="line">
          <a:avLst/>
        </a:prstGeom>
        <a:ln>
          <a:solidFill>
            <a:srgbClr val="FFC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863600</xdr:colOff>
      <xdr:row>3</xdr:row>
      <xdr:rowOff>50800</xdr:rowOff>
    </xdr:from>
    <xdr:to>
      <xdr:col>7</xdr:col>
      <xdr:colOff>863600</xdr:colOff>
      <xdr:row>9</xdr:row>
      <xdr:rowOff>50800</xdr:rowOff>
    </xdr:to>
    <xdr:cxnSp macro="">
      <xdr:nvCxnSpPr>
        <xdr:cNvPr id="36" name="Straight Connector 35" hidden="1">
          <a:extLst>
            <a:ext uri="{FF2B5EF4-FFF2-40B4-BE49-F238E27FC236}">
              <a16:creationId xmlns:a16="http://schemas.microsoft.com/office/drawing/2014/main" id="{D4DC775F-4E30-49DE-B58A-DA0C8A7ACF82}"/>
            </a:ext>
          </a:extLst>
        </xdr:cNvPr>
        <xdr:cNvCxnSpPr/>
      </xdr:nvCxnSpPr>
      <xdr:spPr>
        <a:xfrm>
          <a:off x="811784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927100</xdr:colOff>
      <xdr:row>3</xdr:row>
      <xdr:rowOff>38100</xdr:rowOff>
    </xdr:from>
    <xdr:to>
      <xdr:col>4</xdr:col>
      <xdr:colOff>927100</xdr:colOff>
      <xdr:row>9</xdr:row>
      <xdr:rowOff>38100</xdr:rowOff>
    </xdr:to>
    <xdr:cxnSp macro="">
      <xdr:nvCxnSpPr>
        <xdr:cNvPr id="37" name="Straight Connector 36" hidden="1">
          <a:extLst>
            <a:ext uri="{FF2B5EF4-FFF2-40B4-BE49-F238E27FC236}">
              <a16:creationId xmlns:a16="http://schemas.microsoft.com/office/drawing/2014/main" id="{5BA2FC1B-F2EB-4C38-AB8B-BE72163754B2}"/>
            </a:ext>
          </a:extLst>
        </xdr:cNvPr>
        <xdr:cNvCxnSpPr/>
      </xdr:nvCxnSpPr>
      <xdr:spPr>
        <a:xfrm>
          <a:off x="5072380" y="9296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546100</xdr:colOff>
      <xdr:row>3</xdr:row>
      <xdr:rowOff>50800</xdr:rowOff>
    </xdr:from>
    <xdr:to>
      <xdr:col>9</xdr:col>
      <xdr:colOff>546100</xdr:colOff>
      <xdr:row>9</xdr:row>
      <xdr:rowOff>50800</xdr:rowOff>
    </xdr:to>
    <xdr:cxnSp macro="">
      <xdr:nvCxnSpPr>
        <xdr:cNvPr id="38" name="Straight Connector 37" hidden="1">
          <a:extLst>
            <a:ext uri="{FF2B5EF4-FFF2-40B4-BE49-F238E27FC236}">
              <a16:creationId xmlns:a16="http://schemas.microsoft.com/office/drawing/2014/main" id="{147BCB8F-C15B-41DF-B1E3-F138803147EE}"/>
            </a:ext>
          </a:extLst>
        </xdr:cNvPr>
        <xdr:cNvCxnSpPr/>
      </xdr:nvCxnSpPr>
      <xdr:spPr>
        <a:xfrm>
          <a:off x="987298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444500</xdr:colOff>
      <xdr:row>3</xdr:row>
      <xdr:rowOff>127000</xdr:rowOff>
    </xdr:from>
    <xdr:to>
      <xdr:col>12</xdr:col>
      <xdr:colOff>444500</xdr:colOff>
      <xdr:row>9</xdr:row>
      <xdr:rowOff>127000</xdr:rowOff>
    </xdr:to>
    <xdr:cxnSp macro="">
      <xdr:nvCxnSpPr>
        <xdr:cNvPr id="39" name="Straight Connector 38" hidden="1">
          <a:extLst>
            <a:ext uri="{FF2B5EF4-FFF2-40B4-BE49-F238E27FC236}">
              <a16:creationId xmlns:a16="http://schemas.microsoft.com/office/drawing/2014/main" id="{04E597D8-EAA8-4EB4-8E96-CF077F903A6B}"/>
            </a:ext>
          </a:extLst>
        </xdr:cNvPr>
        <xdr:cNvCxnSpPr/>
      </xdr:nvCxnSpPr>
      <xdr:spPr>
        <a:xfrm>
          <a:off x="12880340" y="10185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215900</xdr:colOff>
      <xdr:row>3</xdr:row>
      <xdr:rowOff>50800</xdr:rowOff>
    </xdr:from>
    <xdr:to>
      <xdr:col>14</xdr:col>
      <xdr:colOff>215900</xdr:colOff>
      <xdr:row>9</xdr:row>
      <xdr:rowOff>50800</xdr:rowOff>
    </xdr:to>
    <xdr:cxnSp macro="">
      <xdr:nvCxnSpPr>
        <xdr:cNvPr id="40" name="Straight Connector 39" hidden="1">
          <a:extLst>
            <a:ext uri="{FF2B5EF4-FFF2-40B4-BE49-F238E27FC236}">
              <a16:creationId xmlns:a16="http://schemas.microsoft.com/office/drawing/2014/main" id="{F14A9BED-1224-4AE6-9693-E086335481DD}"/>
            </a:ext>
          </a:extLst>
        </xdr:cNvPr>
        <xdr:cNvCxnSpPr/>
      </xdr:nvCxnSpPr>
      <xdr:spPr>
        <a:xfrm>
          <a:off x="14724380" y="9423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177800</xdr:colOff>
      <xdr:row>3</xdr:row>
      <xdr:rowOff>127000</xdr:rowOff>
    </xdr:from>
    <xdr:to>
      <xdr:col>17</xdr:col>
      <xdr:colOff>177800</xdr:colOff>
      <xdr:row>9</xdr:row>
      <xdr:rowOff>127000</xdr:rowOff>
    </xdr:to>
    <xdr:cxnSp macro="">
      <xdr:nvCxnSpPr>
        <xdr:cNvPr id="41" name="Straight Connector 40" hidden="1">
          <a:extLst>
            <a:ext uri="{FF2B5EF4-FFF2-40B4-BE49-F238E27FC236}">
              <a16:creationId xmlns:a16="http://schemas.microsoft.com/office/drawing/2014/main" id="{F1300C38-7282-4F33-8D9D-20412E21EC79}"/>
            </a:ext>
          </a:extLst>
        </xdr:cNvPr>
        <xdr:cNvCxnSpPr/>
      </xdr:nvCxnSpPr>
      <xdr:spPr>
        <a:xfrm>
          <a:off x="17795240" y="10185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850900</xdr:colOff>
      <xdr:row>3</xdr:row>
      <xdr:rowOff>133350</xdr:rowOff>
    </xdr:from>
    <xdr:to>
      <xdr:col>18</xdr:col>
      <xdr:colOff>850900</xdr:colOff>
      <xdr:row>9</xdr:row>
      <xdr:rowOff>133350</xdr:rowOff>
    </xdr:to>
    <xdr:cxnSp macro="">
      <xdr:nvCxnSpPr>
        <xdr:cNvPr id="42" name="Straight Connector 41" hidden="1">
          <a:extLst>
            <a:ext uri="{FF2B5EF4-FFF2-40B4-BE49-F238E27FC236}">
              <a16:creationId xmlns:a16="http://schemas.microsoft.com/office/drawing/2014/main" id="{5DC8FDB8-9032-4AB0-8BB2-FDAFAADEDE0E}"/>
            </a:ext>
          </a:extLst>
        </xdr:cNvPr>
        <xdr:cNvCxnSpPr/>
      </xdr:nvCxnSpPr>
      <xdr:spPr>
        <a:xfrm>
          <a:off x="19504660" y="102489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901700</xdr:colOff>
      <xdr:row>3</xdr:row>
      <xdr:rowOff>190500</xdr:rowOff>
    </xdr:from>
    <xdr:to>
      <xdr:col>21</xdr:col>
      <xdr:colOff>901700</xdr:colOff>
      <xdr:row>9</xdr:row>
      <xdr:rowOff>190500</xdr:rowOff>
    </xdr:to>
    <xdr:cxnSp macro="">
      <xdr:nvCxnSpPr>
        <xdr:cNvPr id="43" name="Straight Connector 42" hidden="1">
          <a:extLst>
            <a:ext uri="{FF2B5EF4-FFF2-40B4-BE49-F238E27FC236}">
              <a16:creationId xmlns:a16="http://schemas.microsoft.com/office/drawing/2014/main" id="{67C6A859-B238-4AC7-9125-65DF7FE4A9F3}"/>
            </a:ext>
          </a:extLst>
        </xdr:cNvPr>
        <xdr:cNvCxnSpPr/>
      </xdr:nvCxnSpPr>
      <xdr:spPr>
        <a:xfrm>
          <a:off x="22664420" y="1082040"/>
          <a:ext cx="0" cy="1783080"/>
        </a:xfrm>
        <a:prstGeom prst="line">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881380</xdr:colOff>
      <xdr:row>4</xdr:row>
      <xdr:rowOff>2540</xdr:rowOff>
    </xdr:from>
    <xdr:to>
      <xdr:col>15</xdr:col>
      <xdr:colOff>584200</xdr:colOff>
      <xdr:row>5</xdr:row>
      <xdr:rowOff>250190</xdr:rowOff>
    </xdr:to>
    <xdr:sp macro="" textlink="">
      <xdr:nvSpPr>
        <xdr:cNvPr id="44" name="TextBox 43">
          <a:extLst>
            <a:ext uri="{FF2B5EF4-FFF2-40B4-BE49-F238E27FC236}">
              <a16:creationId xmlns:a16="http://schemas.microsoft.com/office/drawing/2014/main" id="{C8E2D0A2-6CA3-42E4-840F-927B37DC3253}"/>
            </a:ext>
          </a:extLst>
        </xdr:cNvPr>
        <xdr:cNvSpPr txBox="1"/>
      </xdr:nvSpPr>
      <xdr:spPr>
        <a:xfrm>
          <a:off x="14419580" y="1170940"/>
          <a:ext cx="178562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0">
              <a:latin typeface="Segoe UI" panose="020B0502040204020203" pitchFamily="34" charset="0"/>
              <a:cs typeface="Segoe UI" panose="020B0502040204020203" pitchFamily="34" charset="0"/>
            </a:rPr>
            <a:t>Return</a:t>
          </a:r>
          <a:r>
            <a:rPr lang="en-IN" sz="1600" b="0" baseline="0">
              <a:latin typeface="Segoe UI" panose="020B0502040204020203" pitchFamily="34" charset="0"/>
              <a:cs typeface="Segoe UI" panose="020B0502040204020203" pitchFamily="34" charset="0"/>
            </a:rPr>
            <a:t> Rate</a:t>
          </a:r>
          <a:endParaRPr lang="en-IN" sz="1600" b="0">
            <a:latin typeface="Segoe UI" panose="020B0502040204020203" pitchFamily="34" charset="0"/>
            <a:cs typeface="Segoe UI" panose="020B0502040204020203" pitchFamily="34" charset="0"/>
          </a:endParaRPr>
        </a:p>
      </xdr:txBody>
    </xdr:sp>
    <xdr:clientData/>
  </xdr:twoCellAnchor>
  <xdr:twoCellAnchor>
    <xdr:from>
      <xdr:col>13</xdr:col>
      <xdr:colOff>654050</xdr:colOff>
      <xdr:row>5</xdr:row>
      <xdr:rowOff>63500</xdr:rowOff>
    </xdr:from>
    <xdr:to>
      <xdr:col>15</xdr:col>
      <xdr:colOff>793750</xdr:colOff>
      <xdr:row>7</xdr:row>
      <xdr:rowOff>215900</xdr:rowOff>
    </xdr:to>
    <xdr:sp macro="" textlink="Calculations!C237">
      <xdr:nvSpPr>
        <xdr:cNvPr id="46" name="TextBox 45">
          <a:extLst>
            <a:ext uri="{FF2B5EF4-FFF2-40B4-BE49-F238E27FC236}">
              <a16:creationId xmlns:a16="http://schemas.microsoft.com/office/drawing/2014/main" id="{E92B5F3F-B4D8-4EC7-BF67-A275B2028559}"/>
            </a:ext>
          </a:extLst>
        </xdr:cNvPr>
        <xdr:cNvSpPr txBox="1"/>
      </xdr:nvSpPr>
      <xdr:spPr>
        <a:xfrm>
          <a:off x="14192250" y="1524000"/>
          <a:ext cx="2222500" cy="73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D89B6C-072C-4E53-8296-94F7774B1E1D}" type="TxLink">
            <a:rPr lang="en-US" sz="3200" b="1" i="0" u="none" strike="noStrike">
              <a:solidFill>
                <a:srgbClr val="000000"/>
              </a:solidFill>
              <a:latin typeface="Aptos Narrow"/>
              <a:ea typeface="+mn-ea"/>
              <a:cs typeface="+mn-cs"/>
            </a:rPr>
            <a:pPr marL="0" indent="0" algn="ctr"/>
            <a:t>5.93%</a:t>
          </a:fld>
          <a:endParaRPr lang="en-IN" sz="3200" b="1" i="0" u="none" strike="noStrike">
            <a:solidFill>
              <a:srgbClr val="000000"/>
            </a:solidFill>
            <a:latin typeface="Aptos Narrow"/>
            <a:ea typeface="+mn-ea"/>
            <a:cs typeface="+mn-cs"/>
          </a:endParaRPr>
        </a:p>
      </xdr:txBody>
    </xdr:sp>
    <xdr:clientData/>
  </xdr:twoCellAnchor>
  <xdr:twoCellAnchor editAs="oneCell">
    <xdr:from>
      <xdr:col>0</xdr:col>
      <xdr:colOff>609600</xdr:colOff>
      <xdr:row>5</xdr:row>
      <xdr:rowOff>78945</xdr:rowOff>
    </xdr:from>
    <xdr:to>
      <xdr:col>3</xdr:col>
      <xdr:colOff>434709</xdr:colOff>
      <xdr:row>15</xdr:row>
      <xdr:rowOff>107254</xdr:rowOff>
    </xdr:to>
    <xdr:pic>
      <xdr:nvPicPr>
        <xdr:cNvPr id="49" name="Graphic 48" descr="Box with solid fill">
          <a:extLst>
            <a:ext uri="{FF2B5EF4-FFF2-40B4-BE49-F238E27FC236}">
              <a16:creationId xmlns:a16="http://schemas.microsoft.com/office/drawing/2014/main" id="{DB9129D6-B940-4B2E-8C9F-2461586655B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609600" y="1539445"/>
          <a:ext cx="2949309" cy="2949309"/>
        </a:xfrm>
        <a:prstGeom prst="rect">
          <a:avLst/>
        </a:prstGeom>
        <a:effectLst>
          <a:innerShdw blurRad="63500" dist="50800" dir="16200000">
            <a:prstClr val="black">
              <a:alpha val="50000"/>
            </a:prstClr>
          </a:innerShdw>
        </a:effectLst>
      </xdr:spPr>
    </xdr:pic>
    <xdr:clientData/>
  </xdr:twoCellAnchor>
  <xdr:twoCellAnchor>
    <xdr:from>
      <xdr:col>6</xdr:col>
      <xdr:colOff>322580</xdr:colOff>
      <xdr:row>4</xdr:row>
      <xdr:rowOff>123190</xdr:rowOff>
    </xdr:from>
    <xdr:to>
      <xdr:col>7</xdr:col>
      <xdr:colOff>836380</xdr:colOff>
      <xdr:row>7</xdr:row>
      <xdr:rowOff>121690</xdr:rowOff>
    </xdr:to>
    <xdr:graphicFrame macro="">
      <xdr:nvGraphicFramePr>
        <xdr:cNvPr id="61" name="Chart 60">
          <a:extLst>
            <a:ext uri="{FF2B5EF4-FFF2-40B4-BE49-F238E27FC236}">
              <a16:creationId xmlns:a16="http://schemas.microsoft.com/office/drawing/2014/main" id="{F04E0AD8-267D-4F5B-AD2B-47A38AFCC0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30480</xdr:colOff>
      <xdr:row>4</xdr:row>
      <xdr:rowOff>91440</xdr:rowOff>
    </xdr:from>
    <xdr:to>
      <xdr:col>12</xdr:col>
      <xdr:colOff>544280</xdr:colOff>
      <xdr:row>7</xdr:row>
      <xdr:rowOff>89940</xdr:rowOff>
    </xdr:to>
    <xdr:graphicFrame macro="">
      <xdr:nvGraphicFramePr>
        <xdr:cNvPr id="62" name="Chart 61">
          <a:extLst>
            <a:ext uri="{FF2B5EF4-FFF2-40B4-BE49-F238E27FC236}">
              <a16:creationId xmlns:a16="http://schemas.microsoft.com/office/drawing/2014/main" id="{96038909-0113-4A8E-BD14-68D2CCEFFE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772160</xdr:colOff>
      <xdr:row>4</xdr:row>
      <xdr:rowOff>78740</xdr:rowOff>
    </xdr:from>
    <xdr:to>
      <xdr:col>17</xdr:col>
      <xdr:colOff>244560</xdr:colOff>
      <xdr:row>7</xdr:row>
      <xdr:rowOff>66440</xdr:rowOff>
    </xdr:to>
    <xdr:graphicFrame macro="">
      <xdr:nvGraphicFramePr>
        <xdr:cNvPr id="63" name="Chart 62">
          <a:extLst>
            <a:ext uri="{FF2B5EF4-FFF2-40B4-BE49-F238E27FC236}">
              <a16:creationId xmlns:a16="http://schemas.microsoft.com/office/drawing/2014/main" id="{6B186C88-614B-4E40-A8CD-F49EA36D26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539750</xdr:colOff>
      <xdr:row>4</xdr:row>
      <xdr:rowOff>146050</xdr:rowOff>
    </xdr:from>
    <xdr:to>
      <xdr:col>21</xdr:col>
      <xdr:colOff>984250</xdr:colOff>
      <xdr:row>8</xdr:row>
      <xdr:rowOff>25400</xdr:rowOff>
    </xdr:to>
    <xdr:graphicFrame macro="">
      <xdr:nvGraphicFramePr>
        <xdr:cNvPr id="67" name="Chart 66">
          <a:extLst>
            <a:ext uri="{FF2B5EF4-FFF2-40B4-BE49-F238E27FC236}">
              <a16:creationId xmlns:a16="http://schemas.microsoft.com/office/drawing/2014/main" id="{3B3E69A5-33C9-4449-BAD7-9E22677E0B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190500</xdr:colOff>
      <xdr:row>8</xdr:row>
      <xdr:rowOff>279400</xdr:rowOff>
    </xdr:from>
    <xdr:to>
      <xdr:col>15</xdr:col>
      <xdr:colOff>654700</xdr:colOff>
      <xdr:row>21</xdr:row>
      <xdr:rowOff>49700</xdr:rowOff>
    </xdr:to>
    <xdr:graphicFrame macro="">
      <xdr:nvGraphicFramePr>
        <xdr:cNvPr id="29" name="Chart 28">
          <a:extLst>
            <a:ext uri="{FF2B5EF4-FFF2-40B4-BE49-F238E27FC236}">
              <a16:creationId xmlns:a16="http://schemas.microsoft.com/office/drawing/2014/main" id="{E1C64A51-F68B-457B-B6EE-A5CA76E9E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723900</xdr:colOff>
      <xdr:row>8</xdr:row>
      <xdr:rowOff>231140</xdr:rowOff>
    </xdr:from>
    <xdr:to>
      <xdr:col>22</xdr:col>
      <xdr:colOff>571500</xdr:colOff>
      <xdr:row>31</xdr:row>
      <xdr:rowOff>115240</xdr:rowOff>
    </xdr:to>
    <mc:AlternateContent xmlns:mc="http://schemas.openxmlformats.org/markup-compatibility/2006">
      <mc:Choice xmlns:cx4="http://schemas.microsoft.com/office/drawing/2016/5/10/chartex" Requires="cx4">
        <xdr:graphicFrame macro="">
          <xdr:nvGraphicFramePr>
            <xdr:cNvPr id="31" name="Chart 30">
              <a:extLst>
                <a:ext uri="{FF2B5EF4-FFF2-40B4-BE49-F238E27FC236}">
                  <a16:creationId xmlns:a16="http://schemas.microsoft.com/office/drawing/2014/main" id="{D567F4CB-6126-4861-831C-DF390D02F4B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6268700" y="2608580"/>
              <a:ext cx="7101840" cy="67192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15</xdr:col>
          <xdr:colOff>939800</xdr:colOff>
          <xdr:row>31</xdr:row>
          <xdr:rowOff>101600</xdr:rowOff>
        </xdr:from>
        <xdr:to>
          <xdr:col>22</xdr:col>
          <xdr:colOff>432400</xdr:colOff>
          <xdr:row>34</xdr:row>
          <xdr:rowOff>272900</xdr:rowOff>
        </xdr:to>
        <xdr:pic>
          <xdr:nvPicPr>
            <xdr:cNvPr id="32" name="Picture 31">
              <a:extLst>
                <a:ext uri="{FF2B5EF4-FFF2-40B4-BE49-F238E27FC236}">
                  <a16:creationId xmlns:a16="http://schemas.microsoft.com/office/drawing/2014/main" id="{73C4D8AE-144F-E10C-FC9B-16A2DCB6DA01}"/>
                </a:ext>
              </a:extLst>
            </xdr:cNvPr>
            <xdr:cNvPicPr>
              <a:picLocks noChangeArrowheads="1"/>
              <a:extLst>
                <a:ext uri="{84589F7E-364E-4C9E-8A38-B11213B215E9}">
                  <a14:cameraTool cellRange="Calculations!$N$287:$R$289" spid="_x0000_s29045"/>
                </a:ext>
              </a:extLst>
            </xdr:cNvPicPr>
          </xdr:nvPicPr>
          <xdr:blipFill>
            <a:blip xmlns:r="http://schemas.openxmlformats.org/officeDocument/2006/relationships" r:embed="rId17"/>
            <a:srcRect/>
            <a:stretch>
              <a:fillRect/>
            </a:stretch>
          </xdr:blipFill>
          <xdr:spPr bwMode="auto">
            <a:xfrm>
              <a:off x="16560800" y="9156700"/>
              <a:ext cx="6782400" cy="1047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220980</xdr:colOff>
      <xdr:row>21</xdr:row>
      <xdr:rowOff>220980</xdr:rowOff>
    </xdr:from>
    <xdr:to>
      <xdr:col>11</xdr:col>
      <xdr:colOff>361580</xdr:colOff>
      <xdr:row>35</xdr:row>
      <xdr:rowOff>105980</xdr:rowOff>
    </xdr:to>
    <xdr:graphicFrame macro="">
      <xdr:nvGraphicFramePr>
        <xdr:cNvPr id="45" name="Chart 44">
          <a:extLst>
            <a:ext uri="{FF2B5EF4-FFF2-40B4-BE49-F238E27FC236}">
              <a16:creationId xmlns:a16="http://schemas.microsoft.com/office/drawing/2014/main" id="{073E059C-669B-439E-AEB4-1D026AD41E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388620</xdr:colOff>
      <xdr:row>21</xdr:row>
      <xdr:rowOff>76200</xdr:rowOff>
    </xdr:from>
    <xdr:to>
      <xdr:col>15</xdr:col>
      <xdr:colOff>673100</xdr:colOff>
      <xdr:row>35</xdr:row>
      <xdr:rowOff>63500</xdr:rowOff>
    </xdr:to>
    <xdr:grpSp>
      <xdr:nvGrpSpPr>
        <xdr:cNvPr id="47" name="Donut">
          <a:extLst>
            <a:ext uri="{FF2B5EF4-FFF2-40B4-BE49-F238E27FC236}">
              <a16:creationId xmlns:a16="http://schemas.microsoft.com/office/drawing/2014/main" id="{CF43030B-F720-4C88-AFFD-5E6FCC12FA8C}"/>
            </a:ext>
          </a:extLst>
        </xdr:cNvPr>
        <xdr:cNvGrpSpPr/>
      </xdr:nvGrpSpPr>
      <xdr:grpSpPr>
        <a:xfrm>
          <a:off x="11844020" y="6210300"/>
          <a:ext cx="4450080" cy="4076700"/>
          <a:chOff x="10795000" y="97364550"/>
          <a:chExt cx="5143500" cy="4514850"/>
        </a:xfrm>
      </xdr:grpSpPr>
      <xdr:graphicFrame macro="">
        <xdr:nvGraphicFramePr>
          <xdr:cNvPr id="48" name="Chart 47">
            <a:extLst>
              <a:ext uri="{FF2B5EF4-FFF2-40B4-BE49-F238E27FC236}">
                <a16:creationId xmlns:a16="http://schemas.microsoft.com/office/drawing/2014/main" id="{8910EADE-DDC0-3C6B-313F-CC0EDBBC9E2A}"/>
              </a:ext>
            </a:extLst>
          </xdr:cNvPr>
          <xdr:cNvGraphicFramePr/>
        </xdr:nvGraphicFramePr>
        <xdr:xfrm>
          <a:off x="10795000" y="97364550"/>
          <a:ext cx="5143500" cy="451485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58" name="TextBox 57">
            <a:extLst>
              <a:ext uri="{FF2B5EF4-FFF2-40B4-BE49-F238E27FC236}">
                <a16:creationId xmlns:a16="http://schemas.microsoft.com/office/drawing/2014/main" id="{7C00CD77-0010-81A9-04BB-DDC780C71F56}"/>
              </a:ext>
            </a:extLst>
          </xdr:cNvPr>
          <xdr:cNvSpPr txBox="1"/>
        </xdr:nvSpPr>
        <xdr:spPr>
          <a:xfrm>
            <a:off x="12490036" y="98713005"/>
            <a:ext cx="1828802" cy="1069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indent="0" algn="ctr"/>
            <a:r>
              <a:rPr lang="en-US" sz="1800" b="0" i="0" u="none" strike="noStrike">
                <a:solidFill>
                  <a:schemeClr val="tx1">
                    <a:lumMod val="50000"/>
                    <a:lumOff val="50000"/>
                  </a:schemeClr>
                </a:solidFill>
                <a:latin typeface="Aptos Narrow"/>
                <a:ea typeface="+mn-ea"/>
                <a:cs typeface="+mn-cs"/>
              </a:rPr>
              <a:t> Total</a:t>
            </a:r>
            <a:r>
              <a:rPr lang="en-US" sz="1800" b="0" i="0" u="none" strike="noStrike" baseline="0">
                <a:solidFill>
                  <a:schemeClr val="tx1">
                    <a:lumMod val="50000"/>
                    <a:lumOff val="50000"/>
                  </a:schemeClr>
                </a:solidFill>
                <a:latin typeface="Aptos Narrow"/>
                <a:ea typeface="+mn-ea"/>
                <a:cs typeface="+mn-cs"/>
              </a:rPr>
              <a:t> Orders</a:t>
            </a:r>
            <a:endParaRPr lang="en-US" sz="1800" b="0" i="0" u="none" strike="noStrike">
              <a:solidFill>
                <a:schemeClr val="tx1">
                  <a:lumMod val="50000"/>
                  <a:lumOff val="50000"/>
                </a:schemeClr>
              </a:solidFill>
              <a:latin typeface="Aptos Narrow"/>
              <a:ea typeface="+mn-ea"/>
              <a:cs typeface="+mn-cs"/>
            </a:endParaRPr>
          </a:p>
        </xdr:txBody>
      </xdr:sp>
    </xdr:grpSp>
    <xdr:clientData/>
  </xdr:twoCellAnchor>
</xdr:wsDr>
</file>

<file path=xl/drawings/drawing4.xml><?xml version="1.0" encoding="utf-8"?>
<c:userShapes xmlns:c="http://schemas.openxmlformats.org/drawingml/2006/chart">
  <cdr:relSizeAnchor xmlns:cdr="http://schemas.openxmlformats.org/drawingml/2006/chartDrawing">
    <cdr:from>
      <cdr:x>0.36738</cdr:x>
      <cdr:y>0.39875</cdr:y>
    </cdr:from>
    <cdr:to>
      <cdr:x>0.62725</cdr:x>
      <cdr:y>0.76758</cdr:y>
    </cdr:to>
    <cdr:sp macro="" textlink="Calculations!$E$340">
      <cdr:nvSpPr>
        <cdr:cNvPr id="2" name="TextBox 53">
          <a:extLst xmlns:a="http://schemas.openxmlformats.org/drawingml/2006/main">
            <a:ext uri="{FF2B5EF4-FFF2-40B4-BE49-F238E27FC236}">
              <a16:creationId xmlns:a16="http://schemas.microsoft.com/office/drawing/2014/main" id="{6722E5A1-D0DF-B9AF-7CC2-FD06A53502F0}"/>
            </a:ext>
          </a:extLst>
        </cdr:cNvPr>
        <cdr:cNvSpPr txBox="1"/>
      </cdr:nvSpPr>
      <cdr:spPr>
        <a:xfrm xmlns:a="http://schemas.openxmlformats.org/drawingml/2006/main">
          <a:off x="1634870" y="1625599"/>
          <a:ext cx="1156443" cy="150359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B8AC33F-A57F-4FBA-A002-5872E859E5D9}" type="TxLink">
            <a:rPr lang="en-US" sz="3200" b="1" i="0" u="none" strike="noStrike">
              <a:solidFill>
                <a:srgbClr val="000000"/>
              </a:solidFill>
              <a:latin typeface="Aptos Narrow"/>
            </a:rPr>
            <a:pPr algn="ctr"/>
            <a:t>1315</a:t>
          </a:fld>
          <a:endParaRPr lang="en-IN" sz="4400" b="1"/>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38100</xdr:rowOff>
    </xdr:from>
    <xdr:to>
      <xdr:col>4</xdr:col>
      <xdr:colOff>0</xdr:colOff>
      <xdr:row>35</xdr:row>
      <xdr:rowOff>12700</xdr:rowOff>
    </xdr:to>
    <xdr:grpSp>
      <xdr:nvGrpSpPr>
        <xdr:cNvPr id="32" name="panel">
          <a:extLst>
            <a:ext uri="{FF2B5EF4-FFF2-40B4-BE49-F238E27FC236}">
              <a16:creationId xmlns:a16="http://schemas.microsoft.com/office/drawing/2014/main" id="{04C3598A-6428-74EE-9FCD-E596E3AD7DF6}"/>
            </a:ext>
          </a:extLst>
        </xdr:cNvPr>
        <xdr:cNvGrpSpPr/>
      </xdr:nvGrpSpPr>
      <xdr:grpSpPr>
        <a:xfrm>
          <a:off x="0" y="38100"/>
          <a:ext cx="4165600" cy="10198100"/>
          <a:chOff x="0" y="38100"/>
          <a:chExt cx="4165600" cy="10502900"/>
        </a:xfrm>
      </xdr:grpSpPr>
      <xdr:sp macro="" textlink="">
        <xdr:nvSpPr>
          <xdr:cNvPr id="2" name="bg">
            <a:extLst>
              <a:ext uri="{FF2B5EF4-FFF2-40B4-BE49-F238E27FC236}">
                <a16:creationId xmlns:a16="http://schemas.microsoft.com/office/drawing/2014/main" id="{724386E0-A633-4775-8103-699D2B00E38D}"/>
              </a:ext>
            </a:extLst>
          </xdr:cNvPr>
          <xdr:cNvSpPr/>
        </xdr:nvSpPr>
        <xdr:spPr>
          <a:xfrm>
            <a:off x="0" y="38100"/>
            <a:ext cx="4165600" cy="1050290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bt 1">
            <a:hlinkClick xmlns:r="http://schemas.openxmlformats.org/officeDocument/2006/relationships" r:id="rId1"/>
            <a:extLst>
              <a:ext uri="{FF2B5EF4-FFF2-40B4-BE49-F238E27FC236}">
                <a16:creationId xmlns:a16="http://schemas.microsoft.com/office/drawing/2014/main" id="{AF92E9AB-7E77-48D7-8565-F3F281100216}"/>
              </a:ext>
            </a:extLst>
          </xdr:cNvPr>
          <xdr:cNvSpPr/>
        </xdr:nvSpPr>
        <xdr:spPr>
          <a:xfrm>
            <a:off x="381000" y="50419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400" baseline="0">
                <a:ln>
                  <a:solidFill>
                    <a:schemeClr val="bg1"/>
                  </a:solidFill>
                </a:ln>
                <a:solidFill>
                  <a:schemeClr val="lt1"/>
                </a:solidFill>
                <a:latin typeface="+mn-lt"/>
                <a:ea typeface="+mn-ea"/>
                <a:cs typeface="+mn-cs"/>
              </a:rPr>
              <a:t>Sales</a:t>
            </a:r>
          </a:p>
        </xdr:txBody>
      </xdr:sp>
      <xdr:sp macro="" textlink="">
        <xdr:nvSpPr>
          <xdr:cNvPr id="5" name="bt 2">
            <a:hlinkClick xmlns:r="http://schemas.openxmlformats.org/officeDocument/2006/relationships" r:id="rId2"/>
            <a:extLst>
              <a:ext uri="{FF2B5EF4-FFF2-40B4-BE49-F238E27FC236}">
                <a16:creationId xmlns:a16="http://schemas.microsoft.com/office/drawing/2014/main" id="{F9EBB7D2-ADDA-4481-8EEF-B7F99A275F55}"/>
              </a:ext>
            </a:extLst>
          </xdr:cNvPr>
          <xdr:cNvSpPr/>
        </xdr:nvSpPr>
        <xdr:spPr>
          <a:xfrm>
            <a:off x="381000" y="60198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Profit</a:t>
            </a:r>
            <a:endParaRPr lang="en-IN" sz="1100" baseline="0">
              <a:ln>
                <a:solidFill>
                  <a:schemeClr val="bg1"/>
                </a:solidFill>
              </a:ln>
            </a:endParaRPr>
          </a:p>
        </xdr:txBody>
      </xdr:sp>
      <xdr:sp macro="" textlink="">
        <xdr:nvSpPr>
          <xdr:cNvPr id="6" name="bt 3">
            <a:hlinkClick xmlns:r="http://schemas.openxmlformats.org/officeDocument/2006/relationships" r:id="rId3"/>
            <a:extLst>
              <a:ext uri="{FF2B5EF4-FFF2-40B4-BE49-F238E27FC236}">
                <a16:creationId xmlns:a16="http://schemas.microsoft.com/office/drawing/2014/main" id="{B6BCCC24-98E5-4197-B581-2C2D26B6C936}"/>
              </a:ext>
            </a:extLst>
          </xdr:cNvPr>
          <xdr:cNvSpPr/>
        </xdr:nvSpPr>
        <xdr:spPr>
          <a:xfrm>
            <a:off x="381000" y="7048500"/>
            <a:ext cx="3479800" cy="787400"/>
          </a:xfrm>
          <a:prstGeom prst="round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aseline="0">
                <a:ln>
                  <a:solidFill>
                    <a:schemeClr val="bg1"/>
                  </a:solidFill>
                </a:ln>
              </a:rPr>
              <a:t>Orders</a:t>
            </a:r>
            <a:endParaRPr lang="en-IN" sz="1100" baseline="0">
              <a:ln>
                <a:solidFill>
                  <a:schemeClr val="bg1"/>
                </a:solidFill>
              </a:ln>
            </a:endParaRPr>
          </a:p>
        </xdr:txBody>
      </xdr:sp>
      <xdr:sp macro="" textlink="">
        <xdr:nvSpPr>
          <xdr:cNvPr id="7" name="bt 4">
            <a:extLst>
              <a:ext uri="{FF2B5EF4-FFF2-40B4-BE49-F238E27FC236}">
                <a16:creationId xmlns:a16="http://schemas.microsoft.com/office/drawing/2014/main" id="{69E5477E-795B-44CF-AAC2-FD9B2D522CD6}"/>
              </a:ext>
            </a:extLst>
          </xdr:cNvPr>
          <xdr:cNvSpPr/>
        </xdr:nvSpPr>
        <xdr:spPr>
          <a:xfrm>
            <a:off x="381000" y="8077200"/>
            <a:ext cx="3479800" cy="787400"/>
          </a:xfrm>
          <a:prstGeom prst="round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800" b="1" baseline="0">
                <a:ln>
                  <a:solidFill>
                    <a:schemeClr val="bg1"/>
                  </a:solidFill>
                </a:ln>
                <a:solidFill>
                  <a:schemeClr val="lt1"/>
                </a:solidFill>
                <a:latin typeface="+mn-lt"/>
                <a:ea typeface="+mn-ea"/>
                <a:cs typeface="+mn-cs"/>
              </a:rPr>
              <a:t>About</a:t>
            </a:r>
          </a:p>
        </xdr:txBody>
      </xdr:sp>
      <xdr:sp macro="" textlink="">
        <xdr:nvSpPr>
          <xdr:cNvPr id="8" name="heading">
            <a:extLst>
              <a:ext uri="{FF2B5EF4-FFF2-40B4-BE49-F238E27FC236}">
                <a16:creationId xmlns:a16="http://schemas.microsoft.com/office/drawing/2014/main" id="{CE158D28-79AF-4180-B516-6E55A61ADE5C}"/>
              </a:ext>
            </a:extLst>
          </xdr:cNvPr>
          <xdr:cNvSpPr/>
        </xdr:nvSpPr>
        <xdr:spPr>
          <a:xfrm>
            <a:off x="190500" y="228600"/>
            <a:ext cx="3810000" cy="1257300"/>
          </a:xfrm>
          <a:prstGeom prst="round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t>About</a:t>
            </a:r>
            <a:r>
              <a:rPr lang="en-IN" sz="3200" b="1" baseline="0"/>
              <a:t> The</a:t>
            </a:r>
          </a:p>
          <a:p>
            <a:pPr algn="l"/>
            <a:r>
              <a:rPr lang="en-IN" sz="3200" b="1" baseline="0"/>
              <a:t>Project</a:t>
            </a:r>
            <a:endParaRPr lang="en-IN" sz="3200" b="1"/>
          </a:p>
        </xdr:txBody>
      </xdr:sp>
      <xdr:pic>
        <xdr:nvPicPr>
          <xdr:cNvPr id="9" name="icon" descr="Document with solid fill">
            <a:extLst>
              <a:ext uri="{FF2B5EF4-FFF2-40B4-BE49-F238E27FC236}">
                <a16:creationId xmlns:a16="http://schemas.microsoft.com/office/drawing/2014/main" id="{1DFB0195-1485-412E-94F7-6D84BE8A7B1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rcRect/>
          <a:stretch/>
        </xdr:blipFill>
        <xdr:spPr>
          <a:xfrm>
            <a:off x="711200" y="1968500"/>
            <a:ext cx="2717800" cy="2717800"/>
          </a:xfrm>
          <a:prstGeom prst="rect">
            <a:avLst/>
          </a:prstGeom>
          <a:effectLst>
            <a:innerShdw blurRad="63500" dist="50800" dir="18900000">
              <a:prstClr val="black">
                <a:alpha val="50000"/>
              </a:prstClr>
            </a:innerShdw>
          </a:effectLst>
        </xdr:spPr>
      </xdr:pic>
    </xdr:grpSp>
    <xdr:clientData/>
  </xdr:twoCellAnchor>
  <xdr:twoCellAnchor>
    <xdr:from>
      <xdr:col>5</xdr:col>
      <xdr:colOff>0</xdr:colOff>
      <xdr:row>0</xdr:row>
      <xdr:rowOff>127000</xdr:rowOff>
    </xdr:from>
    <xdr:to>
      <xdr:col>22</xdr:col>
      <xdr:colOff>812800</xdr:colOff>
      <xdr:row>2</xdr:row>
      <xdr:rowOff>266700</xdr:rowOff>
    </xdr:to>
    <xdr:sp macro="" textlink="">
      <xdr:nvSpPr>
        <xdr:cNvPr id="10" name="Header">
          <a:extLst>
            <a:ext uri="{FF2B5EF4-FFF2-40B4-BE49-F238E27FC236}">
              <a16:creationId xmlns:a16="http://schemas.microsoft.com/office/drawing/2014/main" id="{13EA2ECD-2268-B8BE-C9C7-BCEB16085956}"/>
            </a:ext>
          </a:extLst>
        </xdr:cNvPr>
        <xdr:cNvSpPr/>
      </xdr:nvSpPr>
      <xdr:spPr>
        <a:xfrm>
          <a:off x="4495800" y="127000"/>
          <a:ext cx="19304000" cy="1028700"/>
        </a:xfrm>
        <a:prstGeom prst="roundRect">
          <a:avLst/>
        </a:prstGeom>
        <a:solidFill>
          <a:schemeClr val="accent4"/>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3200" b="1"/>
            <a:t> Superstore Financial &amp; Operational Dashboard</a:t>
          </a:r>
        </a:p>
        <a:p>
          <a:pPr marL="0" indent="0" algn="l"/>
          <a:r>
            <a:rPr lang="en-IN" sz="1600"/>
            <a:t>   </a:t>
          </a:r>
          <a:r>
            <a:rPr lang="en-IN" sz="1800"/>
            <a:t>Developer: Harshvardhan Singh Shekhawat | Contact: hsshekhawat2006@gmail.com</a:t>
          </a:r>
          <a:endParaRPr lang="en-IN" sz="1600" b="0">
            <a:solidFill>
              <a:schemeClr val="lt1"/>
            </a:solidFill>
            <a:latin typeface="+mn-lt"/>
            <a:ea typeface="+mn-ea"/>
            <a:cs typeface="+mn-cs"/>
          </a:endParaRPr>
        </a:p>
      </xdr:txBody>
    </xdr:sp>
    <xdr:clientData/>
  </xdr:twoCellAnchor>
  <xdr:twoCellAnchor>
    <xdr:from>
      <xdr:col>5</xdr:col>
      <xdr:colOff>0</xdr:colOff>
      <xdr:row>3</xdr:row>
      <xdr:rowOff>177800</xdr:rowOff>
    </xdr:from>
    <xdr:to>
      <xdr:col>22</xdr:col>
      <xdr:colOff>762000</xdr:colOff>
      <xdr:row>9</xdr:row>
      <xdr:rowOff>190500</xdr:rowOff>
    </xdr:to>
    <xdr:sp macro="" textlink="">
      <xdr:nvSpPr>
        <xdr:cNvPr id="11" name="Summary">
          <a:extLst>
            <a:ext uri="{FF2B5EF4-FFF2-40B4-BE49-F238E27FC236}">
              <a16:creationId xmlns:a16="http://schemas.microsoft.com/office/drawing/2014/main" id="{8BBE48B3-C535-4DC2-1C64-27515495A2DD}"/>
            </a:ext>
          </a:extLst>
        </xdr:cNvPr>
        <xdr:cNvSpPr/>
      </xdr:nvSpPr>
      <xdr:spPr>
        <a:xfrm>
          <a:off x="4495800" y="1358900"/>
          <a:ext cx="19253200" cy="1765300"/>
        </a:xfrm>
        <a:prstGeom prst="roundRect">
          <a:avLst>
            <a:gd name="adj" fmla="val 6098"/>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tx1"/>
              </a:solidFill>
            </a:rPr>
            <a:t>Executive Summary</a:t>
          </a:r>
        </a:p>
        <a:p>
          <a:pPr algn="l"/>
          <a:r>
            <a:rPr lang="en-IN" sz="2400">
              <a:solidFill>
                <a:schemeClr val="tx1"/>
              </a:solidFill>
            </a:rPr>
            <a:t>This interactive reporting suite was developed to provide executive leadership with a holistic view of company performance. By bridging the gap between raw operational data and high-level financial strategy, this tool tracks revenue generation, profit efficiency, and supply chain logistics, enabling data-driven decision-making across all levels of the organization.</a:t>
          </a:r>
          <a:endParaRPr lang="en-IN" sz="2400" b="1">
            <a:solidFill>
              <a:schemeClr val="tx1"/>
            </a:solidFill>
          </a:endParaRPr>
        </a:p>
      </xdr:txBody>
    </xdr:sp>
    <xdr:clientData/>
  </xdr:twoCellAnchor>
  <xdr:twoCellAnchor>
    <xdr:from>
      <xdr:col>4</xdr:col>
      <xdr:colOff>292099</xdr:colOff>
      <xdr:row>10</xdr:row>
      <xdr:rowOff>50800</xdr:rowOff>
    </xdr:from>
    <xdr:to>
      <xdr:col>9</xdr:col>
      <xdr:colOff>227752</xdr:colOff>
      <xdr:row>25</xdr:row>
      <xdr:rowOff>254000</xdr:rowOff>
    </xdr:to>
    <xdr:grpSp>
      <xdr:nvGrpSpPr>
        <xdr:cNvPr id="28" name="Card 1">
          <a:extLst>
            <a:ext uri="{FF2B5EF4-FFF2-40B4-BE49-F238E27FC236}">
              <a16:creationId xmlns:a16="http://schemas.microsoft.com/office/drawing/2014/main" id="{4E92BD14-2D80-D8F5-E487-8502AD711C47}"/>
            </a:ext>
          </a:extLst>
        </xdr:cNvPr>
        <xdr:cNvGrpSpPr/>
      </xdr:nvGrpSpPr>
      <xdr:grpSpPr>
        <a:xfrm>
          <a:off x="4457699" y="2971800"/>
          <a:ext cx="4634653" cy="4584700"/>
          <a:chOff x="4483100" y="3289300"/>
          <a:chExt cx="4533900" cy="4584700"/>
        </a:xfrm>
      </xdr:grpSpPr>
      <xdr:sp macro="" textlink="">
        <xdr:nvSpPr>
          <xdr:cNvPr id="12" name="Bg">
            <a:extLst>
              <a:ext uri="{FF2B5EF4-FFF2-40B4-BE49-F238E27FC236}">
                <a16:creationId xmlns:a16="http://schemas.microsoft.com/office/drawing/2014/main" id="{696DF70F-A0DB-9CFB-60F6-07F3D61A58F5}"/>
              </a:ext>
            </a:extLst>
          </xdr:cNvPr>
          <xdr:cNvSpPr/>
        </xdr:nvSpPr>
        <xdr:spPr>
          <a:xfrm>
            <a:off x="4495800" y="33020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6" name="icon">
            <a:extLst>
              <a:ext uri="{FF2B5EF4-FFF2-40B4-BE49-F238E27FC236}">
                <a16:creationId xmlns:a16="http://schemas.microsoft.com/office/drawing/2014/main" id="{F1221944-14D3-06DE-17D5-C9A7E465F29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51499" y="3911600"/>
            <a:ext cx="1993901" cy="195938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7" name="headinng">
            <a:extLst>
              <a:ext uri="{FF2B5EF4-FFF2-40B4-BE49-F238E27FC236}">
                <a16:creationId xmlns:a16="http://schemas.microsoft.com/office/drawing/2014/main" id="{A62BE193-025C-1ABB-F1EE-7A5796D3CBB6}"/>
              </a:ext>
            </a:extLst>
          </xdr:cNvPr>
          <xdr:cNvSpPr txBox="1"/>
        </xdr:nvSpPr>
        <xdr:spPr>
          <a:xfrm>
            <a:off x="4483100" y="32893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t>Architecture</a:t>
            </a:r>
            <a:endParaRPr lang="en-IN" sz="2400" b="1"/>
          </a:p>
        </xdr:txBody>
      </xdr:sp>
      <xdr:sp macro="" textlink="">
        <xdr:nvSpPr>
          <xdr:cNvPr id="18" name="content">
            <a:extLst>
              <a:ext uri="{FF2B5EF4-FFF2-40B4-BE49-F238E27FC236}">
                <a16:creationId xmlns:a16="http://schemas.microsoft.com/office/drawing/2014/main" id="{34A50AE0-9975-8480-A54B-F7B16A25B03D}"/>
              </a:ext>
            </a:extLst>
          </xdr:cNvPr>
          <xdr:cNvSpPr txBox="1"/>
        </xdr:nvSpPr>
        <xdr:spPr>
          <a:xfrm>
            <a:off x="4495800" y="6184900"/>
            <a:ext cx="4521200" cy="158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Built on a Relational </a:t>
            </a:r>
            <a:r>
              <a:rPr lang="en-IN" sz="2000" b="1"/>
              <a:t>Star Schema </a:t>
            </a:r>
            <a:r>
              <a:rPr lang="en-IN" sz="2000"/>
              <a:t>Data Model integrating thousands of rows across Sales, Customer, Product, and Returns databases.</a:t>
            </a:r>
          </a:p>
          <a:p>
            <a:pPr algn="ctr"/>
            <a:endParaRPr lang="en-IN" sz="2400"/>
          </a:p>
        </xdr:txBody>
      </xdr:sp>
    </xdr:grpSp>
    <xdr:clientData/>
  </xdr:twoCellAnchor>
  <xdr:twoCellAnchor>
    <xdr:from>
      <xdr:col>9</xdr:col>
      <xdr:colOff>444500</xdr:colOff>
      <xdr:row>10</xdr:row>
      <xdr:rowOff>63500</xdr:rowOff>
    </xdr:from>
    <xdr:to>
      <xdr:col>13</xdr:col>
      <xdr:colOff>952500</xdr:colOff>
      <xdr:row>26</xdr:row>
      <xdr:rowOff>114300</xdr:rowOff>
    </xdr:to>
    <xdr:grpSp>
      <xdr:nvGrpSpPr>
        <xdr:cNvPr id="29" name="Card 2">
          <a:extLst>
            <a:ext uri="{FF2B5EF4-FFF2-40B4-BE49-F238E27FC236}">
              <a16:creationId xmlns:a16="http://schemas.microsoft.com/office/drawing/2014/main" id="{53E3C1AF-8DB1-52E4-6CBF-E13921BCCADD}"/>
            </a:ext>
          </a:extLst>
        </xdr:cNvPr>
        <xdr:cNvGrpSpPr/>
      </xdr:nvGrpSpPr>
      <xdr:grpSpPr>
        <a:xfrm>
          <a:off x="9309100" y="2984500"/>
          <a:ext cx="4673600" cy="4724400"/>
          <a:chOff x="9334500" y="3302000"/>
          <a:chExt cx="4572000" cy="4724400"/>
        </a:xfrm>
      </xdr:grpSpPr>
      <xdr:sp macro="" textlink="">
        <xdr:nvSpPr>
          <xdr:cNvPr id="13" name="bg">
            <a:extLst>
              <a:ext uri="{FF2B5EF4-FFF2-40B4-BE49-F238E27FC236}">
                <a16:creationId xmlns:a16="http://schemas.microsoft.com/office/drawing/2014/main" id="{CB7C1975-1628-4851-932A-F5E4C8BE2A74}"/>
              </a:ext>
            </a:extLst>
          </xdr:cNvPr>
          <xdr:cNvSpPr/>
        </xdr:nvSpPr>
        <xdr:spPr>
          <a:xfrm>
            <a:off x="9372600" y="3302000"/>
            <a:ext cx="4521200" cy="4572000"/>
          </a:xfrm>
          <a:prstGeom prst="roundRect">
            <a:avLst>
              <a:gd name="adj" fmla="val 7604"/>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9" name="icon" descr="calculator Icon">
            <a:extLst>
              <a:ext uri="{FF2B5EF4-FFF2-40B4-BE49-F238E27FC236}">
                <a16:creationId xmlns:a16="http://schemas.microsoft.com/office/drawing/2014/main" id="{63C455D2-AF00-4B7B-06C0-1B615C48BEA7}"/>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401300" y="3784601"/>
            <a:ext cx="2373337" cy="232409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heading">
            <a:extLst>
              <a:ext uri="{FF2B5EF4-FFF2-40B4-BE49-F238E27FC236}">
                <a16:creationId xmlns:a16="http://schemas.microsoft.com/office/drawing/2014/main" id="{E913DDCD-FECB-4E4A-9234-1A2D5FF3A18C}"/>
              </a:ext>
            </a:extLst>
          </xdr:cNvPr>
          <xdr:cNvSpPr txBox="1"/>
        </xdr:nvSpPr>
        <xdr:spPr>
          <a:xfrm>
            <a:off x="9372600" y="33020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Calculations</a:t>
            </a:r>
          </a:p>
        </xdr:txBody>
      </xdr:sp>
      <xdr:sp macro="" textlink="">
        <xdr:nvSpPr>
          <xdr:cNvPr id="21" name="content">
            <a:extLst>
              <a:ext uri="{FF2B5EF4-FFF2-40B4-BE49-F238E27FC236}">
                <a16:creationId xmlns:a16="http://schemas.microsoft.com/office/drawing/2014/main" id="{DDB0BF19-0CB8-4EB8-9C7D-D0402DDDB19F}"/>
              </a:ext>
            </a:extLst>
          </xdr:cNvPr>
          <xdr:cNvSpPr txBox="1"/>
        </xdr:nvSpPr>
        <xdr:spPr>
          <a:xfrm>
            <a:off x="9334500" y="61468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Powered by a custom </a:t>
            </a:r>
            <a:r>
              <a:rPr lang="en-IN" sz="2000" b="1"/>
              <a:t>DAX (Data Analysis Expressions)</a:t>
            </a:r>
            <a:r>
              <a:rPr lang="en-IN" sz="2000"/>
              <a:t> measure library, utilizing advanced Time Intelligence functions (e.g., SAMEPERIODLASTYEAR) for dynamic Year-over-Year variance reporting</a:t>
            </a:r>
            <a:endParaRPr lang="en-IN" sz="2400"/>
          </a:p>
        </xdr:txBody>
      </xdr:sp>
    </xdr:grpSp>
    <xdr:clientData/>
  </xdr:twoCellAnchor>
  <xdr:twoCellAnchor>
    <xdr:from>
      <xdr:col>14</xdr:col>
      <xdr:colOff>127000</xdr:colOff>
      <xdr:row>10</xdr:row>
      <xdr:rowOff>76200</xdr:rowOff>
    </xdr:from>
    <xdr:to>
      <xdr:col>18</xdr:col>
      <xdr:colOff>482600</xdr:colOff>
      <xdr:row>26</xdr:row>
      <xdr:rowOff>127000</xdr:rowOff>
    </xdr:to>
    <xdr:grpSp>
      <xdr:nvGrpSpPr>
        <xdr:cNvPr id="30" name="Card 3">
          <a:extLst>
            <a:ext uri="{FF2B5EF4-FFF2-40B4-BE49-F238E27FC236}">
              <a16:creationId xmlns:a16="http://schemas.microsoft.com/office/drawing/2014/main" id="{2369C163-4C87-3F76-ABC2-33974BA831AF}"/>
            </a:ext>
          </a:extLst>
        </xdr:cNvPr>
        <xdr:cNvGrpSpPr/>
      </xdr:nvGrpSpPr>
      <xdr:grpSpPr>
        <a:xfrm>
          <a:off x="14236700" y="2997200"/>
          <a:ext cx="4673600" cy="4724400"/>
          <a:chOff x="14262100" y="3314700"/>
          <a:chExt cx="4572000" cy="4724400"/>
        </a:xfrm>
      </xdr:grpSpPr>
      <xdr:sp macro="" textlink="">
        <xdr:nvSpPr>
          <xdr:cNvPr id="14" name="bg">
            <a:extLst>
              <a:ext uri="{FF2B5EF4-FFF2-40B4-BE49-F238E27FC236}">
                <a16:creationId xmlns:a16="http://schemas.microsoft.com/office/drawing/2014/main" id="{A38CFED1-0E80-4DC4-9107-C456D0319958}"/>
              </a:ext>
            </a:extLst>
          </xdr:cNvPr>
          <xdr:cNvSpPr/>
        </xdr:nvSpPr>
        <xdr:spPr>
          <a:xfrm>
            <a:off x="14287500" y="33147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2" name="Icon" descr="Automate PNG Transparent Images Free Download | Vector Files | Pngtree">
            <a:extLst>
              <a:ext uri="{FF2B5EF4-FFF2-40B4-BE49-F238E27FC236}">
                <a16:creationId xmlns:a16="http://schemas.microsoft.com/office/drawing/2014/main" id="{0618E78D-DF17-C5A5-0A6A-97DF4458F52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595600" y="3949701"/>
            <a:ext cx="2010005" cy="19685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 name="Heading">
            <a:extLst>
              <a:ext uri="{FF2B5EF4-FFF2-40B4-BE49-F238E27FC236}">
                <a16:creationId xmlns:a16="http://schemas.microsoft.com/office/drawing/2014/main" id="{34BE9503-9E85-4E3D-AB38-A3BF010CBD1E}"/>
              </a:ext>
            </a:extLst>
          </xdr:cNvPr>
          <xdr:cNvSpPr txBox="1"/>
        </xdr:nvSpPr>
        <xdr:spPr>
          <a:xfrm>
            <a:off x="14287500" y="33147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Automation</a:t>
            </a:r>
          </a:p>
        </xdr:txBody>
      </xdr:sp>
      <xdr:sp macro="" textlink="">
        <xdr:nvSpPr>
          <xdr:cNvPr id="25" name="Content">
            <a:extLst>
              <a:ext uri="{FF2B5EF4-FFF2-40B4-BE49-F238E27FC236}">
                <a16:creationId xmlns:a16="http://schemas.microsoft.com/office/drawing/2014/main" id="{07B089B6-A84F-4D43-A3F5-F9D8A6A708EE}"/>
              </a:ext>
            </a:extLst>
          </xdr:cNvPr>
          <xdr:cNvSpPr txBox="1"/>
        </xdr:nvSpPr>
        <xdr:spPr>
          <a:xfrm>
            <a:off x="14262100" y="61595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Data shaping and automated table formatting handled via </a:t>
            </a:r>
            <a:r>
              <a:rPr lang="en-IN" sz="2000" b="1"/>
              <a:t>VBA macros</a:t>
            </a:r>
            <a:r>
              <a:rPr lang="en-IN" sz="2000"/>
              <a:t> to ensure data integrity before entering the model.</a:t>
            </a:r>
          </a:p>
          <a:p>
            <a:pPr marL="0" marR="0" lvl="0" indent="0" algn="ctr" defTabSz="914400" eaLnBrk="1" fontAlgn="auto" latinLnBrk="0" hangingPunct="1">
              <a:lnSpc>
                <a:spcPct val="100000"/>
              </a:lnSpc>
              <a:spcBef>
                <a:spcPts val="0"/>
              </a:spcBef>
              <a:spcAft>
                <a:spcPts val="0"/>
              </a:spcAft>
              <a:buClrTx/>
              <a:buSzTx/>
              <a:buFontTx/>
              <a:buNone/>
              <a:tabLst/>
              <a:defRPr/>
            </a:pPr>
            <a:endParaRPr lang="en-IN" sz="2000"/>
          </a:p>
        </xdr:txBody>
      </xdr:sp>
    </xdr:grpSp>
    <xdr:clientData/>
  </xdr:twoCellAnchor>
  <xdr:twoCellAnchor>
    <xdr:from>
      <xdr:col>18</xdr:col>
      <xdr:colOff>647700</xdr:colOff>
      <xdr:row>10</xdr:row>
      <xdr:rowOff>63500</xdr:rowOff>
    </xdr:from>
    <xdr:to>
      <xdr:col>22</xdr:col>
      <xdr:colOff>762000</xdr:colOff>
      <xdr:row>26</xdr:row>
      <xdr:rowOff>127000</xdr:rowOff>
    </xdr:to>
    <xdr:grpSp>
      <xdr:nvGrpSpPr>
        <xdr:cNvPr id="31" name="Card 4">
          <a:extLst>
            <a:ext uri="{FF2B5EF4-FFF2-40B4-BE49-F238E27FC236}">
              <a16:creationId xmlns:a16="http://schemas.microsoft.com/office/drawing/2014/main" id="{E544952E-DA96-8784-523C-C474813A9AE4}"/>
            </a:ext>
          </a:extLst>
        </xdr:cNvPr>
        <xdr:cNvGrpSpPr/>
      </xdr:nvGrpSpPr>
      <xdr:grpSpPr>
        <a:xfrm>
          <a:off x="19075400" y="2984500"/>
          <a:ext cx="4673600" cy="4737100"/>
          <a:chOff x="19100800" y="3302000"/>
          <a:chExt cx="4572000" cy="4737100"/>
        </a:xfrm>
      </xdr:grpSpPr>
      <xdr:sp macro="" textlink="">
        <xdr:nvSpPr>
          <xdr:cNvPr id="15" name="bg">
            <a:extLst>
              <a:ext uri="{FF2B5EF4-FFF2-40B4-BE49-F238E27FC236}">
                <a16:creationId xmlns:a16="http://schemas.microsoft.com/office/drawing/2014/main" id="{8D638403-6B12-4E41-BAD4-0E7CAB9B2224}"/>
              </a:ext>
            </a:extLst>
          </xdr:cNvPr>
          <xdr:cNvSpPr/>
        </xdr:nvSpPr>
        <xdr:spPr>
          <a:xfrm>
            <a:off x="19138900" y="3302000"/>
            <a:ext cx="4521200" cy="4572000"/>
          </a:xfrm>
          <a:prstGeom prst="roundRect">
            <a:avLst>
              <a:gd name="adj" fmla="val 7604"/>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 name="icon">
            <a:extLst>
              <a:ext uri="{FF2B5EF4-FFF2-40B4-BE49-F238E27FC236}">
                <a16:creationId xmlns:a16="http://schemas.microsoft.com/office/drawing/2014/main" id="{C7861D7D-F1BD-1839-90CB-88EC7A20B89A}"/>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9488" t="10654" r="8919" b="25030"/>
          <a:stretch>
            <a:fillRect/>
          </a:stretch>
        </xdr:blipFill>
        <xdr:spPr bwMode="auto">
          <a:xfrm>
            <a:off x="20256500" y="4178301"/>
            <a:ext cx="2197100" cy="169636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6" name="heading">
            <a:extLst>
              <a:ext uri="{FF2B5EF4-FFF2-40B4-BE49-F238E27FC236}">
                <a16:creationId xmlns:a16="http://schemas.microsoft.com/office/drawing/2014/main" id="{7A11FB02-0A20-4AA9-97F5-844CB8ED4412}"/>
              </a:ext>
            </a:extLst>
          </xdr:cNvPr>
          <xdr:cNvSpPr txBox="1"/>
        </xdr:nvSpPr>
        <xdr:spPr>
          <a:xfrm>
            <a:off x="19138900" y="3302000"/>
            <a:ext cx="45212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Visualization</a:t>
            </a:r>
          </a:p>
        </xdr:txBody>
      </xdr:sp>
      <xdr:sp macro="" textlink="">
        <xdr:nvSpPr>
          <xdr:cNvPr id="27" name="Content">
            <a:extLst>
              <a:ext uri="{FF2B5EF4-FFF2-40B4-BE49-F238E27FC236}">
                <a16:creationId xmlns:a16="http://schemas.microsoft.com/office/drawing/2014/main" id="{338FFE22-F366-4238-B4D9-CF59B056E2F5}"/>
              </a:ext>
            </a:extLst>
          </xdr:cNvPr>
          <xdr:cNvSpPr txBox="1"/>
        </xdr:nvSpPr>
        <xdr:spPr>
          <a:xfrm>
            <a:off x="19100800" y="6159500"/>
            <a:ext cx="4572000" cy="187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a:t>Designed with a focus on color psychology, spatial consistency, and </a:t>
            </a:r>
            <a:r>
              <a:rPr lang="en-IN" sz="2000" b="1"/>
              <a:t>UI/UX</a:t>
            </a:r>
            <a:r>
              <a:rPr lang="en-IN" sz="2000"/>
              <a:t> best practices to eliminate visual clutter and highlight actionable insights.</a:t>
            </a:r>
          </a:p>
        </xdr:txBody>
      </xdr:sp>
    </xdr:grpSp>
    <xdr:clientData/>
  </xdr:twoCellAnchor>
  <xdr:twoCellAnchor>
    <xdr:from>
      <xdr:col>5</xdr:col>
      <xdr:colOff>0</xdr:colOff>
      <xdr:row>26</xdr:row>
      <xdr:rowOff>101600</xdr:rowOff>
    </xdr:from>
    <xdr:to>
      <xdr:col>22</xdr:col>
      <xdr:colOff>762000</xdr:colOff>
      <xdr:row>35</xdr:row>
      <xdr:rowOff>50800</xdr:rowOff>
    </xdr:to>
    <xdr:sp macro="" textlink="">
      <xdr:nvSpPr>
        <xdr:cNvPr id="33" name="Summary">
          <a:extLst>
            <a:ext uri="{FF2B5EF4-FFF2-40B4-BE49-F238E27FC236}">
              <a16:creationId xmlns:a16="http://schemas.microsoft.com/office/drawing/2014/main" id="{4F2F0C43-EC8E-48CE-9D18-1EC73979DD8A}"/>
            </a:ext>
          </a:extLst>
        </xdr:cNvPr>
        <xdr:cNvSpPr/>
      </xdr:nvSpPr>
      <xdr:spPr>
        <a:xfrm>
          <a:off x="4495800" y="8001000"/>
          <a:ext cx="19253200" cy="2578100"/>
        </a:xfrm>
        <a:prstGeom prst="roundRect">
          <a:avLst>
            <a:gd name="adj" fmla="val 6098"/>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tx1"/>
              </a:solidFill>
            </a:rPr>
            <a:t>Quick Navigation </a:t>
          </a:r>
        </a:p>
        <a:p>
          <a:r>
            <a:rPr lang="en-IN" sz="2400" b="1">
              <a:solidFill>
                <a:schemeClr val="tx1"/>
              </a:solidFill>
            </a:rPr>
            <a:t>1.</a:t>
          </a:r>
          <a:r>
            <a:rPr lang="en-IN" sz="2400">
              <a:solidFill>
                <a:schemeClr val="tx1"/>
              </a:solidFill>
            </a:rPr>
            <a:t> Use the </a:t>
          </a:r>
          <a:r>
            <a:rPr lang="en-IN" sz="2400" b="1">
              <a:solidFill>
                <a:schemeClr val="tx1"/>
              </a:solidFill>
            </a:rPr>
            <a:t>global slicers </a:t>
          </a:r>
          <a:r>
            <a:rPr lang="en-IN" sz="2400">
              <a:solidFill>
                <a:schemeClr val="tx1"/>
              </a:solidFill>
            </a:rPr>
            <a:t>at the top of each page to filter the entire reporting context by </a:t>
          </a:r>
          <a:r>
            <a:rPr lang="en-IN" sz="2400" b="1">
              <a:solidFill>
                <a:schemeClr val="tx1"/>
              </a:solidFill>
            </a:rPr>
            <a:t>Year, Product Category, or Customer Segment.</a:t>
          </a:r>
        </a:p>
        <a:p>
          <a:endParaRPr lang="en-IN" sz="2400" b="1">
            <a:solidFill>
              <a:schemeClr val="tx1"/>
            </a:solidFill>
          </a:endParaRPr>
        </a:p>
        <a:p>
          <a:r>
            <a:rPr lang="en-IN" sz="2400" b="1">
              <a:solidFill>
                <a:schemeClr val="tx1"/>
              </a:solidFill>
            </a:rPr>
            <a:t>2.</a:t>
          </a:r>
          <a:r>
            <a:rPr lang="en-IN" sz="2400">
              <a:solidFill>
                <a:schemeClr val="tx1"/>
              </a:solidFill>
            </a:rPr>
            <a:t> Click the dark blue </a:t>
          </a:r>
          <a:r>
            <a:rPr lang="en-IN" sz="2400" b="1">
              <a:solidFill>
                <a:schemeClr val="tx1"/>
              </a:solidFill>
            </a:rPr>
            <a:t>navigation buttons</a:t>
          </a:r>
          <a:r>
            <a:rPr lang="en-IN" sz="2400">
              <a:solidFill>
                <a:schemeClr val="tx1"/>
              </a:solidFill>
            </a:rPr>
            <a:t> on the left panel to switch between the Sales, Profit, and Orders operational views.</a:t>
          </a:r>
        </a:p>
        <a:p>
          <a:endParaRPr lang="en-IN" sz="2400" b="1">
            <a:solidFill>
              <a:schemeClr val="tx1"/>
            </a:solidFill>
          </a:endParaRPr>
        </a:p>
        <a:p>
          <a:r>
            <a:rPr lang="en-IN" sz="2400" b="1">
              <a:solidFill>
                <a:schemeClr val="tx1"/>
              </a:solidFill>
            </a:rPr>
            <a:t>3.</a:t>
          </a:r>
          <a:r>
            <a:rPr lang="en-IN" sz="2400">
              <a:solidFill>
                <a:schemeClr val="tx1"/>
              </a:solidFill>
            </a:rPr>
            <a:t> </a:t>
          </a:r>
          <a:r>
            <a:rPr lang="en-IN" sz="2400" b="1">
              <a:solidFill>
                <a:schemeClr val="tx1"/>
              </a:solidFill>
            </a:rPr>
            <a:t>Hover </a:t>
          </a:r>
          <a:r>
            <a:rPr lang="en-IN" sz="2400">
              <a:solidFill>
                <a:schemeClr val="tx1"/>
              </a:solidFill>
            </a:rPr>
            <a:t>your cursor over specific chart elements or map regions to </a:t>
          </a:r>
          <a:r>
            <a:rPr lang="en-IN" sz="2400" b="1">
              <a:solidFill>
                <a:schemeClr val="tx1"/>
              </a:solidFill>
            </a:rPr>
            <a:t>reveal detailed data points</a:t>
          </a:r>
          <a:r>
            <a:rPr lang="en-IN" sz="2400">
              <a:solidFill>
                <a:schemeClr val="tx1"/>
              </a:solidFill>
            </a:rPr>
            <a:t>.</a:t>
          </a:r>
        </a:p>
        <a:p>
          <a:pPr algn="l"/>
          <a:endParaRPr lang="en-IN" sz="2400" b="1">
            <a:solidFill>
              <a:schemeClr val="tx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5300926" backgroundQuery="1" createdVersion="8" refreshedVersion="8" minRefreshableVersion="3" recordCount="0" supportSubquery="1" supportAdvancedDrill="1" xr:uid="{C54816E6-D253-4A11-B9E7-C36ED75BC284}">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6342596" backgroundQuery="1" createdVersion="8" refreshedVersion="8" minRefreshableVersion="3" recordCount="0" supportSubquery="1" supportAdvancedDrill="1" xr:uid="{5A03F858-E50B-470A-9BF1-4CC320548660}">
  <cacheSource type="external" connectionId="7"/>
  <cacheFields count="7">
    <cacheField name="[Measures].[Total Sales]" caption="Total Sales" numFmtId="0" hierarchy="41" level="32767"/>
    <cacheField name="[Measures].[Total Profit]" caption="Total Profit" numFmtId="0" hierarchy="42" level="32767"/>
    <cacheField name="[Measures].[Profit Margin %]" caption="Profit Margin %" numFmtId="0" hierarchy="66" level="32767"/>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0"/>
      </fieldsUsage>
    </cacheHierarchy>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oneField="1">
      <fieldsUsage count="1">
        <fieldUsage x="3"/>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2"/>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888889" backgroundQuery="1" createdVersion="8" refreshedVersion="8" minRefreshableVersion="3" recordCount="0" supportSubquery="1" supportAdvancedDrill="1" xr:uid="{BE1ADAC0-970F-4116-943B-AD1A01D73D71}">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89699075" backgroundQuery="1" createdVersion="8" refreshedVersion="8" minRefreshableVersion="3" recordCount="0" supportSubquery="1" supportAdvancedDrill="1" xr:uid="{9297C8AC-2D9E-4C86-84C3-270825661FB5}">
  <cacheSource type="external" connectionId="7"/>
  <cacheFields count="5">
    <cacheField name="[Calendar].[Month].[Month]" caption="Month" numFmtId="0" hierarchy="4" level="1">
      <sharedItems count="12">
        <s v="January"/>
        <s v="February"/>
        <s v="March"/>
        <s v="April"/>
        <s v="May"/>
        <s v="June"/>
        <s v="July"/>
        <s v="August"/>
        <s v="September"/>
        <s v="October"/>
        <s v="November"/>
        <s v="December"/>
      </sharedItems>
    </cacheField>
    <cacheField name="[Measures].[Total Sales]" caption="Total Sales"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0277775" backgroundQuery="1" createdVersion="8" refreshedVersion="8" minRefreshableVersion="3" recordCount="0" supportSubquery="1" supportAdvancedDrill="1" xr:uid="{AA7F00CC-0320-468C-9B42-EA7B6298F0CB}">
  <cacheSource type="external" connectionId="7"/>
  <cacheFields count="4">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1"/>
        <fieldUsage x="2"/>
        <fieldUsage x="3"/>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0"/>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0972222" backgroundQuery="1" createdVersion="8" refreshedVersion="8" minRefreshableVersion="3" recordCount="0" supportSubquery="1" supportAdvancedDrill="1" xr:uid="{09B5A4EE-59CC-408F-A8C9-AD10411333F3}">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Orders Growth %]" caption="YoY Orders Growth %" numFmtId="0" hierarchy="4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oneField="1">
      <fieldsUsage count="1">
        <fieldUsage x="1"/>
      </fieldsUsage>
    </cacheHierarchy>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1666668" backgroundQuery="1" createdVersion="8" refreshedVersion="8" minRefreshableVersion="3" recordCount="0" supportSubquery="1" supportAdvancedDrill="1" xr:uid="{EFB9025E-098D-441C-BB50-91ADD07C22DD}">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Profit Growth %]" caption="YoY Profit Growth %" numFmtId="0" hierarchy="4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oneField="1">
      <fieldsUsage count="1">
        <fieldUsage x="1"/>
      </fieldsUsage>
    </cacheHierarchy>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4444447" backgroundQuery="1" createdVersion="8" refreshedVersion="8" minRefreshableVersion="3" recordCount="0" supportSubquery="1" supportAdvancedDrill="1" xr:uid="{A85E9302-A690-4802-ACCE-E0F9DE21642F}">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Sales Growth %]" caption="YoY Sales Growth %" numFmtId="0" hierarchy="6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oneField="1">
      <fieldsUsage count="1">
        <fieldUsage x="1"/>
      </fieldsUsage>
    </cacheHierarchy>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5370371" backgroundQuery="1" createdVersion="8" refreshedVersion="8" minRefreshableVersion="3" recordCount="0" supportSubquery="1" supportAdvancedDrill="1" xr:uid="{10B23D2C-47A8-4A32-B7AF-37481D6C6E86}">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Sales]" caption="Total Sales" numFmtId="0" hierarchy="4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814815" backgroundQuery="1" createdVersion="8" refreshedVersion="8" minRefreshableVersion="3" recordCount="0" supportSubquery="1" supportAdvancedDrill="1" xr:uid="{EAB8346A-BE00-4753-BF76-7B71A147CDB7}">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Sales]" caption="Total Sales" numFmtId="0" hierarchy="41" level="32767"/>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oneField="1">
      <fieldsUsage count="1">
        <fieldUsage x="1"/>
      </fieldsUsage>
    </cacheHierarchy>
    <cacheHierarchy uniqueName="[Measures].[Total Profit]" caption="Total Profit" measure="1" displayFolder="" measureGroup="Orders" count="0" oneField="1">
      <fieldsUsage count="1">
        <fieldUsage x="2"/>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8842596" backgroundQuery="1" createdVersion="8" refreshedVersion="8" minRefreshableVersion="3" recordCount="0" supportSubquery="1" supportAdvancedDrill="1" xr:uid="{FC563B37-4FC0-44F3-884E-AB4AF9A4EB44}">
  <cacheSource type="external" connectionId="7"/>
  <cacheFields count="8">
    <cacheField name="[Calendar].[Short Month].[Short Month]" caption="Short Month" numFmtId="0" hierarchy="9" level="1">
      <sharedItems count="12">
        <s v="Apr"/>
        <s v="Aug"/>
        <s v="Dec"/>
        <s v="Feb"/>
        <s v="Jan"/>
        <s v="Jul"/>
        <s v="Jun"/>
        <s v="Mar"/>
        <s v="May"/>
        <s v="Nov"/>
        <s v="Oct"/>
        <s v="Sep"/>
      </sharedItems>
    </cacheField>
    <cacheField name="[Measures].[Sales - Target Met]" caption="Sales - Target Met" numFmtId="0" hierarchy="51" level="32767"/>
    <cacheField name="[Measures].[Sales - Target Missed]" caption="Sales - Target Missed" numFmtId="0" hierarchy="52" level="32767"/>
    <cacheField name="[Measures].[Target]" caption="Target" numFmtId="0" hierarchy="5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 name="[Customers].[Segment].[Segment]" caption="Segment" numFmtId="0" hierarchy="12" level="1">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7"/>
      </fieldsUsage>
    </cacheHierarchy>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oneField="1">
      <fieldsUsage count="1">
        <fieldUsage x="3"/>
      </fieldsUsage>
    </cacheHierarchy>
    <cacheHierarchy uniqueName="[Measures].[Sales - Target Met]" caption="Sales - Target Met" measure="1" displayFolder="" measureGroup="Orders" count="0" oneField="1">
      <fieldsUsage count="1">
        <fieldUsage x="1"/>
      </fieldsUsage>
    </cacheHierarchy>
    <cacheHierarchy uniqueName="[Measures].[Sales - Target Missed]" caption="Sales - Target Missed" measure="1" displayFolder="" measureGroup="Orders" count="0" oneField="1">
      <fieldsUsage count="1">
        <fieldUsage x="2"/>
      </fieldsUsage>
    </cacheHierarchy>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799537035" backgroundQuery="1" createdVersion="8" refreshedVersion="8" minRefreshableVersion="3" recordCount="0" supportSubquery="1" supportAdvancedDrill="1" xr:uid="{3DBE9F2E-D2AD-4D8F-87DF-21B3F94B07C0}">
  <cacheSource type="external" connectionId="7"/>
  <cacheFields count="5">
    <cacheField name="[Products].[Sub-Category].[Sub-Category]" caption="Sub-Category" numFmtId="0" hierarchy="31" level="1">
      <sharedItems count="7">
        <s v="Binders"/>
        <s v="Chairs"/>
        <s v="Copiers"/>
        <s v="Machines"/>
        <s v="Phones"/>
        <s v="Storage"/>
        <s v="Tables"/>
      </sharedItems>
    </cacheField>
    <cacheField name="[Measures].[Sum of Sales]" caption="Sum of Sales" numFmtId="0" hierarchy="3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oneField="1">
      <fieldsUsage count="1">
        <fieldUsage x="1"/>
      </fieldsUsage>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2199075" backgroundQuery="1" createdVersion="8" refreshedVersion="8" minRefreshableVersion="3" recordCount="0" supportSubquery="1" supportAdvancedDrill="1" xr:uid="{10D4F8FA-D21A-41CE-B02D-D9094BA1C0A8}">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Profit]" caption="Total Profit" numFmtId="0" hierarchy="42" level="32767"/>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2"/>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2893522" backgroundQuery="1" createdVersion="8" refreshedVersion="8" minRefreshableVersion="3" recordCount="0" supportSubquery="1" supportAdvancedDrill="1" xr:uid="{0AA305F3-79D3-4871-A50A-B6EDE9BBF56E}">
  <cacheSource type="external" connectionId="7"/>
  <cacheFields count="5">
    <cacheField name="[Measures].[Average Discount]" caption="Average Discount" numFmtId="0" hierarchy="53" level="32767"/>
    <cacheField name="[Calendar].[Short Month].[Short Month]" caption="Short Month" numFmtId="0" hierarchy="9" level="1">
      <sharedItems count="12">
        <s v="Apr"/>
        <s v="Aug"/>
        <s v="Dec"/>
        <s v="Feb"/>
        <s v="Jan"/>
        <s v="Jul"/>
        <s v="Jun"/>
        <s v="Mar"/>
        <s v="May"/>
        <s v="Nov"/>
        <s v="Oct"/>
        <s v="Sep"/>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1"/>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oneField="1">
      <fieldsUsage count="1">
        <fieldUsage x="0"/>
      </fieldsUsage>
    </cacheHierarchy>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3587961" backgroundQuery="1" createdVersion="8" refreshedVersion="8" minRefreshableVersion="3" recordCount="0" supportSubquery="1" supportAdvancedDrill="1" xr:uid="{3C958B06-74A3-418B-B15F-A3A456CF05CA}">
  <cacheSource type="external" connectionId="7"/>
  <cacheFields count="6">
    <cacheField name="[Calendar].[Month].[Month]" caption="Month" numFmtId="0" hierarchy="4" level="1">
      <sharedItems count="12">
        <s v="January"/>
        <s v="February"/>
        <s v="March"/>
        <s v="April"/>
        <s v="May"/>
        <s v="June"/>
        <s v="July"/>
        <s v="August"/>
        <s v="September"/>
        <s v="October"/>
        <s v="November"/>
        <s v="December"/>
      </sharedItems>
    </cacheField>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Profit Margin Growth %]" caption="YoY Profit Margin Growth %" numFmtId="0" hierarchy="5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oneField="1">
      <fieldsUsage count="1">
        <fieldUsage x="2"/>
      </fieldsUsage>
    </cacheHierarchy>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636574" backgroundQuery="1" createdVersion="8" refreshedVersion="8" minRefreshableVersion="3" recordCount="0" supportSubquery="1" supportAdvancedDrill="1" xr:uid="{655A4865-ECDF-4D6C-A668-9FADA412676A}">
  <cacheSource type="external" connectionId="7"/>
  <cacheFields count="5">
    <cacheField name="[Measures].[Average Discount]" caption="Average Discount" numFmtId="0" hierarchy="53" level="32767"/>
    <cacheField name="[Measures].[Total Returned Revenue]" caption="Total Returned Revenu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oneField="1">
      <fieldsUsage count="1">
        <fieldUsage x="1"/>
      </fieldsUsage>
    </cacheHierarchy>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oneField="1">
      <fieldsUsage count="1">
        <fieldUsage x="0"/>
      </fieldsUsage>
    </cacheHierarchy>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9259257" backgroundQuery="1" createdVersion="8" refreshedVersion="8" minRefreshableVersion="3" recordCount="0" supportSubquery="1" supportAdvancedDrill="1" xr:uid="{9ECA7FFA-F7E7-40ED-94F2-4D1C53BF5DAA}">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Profit Margin %]" caption="Profit Margin %" numFmtId="0" hierarchy="6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oneField="1">
      <fieldsUsage count="1">
        <fieldUsage x="1"/>
      </fieldsUsage>
    </cacheHierarchy>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09837965" backgroundQuery="1" createdVersion="8" refreshedVersion="8" minRefreshableVersion="3" recordCount="0" supportSubquery="1" supportAdvancedDrill="1" xr:uid="{4B5DED6D-ABCF-4D58-9E8B-61A55B6524F5}">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Total Returned Revenue]" caption="Total Returned Revenue"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oneField="1">
      <fieldsUsage count="1">
        <fieldUsage x="1"/>
      </fieldsUsage>
    </cacheHierarchy>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2384259" backgroundQuery="1" createdVersion="8" refreshedVersion="8" minRefreshableVersion="3" recordCount="0" supportSubquery="1" supportAdvancedDrill="1" xr:uid="{5AD4CEFE-A855-40DB-8DCE-7938EAA7D6DB}">
  <cacheSource type="external" connectionId="7"/>
  <cacheFields count="6">
    <cacheField name="[Calendar].[Month].[Month]" caption="Month" numFmtId="0" hierarchy="4" level="1">
      <sharedItems count="12">
        <s v="January"/>
        <s v="February"/>
        <s v="March"/>
        <s v="April"/>
        <s v="May"/>
        <s v="June"/>
        <s v="July"/>
        <s v="August"/>
        <s v="September"/>
        <s v="October"/>
        <s v="November"/>
        <s v="December"/>
      </sharedItems>
    </cacheField>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Return Revenue Growth %]" caption="YoY Return Revenue Growth %" numFmtId="0" hierarchy="58"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oneField="1">
      <fieldsUsage count="1">
        <fieldUsage x="2"/>
      </fieldsUsage>
    </cacheHierarchy>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3425929" backgroundQuery="1" createdVersion="8" refreshedVersion="8" minRefreshableVersion="3" recordCount="0" supportSubquery="1" supportAdvancedDrill="1" xr:uid="{2923CBAF-7E85-4B80-8D34-7F2F145ACC4A}">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5856484" backgroundQuery="1" createdVersion="8" refreshedVersion="8" minRefreshableVersion="3" recordCount="0" supportSubquery="1" supportAdvancedDrill="1" xr:uid="{CC756C98-5988-4C46-BCF1-4DCA8595F9A7}">
  <cacheSource type="external" connectionId="7"/>
  <cacheFields count="5">
    <cacheField name="[Products].[Sub-Category].[Sub-Category]" caption="Sub-Category" numFmtId="0" hierarchy="31" level="1">
      <sharedItems count="7">
        <s v="Art"/>
        <s v="Bookcases"/>
        <s v="Envelopes"/>
        <s v="Fasteners"/>
        <s v="Labels"/>
        <s v="Supplies"/>
        <s v="Tables"/>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666667" backgroundQuery="1" createdVersion="8" refreshedVersion="8" minRefreshableVersion="3" recordCount="0" supportSubquery="1" supportAdvancedDrill="1" xr:uid="{282A1C02-AFF1-4F7E-9163-8CF7D4457839}">
  <cacheSource type="external" connectionId="7"/>
  <cacheFields count="5">
    <cacheField name="[Customers].[Segment].[Segment]" caption="Segment" numFmtId="0" hierarchy="12" level="1">
      <sharedItems count="3">
        <s v="Consumer"/>
        <s v="Corporate"/>
        <s v="Home Office"/>
      </sharedItems>
    </cacheField>
    <cacheField name="[Measures].[Total Profit]" caption="Total Profit" numFmtId="0" hierarchy="42"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fieldsUsage count="2">
        <fieldUsage x="-1"/>
        <fieldUsage x="0"/>
      </fieldsUsage>
    </cacheHierarchy>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oneField="1">
      <fieldsUsage count="1">
        <fieldUsage x="1"/>
      </fieldsUsage>
    </cacheHierarchy>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7361109" backgroundQuery="1" createdVersion="8" refreshedVersion="8" minRefreshableVersion="3" recordCount="0" supportSubquery="1" supportAdvancedDrill="1" xr:uid="{E38C89CF-BF05-4CE3-9AAB-223650B09F70}">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Toatl Returns Growth %]" caption="YoY Toatl Returns Growth %" numFmtId="0" hierarchy="6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oneField="1">
      <fieldsUsage count="1">
        <fieldUsage x="1"/>
      </fieldsUsage>
    </cacheHierarchy>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8055555" backgroundQuery="1" createdVersion="8" refreshedVersion="8" minRefreshableVersion="3" recordCount="0" supportSubquery="1" supportAdvancedDrill="1" xr:uid="{37AE3CED-30AC-45E8-AD1C-66F36710CC66}">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Total Return]" caption="Total Return"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18981479" backgroundQuery="1" createdVersion="8" refreshedVersion="8" minRefreshableVersion="3" recordCount="0" supportSubquery="1" supportAdvancedDrill="1" xr:uid="{A0DE78A4-7559-4E3F-8E4D-398894E0999E}">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Return Rate %]" caption="Return Rate %" numFmtId="0" hierarchy="67"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1"/>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1759258" backgroundQuery="1" createdVersion="8" refreshedVersion="8" minRefreshableVersion="3" recordCount="0" supportSubquery="1" supportAdvancedDrill="1" xr:uid="{24B5F410-F27D-4759-BC57-84FB7D130057}">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Return Rate Growth %]" caption="YoY Return Rate Growth %" numFmtId="0" hierarchy="63"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oneField="1">
      <fieldsUsage count="1">
        <fieldUsage x="1"/>
      </fieldsUsage>
    </cacheHierarchy>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2337966" backgroundQuery="1" createdVersion="8" refreshedVersion="8" minRefreshableVersion="3" recordCount="0" supportSubquery="1" supportAdvancedDrill="1" xr:uid="{33ECDFA5-F4D9-45B4-A1A9-456104232BC0}">
  <cacheSource type="external" connectionId="7"/>
  <cacheFields count="5">
    <cacheField name="[Calendar].[Short Month].[Short Month]" caption="Short Month" numFmtId="0" hierarchy="9" level="1">
      <sharedItems count="12">
        <s v="Apr"/>
        <s v="Aug"/>
        <s v="Dec"/>
        <s v="Feb"/>
        <s v="Jan"/>
        <s v="Jul"/>
        <s v="Jun"/>
        <s v="Mar"/>
        <s v="May"/>
        <s v="Nov"/>
        <s v="Oct"/>
        <s v="Sep"/>
      </sharedItems>
    </cacheField>
    <cacheField name="[Measures].[Average Order Value]" caption="Average Order Value" numFmtId="0" hierarchy="5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oneField="1">
      <fieldsUsage count="1">
        <fieldUsage x="1"/>
      </fieldsUsage>
    </cacheHierarchy>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3032405" backgroundQuery="1" createdVersion="8" refreshedVersion="8" minRefreshableVersion="3" recordCount="0" supportSubquery="1" supportAdvancedDrill="1" xr:uid="{3B5B572C-AD67-44AA-B442-48105AA2F411}">
  <cacheSource type="external" connectionId="7"/>
  <cacheFields count="5">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YoY Average Order Value Growth %]" caption="YoY Average Order Value Growth %" numFmtId="0" hierarchy="65"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oneField="1">
      <fieldsUsage count="1">
        <fieldUsage x="1"/>
      </fieldsUsage>
    </cacheHierarchy>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5810184" backgroundQuery="1" createdVersion="8" refreshedVersion="8" minRefreshableVersion="3" recordCount="0" supportSubquery="1" supportAdvancedDrill="1" xr:uid="{1E8BCE6F-EC25-4D89-B609-2E4A1ECE68ED}">
  <cacheSource type="external" connectionId="7"/>
  <cacheFields count="6">
    <cacheField name="[Calendar].[Short Month].[Short Month]" caption="Short Month" numFmtId="0" hierarchy="9" level="1">
      <sharedItems count="12">
        <s v="Apr"/>
        <s v="Aug"/>
        <s v="Dec"/>
        <s v="Feb"/>
        <s v="Jan"/>
        <s v="Jul"/>
        <s v="Jun"/>
        <s v="Mar"/>
        <s v="May"/>
        <s v="Nov"/>
        <s v="Oct"/>
        <s v="Sep"/>
      </sharedItems>
    </cacheField>
    <cacheField name="[Measures].[Total Orders]" caption="Total Orders" numFmtId="0" hierarchy="44" level="32767"/>
    <cacheField name="[Measures].[Return Rate %]" caption="Return Rate %" numFmtId="0" hierarchy="67"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2" memberValueDatatype="130" unbalanced="0">
      <fieldsUsage count="2">
        <fieldUsage x="-1"/>
        <fieldUsage x="0"/>
      </fieldsUsage>
    </cacheHierarchy>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2"/>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8356485" backgroundQuery="1" createdVersion="8" refreshedVersion="8" minRefreshableVersion="3" recordCount="0" supportSubquery="1" supportAdvancedDrill="1" xr:uid="{0B769357-59C2-41CB-87DC-F69A987D3C66}">
  <cacheSource type="external" connectionId="7"/>
  <cacheFields count="7">
    <cacheField name="[Measures].[Total Orders]" caption="Total Orders" numFmtId="0" hierarchy="44" level="32767"/>
    <cacheField name="[Measures].[Total Return]" caption="Total Return" numFmtId="0" hierarchy="54" level="32767"/>
    <cacheField name="[Measures].[Return Rate %]" caption="Return Rate %" numFmtId="0" hierarchy="67" level="32767"/>
    <cacheField name="[Measures].[Average Order Value]" caption="Average Order Value" numFmtId="0" hierarchy="59"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4"/>
        <fieldUsage x="5"/>
        <fieldUsage x="6"/>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0"/>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oneField="1">
      <fieldsUsage count="1">
        <fieldUsage x="3"/>
      </fieldsUsage>
    </cacheHierarchy>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oneField="1">
      <fieldsUsage count="1">
        <fieldUsage x="2"/>
      </fieldsUsage>
    </cacheHierarchy>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29513886" backgroundQuery="1" createdVersion="8" refreshedVersion="8" minRefreshableVersion="3" recordCount="0" supportSubquery="1" supportAdvancedDrill="1" xr:uid="{8F7F0D85-4835-4895-BB76-F1225C9019F6}">
  <cacheSource type="external" connectionId="7"/>
  <cacheFields count="5">
    <cacheField name="[Products].[Sub-Category].[Sub-Category]" caption="Sub-Category" numFmtId="0" hierarchy="31" level="1">
      <sharedItems count="7">
        <s v="Accessories"/>
        <s v="Binders"/>
        <s v="Chairs"/>
        <s v="Furnishings"/>
        <s v="Paper"/>
        <s v="Phones"/>
        <s v="Storage"/>
      </sharedItems>
    </cacheField>
    <cacheField name="[Measures].[Total Return]" caption="Total Return"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0"/>
      </fieldsUsage>
    </cacheHierarchy>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oneField="1">
      <fieldsUsage count="1">
        <fieldUsage x="1"/>
      </fieldsUsage>
    </cacheHierarchy>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30208333" backgroundQuery="1" createdVersion="8" refreshedVersion="8" minRefreshableVersion="3" recordCount="0" supportSubquery="1" supportAdvancedDrill="1" xr:uid="{B8FADB6B-8B86-4895-8BF7-D33500410757}">
  <cacheSource type="external" connectionId="7"/>
  <cacheFields count="5">
    <cacheField name="[Orders].[Ship Mode].[Ship Mode]" caption="Ship Mode" numFmtId="0" hierarchy="22" level="1">
      <sharedItems count="4">
        <s v="First Class"/>
        <s v="Same Day"/>
        <s v="Second Class"/>
        <s v="Standard Class"/>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5083310185" backgroundQuery="1" createdVersion="8" refreshedVersion="8" minRefreshableVersion="3" recordCount="0" supportSubquery="1" supportAdvancedDrill="1" xr:uid="{B9A02E07-8B2C-4C61-9070-DCF21C8EDBF1}">
  <cacheSource type="external" connectionId="7"/>
  <cacheFields count="5">
    <cacheField name="[Customers].[State].[State]" caption="State" numFmtId="0" hierarchy="15" level="1">
      <sharedItems count="41">
        <s v="Alabama"/>
        <s v="Arizona"/>
        <s v="Arkansas"/>
        <s v="California"/>
        <s v="Colorado"/>
        <s v="Connecticut"/>
        <s v="Delaware"/>
        <s v="District of Columbia"/>
        <s v="Florida"/>
        <s v="Georgia"/>
        <s v="Illinois"/>
        <s v="Indiana"/>
        <s v="Iowa"/>
        <s v="Kansas"/>
        <s v="Kentucky"/>
        <s v="Louisiana"/>
        <s v="Maryland"/>
        <s v="Massachusetts"/>
        <s v="Michigan"/>
        <s v="Minnesota"/>
        <s v="Mississippi"/>
        <s v="Missouri"/>
        <s v="Nebraska"/>
        <s v="Nevada"/>
        <s v="New Hampshire"/>
        <s v="New Jersey"/>
        <s v="New Mexico"/>
        <s v="New York"/>
        <s v="North Carolina"/>
        <s v="Ohio"/>
        <s v="Oklahoma"/>
        <s v="Oregon"/>
        <s v="Pennsylvania"/>
        <s v="Rhode Island"/>
        <s v="South Dakota"/>
        <s v="Tennessee"/>
        <s v="Texas"/>
        <s v="Utah"/>
        <s v="Virginia"/>
        <s v="Washington"/>
        <s v="Wisconsin"/>
      </sharedItems>
    </cacheField>
    <cacheField name="[Measures].[Total Orders]" caption="Total Orders" numFmtId="0" hierarchy="4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oneField="1">
      <fieldsUsage count="1">
        <fieldUsage x="1"/>
      </fieldsUsage>
    </cacheHierarchy>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dimensions count="6">
    <dimension name="Calendar" uniqueName="[Calendar]" caption="Calendar"/>
    <dimension name="Customers" uniqueName="[Customers]" caption="Customers"/>
    <dimension measure="1" name="Measures" uniqueName="[Measures]" caption="Measures"/>
    <dimension name="Orders" uniqueName="[Orders]" caption="Orders"/>
    <dimension name="Products" uniqueName="[Products]" caption="Products"/>
    <dimension name="Returns" uniqueName="[Returns]" caption="Returns"/>
  </dimensions>
  <measureGroups count="5">
    <measureGroup name="Calendar" caption="Calendar"/>
    <measureGroup name="Customers" caption="Customers"/>
    <measureGroup name="Orders" caption="Orders"/>
    <measureGroup name="Products" caption="Products"/>
    <measureGroup name="Returns" caption="Returns"/>
  </measureGroups>
  <maps count="9">
    <map measureGroup="0" dimension="0"/>
    <map measureGroup="1" dimension="1"/>
    <map measureGroup="2" dimension="0"/>
    <map measureGroup="2" dimension="1"/>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vardhan Singh Shekhawat" refreshedDate="46145.548811921297" backgroundQuery="1" createdVersion="3" refreshedVersion="8" minRefreshableVersion="3" recordCount="0" supportSubquery="1" supportAdvancedDrill="1" xr:uid="{EC3CB638-4995-4B1A-ABBF-87BAD2BA1C56}">
  <cacheSource type="external" connectionId="7">
    <extLst>
      <ext xmlns:x14="http://schemas.microsoft.com/office/spreadsheetml/2009/9/main" uri="{F057638F-6D5F-4e77-A914-E7F072B9BCA8}">
        <x14:sourceConnection name="ThisWorkbookDataModel"/>
      </ext>
    </extLst>
  </cacheSource>
  <cacheFields count="0"/>
  <cacheHierarchies count="81">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Qaurter]" caption="Qaurter" attribute="1" time="1" defaultMemberUniqueName="[Calendar].[Qaurter].[All]" allUniqueName="[Calendar].[Qaurter].[All]" dimensionUniqueName="[Calendar]" displayFolder="" count="0" memberValueDatatype="130" unbalanced="0"/>
    <cacheHierarchy uniqueName="[Calendar].[Short Month]" caption="Short Month" attribute="1" time="1" defaultMemberUniqueName="[Calendar].[Short Month].[All]" allUniqueName="[Calendar].[Short Month].[All]" dimensionUniqueName="[Calendar]" displayFolder="" count="0" memberValueDatatype="130" unbalanced="0"/>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Segment]" caption="Segment" attribute="1" defaultMemberUniqueName="[Customers].[Segment].[All]" allUniqueName="[Customers].[Segment].[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Customers].[Postal Code]" caption="Postal Code" attribute="1" defaultMemberUniqueName="[Customers].[Postal Code].[All]" allUniqueName="[Customers].[Postal Code].[All]" dimensionUniqueName="[Customers]" displayFolder="" count="0" memberValueDatatype="20" unbalanced="0"/>
    <cacheHierarchy uniqueName="[Customers].[Region]" caption="Region" attribute="1" defaultMemberUniqueName="[Customers].[Region].[All]" allUniqueName="[Customers].[Region].[All]" dimensionUniqueName="[Custom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Measures].[Count of Customer ID]" caption="Count of Customer ID" measure="1" displayFolder="" measureGroup="Customers" count="0">
      <extLst>
        <ext xmlns:x15="http://schemas.microsoft.com/office/spreadsheetml/2010/11/main" uri="{B97F6D7D-B522-45F9-BDA1-12C45D357490}">
          <x15:cacheHierarchy aggregatedColumn="10"/>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9"/>
        </ext>
      </extLst>
    </cacheHierarchy>
    <cacheHierarchy uniqueName="[Measures].[Count of Order ID 2]" caption="Count of Order ID 2" measure="1" displayFolder="" measureGroup="Returns" count="0">
      <extLst>
        <ext xmlns:x15="http://schemas.microsoft.com/office/spreadsheetml/2010/11/main" uri="{B97F6D7D-B522-45F9-BDA1-12C45D357490}">
          <x15:cacheHierarchy aggregatedColumn="34"/>
        </ext>
      </extLst>
    </cacheHierarchy>
    <cacheHierarchy uniqueName="[Measures].[Count of Sub-Category]" caption="Count of Sub-Category" measure="1" displayFolder="" measureGroup="Products" count="0">
      <extLst>
        <ext xmlns:x15="http://schemas.microsoft.com/office/spreadsheetml/2010/11/main" uri="{B97F6D7D-B522-45F9-BDA1-12C45D357490}">
          <x15:cacheHierarchy aggregatedColumn="31"/>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25"/>
        </ext>
      </extLst>
    </cacheHierarchy>
    <cacheHierarchy uniqueName="[Measures].[Total Returned Revenue]" caption="Total Returned Revenue" measure="1" displayFolder="" measureGroup="Orders" count="0"/>
    <cacheHierarchy uniqueName="[Measures].[Total Sales]" caption="Total Sales" measure="1" displayFolder="" measureGroup="Orders" count="0"/>
    <cacheHierarchy uniqueName="[Measures].[Total Profit]" caption="Total Profit" measure="1" displayFolder="" measureGroup="Orders" count="0"/>
    <cacheHierarchy uniqueName="[Measures].[Net Sales]" caption="Net Sales" measure="1" displayFolder="" measureGroup="Orders" count="0"/>
    <cacheHierarchy uniqueName="[Measures].[Total Orders]" caption="Total Orders" measure="1" displayFolder="" measureGroup="Orders" count="0"/>
    <cacheHierarchy uniqueName="[Measures].[Sales Last Year]" caption="Sales Last Year" measure="1" displayFolder="" measureGroup="Orders" count="0"/>
    <cacheHierarchy uniqueName="[Measures].[Profit Last Year]" caption="Profit Last Year" measure="1" displayFolder="" measureGroup="Orders" count="0"/>
    <cacheHierarchy uniqueName="[Measures].[Orders Last Year]" caption="Orders Last Year" measure="1" displayFolder="" measureGroup="Orders" count="0"/>
    <cacheHierarchy uniqueName="[Measures].[YoY Profit Growth %]" caption="YoY Profit Growth %" measure="1" displayFolder="" measureGroup="Orders" count="0"/>
    <cacheHierarchy uniqueName="[Measures].[YoY Orders Growth %]" caption="YoY Orders Growth %" measure="1" displayFolder="" measureGroup="Orders" count="0"/>
    <cacheHierarchy uniqueName="[Measures].[Target]" caption="Target" measure="1" displayFolder="" measureGroup="Orders" count="0"/>
    <cacheHierarchy uniqueName="[Measures].[Sales - Target Met]" caption="Sales - Target Met" measure="1" displayFolder="" measureGroup="Orders" count="0"/>
    <cacheHierarchy uniqueName="[Measures].[Sales - Target Missed]" caption="Sales - Target Missed" measure="1" displayFolder="" measureGroup="Orders" count="0"/>
    <cacheHierarchy uniqueName="[Measures].[Average Discount]" caption="Average Discount" measure="1" displayFolder="" measureGroup="Orders" count="0"/>
    <cacheHierarchy uniqueName="[Measures].[Total Return]" caption="Total Return" measure="1" displayFolder="" measureGroup="Orders" count="0"/>
    <cacheHierarchy uniqueName="[Measures].[Profit Margin Last Year]" caption="Profit Margin Last Year" measure="1" displayFolder="" measureGroup="Orders" count="0"/>
    <cacheHierarchy uniqueName="[Measures].[YoY Profit Margin Growth %]" caption="YoY Profit Margin Growth %" measure="1" displayFolder="" measureGroup="Orders" count="0"/>
    <cacheHierarchy uniqueName="[Measures].[Return Revenue Last Year]" caption="Return Revenue Last Year" measure="1" displayFolder="" measureGroup="Orders" count="0"/>
    <cacheHierarchy uniqueName="[Measures].[YoY Return Revenue Growth %]" caption="YoY Return Revenue Growth %" measure="1" displayFolder="" measureGroup="Orders" count="0"/>
    <cacheHierarchy uniqueName="[Measures].[Average Order Value]" caption="Average Order Value" measure="1" displayFolder="" measureGroup="Orders" count="0"/>
    <cacheHierarchy uniqueName="[Measures].[Returns Last Year]" caption="Returns Last Year" measure="1" displayFolder="" measureGroup="Orders" count="0"/>
    <cacheHierarchy uniqueName="[Measures].[YoY Toatl Returns Growth %]" caption="YoY Toatl Returns Growth %" measure="1" displayFolder="" measureGroup="Orders" count="0"/>
    <cacheHierarchy uniqueName="[Measures].[Return Rate % Last Year]" caption="Return Rate % Last Year" measure="1" displayFolder="" measureGroup="Orders" count="0"/>
    <cacheHierarchy uniqueName="[Measures].[YoY Return Rate Growth %]" caption="YoY Return Rate Growth %" measure="1" displayFolder="" measureGroup="Orders" count="0"/>
    <cacheHierarchy uniqueName="[Measures].[Average Order Last Year]" caption="Average Order Last Year" measure="1" displayFolder="" measureGroup="Orders" count="0"/>
    <cacheHierarchy uniqueName="[Measures].[YoY Average Order Value Growth %]" caption="YoY Average Order Value Growth %" measure="1" displayFolder="" measureGroup="Orders" count="0"/>
    <cacheHierarchy uniqueName="[Measures].[Profit Margin %]" caption="Profit Margin %" measure="1" displayFolder="" measureGroup="Orders" count="0"/>
    <cacheHierarchy uniqueName="[Measures].[Return Rate %]" caption="Return Rate %" measure="1" displayFolder="" measureGroup="Orders" count="0"/>
    <cacheHierarchy uniqueName="[Measures].[YoY Sales Growth %]" caption="YoY Sales Growth %" measure="1" displayFolder="" measureGroup="Orders" count="0"/>
    <cacheHierarchy uniqueName="[Measures].[__XL_Count Orders]" caption="__XL_Count Orders" measure="1" displayFolder="" measureGroup="Orders" count="0" hidden="1"/>
    <cacheHierarchy uniqueName="[Measures].[__XL_Count Customers]" caption="__XL_Count Customers" measure="1" displayFolder="" measureGroup="Customers" count="0" hidden="1"/>
    <cacheHierarchy uniqueName="[Measures].[__XL_Count Products]" caption="__XL_Count Products" measure="1" displayFolder="" measureGroup="Products"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_Profit Margin % Goal]" caption="_Profit Margin % Goal" measure="1" displayFolder="" measureGroup="Orders" count="0" hidden="1"/>
    <cacheHierarchy uniqueName="[Measures].[_Profit Margin % Status]" caption="_Profit Margin % Status" measure="1" displayFolder="" measureGroup="Orders" count="0" hidden="1"/>
    <cacheHierarchy uniqueName="[Measures].[_Return Rate % Goal]" caption="_Return Rate % Goal" measure="1" displayFolder="" measureGroup="Orders" count="0" hidden="1"/>
    <cacheHierarchy uniqueName="[Measures].[_Return Rate % Status]" caption="_Return Rate % Status" measure="1" displayFolder="" measureGroup="Orders" count="0" hidden="1"/>
    <cacheHierarchy uniqueName="[Measures].[_YoY Sales Growth % Goal]" caption="_YoY Sales Growth % Goal" measure="1" displayFolder="" measureGroup="Orders" count="0" hidden="1"/>
    <cacheHierarchy uniqueName="[Measures].[_YoY Sales Growth % Status]" caption="_YoY Sales Growth % Status" measure="1" displayFolder="" measureGroup="Orders" count="0" hidden="1"/>
  </cacheHierarchies>
  <kpis count="3">
    <kpi uniqueName="Profit Margin %" caption="Profit Margin %" displayFolder="" measureGroup="Orders" parent="" value="[Measures].[Profit Margin %]" goal="[Measures].[_Profit Margin % Goal]" status="[Measures].[_Profit Margin % Status]" trend="" weight=""/>
    <kpi uniqueName="Return Rate %" caption="Return Rate %" displayFolder="" measureGroup="Orders" parent="" value="[Measures].[Return Rate %]" goal="[Measures].[_Return Rate % Goal]" status="[Measures].[_Return Rate % Status]" trend="" weight=""/>
    <kpi uniqueName="YoY Sales Growth %" caption="YoY Sales Growth %" displayFolder="" measureGroup="Orders" parent="" value="[Measures].[YoY Sales Growth %]" goal="[Measures].[_YoY Sales Growth % Goal]" status="[Measures].[_YoY Sales Growth % Status]" trend="" weight=""/>
  </kpis>
  <extLst>
    <ext xmlns:x14="http://schemas.microsoft.com/office/spreadsheetml/2009/9/main" uri="{725AE2AE-9491-48be-B2B4-4EB974FC3084}">
      <x14:pivotCacheDefinition slicerData="1" pivotCacheId="148238844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B2EA58-9374-4691-8338-F497CA4C479F}" name="Orders_By_Month_Small_Graph" cacheId="42" applyNumberFormats="0" applyBorderFormats="0" applyFontFormats="0" applyPatternFormats="0" applyAlignmentFormats="0" applyWidthHeightFormats="1" dataCaption="Values" tag="5f3c2b34-9e43-40db-8093-463213a9a361" updatedVersion="8" minRefreshableVersion="3" subtotalHiddenItems="1" rowGrandTotals="0" colGrandTotals="0" itemPrintTitles="1" createdVersion="8" indent="0" outline="1" outlineData="1" multipleFieldFilters="0" chartFormat="35" rowHeaderCaption="Months">
  <location ref="A24:B36"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3">
    <chartFormat chart="16"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EFF6FA-1BAA-4F9B-B6B6-2FE089ACF234}" name="KPI_Avg_Dis_Chart" cacheId="75" applyNumberFormats="0" applyBorderFormats="0" applyFontFormats="0" applyPatternFormats="0" applyAlignmentFormats="0" applyWidthHeightFormats="1" dataCaption="Values" tag="9c60bc4a-495e-4e0b-8dad-1564ed79f940" updatedVersion="8" minRefreshableVersion="3" subtotalHiddenItems="1" rowGrandTotals="0" colGrandTotals="0" itemPrintTitles="1" createdVersion="8" indent="0" outline="1" outlineData="1" multipleFieldFilters="0" chartFormat="6" rowHeaderCaption="Months">
  <location ref="A116:B128" firstHeaderRow="1" firstDataRow="1" firstDataCol="1"/>
  <pivotFields count="5">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pivotField subtotalTop="0" showAll="0" dataSourceSort="1" defaultSubtotal="0"/>
    <pivotField subtotalTop="0" showAll="0" dataSourceSort="1" defaultSubtotal="0"/>
  </pivotFields>
  <rowFields count="1">
    <field x="1"/>
  </rowFields>
  <rowItems count="12">
    <i>
      <x/>
    </i>
    <i>
      <x v="1"/>
    </i>
    <i>
      <x v="2"/>
    </i>
    <i>
      <x v="3"/>
    </i>
    <i>
      <x v="4"/>
    </i>
    <i>
      <x v="5"/>
    </i>
    <i>
      <x v="6"/>
    </i>
    <i>
      <x v="7"/>
    </i>
    <i>
      <x v="8"/>
    </i>
    <i>
      <x v="9"/>
    </i>
    <i>
      <x v="10"/>
    </i>
    <i>
      <x v="11"/>
    </i>
  </rowItems>
  <colItems count="1">
    <i/>
  </colItems>
  <dataFields count="1">
    <dataFiel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58AA7D-24C2-4D25-A4A2-9EDBF564CC6A}" name="Monthly_Target_Sales" cacheId="66" applyNumberFormats="0" applyBorderFormats="0" applyFontFormats="0" applyPatternFormats="0" applyAlignmentFormats="0" applyWidthHeightFormats="1" dataCaption="Values" tag="4a272ea3-9622-478b-83a3-9a62e6b92175" updatedVersion="8" minRefreshableVersion="3" subtotalHiddenItems="1" rowGrandTotals="0" colGrandTotals="0" itemPrintTitles="1" createdVersion="8" indent="0" outline="1" outlineData="1" multipleFieldFilters="0" chartFormat="29" rowHeaderCaption="Months">
  <location ref="E85:H97" firstHeaderRow="0" firstDataRow="1" firstDataCol="1"/>
  <pivotFields count="8">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fld="1" subtotal="count" baseField="0" baseItem="0" numFmtId="166"/>
    <dataField fld="2" subtotal="count" baseField="0" baseItem="0" numFmtId="166"/>
    <dataField fld="3" subtotal="count" baseField="0" baseItem="0"/>
  </dataFields>
  <chartFormats count="9">
    <chartFormat chart="15" format="12" series="1">
      <pivotArea type="data" outline="0" fieldPosition="0">
        <references count="1">
          <reference field="4294967294" count="1" selected="0">
            <x v="0"/>
          </reference>
        </references>
      </pivotArea>
    </chartFormat>
    <chartFormat chart="15" format="13" series="1">
      <pivotArea type="data" outline="0" fieldPosition="0">
        <references count="1">
          <reference field="4294967294" count="1" selected="0">
            <x v="1"/>
          </reference>
        </references>
      </pivotArea>
    </chartFormat>
    <chartFormat chart="15" format="14" series="1">
      <pivotArea type="data" outline="0" fieldPosition="0">
        <references count="1">
          <reference field="4294967294" count="1" selected="0">
            <x v="2"/>
          </reference>
        </references>
      </pivotArea>
    </chartFormat>
    <chartFormat chart="20" format="18" series="1">
      <pivotArea type="data" outline="0" fieldPosition="0">
        <references count="1">
          <reference field="4294967294" count="1" selected="0">
            <x v="0"/>
          </reference>
        </references>
      </pivotArea>
    </chartFormat>
    <chartFormat chart="20" format="19" series="1">
      <pivotArea type="data" outline="0" fieldPosition="0">
        <references count="1">
          <reference field="4294967294" count="1" selected="0">
            <x v="1"/>
          </reference>
        </references>
      </pivotArea>
    </chartFormat>
    <chartFormat chart="20" format="20" series="1">
      <pivotArea type="data" outline="0" fieldPosition="0">
        <references count="1">
          <reference field="4294967294" count="1" selected="0">
            <x v="2"/>
          </reference>
        </references>
      </pivotArea>
    </chartFormat>
    <chartFormat chart="28" format="24" series="1">
      <pivotArea type="data" outline="0" fieldPosition="0">
        <references count="1">
          <reference field="4294967294" count="1" selected="0">
            <x v="0"/>
          </reference>
        </references>
      </pivotArea>
    </chartFormat>
    <chartFormat chart="28" format="25" series="1">
      <pivotArea type="data" outline="0" fieldPosition="0">
        <references count="1">
          <reference field="4294967294" count="1" selected="0">
            <x v="1"/>
          </reference>
        </references>
      </pivotArea>
    </chartFormat>
    <chartFormat chart="28" format="26" series="1">
      <pivotArea type="data" outline="0" fieldPosition="0">
        <references count="1">
          <reference field="4294967294" count="1" selected="0">
            <x v="2"/>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s].[Segment].&amp;[Consum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A76FED-6A92-4082-9ABC-67FBEDA4BE17}" name="KPI_Total_Return_Chart" cacheId="87" applyNumberFormats="0" applyBorderFormats="0" applyFontFormats="0" applyPatternFormats="0" applyAlignmentFormats="0" applyWidthHeightFormats="1" dataCaption="Values" tag="15457361-b4a8-4c49-af4e-9c06542fe442" updatedVersion="8" minRefreshableVersion="3" subtotalHiddenItems="1" rowGrandTotals="0" colGrandTotals="0" itemPrintTitles="1" createdVersion="8" indent="0" outline="1" outlineData="1" multipleFieldFilters="0" chartFormat="15" rowHeaderCaption="Months">
  <location ref="A131:B143" firstHeaderRow="1" firstDataRow="1" firstDataCol="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11" format="2"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CB8A00-A87C-47FF-AB03-69C6048D8BBE}" name="KPI_Cards" cacheId="39" applyNumberFormats="0" applyBorderFormats="0" applyFontFormats="0" applyPatternFormats="0" applyAlignmentFormats="0" applyWidthHeightFormats="1" dataCaption="Values" tag="c4813f2a-ae41-42b2-a955-1a67ff3e77e7" updatedVersion="8" minRefreshableVersion="3" subtotalHiddenItems="1" itemPrintTitles="1" createdVersion="8" indent="0" outline="1" outlineData="1" multipleFieldFilters="0">
  <location ref="A3:D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numFmtId="166"/>
    <dataField fld="1" subtotal="count" baseField="0" baseItem="0" numFmtId="166"/>
    <dataField name="Profit Margin %" fld="2" subtotal="count" baseField="0" baseItem="0"/>
    <dataField fld="3"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FF7CFE-837B-4CC5-95C0-445778F9C10E}" name="Profit_KPI_Indicators" cacheId="54" applyNumberFormats="0" applyBorderFormats="0" applyFontFormats="0" applyPatternFormats="0" applyAlignmentFormats="0" applyWidthHeightFormats="1" dataCaption="Values" tag="a5814567-0ee1-4251-926f-425827bf3cd2" updatedVersion="8" minRefreshableVersion="3" subtotalHiddenItems="1" rowGrandTotals="0" colGrandTotals="0" itemPrintTitles="1" createdVersion="8" indent="0" outline="1" outlineData="1" multipleFieldFilters="0" rowHeaderCaption="Years">
  <location ref="I12:J13"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9A75DBC-0BB5-4ADA-B7AC-D2F5EFE063BA}" name="Map_Orders" cacheId="132" applyNumberFormats="0" applyBorderFormats="0" applyFontFormats="0" applyPatternFormats="0" applyAlignmentFormats="0" applyWidthHeightFormats="1" dataCaption="Values" tag="d9c80b7f-fe67-425b-96ea-f9ca256c2dd4" updatedVersion="8" minRefreshableVersion="3" subtotalHiddenItems="1" rowGrandTotals="0" colGrandTotals="0" itemPrintTitles="1" createdVersion="8" indent="0" outline="1" outlineData="1" multipleFieldFilters="0" rowHeaderCaption="States">
  <location ref="A288:B329" firstHeaderRow="1" firstDataRow="1" firstDataCol="1"/>
  <pivotFields count="5">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3"/>
    </i>
    <i>
      <x v="27"/>
    </i>
    <i>
      <x v="36"/>
    </i>
    <i>
      <x v="10"/>
    </i>
    <i>
      <x v="32"/>
    </i>
    <i>
      <x v="29"/>
    </i>
    <i>
      <x v="39"/>
    </i>
    <i>
      <x v="28"/>
    </i>
    <i>
      <x v="8"/>
    </i>
    <i>
      <x v="4"/>
    </i>
    <i>
      <x v="1"/>
    </i>
    <i>
      <x v="9"/>
    </i>
    <i>
      <x v="18"/>
    </i>
    <i>
      <x v="19"/>
    </i>
    <i>
      <x v="11"/>
    </i>
    <i>
      <x v="25"/>
    </i>
    <i>
      <x v="38"/>
    </i>
    <i>
      <x v="35"/>
    </i>
    <i>
      <x v="40"/>
    </i>
    <i>
      <x v="14"/>
    </i>
    <i>
      <x/>
    </i>
    <i>
      <x v="33"/>
    </i>
    <i>
      <x v="5"/>
    </i>
    <i>
      <x v="6"/>
    </i>
    <i>
      <x v="17"/>
    </i>
    <i>
      <x v="20"/>
    </i>
    <i>
      <x v="12"/>
    </i>
    <i>
      <x v="21"/>
    </i>
    <i>
      <x v="15"/>
    </i>
    <i>
      <x v="37"/>
    </i>
    <i>
      <x v="26"/>
    </i>
    <i>
      <x v="16"/>
    </i>
    <i>
      <x v="31"/>
    </i>
    <i>
      <x v="7"/>
    </i>
    <i>
      <x v="22"/>
    </i>
    <i>
      <x v="30"/>
    </i>
    <i>
      <x v="24"/>
    </i>
    <i>
      <x v="13"/>
    </i>
    <i>
      <x v="34"/>
    </i>
    <i>
      <x v="23"/>
    </i>
    <i>
      <x v="2"/>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9E1E0A-7B21-4B84-8302-DC9DEF5D106F}" name="KPI_Indi_AOV" cacheId="117" applyNumberFormats="0" applyBorderFormats="0" applyFontFormats="0" applyPatternFormats="0" applyAlignmentFormats="0" applyWidthHeightFormats="1" dataCaption="Values" tag="4746aa66-fc79-4db8-a249-020361c37b80" updatedVersion="8" minRefreshableVersion="3" subtotalHiddenItems="1" rowGrandTotals="0" colGrandTotals="0" itemPrintTitles="1" createdVersion="8" indent="0" outline="1" outlineData="1" multipleFieldFilters="0" rowHeaderCaption="Years">
  <location ref="I249:J250"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4101174-DB22-460E-AD10-01AC6660CB95}" name="KPI_Return_Rate_Chart" cacheId="108" applyNumberFormats="0" applyBorderFormats="0" applyFontFormats="0" applyPatternFormats="0" applyAlignmentFormats="0" applyWidthHeightFormats="1" dataCaption="Values" tag="d407898c-4d57-4779-9087-6b72484f9546" updatedVersion="8" minRefreshableVersion="3" subtotalHiddenItems="1" rowGrandTotals="0" colGrandTotals="0" itemPrintTitles="1" createdVersion="8" indent="0" outline="1" outlineData="1" multipleFieldFilters="0" chartFormat="23" rowHeaderCaption="Months">
  <location ref="D241:E253" firstHeaderRow="1" firstDataRow="1" firstDataCol="1"/>
  <pivotFields count="5">
    <pivotField axis="axisRow" allDrilled="1" subtotalTop="0" showAll="0" defaultSubtotal="0" defaultAttributeDrillState="1">
      <items count="12">
        <item x="4"/>
        <item x="3"/>
        <item x="7"/>
        <item x="0"/>
        <item x="8"/>
        <item x="6"/>
        <item x="1"/>
        <item x="10"/>
        <item x="9"/>
        <item x="2"/>
        <item x="5"/>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name="Return Rate %" fld="1" subtotal="count" baseField="0" baseItem="0"/>
  </dataFields>
  <chartFormats count="1">
    <chartFormat chart="22"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C4C6FCC-8615-4CC6-99CC-398F1861FCE6}" name="KPI_Indi_Profitmargin" cacheId="78" applyNumberFormats="0" applyBorderFormats="0" applyFontFormats="0" applyPatternFormats="0" applyAlignmentFormats="0" applyWidthHeightFormats="1" dataCaption="Values" tag="c3bc02fe-54b3-4e4f-9ee9-ef8654599498" updatedVersion="8" minRefreshableVersion="3" subtotalHiddenItems="1" rowGrandTotals="0" colGrandTotals="0" itemPrintTitles="1" createdVersion="8" indent="0" outline="1" outlineData="1" multipleFieldFilters="0" rowHeaderCaption="Year">
  <location ref="I114:J115" firstHeaderRow="1" firstDataRow="1" firstDataCol="1"/>
  <pivotFields count="6">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1">
    <i>
      <x/>
    </i>
  </rowItems>
  <colItems count="1">
    <i/>
  </colItems>
  <dataFields count="1">
    <dataField fld="2"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439AFF-F6FE-4BB8-BF2A-5F03EB70853E}" name="Trend_Sales" cacheId="63" applyNumberFormats="0" applyBorderFormats="0" applyFontFormats="0" applyPatternFormats="0" applyAlignmentFormats="0" applyWidthHeightFormats="1" dataCaption="Values" tag="758444dd-7151-444e-a834-16d3ebac32d9" updatedVersion="8" minRefreshableVersion="3" subtotalHiddenItems="1" rowGrandTotals="0" colGrandTotals="0" itemPrintTitles="1" createdVersion="8" indent="0" outline="1" outlineData="1" multipleFieldFilters="0" chartFormat="35" rowHeaderCaption="Month">
  <location ref="A85:C97" firstHeaderRow="0"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chartFormats count="8">
    <chartFormat chart="20" format="8" series="1">
      <pivotArea type="data" outline="0" fieldPosition="0">
        <references count="1">
          <reference field="4294967294" count="1" selected="0">
            <x v="0"/>
          </reference>
        </references>
      </pivotArea>
    </chartFormat>
    <chartFormat chart="20" format="9" series="1">
      <pivotArea type="data" outline="0" fieldPosition="0">
        <references count="1">
          <reference field="4294967294" count="1" selected="0">
            <x v="1"/>
          </reference>
        </references>
      </pivotArea>
    </chartFormat>
    <chartFormat chart="25" format="12" series="1">
      <pivotArea type="data" outline="0" fieldPosition="0">
        <references count="1">
          <reference field="4294967294" count="1" selected="0">
            <x v="0"/>
          </reference>
        </references>
      </pivotArea>
    </chartFormat>
    <chartFormat chart="25" format="13" series="1">
      <pivotArea type="data" outline="0" fieldPosition="0">
        <references count="1">
          <reference field="4294967294" count="1" selected="0">
            <x v="1"/>
          </reference>
        </references>
      </pivotArea>
    </chartFormat>
    <chartFormat chart="30" format="16" series="1">
      <pivotArea type="data" outline="0" fieldPosition="0">
        <references count="1">
          <reference field="4294967294" count="1" selected="0">
            <x v="0"/>
          </reference>
        </references>
      </pivotArea>
    </chartFormat>
    <chartFormat chart="30" format="17" series="1">
      <pivotArea type="data" outline="0" fieldPosition="0">
        <references count="1">
          <reference field="4294967294" count="1" selected="0">
            <x v="1"/>
          </reference>
        </references>
      </pivotArea>
    </chartFormat>
    <chartFormat chart="34" format="16" series="1">
      <pivotArea type="data" outline="0" fieldPosition="0">
        <references count="1">
          <reference field="4294967294" count="1" selected="0">
            <x v="0"/>
          </reference>
        </references>
      </pivotArea>
    </chartFormat>
    <chartFormat chart="34" format="17" series="1">
      <pivotArea type="data" outline="0" fieldPosition="0">
        <references count="1">
          <reference field="4294967294" count="1" selected="0">
            <x v="1"/>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46CE456-35FE-4B45-810A-F3A14C3D4060}" name="Profit_Trend" cacheId="72" applyNumberFormats="0" applyBorderFormats="0" applyFontFormats="0" applyPatternFormats="0" applyAlignmentFormats="0" applyWidthHeightFormats="1" dataCaption="Values" tag="ae2b5903-5033-4db9-af6e-424c6818aa3b" updatedVersion="8" minRefreshableVersion="3" subtotalHiddenItems="1" rowGrandTotals="0" colGrandTotals="0" itemPrintTitles="1" createdVersion="8" indent="0" outline="1" outlineData="1" multipleFieldFilters="0" chartFormat="19">
  <location ref="A151:C163" firstHeaderRow="0" firstDataRow="1" firstDataCol="1"/>
  <pivotFields count="6">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Profit Margin %" fld="2" subtotal="count" baseField="0" baseItem="0"/>
  </dataFields>
  <chartFormats count="8">
    <chartFormat chart="0" format="0" series="1">
      <pivotArea type="data" outline="0" fieldPosition="0">
        <references count="1">
          <reference field="4294967294" count="1" selected="0">
            <x v="0"/>
          </reference>
        </references>
      </pivotArea>
    </chartFormat>
    <chartFormat chart="13" format="18" series="1">
      <pivotArea type="data" outline="0" fieldPosition="0">
        <references count="1">
          <reference field="4294967294" count="1" selected="0">
            <x v="0"/>
          </reference>
        </references>
      </pivotArea>
    </chartFormat>
    <chartFormat chart="13" format="19" series="1">
      <pivotArea type="data" outline="0" fieldPosition="0">
        <references count="1">
          <reference field="4294967294" count="1" selected="0">
            <x v="1"/>
          </reference>
        </references>
      </pivotArea>
    </chartFormat>
    <chartFormat chart="15" format="20" series="1">
      <pivotArea type="data" outline="0" fieldPosition="0">
        <references count="1">
          <reference field="4294967294" count="1" selected="0">
            <x v="0"/>
          </reference>
        </references>
      </pivotArea>
    </chartFormat>
    <chartFormat chart="15" format="21" series="1">
      <pivotArea type="data" outline="0" fieldPosition="0">
        <references count="1">
          <reference field="4294967294" count="1" selected="0">
            <x v="1"/>
          </reference>
        </references>
      </pivotArea>
    </chartFormat>
    <chartFormat chart="16" format="22" series="1">
      <pivotArea type="data" outline="0" fieldPosition="0">
        <references count="1">
          <reference field="4294967294" count="1" selected="0">
            <x v="0"/>
          </reference>
        </references>
      </pivotArea>
    </chartFormat>
    <chartFormat chart="16" format="23" series="1">
      <pivotArea type="data" outline="0" fieldPosition="0">
        <references count="1">
          <reference field="4294967294" count="1" selected="0">
            <x v="1"/>
          </reference>
        </references>
      </pivotArea>
    </chartFormat>
    <chartFormat chart="16" format="24">
      <pivotArea type="data" outline="0" fieldPosition="0">
        <references count="2">
          <reference field="4294967294" count="1" selected="0">
            <x v="1"/>
          </reference>
          <reference field="0" count="1" selected="0">
            <x v="7"/>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E42ED98-8F2E-4B02-A7A7-8E40194F9E83}" name="Bottom 7 Sub Cate" cacheId="126" applyNumberFormats="0" applyBorderFormats="0" applyFontFormats="0" applyPatternFormats="0" applyAlignmentFormats="0" applyWidthHeightFormats="1" dataCaption="Values" tag="92c0d490-101b-4c0b-b8b9-595e2ea926a2" updatedVersion="8" minRefreshableVersion="3" subtotalHiddenItems="1" rowGrandTotals="0" colGrandTotals="0" itemPrintTitles="1" createdVersion="8" indent="0" outline="1" outlineData="1" multipleFieldFilters="0" chartFormat="10">
  <location ref="A335:B342" firstHeaderRow="1" firstDataRow="1" firstDataCol="1"/>
  <pivotFields count="5">
    <pivotField axis="axisRow" allDrilled="1" subtotalTop="0" showAll="0" measureFilter="1"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3"/>
    </i>
    <i>
      <x v="6"/>
    </i>
    <i>
      <x v="2"/>
    </i>
    <i>
      <x/>
    </i>
    <i>
      <x v="5"/>
    </i>
    <i>
      <x v="4"/>
    </i>
    <i>
      <x v="1"/>
    </i>
  </rowItems>
  <colItems count="1">
    <i/>
  </colItems>
  <dataFields count="1">
    <dataField fld="1" subtotal="count" baseField="0" baseItem="0"/>
  </dataFields>
  <chartFormats count="1">
    <chartFormat chart="9"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3" iMeasureHier="54">
      <autoFilter ref="A1">
        <filterColumn colId="0">
          <top1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5723F84-4D07-40D3-8A82-A79C57B7FA59}" name="KPI_Total_Returns_Chart" cacheId="105" applyNumberFormats="0" applyBorderFormats="0" applyFontFormats="0" applyPatternFormats="0" applyAlignmentFormats="0" applyWidthHeightFormats="1" dataCaption="Values" tag="d012893b-42c2-45c9-9647-0f2112307fb3" updatedVersion="8" minRefreshableVersion="3" subtotalHiddenItems="1" rowGrandTotals="0" colGrandTotals="0" itemPrintTitles="1" createdVersion="8" indent="0" outline="1" outlineData="1" multipleFieldFilters="0" chartFormat="19" rowHeaderCaption="Months">
  <location ref="A241:B253" firstHeaderRow="1" firstDataRow="1" firstDataCol="1"/>
  <pivotFields count="5">
    <pivotField axis="axisRow" allDrilled="1" subtotalTop="0" showAll="0" defaultSubtotal="0" defaultAttributeDrillState="1">
      <items count="12">
        <item x="4"/>
        <item x="3"/>
        <item x="7"/>
        <item x="0"/>
        <item x="8"/>
        <item x="6"/>
        <item x="1"/>
        <item x="10"/>
        <item x="9"/>
        <item x="2"/>
        <item x="5"/>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1">
    <chartFormat chart="17"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39CF638-528D-42CD-969A-A428085B0A2E}" name="Map_Profit" cacheId="93" applyNumberFormats="0" applyBorderFormats="0" applyFontFormats="0" applyPatternFormats="0" applyAlignmentFormats="0" applyWidthHeightFormats="1" dataCaption="Values" tag="a26c036c-d343-48eb-b928-e267abc2e472" updatedVersion="8" minRefreshableVersion="3" subtotalHiddenItems="1" rowGrandTotals="0" colGrandTotals="0" itemPrintTitles="1" createdVersion="8" indent="0" outline="1" outlineData="1" multipleFieldFilters="0" rowHeaderCaption="States">
  <location ref="A167:B208" firstHeaderRow="1" firstDataRow="1" firstDataCol="1"/>
  <pivotFields count="5">
    <pivotField axis="axisRow" allDrilled="1" subtotalTop="0" showAll="0" sortType="a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28"/>
    </i>
    <i>
      <x v="31"/>
    </i>
    <i>
      <x v="5"/>
    </i>
    <i>
      <x v="2"/>
    </i>
    <i>
      <x v="34"/>
    </i>
    <i>
      <x v="23"/>
    </i>
    <i>
      <x v="16"/>
    </i>
    <i>
      <x v="19"/>
    </i>
    <i>
      <x v="11"/>
    </i>
    <i>
      <x v="13"/>
    </i>
    <i>
      <x v="22"/>
    </i>
    <i>
      <x v="15"/>
    </i>
    <i>
      <x v="35"/>
    </i>
    <i>
      <x v="30"/>
    </i>
    <i>
      <x v="7"/>
    </i>
    <i>
      <x v="21"/>
    </i>
    <i>
      <x v="26"/>
    </i>
    <i>
      <x v="24"/>
    </i>
    <i>
      <x v="20"/>
    </i>
    <i>
      <x v="6"/>
    </i>
    <i>
      <x v="8"/>
    </i>
    <i>
      <x v="4"/>
    </i>
    <i>
      <x v="12"/>
    </i>
    <i>
      <x v="14"/>
    </i>
    <i>
      <x v="37"/>
    </i>
    <i>
      <x v="10"/>
    </i>
    <i>
      <x v="33"/>
    </i>
    <i>
      <x v="25"/>
    </i>
    <i>
      <x v="40"/>
    </i>
    <i>
      <x/>
    </i>
    <i>
      <x v="9"/>
    </i>
    <i>
      <x v="32"/>
    </i>
    <i>
      <x v="18"/>
    </i>
    <i>
      <x v="17"/>
    </i>
    <i>
      <x v="38"/>
    </i>
    <i>
      <x v="29"/>
    </i>
    <i>
      <x v="36"/>
    </i>
    <i>
      <x v="1"/>
    </i>
    <i>
      <x v="39"/>
    </i>
    <i>
      <x v="27"/>
    </i>
    <i>
      <x v="3"/>
    </i>
  </rowItems>
  <colItems count="1">
    <i/>
  </colItems>
  <dataFields count="1">
    <dataField fld="1" subtotal="count" baseField="0" baseItem="0"/>
  </dataFields>
  <formats count="5">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outline="0" axis="axisValues" fieldPosition="0"/>
    </format>
  </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232482D-BD5B-4436-A7AB-52C26536DE24}" name="KPI_Indi_Return_Revenue" cacheId="90" applyNumberFormats="0" applyBorderFormats="0" applyFontFormats="0" applyPatternFormats="0" applyAlignmentFormats="0" applyWidthHeightFormats="1" dataCaption="Values" tag="e700b881-1453-4cba-b3d8-cb3e8662fbf5" updatedVersion="8" minRefreshableVersion="3" subtotalHiddenItems="1" rowGrandTotals="0" colGrandTotals="0" itemPrintTitles="1" createdVersion="8" indent="0" outline="1" outlineData="1" multipleFieldFilters="0" rowHeaderCaption="Year">
  <location ref="I121:J122" firstHeaderRow="1" firstDataRow="1" firstDataCol="1"/>
  <pivotFields count="6">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1">
    <i>
      <x/>
    </i>
  </rowItems>
  <colItems count="1">
    <i/>
  </colItems>
  <dataFields count="1">
    <dataField fld="2"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033523D-CB21-4E02-8FE1-7D009C6B8205}" name="Profit_By_Seg" cacheId="99" applyNumberFormats="0" applyBorderFormats="0" applyFontFormats="0" applyPatternFormats="0" applyAlignmentFormats="0" applyWidthHeightFormats="1" dataCaption="Values" tag="67047e80-c5dc-4e5b-ad8b-4de78299a60c" updatedVersion="8" minRefreshableVersion="3" subtotalHiddenItems="1" colGrandTotals="0" itemPrintTitles="1" createdVersion="8" indent="0" outline="1" outlineData="1" multipleFieldFilters="0" chartFormat="8">
  <location ref="A225:B229" firstHeaderRow="1" firstDataRow="1" firstDataCol="1"/>
  <pivotFields count="5">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166"/>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DA484FC-09E2-4FF3-966B-ACB0F0698E70}" name="Order_By_Months_Trend" cacheId="120" applyNumberFormats="0" applyBorderFormats="0" applyFontFormats="0" applyPatternFormats="0" applyAlignmentFormats="0" applyWidthHeightFormats="1" dataCaption="Values" tag="ded71ecf-30dc-4ba0-ae74-43da00c0cf9b" updatedVersion="8" minRefreshableVersion="3" subtotalHiddenItems="1" rowGrandTotals="0" colGrandTotals="0" itemPrintTitles="1" createdVersion="8" indent="0" outline="1" outlineData="1" multipleFieldFilters="0" chartFormat="42" rowHeaderCaption="Month">
  <location ref="A272:C284" firstHeaderRow="0" firstDataRow="1" firstDataCol="1"/>
  <pivotFields count="6">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Return Rate %" fld="2" subtotal="count" baseField="0" baseItem="0" numFmtId="165"/>
  </dataFields>
  <formats count="1">
    <format dxfId="6">
      <pivotArea outline="0" collapsedLevelsAreSubtotals="1" fieldPosition="0">
        <references count="1">
          <reference field="4294967294" count="1" selected="0">
            <x v="1"/>
          </reference>
        </references>
      </pivotArea>
    </format>
  </formats>
  <chartFormats count="2">
    <chartFormat chart="39" format="4" series="1">
      <pivotArea type="data" outline="0" fieldPosition="0">
        <references count="1">
          <reference field="4294967294" count="1" selected="0">
            <x v="0"/>
          </reference>
        </references>
      </pivotArea>
    </chartFormat>
    <chartFormat chart="39" format="5" series="1">
      <pivotArea type="data" outline="0" fieldPosition="0">
        <references count="1">
          <reference field="4294967294" count="1" selected="0">
            <x v="1"/>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7F21FAA-152B-41FF-A221-5C681A9C2330}" name="KPI_Card_Orders" cacheId="123" applyNumberFormats="0" applyBorderFormats="0" applyFontFormats="0" applyPatternFormats="0" applyAlignmentFormats="0" applyWidthHeightFormats="1" dataCaption="Values" tag="34e6a6c2-248c-469f-a718-11dafa0f9cfe" updatedVersion="8" minRefreshableVersion="3" subtotalHiddenItems="1" itemPrintTitles="1" createdVersion="8" indent="0" outline="1" outlineData="1" multipleFieldFilters="0">
  <location ref="A236:D237"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4">
    <i>
      <x/>
    </i>
    <i i="1">
      <x v="1"/>
    </i>
    <i i="2">
      <x v="2"/>
    </i>
    <i i="3">
      <x v="3"/>
    </i>
  </colItems>
  <dataFields count="4">
    <dataField fld="0" subtotal="count" baseField="0" baseItem="0"/>
    <dataField fld="1" subtotal="count" baseField="0" baseItem="0"/>
    <dataField name="Return Rate %" fld="2" subtotal="count" baseField="0" baseItem="0"/>
    <dataField fld="3"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B28E6EB-638A-4D7E-AE3D-9608BC3D9E89}" name="Profit_By_Month_Small_Graph" cacheId="36" applyNumberFormats="0" applyBorderFormats="0" applyFontFormats="0" applyPatternFormats="0" applyAlignmentFormats="0" applyWidthHeightFormats="1" dataCaption="Values" tag="e668e1d5-fec1-4e59-b562-6b8a05d4041f" updatedVersion="8" minRefreshableVersion="3" subtotalHiddenItems="1" rowGrandTotals="0" colGrandTotals="0" itemPrintTitles="1" createdVersion="8" indent="0" outline="1" outlineData="1" multipleFieldFilters="0" chartFormat="30" rowHeaderCaption="Months">
  <location ref="D8:E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4">
    <chartFormat chart="15" format="4" series="1">
      <pivotArea type="data" outline="0" fieldPosition="0">
        <references count="1">
          <reference field="4294967294" count="1" selected="0">
            <x v="0"/>
          </reference>
        </references>
      </pivotArea>
    </chartFormat>
    <chartFormat chart="25" format="8" series="1">
      <pivotArea type="data" outline="0" fieldPosition="0">
        <references count="1">
          <reference field="4294967294" count="1" selected="0">
            <x v="0"/>
          </reference>
        </references>
      </pivotArea>
    </chartFormat>
    <chartFormat chart="27" format="10"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60F6FA7-776A-4195-AFAB-AD37BBD02568}" name="Sale_KPI_Indicators" cacheId="57" applyNumberFormats="0" applyBorderFormats="0" applyFontFormats="0" applyPatternFormats="0" applyAlignmentFormats="0" applyWidthHeightFormats="1" dataCaption="Values" tag="9f29dc8f-059e-49ff-966a-d2fde3ac98c6" updatedVersion="8" minRefreshableVersion="3" subtotalHiddenItems="1" rowGrandTotals="0" colGrandTotals="0" itemPrintTitles="1" createdVersion="8" indent="0" outline="1" outlineData="1" multipleFieldFilters="0" rowHeaderCaption="Years">
  <location ref="I6:J7"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name="YoY Sales Growth %"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6328091-4C96-4BFF-87C1-06BCD18A64FA}" name="Orders_By_Shipment" cacheId="129" applyNumberFormats="0" applyBorderFormats="0" applyFontFormats="0" applyPatternFormats="0" applyAlignmentFormats="0" applyWidthHeightFormats="1" dataCaption="Values" tag="10b1708e-cbd9-4b38-bc08-5646c7f78d34" updatedVersion="8" minRefreshableVersion="3" subtotalHiddenItems="1" colGrandTotals="0" itemPrintTitles="1" createdVersion="8" indent="0" outline="1" outlineData="1" multipleFieldFilters="0" chartFormat="21">
  <location ref="D335:E340" firstHeaderRow="1" firstDataRow="1" firstDataCol="1"/>
  <pivotFields count="5">
    <pivotField axis="axisRow" allDrilled="1" subtotalTop="0" showAll="0" sortType="descending" defaultSubtotal="0" defaultAttributeDrillState="1">
      <items count="4">
        <item x="3"/>
        <item x="2"/>
        <item x="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5">
    <i>
      <x/>
    </i>
    <i>
      <x v="1"/>
    </i>
    <i>
      <x v="2"/>
    </i>
    <i>
      <x v="3"/>
    </i>
    <i t="grand">
      <x/>
    </i>
  </rowItems>
  <colItems count="1">
    <i/>
  </colItems>
  <dataFields count="1">
    <dataField fld="1" subtotal="count" baseField="0" baseItem="0"/>
  </dataFields>
  <chartFormats count="20">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0" count="1" selected="0">
            <x v="2"/>
          </reference>
        </references>
      </pivotArea>
    </chartFormat>
    <chartFormat chart="12" format="2">
      <pivotArea type="data" outline="0" fieldPosition="0">
        <references count="2">
          <reference field="4294967294" count="1" selected="0">
            <x v="0"/>
          </reference>
          <reference field="0" count="1" selected="0">
            <x v="3"/>
          </reference>
        </references>
      </pivotArea>
    </chartFormat>
    <chartFormat chart="12" format="3">
      <pivotArea type="data" outline="0" fieldPosition="0">
        <references count="2">
          <reference field="4294967294" count="1" selected="0">
            <x v="0"/>
          </reference>
          <reference field="0" count="1" selected="0">
            <x v="1"/>
          </reference>
        </references>
      </pivotArea>
    </chartFormat>
    <chartFormat chart="12" format="4">
      <pivotArea type="data" outline="0" fieldPosition="0">
        <references count="2">
          <reference field="4294967294" count="1" selected="0">
            <x v="0"/>
          </reference>
          <reference field="0" count="1" selected="0">
            <x v="0"/>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0" count="1" selected="0">
            <x v="0"/>
          </reference>
        </references>
      </pivotArea>
    </chartFormat>
    <chartFormat chart="17" format="12">
      <pivotArea type="data" outline="0" fieldPosition="0">
        <references count="2">
          <reference field="4294967294" count="1" selected="0">
            <x v="0"/>
          </reference>
          <reference field="0" count="1" selected="0">
            <x v="1"/>
          </reference>
        </references>
      </pivotArea>
    </chartFormat>
    <chartFormat chart="17" format="13">
      <pivotArea type="data" outline="0" fieldPosition="0">
        <references count="2">
          <reference field="4294967294" count="1" selected="0">
            <x v="0"/>
          </reference>
          <reference field="0" count="1" selected="0">
            <x v="2"/>
          </reference>
        </references>
      </pivotArea>
    </chartFormat>
    <chartFormat chart="17" format="14">
      <pivotArea type="data" outline="0" fieldPosition="0">
        <references count="2">
          <reference field="4294967294" count="1" selected="0">
            <x v="0"/>
          </reference>
          <reference field="0" count="1" selected="0">
            <x v="3"/>
          </reference>
        </references>
      </pivotArea>
    </chartFormat>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19" format="18">
      <pivotArea type="data" outline="0" fieldPosition="0">
        <references count="2">
          <reference field="4294967294" count="1" selected="0">
            <x v="0"/>
          </reference>
          <reference field="0" count="1" selected="0">
            <x v="2"/>
          </reference>
        </references>
      </pivotArea>
    </chartFormat>
    <chartFormat chart="19" format="19">
      <pivotArea type="data" outline="0" fieldPosition="0">
        <references count="2">
          <reference field="4294967294" count="1" selected="0">
            <x v="0"/>
          </reference>
          <reference field="0" count="1" selected="0">
            <x v="3"/>
          </reference>
        </references>
      </pivotArea>
    </chartFormat>
    <chartFormat chart="20" format="20" series="1">
      <pivotArea type="data" outline="0" fieldPosition="0">
        <references count="1">
          <reference field="4294967294" count="1" selected="0">
            <x v="0"/>
          </reference>
        </references>
      </pivotArea>
    </chartFormat>
    <chartFormat chart="20" format="21">
      <pivotArea type="data" outline="0" fieldPosition="0">
        <references count="2">
          <reference field="4294967294" count="1" selected="0">
            <x v="0"/>
          </reference>
          <reference field="0" count="1" selected="0">
            <x v="0"/>
          </reference>
        </references>
      </pivotArea>
    </chartFormat>
    <chartFormat chart="20" format="22">
      <pivotArea type="data" outline="0" fieldPosition="0">
        <references count="2">
          <reference field="4294967294" count="1" selected="0">
            <x v="0"/>
          </reference>
          <reference field="0" count="1" selected="0">
            <x v="1"/>
          </reference>
        </references>
      </pivotArea>
    </chartFormat>
    <chartFormat chart="20" format="23">
      <pivotArea type="data" outline="0" fieldPosition="0">
        <references count="2">
          <reference field="4294967294" count="1" selected="0">
            <x v="0"/>
          </reference>
          <reference field="0" count="1" selected="0">
            <x v="2"/>
          </reference>
        </references>
      </pivotArea>
    </chartFormat>
    <chartFormat chart="20" format="24">
      <pivotArea type="data" outline="0" fieldPosition="0">
        <references count="2">
          <reference field="4294967294" count="1" selected="0">
            <x v="0"/>
          </reference>
          <reference field="0" count="1" selected="0">
            <x v="3"/>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9FF5FA55-7878-4CA8-B6C6-AD355FFCA19E}" name="AOV_KPI_Chart" cacheId="114" applyNumberFormats="0" applyBorderFormats="0" applyFontFormats="0" applyPatternFormats="0" applyAlignmentFormats="0" applyWidthHeightFormats="1" dataCaption="Values" tag="7b5e6f03-7d06-4998-ad85-d94e1f1c1ab0" updatedVersion="8" minRefreshableVersion="3" subtotalHiddenItems="1" rowGrandTotals="0" colGrandTotals="0" itemPrintTitles="1" createdVersion="8" indent="0" outline="1" outlineData="1" multipleFieldFilters="0" chartFormat="24" rowHeaderCaption="Months">
  <location ref="A256:B268" firstHeaderRow="1" firstDataRow="1" firstDataCol="1"/>
  <pivotFields count="5">
    <pivotField axis="axisRow" allDrilled="1" subtotalTop="0" showAll="0"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19"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4E228F3-22AE-4532-87B0-22D4915FB26A}" name="KPI_Indi_Return_Rate" cacheId="111" applyNumberFormats="0" applyBorderFormats="0" applyFontFormats="0" applyPatternFormats="0" applyAlignmentFormats="0" applyWidthHeightFormats="1" dataCaption="Values" tag="193a5f31-88ed-4e6e-ad21-d5d2823fb861" updatedVersion="8" minRefreshableVersion="3" subtotalHiddenItems="1" rowGrandTotals="0" colGrandTotals="0" itemPrintTitles="1" createdVersion="8" indent="0" outline="1" outlineData="1" multipleFieldFilters="0" rowHeaderCaption="Years">
  <location ref="I243:J244"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B83FEFD-EF3A-49F8-AEF8-EA383712A93C}" name="KPI_Indi_Total_Returns" cacheId="102" applyNumberFormats="0" applyBorderFormats="0" applyFontFormats="0" applyPatternFormats="0" applyAlignmentFormats="0" applyWidthHeightFormats="1" dataCaption="Values" tag="30e2d2de-a6c2-4704-aac0-31c55653e798" updatedVersion="8" minRefreshableVersion="3" subtotalHiddenItems="1" rowGrandTotals="0" colGrandTotals="0" itemPrintTitles="1" createdVersion="8" indent="0" outline="1" outlineData="1" multipleFieldFilters="0" rowHeaderCaption="Years">
  <location ref="I238:J239" firstHeaderRow="1" firstDataRow="1" firstDataCol="1"/>
  <pivotFields count="5">
    <pivotField axis="axisRow" allDrilled="1" subtotalTop="0" showAll="0"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AAA02CB-2ED3-48D3-A809-D0608F85FEB9}" name="Orders_KPI_Indicators" cacheId="51" applyNumberFormats="0" applyBorderFormats="0" applyFontFormats="0" applyPatternFormats="0" applyAlignmentFormats="0" applyWidthHeightFormats="1" dataCaption="Values" tag="b5564b3a-c611-407f-8d84-203daf70bf76" updatedVersion="8" minRefreshableVersion="3" subtotalHiddenItems="1" rowGrandTotals="0" colGrandTotals="0" itemPrintTitles="1" createdVersion="8" indent="0" outline="1" outlineData="1" multipleFieldFilters="0" rowHeaderCaption="Years">
  <location ref="I18:J19" firstHeaderRow="1" firstDataRow="1" firstDataCol="1"/>
  <pivotFields count="5">
    <pivotField axis="axisRow" allDrilled="1" subtotalTop="0" showAll="0"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
    <i>
      <x/>
    </i>
  </rowItems>
  <colItems count="1">
    <i/>
  </colItems>
  <dataFields count="1">
    <dataField fld="1"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3A0CC04-7B06-47D2-8AAD-F735F085AEF1}" name="Profit_Margin_KPI_Chart" cacheId="84" applyNumberFormats="0" applyBorderFormats="0" applyFontFormats="0" applyPatternFormats="0" applyAlignmentFormats="0" applyWidthHeightFormats="1" dataCaption="Values" tag="9b580091-b823-4940-947e-4a0df4fe2a64" updatedVersion="8" minRefreshableVersion="3" subtotalHiddenItems="1" rowGrandTotals="0" colGrandTotals="0" itemPrintTitles="1" createdVersion="8" indent="0" outline="1" outlineData="1" multipleFieldFilters="0" chartFormat="10" rowHeaderCaption="Months">
  <location ref="D116:E128" firstHeaderRow="1" firstDataRow="1" firstDataCol="1"/>
  <pivotFields count="5">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name="Profit Margin %" fld="1" subtotal="count"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activeTabTopLevelEntity name="[Retur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9D60C5FD-2CB1-43EC-B4EE-20B9CE7CA1FD}" name="KPI_card_Profit" cacheId="81" applyNumberFormats="0" applyBorderFormats="0" applyFontFormats="0" applyPatternFormats="0" applyAlignmentFormats="0" applyWidthHeightFormats="1" dataCaption="Values" tag="735201d2-dd4f-45f9-838a-7cf42d3969ea" updatedVersion="8" minRefreshableVersion="3" subtotalHiddenItems="1" itemPrintTitles="1" createdVersion="8" indent="0" outline="1" outlineData="1" multipleFieldFilters="0">
  <location ref="A112:B113" firstHeaderRow="0" firstDataRow="1" firstDataCol="0"/>
  <pivotFields count="5">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2">
    <i>
      <x/>
    </i>
    <i i="1">
      <x v="1"/>
    </i>
  </colItems>
  <dataFields count="2">
    <dataField fld="0" subtotal="count" baseField="0" baseItem="0"/>
    <dataField fld="1" subtotal="count" baseField="0" baseItem="0" numFmtId="166"/>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E3CC580-2F1D-4877-BFCD-227EEB351A04}" name="Profit_Margin_KPI_Pie" cacheId="48"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3">
  <location ref="D26:D27" firstHeaderRow="1" firstDataRow="1" firstDataCol="0"/>
  <pivotFields count="4">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name="Profit Margin %" fld="0" subtotal="count" baseField="0" baseItem="0"/>
  </dataField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EE4ACAFB-154B-48F4-B8D3-485535A8B132}" name="Profit_Bottom_7_Sub_Cate" cacheId="96" applyNumberFormats="0" applyBorderFormats="0" applyFontFormats="0" applyPatternFormats="0" applyAlignmentFormats="0" applyWidthHeightFormats="1" dataCaption="Values" tag="82a1356c-791c-4069-921c-c4dda2038f2d" updatedVersion="8" minRefreshableVersion="3" subtotalHiddenItems="1" rowGrandTotals="0" colGrandTotals="0" itemPrintTitles="1" createdVersion="8" indent="0" outline="1" outlineData="1" multipleFieldFilters="0" chartFormat="8">
  <location ref="A214:B221" firstHeaderRow="1" firstDataRow="1" firstDataCol="1"/>
  <pivotFields count="5">
    <pivotField axis="axisRow" allDrilled="1" subtotalTop="0" showAll="0" measureFilter="1"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2"/>
    </i>
    <i>
      <x/>
    </i>
    <i>
      <x v="4"/>
    </i>
    <i>
      <x v="3"/>
    </i>
    <i>
      <x v="1"/>
    </i>
    <i>
      <x v="5"/>
    </i>
    <i>
      <x v="6"/>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1" iMeasureHier="42">
      <autoFilter ref="A1">
        <filterColumn colId="0">
          <top10 top="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D2C69E08-9CF3-430B-B282-69F3D795654B}" name="Map_Sales" cacheId="60" applyNumberFormats="0" applyBorderFormats="0" applyFontFormats="0" applyPatternFormats="0" applyAlignmentFormats="0" applyWidthHeightFormats="1" dataCaption="Values" tag="ba0e0bb3-2af8-4dae-9989-84ad042f2df3" updatedVersion="8" minRefreshableVersion="3" subtotalHiddenItems="1" rowGrandTotals="0" colGrandTotals="0" itemPrintTitles="1" createdVersion="8" indent="0" outline="1" outlineData="1" multipleFieldFilters="0" rowHeaderCaption="States">
  <location ref="A40:B81" firstHeaderRow="1" firstDataRow="1" firstDataCol="1"/>
  <pivotFields count="5">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1">
    <i>
      <x v="3"/>
    </i>
    <i>
      <x v="27"/>
    </i>
    <i>
      <x v="36"/>
    </i>
    <i>
      <x v="32"/>
    </i>
    <i>
      <x v="39"/>
    </i>
    <i>
      <x v="10"/>
    </i>
    <i>
      <x v="28"/>
    </i>
    <i>
      <x v="1"/>
    </i>
    <i>
      <x v="29"/>
    </i>
    <i>
      <x v="4"/>
    </i>
    <i>
      <x v="9"/>
    </i>
    <i>
      <x v="18"/>
    </i>
    <i>
      <x/>
    </i>
    <i>
      <x v="19"/>
    </i>
    <i>
      <x v="8"/>
    </i>
    <i>
      <x v="17"/>
    </i>
    <i>
      <x v="38"/>
    </i>
    <i>
      <x v="33"/>
    </i>
    <i>
      <x v="40"/>
    </i>
    <i>
      <x v="11"/>
    </i>
    <i>
      <x v="25"/>
    </i>
    <i>
      <x v="5"/>
    </i>
    <i>
      <x v="14"/>
    </i>
    <i>
      <x v="12"/>
    </i>
    <i>
      <x v="20"/>
    </i>
    <i>
      <x v="35"/>
    </i>
    <i>
      <x v="37"/>
    </i>
    <i>
      <x v="31"/>
    </i>
    <i>
      <x v="6"/>
    </i>
    <i>
      <x v="21"/>
    </i>
    <i>
      <x v="24"/>
    </i>
    <i>
      <x v="26"/>
    </i>
    <i>
      <x v="15"/>
    </i>
    <i>
      <x v="7"/>
    </i>
    <i>
      <x v="30"/>
    </i>
    <i>
      <x v="22"/>
    </i>
    <i>
      <x v="13"/>
    </i>
    <i>
      <x v="16"/>
    </i>
    <i>
      <x v="2"/>
    </i>
    <i>
      <x v="23"/>
    </i>
    <i>
      <x v="34"/>
    </i>
  </rowItems>
  <colItems count="1">
    <i/>
  </colItems>
  <dataFields count="1">
    <dataField fld="1" subtotal="count" baseField="0" baseItem="0"/>
  </dataFields>
  <formats count="5">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outline="0" axis="axisValues" fieldPosition="0"/>
    </format>
  </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3B438C63-8CF9-4054-AE2B-07AECD34A023}" name="Top_7_Sub" cacheId="69" applyNumberFormats="0" applyBorderFormats="0" applyFontFormats="0" applyPatternFormats="0" applyAlignmentFormats="0" applyWidthHeightFormats="1" dataCaption="Values" tag="03a7dd12-3c4c-4867-8f6e-ecb94a7896ea" updatedVersion="8" minRefreshableVersion="3" subtotalHiddenItems="1" rowGrandTotals="0" colGrandTotals="0" itemPrintTitles="1" createdVersion="8" indent="0" outline="1" outlineData="1" multipleFieldFilters="0" chartFormat="27" rowHeaderCaption="Sub Category">
  <location ref="A100:B107" firstHeaderRow="1" firstDataRow="1" firstDataCol="1"/>
  <pivotFields count="5">
    <pivotField axis="axisRow" allDrilled="1" subtotalTop="0" showAll="0" measureFilter="1"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7">
    <i>
      <x v="2"/>
    </i>
    <i>
      <x/>
    </i>
    <i>
      <x v="3"/>
    </i>
    <i>
      <x v="5"/>
    </i>
    <i>
      <x v="6"/>
    </i>
    <i>
      <x v="4"/>
    </i>
    <i>
      <x v="1"/>
    </i>
  </rowItems>
  <colItems count="1">
    <i/>
  </colItems>
  <dataFields count="1">
    <dataField name="Sum of Sales" fld="1" baseField="0" baseItem="0" numFmtId="166"/>
  </dataFields>
  <chartFormats count="2">
    <chartFormat chart="15" format="4"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0" showColStripes="0" showLastColumn="1"/>
  <filters count="1">
    <filter fld="0" type="count" id="1" iMeasureHier="39">
      <autoFilter ref="A1">
        <filterColumn colId="0">
          <top10 val="7" filterVal="7"/>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alendar]"/>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98F70544-C730-41EC-A75F-AFA86319CA9C}" name="Sale_By_Month_Small" cacheId="45" applyNumberFormats="0" applyBorderFormats="0" applyFontFormats="0" applyPatternFormats="0" applyAlignmentFormats="0" applyWidthHeightFormats="1" dataCaption="Values" tag="aa7c2497-b0b8-45fb-8d04-6a77e2ff375b" updatedVersion="8" minRefreshableVersion="3" subtotalHiddenItems="1" rowGrandTotals="0" colGrandTotals="0" itemPrintTitles="1" createdVersion="8" indent="0" outline="1" outlineData="1" multipleFieldFilters="0" chartFormat="33" rowHeaderCaption="Months">
  <location ref="A8:B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2">
    <chartFormat chart="21" format="5"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s>
  <pivotHierarchies count="84">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y dragToRow="0" dragToCol="0" dragToPage="0" dragOff="0"/>
    <pivotHierarchy dragToRow="0" dragToCol="0" dragToPage="0" dragOff="0"/>
  </pivotHierarchies>
  <pivotTableStyleInfo name="PivotStyleLight16" showRowHeaders="1" showColHeaders="1" showRowStripes="1"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3F1598AD-4FD3-469D-A631-5E968F3A020E}" autoFormatId="16" applyNumberFormats="0" applyBorderFormats="0" applyFontFormats="0" applyPatternFormats="0" applyAlignmentFormats="0" applyWidthHeightFormats="0">
  <queryTableRefresh nextId="2">
    <queryTableFields count="1">
      <queryTableField id="1" name="FilePath_Query"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DEDC5E0-50F5-4F0C-9076-C90C7C3977ED}" sourceName="[Calendar].[Date Hierarchy]">
  <pivotTables>
    <pivotTable tabId="1" name="Profit_By_Month_Small_Graph"/>
    <pivotTable tabId="1" name="KPI_Cards"/>
    <pivotTable tabId="1" name="Orders_By_Month_Small_Graph"/>
    <pivotTable tabId="1" name="Sale_By_Month_Small"/>
    <pivotTable tabId="1" name="Profit_Margin_KPI_Pie"/>
    <pivotTable tabId="1" name="Orders_KPI_Indicators"/>
    <pivotTable tabId="1" name="Profit_KPI_Indicators"/>
    <pivotTable tabId="1" name="Sale_KPI_Indicators"/>
    <pivotTable tabId="1" name="Map_Sales"/>
    <pivotTable tabId="1" name="Trend_Sales"/>
    <pivotTable tabId="1" name="Monthly_Target_Sales"/>
    <pivotTable tabId="1" name="Top_7_Sub"/>
    <pivotTable tabId="1" name="Profit_Trend"/>
    <pivotTable tabId="1" name="KPI_Avg_Dis_Chart"/>
    <pivotTable tabId="1" name="KPI_Indi_Profitmargin"/>
    <pivotTable tabId="1" name="KPI_card_Profit"/>
    <pivotTable tabId="1" name="Profit_Margin_KPI_Chart"/>
    <pivotTable tabId="1" name="KPI_Total_Return_Chart"/>
    <pivotTable tabId="1" name="KPI_Indi_Return_Revenue"/>
    <pivotTable tabId="1" name="Map_Profit"/>
    <pivotTable tabId="1" name="Profit_Bottom_7_Sub_Cate"/>
    <pivotTable tabId="1" name="Profit_By_Seg"/>
    <pivotTable tabId="1" name="KPI_Indi_Total_Returns"/>
    <pivotTable tabId="1" name="KPI_Total_Returns_Chart"/>
    <pivotTable tabId="1" name="KPI_Return_Rate_Chart"/>
    <pivotTable tabId="1" name="KPI_Indi_Return_Rate"/>
    <pivotTable tabId="1" name="AOV_KPI_Chart"/>
    <pivotTable tabId="1" name="KPI_Indi_AOV"/>
    <pivotTable tabId="1" name="Order_By_Months_Trend"/>
    <pivotTable tabId="1" name="KPI_Card_Orders"/>
    <pivotTable tabId="1" name="Bottom 7 Sub Cate"/>
    <pivotTable tabId="1" name="Orders_By_Shipment"/>
    <pivotTable tabId="1" name="Map_Orders"/>
  </pivotTables>
  <data>
    <olap pivotCacheId="1482388447">
      <levels count="4">
        <level uniqueName="[Calendar].[Date Hierarchy].[(All)]" sourceCaption="(All)" count="0"/>
        <level uniqueName="[Calendar].[Date Hierarchy].[Year]" sourceCaption="Year" count="4">
          <ranges>
            <range startItem="0">
              <i n="[Calendar].[Date Hierarchy].[Year].&amp;[2014]" c="2014"/>
              <i n="[Calendar].[Date Hierarchy].[Year].&amp;[2015]" c="2015"/>
              <i n="[Calendar].[Date Hierarchy].[Year].&amp;[2016]" c="2016"/>
              <i n="[Calendar].[Date Hierarchy].[Year].&amp;[2017]" c="2017"/>
            </range>
          </ranges>
        </level>
        <level uniqueName="[Calendar].[Date Hierarchy].[Month]" sourceCaption="Month" count="0"/>
        <level uniqueName="[Calendar].[Date Hierarchy].[DateColumn]" sourceCaption="DateColumn" count="0"/>
      </levels>
      <selections count="1">
        <selection n="[Calendar].[Date Hierarchy].[Year].&amp;[201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6872F6B-331F-4C54-80E2-577F6BDC20E4}" sourceName="[Customers].[Segment]">
  <pivotTables>
    <pivotTable tabId="1" name="Top_7_Sub"/>
    <pivotTable tabId="1" name="Trend_Sales"/>
    <pivotTable tabId="1" name="KPI_Cards"/>
    <pivotTable tabId="1" name="Map_Sales"/>
    <pivotTable tabId="1" name="Orders_KPI_Indicators"/>
    <pivotTable tabId="1" name="Profit_KPI_Indicators"/>
    <pivotTable tabId="1" name="Profit_Margin_KPI_Pie"/>
    <pivotTable tabId="1" name="Sale_By_Month_Small"/>
    <pivotTable tabId="1" name="Sale_KPI_Indicators"/>
    <pivotTable tabId="1" name="KPI_Avg_Dis_Chart"/>
    <pivotTable tabId="1" name="KPI_card_Profit"/>
    <pivotTable tabId="1" name="KPI_Indi_Profitmargin"/>
    <pivotTable tabId="1" name="KPI_Indi_Return_Revenue"/>
    <pivotTable tabId="1" name="Map_Profit"/>
    <pivotTable tabId="1" name="Profit_Bottom_7_Sub_Cate"/>
    <pivotTable tabId="1" name="Profit_Margin_KPI_Chart"/>
    <pivotTable tabId="1" name="Profit_Trend"/>
    <pivotTable tabId="1" name="AOV_KPI_Chart"/>
    <pivotTable tabId="1" name="Bottom 7 Sub Cate"/>
    <pivotTable tabId="1" name="KPI_Card_Orders"/>
    <pivotTable tabId="1" name="KPI_Indi_AOV"/>
    <pivotTable tabId="1" name="KPI_Indi_Return_Rate"/>
    <pivotTable tabId="1" name="KPI_Indi_Total_Returns"/>
    <pivotTable tabId="1" name="KPI_Return_Rate_Chart"/>
    <pivotTable tabId="1" name="KPI_Total_Return_Chart"/>
    <pivotTable tabId="1" name="KPI_Total_Returns_Chart"/>
    <pivotTable tabId="1" name="Map_Orders"/>
    <pivotTable tabId="1" name="Order_By_Months_Trend"/>
    <pivotTable tabId="1" name="Orders_By_Month_Small_Graph"/>
    <pivotTable tabId="1" name="Orders_By_Shipment"/>
    <pivotTable tabId="1" name="Profit_By_Month_Small_Graph"/>
  </pivotTables>
  <data>
    <olap pivotCacheId="1482388447">
      <levels count="2">
        <level uniqueName="[Customers].[Segment].[(All)]" sourceCaption="(All)" count="0"/>
        <level uniqueName="[Customers].[Segment].[Segment]" sourceCaption="Segment" count="3">
          <ranges>
            <range startItem="0">
              <i n="[Customers].[Segment].&amp;[Consumer]" c="Consumer"/>
              <i n="[Customers].[Segment].&amp;[Corporate]" c="Corporate"/>
              <i n="[Customers].[Segment].&amp;[Home Office]" c="Home Office"/>
            </range>
          </ranges>
        </level>
      </levels>
      <selections count="1">
        <selection n="[Customers].[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CBD06C4-F07D-457B-ABFD-CCA47C96655D}" sourceName="[Products].[Category]">
  <pivotTables>
    <pivotTable tabId="1" name="Map_Sales"/>
    <pivotTable tabId="1" name="Top_7_Sub"/>
    <pivotTable tabId="1" name="Trend_Sales"/>
    <pivotTable tabId="1" name="KPI_Cards"/>
    <pivotTable tabId="1" name="Orders_KPI_Indicators"/>
    <pivotTable tabId="1" name="Profit_KPI_Indicators"/>
    <pivotTable tabId="1" name="Profit_Margin_KPI_Pie"/>
    <pivotTable tabId="1" name="Sale_By_Month_Small"/>
    <pivotTable tabId="1" name="Sale_KPI_Indicators"/>
    <pivotTable tabId="1" name="KPI_Avg_Dis_Chart"/>
    <pivotTable tabId="1" name="KPI_card_Profit"/>
    <pivotTable tabId="1" name="KPI_Indi_Return_Revenue"/>
    <pivotTable tabId="1" name="Map_Profit"/>
    <pivotTable tabId="1" name="Profit_By_Month_Small_Graph"/>
    <pivotTable tabId="1" name="Profit_By_Seg"/>
    <pivotTable tabId="1" name="Profit_Margin_KPI_Chart"/>
    <pivotTable tabId="1" name="Profit_Trend"/>
    <pivotTable tabId="1" name="KPI_Indi_Profitmargin"/>
    <pivotTable tabId="1" name="Profit_Bottom_7_Sub_Cate"/>
    <pivotTable tabId="1" name="AOV_KPI_Chart"/>
    <pivotTable tabId="1" name="Bottom 7 Sub Cate"/>
    <pivotTable tabId="1" name="KPI_Card_Orders"/>
    <pivotTable tabId="1" name="KPI_Indi_AOV"/>
    <pivotTable tabId="1" name="KPI_Indi_Return_Rate"/>
    <pivotTable tabId="1" name="KPI_Indi_Total_Returns"/>
    <pivotTable tabId="1" name="KPI_Return_Rate_Chart"/>
    <pivotTable tabId="1" name="KPI_Total_Return_Chart"/>
    <pivotTable tabId="1" name="KPI_Total_Returns_Chart"/>
    <pivotTable tabId="1" name="Map_Orders"/>
    <pivotTable tabId="1" name="Order_By_Months_Trend"/>
    <pivotTable tabId="1" name="Orders_By_Month_Small_Graph"/>
    <pivotTable tabId="1" name="Orders_By_Shipment"/>
  </pivotTables>
  <data>
    <olap pivotCacheId="1482388447">
      <levels count="2">
        <level uniqueName="[Products].[Category].[(All)]" sourceCaption="(All)" count="0"/>
        <level uniqueName="[Products].[Category].[Category]" sourceCaption="Category" count="3">
          <ranges>
            <range startItem="0">
              <i n="[Products].[Category].&amp;[Furniture]" c="Furniture"/>
              <i n="[Products].[Category].&amp;[Office Supplies]" c="Office Supplies"/>
              <i n="[Products].[Category].&amp;[Technology]" c="Technology"/>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EB798B69-C3AF-4C45-8FBE-227B92ACEA9B}" cache="Slicer_Date_Hierarchy" caption="Year" columnCount="4" level="1" style="SlicerStyleDark4" rowHeight="400050"/>
  <slicer name="Segment 2" xr10:uid="{9CE29813-98DF-482A-8E1C-6E21C7D761A5}" cache="Slicer_Segment" caption="Segment" columnCount="3" level="1" style="SlicerStyleDark4" rowHeight="400050"/>
  <slicer name="Category 2" xr10:uid="{672BAB18-6E1E-4EC3-8278-214A1409CA9E}" cache="Slicer_Category" caption="Category" columnCount="3" level="1" style="SlicerStyleDark4" rowHeight="400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BA581654-0CCF-430B-A020-95036D35C3EE}" cache="Slicer_Date_Hierarchy" caption="Year" columnCount="4" level="1" style="SlicerStyleDark4" rowHeight="400050"/>
  <slicer name="Segment 3" xr10:uid="{4BFF0F4C-976F-492B-8572-C0245606A556}" cache="Slicer_Segment" caption="Segment" columnCount="3" level="1" style="SlicerStyleDark4" rowHeight="400050"/>
  <slicer name="Category 3" xr10:uid="{1089F045-C92A-40AA-B9FD-0DB1CF9F83EF}" cache="Slicer_Category" caption="Category" columnCount="3" level="1" style="SlicerStyleDark4" rowHeight="4000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6" xr10:uid="{46CBA83B-21F4-4323-9B9D-22AEEEA87037}" cache="Slicer_Date_Hierarchy" caption="Year" columnCount="4" level="1" style="SlicerStyleDark4" rowHeight="400050"/>
  <slicer name="Segment 4" xr10:uid="{C1C6FDA5-C039-4D1E-9C33-E1ADF016863E}" cache="Slicer_Segment" caption="Segment" columnCount="3" level="1" style="SlicerStyleDark4" rowHeight="400050"/>
  <slicer name="Category 4" xr10:uid="{9C5BD487-C63D-4BEE-A335-72F7E4563B88}" cache="Slicer_Category" caption="Category" columnCount="3" level="1" style="SlicerStyleDark4" rowHeight="4000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D4984C-A197-4D5D-8B4F-ADD0B69215C6}" name="FilePath_Query" displayName="FilePath_Query" ref="A1:A2" tableType="queryTable" totalsRowShown="0">
  <autoFilter ref="A1:A2" xr:uid="{D8D4984C-A197-4D5D-8B4F-ADD0B69215C6}"/>
  <tableColumns count="1">
    <tableColumn id="1" xr3:uid="{56F95FE1-093D-44D7-B2B1-5DBD3332BFF2}" uniqueName="1" name="FilePath_Query"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Navy">
      <a:dk1>
        <a:sysClr val="windowText" lastClr="000000"/>
      </a:dk1>
      <a:lt1>
        <a:sysClr val="window" lastClr="FFFFFF"/>
      </a:lt1>
      <a:dk2>
        <a:srgbClr val="112D4E"/>
      </a:dk2>
      <a:lt2>
        <a:srgbClr val="F9F7F7"/>
      </a:lt2>
      <a:accent1>
        <a:srgbClr val="3F72AF"/>
      </a:accent1>
      <a:accent2>
        <a:srgbClr val="DBE2EF"/>
      </a:accent2>
      <a:accent3>
        <a:srgbClr val="A3C0E0"/>
      </a:accent3>
      <a:accent4>
        <a:srgbClr val="2A5282"/>
      </a:accent4>
      <a:accent5>
        <a:srgbClr val="3A876B"/>
      </a:accent5>
      <a:accent6>
        <a:srgbClr val="4EA72E"/>
      </a:accent6>
      <a:hlink>
        <a:srgbClr val="C75D5D"/>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8" Type="http://schemas.openxmlformats.org/officeDocument/2006/relationships/pivotTable" Target="../pivotTables/pivotTable8.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EAA0E-3593-4450-9278-D8F58B79FFD9}">
  <sheetPr codeName="Sheet1">
    <tabColor rgb="FFC00000"/>
  </sheetPr>
  <dimension ref="A1:R342"/>
  <sheetViews>
    <sheetView topLeftCell="A228" zoomScale="60" zoomScaleNormal="60" workbookViewId="0">
      <selection activeCell="D241" sqref="D241:E253"/>
    </sheetView>
  </sheetViews>
  <sheetFormatPr defaultRowHeight="23.4" x14ac:dyDescent="0.45"/>
  <cols>
    <col min="1" max="1" width="16.73046875" bestFit="1" customWidth="1"/>
    <col min="2" max="2" width="10.86328125" bestFit="1" customWidth="1"/>
    <col min="3" max="3" width="12.3984375" bestFit="1" customWidth="1"/>
    <col min="4" max="4" width="17.86328125" bestFit="1" customWidth="1"/>
    <col min="5" max="5" width="16.796875" customWidth="1"/>
    <col min="6" max="6" width="15.46484375" bestFit="1" customWidth="1"/>
    <col min="7" max="7" width="5.19921875" customWidth="1"/>
    <col min="8" max="8" width="11.53125" customWidth="1"/>
    <col min="9" max="9" width="12.1328125" bestFit="1" customWidth="1"/>
    <col min="10" max="10" width="15.19921875" bestFit="1" customWidth="1"/>
    <col min="11" max="11" width="16.53125" customWidth="1"/>
    <col min="12" max="12" width="15.19921875" bestFit="1" customWidth="1"/>
    <col min="13" max="13" width="10.33203125" bestFit="1" customWidth="1"/>
    <col min="14" max="14" width="13.6640625" customWidth="1"/>
    <col min="15" max="15" width="12.3984375" customWidth="1"/>
    <col min="16" max="16" width="10.73046875" customWidth="1"/>
    <col min="17" max="17" width="12.6640625" customWidth="1"/>
    <col min="18" max="18" width="13.33203125" customWidth="1"/>
  </cols>
  <sheetData>
    <row r="1" spans="1:18" x14ac:dyDescent="0.45">
      <c r="A1" s="44" t="s">
        <v>107</v>
      </c>
      <c r="B1" s="44"/>
      <c r="C1" s="44"/>
      <c r="D1" s="44"/>
      <c r="E1" s="44"/>
      <c r="F1" s="44"/>
      <c r="G1" s="44"/>
      <c r="H1" s="44"/>
      <c r="I1" s="44"/>
      <c r="J1" s="44"/>
      <c r="K1" s="44"/>
      <c r="L1" s="44"/>
      <c r="M1" s="44"/>
      <c r="N1" s="44"/>
      <c r="O1" s="44"/>
      <c r="P1" s="44"/>
      <c r="Q1" s="44"/>
      <c r="R1" s="44"/>
    </row>
    <row r="2" spans="1:18" x14ac:dyDescent="0.45">
      <c r="A2" s="4" t="s">
        <v>4</v>
      </c>
      <c r="B2" s="4"/>
      <c r="C2" s="4"/>
      <c r="D2" s="4"/>
    </row>
    <row r="3" spans="1:18" x14ac:dyDescent="0.45">
      <c r="A3" t="s">
        <v>0</v>
      </c>
      <c r="B3" t="s">
        <v>1</v>
      </c>
      <c r="C3" t="s">
        <v>3</v>
      </c>
      <c r="D3" t="s">
        <v>2</v>
      </c>
      <c r="I3" s="4" t="s">
        <v>23</v>
      </c>
      <c r="J3" s="4"/>
      <c r="K3" s="8"/>
      <c r="L3" s="8"/>
    </row>
    <row r="4" spans="1:18" x14ac:dyDescent="0.45">
      <c r="A4" s="5">
        <v>609205.598</v>
      </c>
      <c r="B4" s="5">
        <v>81795.174299999999</v>
      </c>
      <c r="C4" s="3">
        <v>0.13426530315632457</v>
      </c>
      <c r="D4" s="2">
        <v>1315</v>
      </c>
      <c r="I4" s="10" t="s">
        <v>32</v>
      </c>
      <c r="J4" s="10" t="s">
        <v>31</v>
      </c>
      <c r="K4" s="10" t="s">
        <v>33</v>
      </c>
      <c r="L4" s="10" t="s">
        <v>34</v>
      </c>
    </row>
    <row r="5" spans="1:18" x14ac:dyDescent="0.45">
      <c r="I5" s="10" t="s">
        <v>24</v>
      </c>
      <c r="L5" s="57" t="s">
        <v>35</v>
      </c>
    </row>
    <row r="6" spans="1:18" x14ac:dyDescent="0.45">
      <c r="I6" s="6" t="s">
        <v>26</v>
      </c>
      <c r="J6" t="s">
        <v>25</v>
      </c>
      <c r="L6" s="57"/>
    </row>
    <row r="7" spans="1:18" ht="25.8" x14ac:dyDescent="0.45">
      <c r="A7" s="4" t="s">
        <v>5</v>
      </c>
      <c r="B7" s="9"/>
      <c r="D7" s="4" t="s">
        <v>19</v>
      </c>
      <c r="E7" s="9"/>
      <c r="I7" s="7">
        <v>2016</v>
      </c>
      <c r="J7" s="34">
        <v>0.29471521382170862</v>
      </c>
      <c r="K7" s="45">
        <f>IF(OR(COUNT(J7:J9)&gt;1,J7=""),"",J7)</f>
        <v>0.29471521382170862</v>
      </c>
      <c r="L7" s="57"/>
    </row>
    <row r="8" spans="1:18" x14ac:dyDescent="0.45">
      <c r="A8" s="6" t="s">
        <v>18</v>
      </c>
      <c r="B8" t="s">
        <v>0</v>
      </c>
      <c r="D8" s="6" t="s">
        <v>18</v>
      </c>
      <c r="E8" t="s">
        <v>1</v>
      </c>
      <c r="L8" s="57"/>
    </row>
    <row r="9" spans="1:18" x14ac:dyDescent="0.45">
      <c r="A9" s="7" t="s">
        <v>6</v>
      </c>
      <c r="B9" s="1">
        <v>38048.184000000001</v>
      </c>
      <c r="D9" s="7" t="s">
        <v>6</v>
      </c>
      <c r="E9" s="1">
        <v>8501.1689999999999</v>
      </c>
      <c r="L9" s="57"/>
    </row>
    <row r="10" spans="1:18" x14ac:dyDescent="0.45">
      <c r="A10" s="7" t="s">
        <v>7</v>
      </c>
      <c r="B10" s="1">
        <v>49238.41</v>
      </c>
      <c r="D10" s="7" t="s">
        <v>7</v>
      </c>
      <c r="E10" s="1">
        <v>14683.715200000001</v>
      </c>
      <c r="L10" s="57"/>
    </row>
    <row r="11" spans="1:18" x14ac:dyDescent="0.45">
      <c r="A11" s="7" t="s">
        <v>8</v>
      </c>
      <c r="B11" s="1">
        <v>49612.044999999998</v>
      </c>
      <c r="D11" s="7" t="s">
        <v>8</v>
      </c>
      <c r="E11" s="1">
        <v>1950.3496</v>
      </c>
      <c r="I11" s="10" t="s">
        <v>27</v>
      </c>
      <c r="L11" s="57"/>
    </row>
    <row r="12" spans="1:18" x14ac:dyDescent="0.45">
      <c r="A12" s="7" t="s">
        <v>9</v>
      </c>
      <c r="B12" s="1">
        <v>45192.277999999998</v>
      </c>
      <c r="D12" s="7" t="s">
        <v>9</v>
      </c>
      <c r="E12" s="1">
        <v>7423.2803000000004</v>
      </c>
      <c r="I12" s="6" t="s">
        <v>26</v>
      </c>
      <c r="J12" t="s">
        <v>28</v>
      </c>
      <c r="L12" s="57"/>
    </row>
    <row r="13" spans="1:18" ht="25.8" x14ac:dyDescent="0.45">
      <c r="A13" s="7" t="s">
        <v>10</v>
      </c>
      <c r="B13" s="1">
        <v>64964.321799999998</v>
      </c>
      <c r="D13" s="7" t="s">
        <v>10</v>
      </c>
      <c r="E13" s="1">
        <v>9975.3693999999996</v>
      </c>
      <c r="I13" s="7">
        <v>2016</v>
      </c>
      <c r="J13" s="33">
        <v>0.32744284012394703</v>
      </c>
      <c r="K13" s="45">
        <f>IF(OR(COUNT(J13:J15)&gt;1,J13=""),"",J13)</f>
        <v>0.32744284012394703</v>
      </c>
      <c r="L13" s="57"/>
    </row>
    <row r="14" spans="1:18" x14ac:dyDescent="0.45">
      <c r="A14" s="7" t="s">
        <v>11</v>
      </c>
      <c r="B14" s="1">
        <v>38991.942999999999</v>
      </c>
      <c r="D14" s="7" t="s">
        <v>11</v>
      </c>
      <c r="E14" s="1">
        <v>4480.335</v>
      </c>
      <c r="L14" s="57"/>
    </row>
    <row r="15" spans="1:18" x14ac:dyDescent="0.45">
      <c r="A15" s="7" t="s">
        <v>12</v>
      </c>
      <c r="B15" s="1">
        <v>42773.394999999997</v>
      </c>
      <c r="D15" s="7" t="s">
        <v>12</v>
      </c>
      <c r="E15" s="1">
        <v>6122.4544999999998</v>
      </c>
      <c r="L15" s="57"/>
    </row>
    <row r="16" spans="1:18" x14ac:dyDescent="0.45">
      <c r="A16" s="7" t="s">
        <v>13</v>
      </c>
      <c r="B16" s="1">
        <v>46339.988400000002</v>
      </c>
      <c r="D16" s="7" t="s">
        <v>13</v>
      </c>
      <c r="E16" s="1">
        <v>859.44910000000004</v>
      </c>
      <c r="L16" s="57"/>
    </row>
    <row r="17" spans="1:12" x14ac:dyDescent="0.45">
      <c r="A17" s="7" t="s">
        <v>14</v>
      </c>
      <c r="B17" s="1">
        <v>41985.1423</v>
      </c>
      <c r="D17" s="7" t="s">
        <v>14</v>
      </c>
      <c r="E17" s="1">
        <v>5171.8972999999996</v>
      </c>
      <c r="I17" s="10" t="s">
        <v>30</v>
      </c>
      <c r="L17" s="57"/>
    </row>
    <row r="18" spans="1:12" x14ac:dyDescent="0.45">
      <c r="A18" s="7" t="s">
        <v>15</v>
      </c>
      <c r="B18" s="1">
        <v>52268.15</v>
      </c>
      <c r="D18" s="7" t="s">
        <v>15</v>
      </c>
      <c r="E18" s="1">
        <v>8256.4675000000007</v>
      </c>
      <c r="I18" s="6" t="s">
        <v>26</v>
      </c>
      <c r="J18" t="s">
        <v>29</v>
      </c>
      <c r="L18" s="57"/>
    </row>
    <row r="19" spans="1:12" ht="25.8" x14ac:dyDescent="0.45">
      <c r="A19" s="7" t="s">
        <v>16</v>
      </c>
      <c r="B19" s="1">
        <v>66837.585000000006</v>
      </c>
      <c r="D19" s="7" t="s">
        <v>16</v>
      </c>
      <c r="E19" s="1">
        <v>3057.5165999999999</v>
      </c>
      <c r="I19" s="7">
        <v>2016</v>
      </c>
      <c r="J19" s="33">
        <v>0.26685934489402696</v>
      </c>
      <c r="K19" s="45">
        <f>IF(OR(COUNT(J19:J21)&gt;1,J19=""),"",J19)</f>
        <v>0.26685934489402696</v>
      </c>
      <c r="L19" s="57"/>
    </row>
    <row r="20" spans="1:12" x14ac:dyDescent="0.45">
      <c r="A20" s="7" t="s">
        <v>17</v>
      </c>
      <c r="B20" s="1">
        <v>72954.155499999993</v>
      </c>
      <c r="D20" s="7" t="s">
        <v>17</v>
      </c>
      <c r="E20" s="1">
        <v>11313.1708</v>
      </c>
    </row>
    <row r="23" spans="1:12" x14ac:dyDescent="0.45">
      <c r="A23" s="4" t="s">
        <v>20</v>
      </c>
      <c r="B23" s="9"/>
    </row>
    <row r="24" spans="1:12" x14ac:dyDescent="0.45">
      <c r="A24" s="6" t="s">
        <v>18</v>
      </c>
      <c r="B24" t="s">
        <v>2</v>
      </c>
    </row>
    <row r="25" spans="1:12" x14ac:dyDescent="0.45">
      <c r="A25" s="7" t="s">
        <v>6</v>
      </c>
      <c r="B25" s="2">
        <v>77</v>
      </c>
      <c r="D25" s="4" t="s">
        <v>21</v>
      </c>
      <c r="E25" s="9"/>
    </row>
    <row r="26" spans="1:12" x14ac:dyDescent="0.45">
      <c r="A26" s="7" t="s">
        <v>7</v>
      </c>
      <c r="B26" s="2">
        <v>62</v>
      </c>
      <c r="D26" t="s">
        <v>3</v>
      </c>
      <c r="E26" s="11" t="str">
        <f>D26</f>
        <v>Profit Margin %</v>
      </c>
      <c r="F26" s="11" t="s">
        <v>22</v>
      </c>
    </row>
    <row r="27" spans="1:12" x14ac:dyDescent="0.45">
      <c r="A27" s="7" t="s">
        <v>8</v>
      </c>
      <c r="B27" s="2">
        <v>96</v>
      </c>
      <c r="D27" s="3">
        <v>0.13426530315632457</v>
      </c>
      <c r="E27" s="3">
        <f>D27</f>
        <v>0.13426530315632457</v>
      </c>
      <c r="F27" s="3">
        <f>ROUND(1-D27,3)</f>
        <v>0.86599999999999999</v>
      </c>
    </row>
    <row r="28" spans="1:12" x14ac:dyDescent="0.45">
      <c r="A28" s="7" t="s">
        <v>9</v>
      </c>
      <c r="B28" s="2">
        <v>94</v>
      </c>
    </row>
    <row r="29" spans="1:12" x14ac:dyDescent="0.45">
      <c r="A29" s="7" t="s">
        <v>10</v>
      </c>
      <c r="B29" s="2">
        <v>123</v>
      </c>
    </row>
    <row r="30" spans="1:12" x14ac:dyDescent="0.45">
      <c r="A30" s="7" t="s">
        <v>11</v>
      </c>
      <c r="B30" s="2">
        <v>91</v>
      </c>
    </row>
    <row r="31" spans="1:12" x14ac:dyDescent="0.45">
      <c r="A31" s="7" t="s">
        <v>12</v>
      </c>
      <c r="B31" s="2">
        <v>105</v>
      </c>
    </row>
    <row r="32" spans="1:12" x14ac:dyDescent="0.45">
      <c r="A32" s="7" t="s">
        <v>13</v>
      </c>
      <c r="B32" s="2">
        <v>117</v>
      </c>
    </row>
    <row r="33" spans="1:18" x14ac:dyDescent="0.45">
      <c r="A33" s="7" t="s">
        <v>14</v>
      </c>
      <c r="B33" s="2">
        <v>139</v>
      </c>
    </row>
    <row r="34" spans="1:18" x14ac:dyDescent="0.45">
      <c r="A34" s="7" t="s">
        <v>15</v>
      </c>
      <c r="B34" s="2">
        <v>122</v>
      </c>
    </row>
    <row r="35" spans="1:18" x14ac:dyDescent="0.45">
      <c r="A35" s="7" t="s">
        <v>16</v>
      </c>
      <c r="B35" s="2">
        <v>150</v>
      </c>
    </row>
    <row r="36" spans="1:18" x14ac:dyDescent="0.45">
      <c r="A36" s="7" t="s">
        <v>17</v>
      </c>
      <c r="B36" s="2">
        <v>139</v>
      </c>
    </row>
    <row r="38" spans="1:18" x14ac:dyDescent="0.45">
      <c r="A38" s="13" t="s">
        <v>36</v>
      </c>
      <c r="B38" s="14"/>
      <c r="C38" s="14"/>
      <c r="D38" s="14"/>
      <c r="E38" s="14"/>
      <c r="F38" s="14"/>
      <c r="G38" s="14"/>
      <c r="H38" s="15"/>
    </row>
    <row r="39" spans="1:18" ht="32.4" customHeight="1" x14ac:dyDescent="0.45">
      <c r="A39" s="16" t="s">
        <v>79</v>
      </c>
      <c r="B39" s="17"/>
      <c r="D39" s="17" t="s">
        <v>77</v>
      </c>
      <c r="E39" s="17"/>
      <c r="G39" s="17" t="s">
        <v>80</v>
      </c>
      <c r="H39" s="18"/>
      <c r="N39" s="40">
        <v>1</v>
      </c>
      <c r="O39" s="41">
        <v>2</v>
      </c>
      <c r="P39" s="37">
        <v>3</v>
      </c>
      <c r="Q39" s="38">
        <v>4</v>
      </c>
      <c r="R39" s="39">
        <v>5</v>
      </c>
    </row>
    <row r="40" spans="1:18" x14ac:dyDescent="0.45">
      <c r="A40" s="25" t="s">
        <v>76</v>
      </c>
      <c r="B40" s="29" t="s">
        <v>0</v>
      </c>
      <c r="D40" s="10" t="s">
        <v>78</v>
      </c>
      <c r="E40" s="10" t="s">
        <v>0</v>
      </c>
      <c r="G40" s="58">
        <v>1</v>
      </c>
      <c r="H40" s="35" t="str">
        <f>A41</f>
        <v>California</v>
      </c>
      <c r="N40" s="42" t="str">
        <f>A41</f>
        <v>California</v>
      </c>
      <c r="O40" s="42" t="str">
        <f>A42</f>
        <v>New York</v>
      </c>
      <c r="P40" s="42" t="str">
        <f>A43</f>
        <v>Texas</v>
      </c>
      <c r="Q40" s="42" t="str">
        <f>A44</f>
        <v>Pennsylvania</v>
      </c>
      <c r="R40" s="42" t="str">
        <f>A45</f>
        <v>Washington</v>
      </c>
    </row>
    <row r="41" spans="1:18" ht="31.2" x14ac:dyDescent="0.6">
      <c r="A41" s="26" t="s">
        <v>40</v>
      </c>
      <c r="B41" s="30">
        <v>115547.1375</v>
      </c>
      <c r="D41" t="str" cm="1">
        <f t="array" ref="D41:D81">A41:A81</f>
        <v>California</v>
      </c>
      <c r="E41" s="19" cm="1">
        <f t="array" ref="E41:E81">B41:B81</f>
        <v>115547.1375</v>
      </c>
      <c r="G41" s="58"/>
      <c r="H41" s="36">
        <f>B41</f>
        <v>115547.1375</v>
      </c>
      <c r="N41" s="43">
        <f>B41</f>
        <v>115547.1375</v>
      </c>
      <c r="O41" s="43">
        <f>B42</f>
        <v>71717.955000000002</v>
      </c>
      <c r="P41" s="43">
        <f>B43</f>
        <v>44583.929100000001</v>
      </c>
      <c r="Q41" s="43">
        <f>B44</f>
        <v>42980.0098</v>
      </c>
      <c r="R41" s="43">
        <f>B45</f>
        <v>38335.665800000002</v>
      </c>
    </row>
    <row r="42" spans="1:18" x14ac:dyDescent="0.45">
      <c r="A42" s="27" t="s">
        <v>62</v>
      </c>
      <c r="B42" s="31">
        <v>71717.955000000002</v>
      </c>
      <c r="D42" t="str">
        <v>New York</v>
      </c>
      <c r="E42" s="19">
        <v>71717.955000000002</v>
      </c>
      <c r="G42" s="59">
        <v>2</v>
      </c>
      <c r="H42" s="35" t="str">
        <f>A42</f>
        <v>New York</v>
      </c>
    </row>
    <row r="43" spans="1:18" ht="25.8" x14ac:dyDescent="0.5">
      <c r="A43" s="27" t="s">
        <v>71</v>
      </c>
      <c r="B43" s="31">
        <v>44583.929100000001</v>
      </c>
      <c r="D43" t="str">
        <v>Texas</v>
      </c>
      <c r="E43" s="19">
        <v>44583.929100000001</v>
      </c>
      <c r="G43" s="59"/>
      <c r="H43" s="36">
        <f>B42</f>
        <v>71717.955000000002</v>
      </c>
    </row>
    <row r="44" spans="1:18" x14ac:dyDescent="0.45">
      <c r="A44" s="27" t="s">
        <v>67</v>
      </c>
      <c r="B44" s="31">
        <v>42980.0098</v>
      </c>
      <c r="D44" t="str">
        <v>Pennsylvania</v>
      </c>
      <c r="E44" s="19">
        <v>42980.0098</v>
      </c>
      <c r="G44" s="60">
        <v>3</v>
      </c>
      <c r="H44" s="35" t="str">
        <f>A43</f>
        <v>Texas</v>
      </c>
    </row>
    <row r="45" spans="1:18" ht="25.8" x14ac:dyDescent="0.5">
      <c r="A45" s="27" t="s">
        <v>74</v>
      </c>
      <c r="B45" s="31">
        <v>38335.665800000002</v>
      </c>
      <c r="D45" t="str">
        <v>Washington</v>
      </c>
      <c r="E45" s="19">
        <v>38335.665800000002</v>
      </c>
      <c r="G45" s="60"/>
      <c r="H45" s="36">
        <f>B43</f>
        <v>44583.929100000001</v>
      </c>
    </row>
    <row r="46" spans="1:18" x14ac:dyDescent="0.45">
      <c r="A46" s="27" t="s">
        <v>46</v>
      </c>
      <c r="B46" s="31">
        <v>37509.175799999997</v>
      </c>
      <c r="D46" t="str">
        <v>Illinois</v>
      </c>
      <c r="E46" s="19">
        <v>37509.175799999997</v>
      </c>
      <c r="G46" s="61">
        <v>4</v>
      </c>
      <c r="H46" s="35" t="str">
        <f>A44</f>
        <v>Pennsylvania</v>
      </c>
    </row>
    <row r="47" spans="1:18" ht="25.8" x14ac:dyDescent="0.5">
      <c r="A47" s="27" t="s">
        <v>63</v>
      </c>
      <c r="B47" s="31">
        <v>31565.396000000001</v>
      </c>
      <c r="D47" t="str">
        <v>North Carolina</v>
      </c>
      <c r="E47" s="19">
        <v>31565.396000000001</v>
      </c>
      <c r="G47" s="61"/>
      <c r="H47" s="36">
        <f>B44</f>
        <v>42980.0098</v>
      </c>
    </row>
    <row r="48" spans="1:18" ht="31.2" x14ac:dyDescent="0.6">
      <c r="A48" s="27" t="s">
        <v>38</v>
      </c>
      <c r="B48" s="31">
        <v>23069.078000000001</v>
      </c>
      <c r="D48" t="str">
        <v>Arizona</v>
      </c>
      <c r="E48" s="19">
        <v>23069.078000000001</v>
      </c>
      <c r="G48" s="56">
        <v>5</v>
      </c>
      <c r="H48" s="35" t="str">
        <f>A45</f>
        <v>Washington</v>
      </c>
      <c r="J48" s="12"/>
    </row>
    <row r="49" spans="1:8" ht="25.8" x14ac:dyDescent="0.5">
      <c r="A49" s="27" t="s">
        <v>64</v>
      </c>
      <c r="B49" s="31">
        <v>21615.164000000001</v>
      </c>
      <c r="D49" t="str">
        <v>Ohio</v>
      </c>
      <c r="E49" s="19">
        <v>21615.164000000001</v>
      </c>
      <c r="G49" s="56"/>
      <c r="H49" s="36">
        <f>B45</f>
        <v>38335.665800000002</v>
      </c>
    </row>
    <row r="50" spans="1:8" x14ac:dyDescent="0.45">
      <c r="A50" s="27" t="s">
        <v>41</v>
      </c>
      <c r="B50" s="31">
        <v>18384.589</v>
      </c>
      <c r="D50" t="str">
        <v>Colorado</v>
      </c>
      <c r="E50" s="19">
        <v>18384.589</v>
      </c>
      <c r="H50" s="20"/>
    </row>
    <row r="51" spans="1:8" x14ac:dyDescent="0.45">
      <c r="A51" s="27" t="s">
        <v>45</v>
      </c>
      <c r="B51" s="31">
        <v>16701.116999999998</v>
      </c>
      <c r="D51" t="str">
        <v>Georgia</v>
      </c>
      <c r="E51" s="19">
        <v>16701.116999999998</v>
      </c>
      <c r="H51" s="20"/>
    </row>
    <row r="52" spans="1:8" x14ac:dyDescent="0.45">
      <c r="A52" s="27" t="s">
        <v>53</v>
      </c>
      <c r="B52" s="31">
        <v>16177.42</v>
      </c>
      <c r="D52" t="str">
        <v>Michigan</v>
      </c>
      <c r="E52" s="19">
        <v>16177.42</v>
      </c>
      <c r="H52" s="20"/>
    </row>
    <row r="53" spans="1:8" x14ac:dyDescent="0.45">
      <c r="A53" s="27" t="s">
        <v>37</v>
      </c>
      <c r="B53" s="31">
        <v>13669.555</v>
      </c>
      <c r="D53" t="str">
        <v>Alabama</v>
      </c>
      <c r="E53" s="19">
        <v>13669.555</v>
      </c>
      <c r="H53" s="20"/>
    </row>
    <row r="54" spans="1:8" x14ac:dyDescent="0.45">
      <c r="A54" s="27" t="s">
        <v>54</v>
      </c>
      <c r="B54" s="31">
        <v>13271.65</v>
      </c>
      <c r="D54" t="str">
        <v>Minnesota</v>
      </c>
      <c r="E54" s="19">
        <v>13271.65</v>
      </c>
      <c r="H54" s="20"/>
    </row>
    <row r="55" spans="1:8" x14ac:dyDescent="0.45">
      <c r="A55" s="27" t="s">
        <v>44</v>
      </c>
      <c r="B55" s="31">
        <v>11779.398999999999</v>
      </c>
      <c r="D55" t="str">
        <v>Florida</v>
      </c>
      <c r="E55" s="19">
        <v>11779.398999999999</v>
      </c>
      <c r="H55" s="20"/>
    </row>
    <row r="56" spans="1:8" x14ac:dyDescent="0.45">
      <c r="A56" s="27" t="s">
        <v>52</v>
      </c>
      <c r="B56" s="31">
        <v>9889.52</v>
      </c>
      <c r="D56" t="str">
        <v>Massachusetts</v>
      </c>
      <c r="E56" s="19">
        <v>9889.52</v>
      </c>
      <c r="H56" s="20"/>
    </row>
    <row r="57" spans="1:8" x14ac:dyDescent="0.45">
      <c r="A57" s="27" t="s">
        <v>73</v>
      </c>
      <c r="B57" s="31">
        <v>9792.9619999999995</v>
      </c>
      <c r="D57" t="str">
        <v>Virginia</v>
      </c>
      <c r="E57" s="19">
        <v>9792.9619999999995</v>
      </c>
      <c r="H57" s="20"/>
    </row>
    <row r="58" spans="1:8" x14ac:dyDescent="0.45">
      <c r="A58" s="27" t="s">
        <v>68</v>
      </c>
      <c r="B58" s="31">
        <v>7913.7560000000003</v>
      </c>
      <c r="D58" t="str">
        <v>Rhode Island</v>
      </c>
      <c r="E58" s="19">
        <v>7913.7560000000003</v>
      </c>
      <c r="H58" s="20"/>
    </row>
    <row r="59" spans="1:8" x14ac:dyDescent="0.45">
      <c r="A59" s="27" t="s">
        <v>75</v>
      </c>
      <c r="B59" s="31">
        <v>7555.6980000000003</v>
      </c>
      <c r="D59" t="str">
        <v>Wisconsin</v>
      </c>
      <c r="E59" s="19">
        <v>7555.6980000000003</v>
      </c>
      <c r="H59" s="20"/>
    </row>
    <row r="60" spans="1:8" x14ac:dyDescent="0.45">
      <c r="A60" s="27" t="s">
        <v>47</v>
      </c>
      <c r="B60" s="31">
        <v>6201.308</v>
      </c>
      <c r="D60" t="str">
        <v>Indiana</v>
      </c>
      <c r="E60" s="19">
        <v>6201.308</v>
      </c>
      <c r="H60" s="20"/>
    </row>
    <row r="61" spans="1:8" x14ac:dyDescent="0.45">
      <c r="A61" s="27" t="s">
        <v>60</v>
      </c>
      <c r="B61" s="31">
        <v>6084.4870000000001</v>
      </c>
      <c r="D61" t="str">
        <v>New Jersey</v>
      </c>
      <c r="E61" s="19">
        <v>6084.4870000000001</v>
      </c>
      <c r="H61" s="20"/>
    </row>
    <row r="62" spans="1:8" x14ac:dyDescent="0.45">
      <c r="A62" s="27" t="s">
        <v>42</v>
      </c>
      <c r="B62" s="31">
        <v>4710.4080000000004</v>
      </c>
      <c r="D62" t="str">
        <v>Connecticut</v>
      </c>
      <c r="E62" s="19">
        <v>4710.4080000000004</v>
      </c>
      <c r="H62" s="20"/>
    </row>
    <row r="63" spans="1:8" x14ac:dyDescent="0.45">
      <c r="A63" s="27" t="s">
        <v>49</v>
      </c>
      <c r="B63" s="31">
        <v>4489.0720000000001</v>
      </c>
      <c r="D63" t="str">
        <v>Kentucky</v>
      </c>
      <c r="E63" s="19">
        <v>4489.0720000000001</v>
      </c>
      <c r="H63" s="20"/>
    </row>
    <row r="64" spans="1:8" x14ac:dyDescent="0.45">
      <c r="A64" s="27" t="s">
        <v>48</v>
      </c>
      <c r="B64" s="31">
        <v>4234.91</v>
      </c>
      <c r="D64" t="str">
        <v>Iowa</v>
      </c>
      <c r="E64" s="19">
        <v>4234.91</v>
      </c>
      <c r="H64" s="20"/>
    </row>
    <row r="65" spans="1:8" x14ac:dyDescent="0.45">
      <c r="A65" s="27" t="s">
        <v>55</v>
      </c>
      <c r="B65" s="31">
        <v>3919.8829999999998</v>
      </c>
      <c r="D65" t="str">
        <v>Mississippi</v>
      </c>
      <c r="E65" s="19">
        <v>3919.8829999999998</v>
      </c>
      <c r="H65" s="20"/>
    </row>
    <row r="66" spans="1:8" x14ac:dyDescent="0.45">
      <c r="A66" s="27" t="s">
        <v>70</v>
      </c>
      <c r="B66" s="31">
        <v>3815.8049999999998</v>
      </c>
      <c r="D66" t="str">
        <v>Tennessee</v>
      </c>
      <c r="E66" s="19">
        <v>3815.8049999999998</v>
      </c>
      <c r="H66" s="20"/>
    </row>
    <row r="67" spans="1:8" x14ac:dyDescent="0.45">
      <c r="A67" s="27" t="s">
        <v>72</v>
      </c>
      <c r="B67" s="31">
        <v>3761.6320000000001</v>
      </c>
      <c r="D67" t="str">
        <v>Utah</v>
      </c>
      <c r="E67" s="19">
        <v>3761.6320000000001</v>
      </c>
      <c r="H67" s="20"/>
    </row>
    <row r="68" spans="1:8" x14ac:dyDescent="0.45">
      <c r="A68" s="27" t="s">
        <v>66</v>
      </c>
      <c r="B68" s="31">
        <v>3399.8820000000001</v>
      </c>
      <c r="D68" t="str">
        <v>Oregon</v>
      </c>
      <c r="E68" s="19">
        <v>3399.8820000000001</v>
      </c>
      <c r="H68" s="20"/>
    </row>
    <row r="69" spans="1:8" x14ac:dyDescent="0.45">
      <c r="A69" s="27" t="s">
        <v>43</v>
      </c>
      <c r="B69" s="31">
        <v>3353.6640000000002</v>
      </c>
      <c r="D69" t="str">
        <v>Delaware</v>
      </c>
      <c r="E69" s="19">
        <v>3353.6640000000002</v>
      </c>
      <c r="H69" s="20"/>
    </row>
    <row r="70" spans="1:8" x14ac:dyDescent="0.45">
      <c r="A70" s="27" t="s">
        <v>56</v>
      </c>
      <c r="B70" s="31">
        <v>3289.4119999999998</v>
      </c>
      <c r="D70" t="str">
        <v>Missouri</v>
      </c>
      <c r="E70" s="19">
        <v>3289.4119999999998</v>
      </c>
      <c r="H70" s="20"/>
    </row>
    <row r="71" spans="1:8" x14ac:dyDescent="0.45">
      <c r="A71" s="27" t="s">
        <v>59</v>
      </c>
      <c r="B71" s="31">
        <v>2695.7220000000002</v>
      </c>
      <c r="D71" t="str">
        <v>New Hampshire</v>
      </c>
      <c r="E71" s="19">
        <v>2695.7220000000002</v>
      </c>
      <c r="H71" s="20"/>
    </row>
    <row r="72" spans="1:8" x14ac:dyDescent="0.45">
      <c r="A72" s="27" t="s">
        <v>61</v>
      </c>
      <c r="B72" s="31">
        <v>1859.644</v>
      </c>
      <c r="D72" t="str">
        <v>New Mexico</v>
      </c>
      <c r="E72" s="19">
        <v>1859.644</v>
      </c>
      <c r="H72" s="20"/>
    </row>
    <row r="73" spans="1:8" x14ac:dyDescent="0.45">
      <c r="A73" s="27" t="s">
        <v>50</v>
      </c>
      <c r="B73" s="31">
        <v>1767.5740000000001</v>
      </c>
      <c r="D73" t="str">
        <v>Louisiana</v>
      </c>
      <c r="E73" s="19">
        <v>1767.5740000000001</v>
      </c>
      <c r="H73" s="20"/>
    </row>
    <row r="74" spans="1:8" x14ac:dyDescent="0.45">
      <c r="A74" s="27" t="s">
        <v>157</v>
      </c>
      <c r="B74" s="31">
        <v>1396.9359999999999</v>
      </c>
      <c r="D74" t="str">
        <v>District of Columbia</v>
      </c>
      <c r="E74" s="19">
        <v>1396.9359999999999</v>
      </c>
      <c r="H74" s="20"/>
    </row>
    <row r="75" spans="1:8" x14ac:dyDescent="0.45">
      <c r="A75" s="27" t="s">
        <v>65</v>
      </c>
      <c r="B75" s="31">
        <v>1085.472</v>
      </c>
      <c r="D75" t="str">
        <v>Oklahoma</v>
      </c>
      <c r="E75" s="19">
        <v>1085.472</v>
      </c>
      <c r="H75" s="20"/>
    </row>
    <row r="76" spans="1:8" x14ac:dyDescent="0.45">
      <c r="A76" s="27" t="s">
        <v>57</v>
      </c>
      <c r="B76" s="31">
        <v>360.02800000000002</v>
      </c>
      <c r="D76" t="str">
        <v>Nebraska</v>
      </c>
      <c r="E76" s="19">
        <v>360.02800000000002</v>
      </c>
      <c r="H76" s="20"/>
    </row>
    <row r="77" spans="1:8" x14ac:dyDescent="0.45">
      <c r="A77" s="27" t="s">
        <v>103</v>
      </c>
      <c r="B77" s="31">
        <v>273.916</v>
      </c>
      <c r="D77" t="str">
        <v>Kansas</v>
      </c>
      <c r="E77" s="19">
        <v>273.916</v>
      </c>
      <c r="H77" s="20"/>
    </row>
    <row r="78" spans="1:8" x14ac:dyDescent="0.45">
      <c r="A78" s="27" t="s">
        <v>51</v>
      </c>
      <c r="B78" s="31">
        <v>254.61199999999999</v>
      </c>
      <c r="D78" t="str">
        <v>Maryland</v>
      </c>
      <c r="E78" s="19">
        <v>254.61199999999999</v>
      </c>
      <c r="H78" s="20"/>
    </row>
    <row r="79" spans="1:8" x14ac:dyDescent="0.45">
      <c r="A79" s="27" t="s">
        <v>39</v>
      </c>
      <c r="B79" s="31">
        <v>103.054</v>
      </c>
      <c r="D79" t="str">
        <v>Arkansas</v>
      </c>
      <c r="E79" s="19">
        <v>103.054</v>
      </c>
      <c r="H79" s="20"/>
    </row>
    <row r="80" spans="1:8" x14ac:dyDescent="0.45">
      <c r="A80" s="27" t="s">
        <v>58</v>
      </c>
      <c r="B80" s="31">
        <v>58.58</v>
      </c>
      <c r="D80" t="str">
        <v>Nevada</v>
      </c>
      <c r="E80" s="19">
        <v>58.58</v>
      </c>
      <c r="H80" s="20"/>
    </row>
    <row r="81" spans="1:8" x14ac:dyDescent="0.45">
      <c r="A81" s="28" t="s">
        <v>69</v>
      </c>
      <c r="B81" s="32">
        <v>30.42</v>
      </c>
      <c r="D81" t="str">
        <v>South Dakota</v>
      </c>
      <c r="E81" s="19">
        <v>30.42</v>
      </c>
      <c r="H81" s="20"/>
    </row>
    <row r="82" spans="1:8" x14ac:dyDescent="0.45">
      <c r="A82" s="21"/>
      <c r="B82" s="22"/>
      <c r="C82" s="22"/>
      <c r="D82" s="22"/>
      <c r="E82" s="22"/>
      <c r="F82" s="22"/>
      <c r="G82" s="22"/>
      <c r="H82" s="23"/>
    </row>
    <row r="84" spans="1:8" x14ac:dyDescent="0.45">
      <c r="A84" s="24" t="s">
        <v>104</v>
      </c>
      <c r="B84" s="24"/>
      <c r="C84" s="24"/>
      <c r="E84" s="24" t="s">
        <v>93</v>
      </c>
      <c r="F84" s="24"/>
      <c r="G84" s="24"/>
      <c r="H84" s="24"/>
    </row>
    <row r="85" spans="1:8" x14ac:dyDescent="0.45">
      <c r="A85" s="6" t="s">
        <v>92</v>
      </c>
      <c r="B85" t="s">
        <v>0</v>
      </c>
      <c r="C85" t="s">
        <v>1</v>
      </c>
      <c r="E85" s="6" t="s">
        <v>18</v>
      </c>
      <c r="F85" t="s">
        <v>95</v>
      </c>
      <c r="G85" t="s">
        <v>96</v>
      </c>
      <c r="H85" t="s">
        <v>94</v>
      </c>
    </row>
    <row r="86" spans="1:8" x14ac:dyDescent="0.45">
      <c r="A86" s="7" t="s">
        <v>85</v>
      </c>
      <c r="B86" s="1">
        <v>38048.184000000001</v>
      </c>
      <c r="C86" s="1">
        <v>8501.1689999999999</v>
      </c>
      <c r="E86" s="7" t="s">
        <v>85</v>
      </c>
      <c r="F86" s="5"/>
      <c r="G86" s="5">
        <v>38048.184000000001</v>
      </c>
      <c r="H86" s="1">
        <v>60000</v>
      </c>
    </row>
    <row r="87" spans="1:8" x14ac:dyDescent="0.45">
      <c r="A87" s="7" t="s">
        <v>84</v>
      </c>
      <c r="B87" s="1">
        <v>49238.41</v>
      </c>
      <c r="C87" s="1">
        <v>14683.715200000001</v>
      </c>
      <c r="E87" s="7" t="s">
        <v>84</v>
      </c>
      <c r="F87" s="5"/>
      <c r="G87" s="5">
        <v>49238.41</v>
      </c>
      <c r="H87" s="1">
        <v>60000</v>
      </c>
    </row>
    <row r="88" spans="1:8" x14ac:dyDescent="0.45">
      <c r="A88" s="7" t="s">
        <v>88</v>
      </c>
      <c r="B88" s="1">
        <v>49612.044999999998</v>
      </c>
      <c r="C88" s="1">
        <v>1950.3496</v>
      </c>
      <c r="E88" s="7" t="s">
        <v>88</v>
      </c>
      <c r="F88" s="5"/>
      <c r="G88" s="5">
        <v>49612.044999999998</v>
      </c>
      <c r="H88" s="1">
        <v>60000</v>
      </c>
    </row>
    <row r="89" spans="1:8" x14ac:dyDescent="0.45">
      <c r="A89" s="7" t="s">
        <v>81</v>
      </c>
      <c r="B89" s="1">
        <v>45192.277999999998</v>
      </c>
      <c r="C89" s="1">
        <v>7423.2803000000004</v>
      </c>
      <c r="E89" s="7" t="s">
        <v>81</v>
      </c>
      <c r="F89" s="5"/>
      <c r="G89" s="5">
        <v>45192.277999999998</v>
      </c>
      <c r="H89" s="1">
        <v>60000</v>
      </c>
    </row>
    <row r="90" spans="1:8" x14ac:dyDescent="0.45">
      <c r="A90" s="7" t="s">
        <v>10</v>
      </c>
      <c r="B90" s="1">
        <v>64964.321799999998</v>
      </c>
      <c r="C90" s="1">
        <v>9975.3693999999996</v>
      </c>
      <c r="E90" s="7" t="s">
        <v>10</v>
      </c>
      <c r="F90" s="5">
        <v>64964.321799999998</v>
      </c>
      <c r="G90" s="5"/>
      <c r="H90" s="1">
        <v>60000</v>
      </c>
    </row>
    <row r="91" spans="1:8" x14ac:dyDescent="0.45">
      <c r="A91" s="7" t="s">
        <v>87</v>
      </c>
      <c r="B91" s="1">
        <v>38991.942999999999</v>
      </c>
      <c r="C91" s="1">
        <v>4480.335</v>
      </c>
      <c r="E91" s="7" t="s">
        <v>87</v>
      </c>
      <c r="F91" s="5"/>
      <c r="G91" s="5">
        <v>38991.942999999999</v>
      </c>
      <c r="H91" s="1">
        <v>60000</v>
      </c>
    </row>
    <row r="92" spans="1:8" x14ac:dyDescent="0.45">
      <c r="A92" s="7" t="s">
        <v>86</v>
      </c>
      <c r="B92" s="1">
        <v>42773.394999999997</v>
      </c>
      <c r="C92" s="1">
        <v>6122.4544999999998</v>
      </c>
      <c r="E92" s="7" t="s">
        <v>86</v>
      </c>
      <c r="F92" s="5"/>
      <c r="G92" s="5">
        <v>42773.394999999997</v>
      </c>
      <c r="H92" s="1">
        <v>60000</v>
      </c>
    </row>
    <row r="93" spans="1:8" x14ac:dyDescent="0.45">
      <c r="A93" s="7" t="s">
        <v>82</v>
      </c>
      <c r="B93" s="1">
        <v>46339.988400000002</v>
      </c>
      <c r="C93" s="1">
        <v>859.44910000000004</v>
      </c>
      <c r="E93" s="7" t="s">
        <v>82</v>
      </c>
      <c r="F93" s="5"/>
      <c r="G93" s="5">
        <v>46339.988400000002</v>
      </c>
      <c r="H93" s="1">
        <v>60000</v>
      </c>
    </row>
    <row r="94" spans="1:8" x14ac:dyDescent="0.45">
      <c r="A94" s="7" t="s">
        <v>91</v>
      </c>
      <c r="B94" s="1">
        <v>41985.1423</v>
      </c>
      <c r="C94" s="1">
        <v>5171.8972999999996</v>
      </c>
      <c r="E94" s="7" t="s">
        <v>91</v>
      </c>
      <c r="F94" s="5"/>
      <c r="G94" s="5">
        <v>41985.1423</v>
      </c>
      <c r="H94" s="1">
        <v>60000</v>
      </c>
    </row>
    <row r="95" spans="1:8" x14ac:dyDescent="0.45">
      <c r="A95" s="7" t="s">
        <v>90</v>
      </c>
      <c r="B95" s="1">
        <v>52268.15</v>
      </c>
      <c r="C95" s="1">
        <v>8256.4675000000007</v>
      </c>
      <c r="E95" s="7" t="s">
        <v>90</v>
      </c>
      <c r="F95" s="5"/>
      <c r="G95" s="5">
        <v>52268.15</v>
      </c>
      <c r="H95" s="1">
        <v>60000</v>
      </c>
    </row>
    <row r="96" spans="1:8" x14ac:dyDescent="0.45">
      <c r="A96" s="7" t="s">
        <v>89</v>
      </c>
      <c r="B96" s="1">
        <v>66837.585000000006</v>
      </c>
      <c r="C96" s="1">
        <v>3057.5165999999999</v>
      </c>
      <c r="E96" s="7" t="s">
        <v>89</v>
      </c>
      <c r="F96" s="5">
        <v>66837.585000000006</v>
      </c>
      <c r="G96" s="5"/>
      <c r="H96" s="1">
        <v>60000</v>
      </c>
    </row>
    <row r="97" spans="1:18" x14ac:dyDescent="0.45">
      <c r="A97" s="7" t="s">
        <v>83</v>
      </c>
      <c r="B97" s="1">
        <v>72954.155499999993</v>
      </c>
      <c r="C97" s="1">
        <v>11313.1708</v>
      </c>
      <c r="E97" s="7" t="s">
        <v>83</v>
      </c>
      <c r="F97" s="5">
        <v>72954.155499999993</v>
      </c>
      <c r="G97" s="5"/>
      <c r="H97" s="1">
        <v>60000</v>
      </c>
    </row>
    <row r="99" spans="1:18" x14ac:dyDescent="0.45">
      <c r="A99" s="24" t="s">
        <v>102</v>
      </c>
      <c r="B99" s="24"/>
    </row>
    <row r="100" spans="1:18" x14ac:dyDescent="0.45">
      <c r="A100" s="6" t="s">
        <v>101</v>
      </c>
      <c r="B100" t="s">
        <v>100</v>
      </c>
    </row>
    <row r="101" spans="1:18" x14ac:dyDescent="0.45">
      <c r="A101" s="7" t="s">
        <v>153</v>
      </c>
      <c r="B101" s="5">
        <v>49599.41</v>
      </c>
    </row>
    <row r="102" spans="1:18" x14ac:dyDescent="0.45">
      <c r="A102" s="7" t="s">
        <v>97</v>
      </c>
      <c r="B102" s="5">
        <v>49683.324999999997</v>
      </c>
    </row>
    <row r="103" spans="1:18" x14ac:dyDescent="0.45">
      <c r="A103" s="7" t="s">
        <v>131</v>
      </c>
      <c r="B103" s="5">
        <v>55906.885999999999</v>
      </c>
    </row>
    <row r="104" spans="1:18" x14ac:dyDescent="0.45">
      <c r="A104" s="7" t="s">
        <v>99</v>
      </c>
      <c r="B104" s="5">
        <v>58788.7</v>
      </c>
    </row>
    <row r="105" spans="1:18" x14ac:dyDescent="0.45">
      <c r="A105" s="7" t="s">
        <v>105</v>
      </c>
      <c r="B105" s="5">
        <v>60833.200499999999</v>
      </c>
    </row>
    <row r="106" spans="1:18" x14ac:dyDescent="0.45">
      <c r="A106" s="7" t="s">
        <v>98</v>
      </c>
      <c r="B106" s="5">
        <v>78962.03</v>
      </c>
    </row>
    <row r="107" spans="1:18" x14ac:dyDescent="0.45">
      <c r="A107" s="7" t="s">
        <v>106</v>
      </c>
      <c r="B107" s="5">
        <v>83918.645000000004</v>
      </c>
    </row>
    <row r="109" spans="1:18" x14ac:dyDescent="0.45">
      <c r="A109" s="44" t="s">
        <v>108</v>
      </c>
      <c r="B109" s="44"/>
      <c r="C109" s="44"/>
      <c r="D109" s="44"/>
      <c r="E109" s="44"/>
      <c r="F109" s="44"/>
      <c r="G109" s="44"/>
      <c r="H109" s="44"/>
      <c r="I109" s="44"/>
      <c r="J109" s="44"/>
      <c r="K109" s="44"/>
      <c r="L109" s="44"/>
      <c r="M109" s="44"/>
      <c r="N109" s="44"/>
      <c r="O109" s="44"/>
      <c r="P109" s="44"/>
      <c r="Q109" s="44"/>
      <c r="R109" s="44"/>
    </row>
    <row r="111" spans="1:18" x14ac:dyDescent="0.45">
      <c r="A111" s="4" t="s">
        <v>4</v>
      </c>
      <c r="B111" s="4"/>
      <c r="I111" s="4" t="s">
        <v>23</v>
      </c>
      <c r="J111" s="4"/>
      <c r="K111" s="8"/>
    </row>
    <row r="112" spans="1:18" x14ac:dyDescent="0.45">
      <c r="A112" t="s">
        <v>111</v>
      </c>
      <c r="B112" t="s">
        <v>116</v>
      </c>
      <c r="I112" s="10" t="s">
        <v>32</v>
      </c>
      <c r="J112" s="10" t="s">
        <v>31</v>
      </c>
      <c r="K112" s="10" t="s">
        <v>33</v>
      </c>
      <c r="L112" s="10"/>
    </row>
    <row r="113" spans="1:12" x14ac:dyDescent="0.45">
      <c r="A113" s="33">
        <v>0.15474294549671433</v>
      </c>
      <c r="B113" s="5">
        <v>36121.771999999997</v>
      </c>
      <c r="I113" s="10" t="s">
        <v>3</v>
      </c>
    </row>
    <row r="114" spans="1:12" x14ac:dyDescent="0.45">
      <c r="I114" s="6" t="s">
        <v>113</v>
      </c>
      <c r="J114" t="s">
        <v>114</v>
      </c>
    </row>
    <row r="115" spans="1:12" ht="25.8" x14ac:dyDescent="0.45">
      <c r="A115" s="24" t="s">
        <v>112</v>
      </c>
      <c r="B115" s="24"/>
      <c r="D115" s="24" t="s">
        <v>115</v>
      </c>
      <c r="E115" s="24"/>
      <c r="I115" s="7">
        <v>2016</v>
      </c>
      <c r="J115" s="33">
        <v>3.3102628107486987E-3</v>
      </c>
      <c r="K115" s="45">
        <f>IF(OR(COUNT(J115:J117)&gt;1,J115=""),"",J115)</f>
        <v>3.3102628107486987E-3</v>
      </c>
    </row>
    <row r="116" spans="1:12" x14ac:dyDescent="0.45">
      <c r="A116" s="6" t="s">
        <v>18</v>
      </c>
      <c r="B116" t="s">
        <v>111</v>
      </c>
      <c r="D116" s="6" t="s">
        <v>18</v>
      </c>
      <c r="E116" t="s">
        <v>3</v>
      </c>
    </row>
    <row r="117" spans="1:12" x14ac:dyDescent="0.45">
      <c r="A117" s="7" t="s">
        <v>85</v>
      </c>
      <c r="B117" s="33">
        <v>0.10064935064935068</v>
      </c>
      <c r="D117" s="7" t="s">
        <v>85</v>
      </c>
      <c r="E117" s="3">
        <v>0.22343166233636799</v>
      </c>
    </row>
    <row r="118" spans="1:12" x14ac:dyDescent="0.45">
      <c r="A118" s="7" t="s">
        <v>84</v>
      </c>
      <c r="B118" s="33">
        <v>0.13984126984126985</v>
      </c>
      <c r="D118" s="7" t="s">
        <v>84</v>
      </c>
      <c r="E118" s="3">
        <v>0.2982166808392066</v>
      </c>
    </row>
    <row r="119" spans="1:12" x14ac:dyDescent="0.45">
      <c r="A119" s="7" t="s">
        <v>88</v>
      </c>
      <c r="B119" s="33">
        <v>0.17911917098445596</v>
      </c>
      <c r="D119" s="7" t="s">
        <v>88</v>
      </c>
      <c r="E119" s="3">
        <v>3.9312017877916543E-2</v>
      </c>
    </row>
    <row r="120" spans="1:12" x14ac:dyDescent="0.45">
      <c r="A120" s="7" t="s">
        <v>81</v>
      </c>
      <c r="B120" s="33">
        <v>0.16489361702127661</v>
      </c>
      <c r="D120" s="7" t="s">
        <v>81</v>
      </c>
      <c r="E120" s="3">
        <v>0.16425992732652248</v>
      </c>
      <c r="I120" s="10" t="s">
        <v>119</v>
      </c>
    </row>
    <row r="121" spans="1:12" x14ac:dyDescent="0.45">
      <c r="A121" s="7" t="s">
        <v>10</v>
      </c>
      <c r="B121" s="33">
        <v>0.16507692307692307</v>
      </c>
      <c r="D121" s="7" t="s">
        <v>10</v>
      </c>
      <c r="E121" s="3">
        <v>0.15355150525099456</v>
      </c>
      <c r="I121" s="6" t="s">
        <v>113</v>
      </c>
      <c r="J121" t="s">
        <v>117</v>
      </c>
    </row>
    <row r="122" spans="1:12" ht="25.8" x14ac:dyDescent="0.45">
      <c r="A122" s="7" t="s">
        <v>87</v>
      </c>
      <c r="B122" s="33">
        <v>0.1502645502645503</v>
      </c>
      <c r="D122" s="7" t="s">
        <v>87</v>
      </c>
      <c r="E122" s="3">
        <v>0.11490412262861587</v>
      </c>
      <c r="I122" s="7">
        <v>2016</v>
      </c>
      <c r="J122" s="33">
        <v>-8.9234549276675484E-2</v>
      </c>
      <c r="K122" s="45">
        <f>IF(OR(COUNT(J122:J124)&gt;1,J122=""),"",J122)</f>
        <v>-8.9234549276675484E-2</v>
      </c>
      <c r="L122" t="s">
        <v>118</v>
      </c>
    </row>
    <row r="123" spans="1:12" x14ac:dyDescent="0.45">
      <c r="A123" s="7" t="s">
        <v>86</v>
      </c>
      <c r="B123" s="33">
        <v>0.14759615384615388</v>
      </c>
      <c r="D123" s="7" t="s">
        <v>86</v>
      </c>
      <c r="E123" s="3">
        <v>0.14313697802103387</v>
      </c>
    </row>
    <row r="124" spans="1:12" x14ac:dyDescent="0.45">
      <c r="A124" s="7" t="s">
        <v>82</v>
      </c>
      <c r="B124" s="33">
        <v>0.18835443037974678</v>
      </c>
      <c r="D124" s="7" t="s">
        <v>82</v>
      </c>
      <c r="E124" s="3">
        <v>1.8546597219260417E-2</v>
      </c>
    </row>
    <row r="125" spans="1:12" x14ac:dyDescent="0.45">
      <c r="A125" s="7" t="s">
        <v>91</v>
      </c>
      <c r="B125" s="33">
        <v>0.14860169491525421</v>
      </c>
      <c r="D125" s="7" t="s">
        <v>91</v>
      </c>
      <c r="E125" s="3">
        <v>0.12318398882740002</v>
      </c>
    </row>
    <row r="126" spans="1:12" x14ac:dyDescent="0.45">
      <c r="A126" s="7" t="s">
        <v>90</v>
      </c>
      <c r="B126" s="33">
        <v>0.12987288135593222</v>
      </c>
      <c r="D126" s="7" t="s">
        <v>90</v>
      </c>
      <c r="E126" s="3">
        <v>0.157963645164407</v>
      </c>
    </row>
    <row r="127" spans="1:12" x14ac:dyDescent="0.45">
      <c r="A127" s="7" t="s">
        <v>89</v>
      </c>
      <c r="B127" s="33">
        <v>0.16416382252559719</v>
      </c>
      <c r="D127" s="7" t="s">
        <v>89</v>
      </c>
      <c r="E127" s="3">
        <v>4.5745467913001339E-2</v>
      </c>
    </row>
    <row r="128" spans="1:12" x14ac:dyDescent="0.45">
      <c r="A128" s="7" t="s">
        <v>83</v>
      </c>
      <c r="B128" s="33">
        <v>0.15411985018726587</v>
      </c>
      <c r="D128" s="7" t="s">
        <v>83</v>
      </c>
      <c r="E128" s="3">
        <v>0.15507232895047357</v>
      </c>
    </row>
    <row r="130" spans="1:2" x14ac:dyDescent="0.45">
      <c r="A130" s="24" t="s">
        <v>136</v>
      </c>
      <c r="B130" s="24"/>
    </row>
    <row r="131" spans="1:2" x14ac:dyDescent="0.45">
      <c r="A131" s="6" t="s">
        <v>18</v>
      </c>
      <c r="B131" t="s">
        <v>116</v>
      </c>
    </row>
    <row r="132" spans="1:2" x14ac:dyDescent="0.45">
      <c r="A132" s="7" t="s">
        <v>85</v>
      </c>
      <c r="B132" s="1">
        <v>1431.2280000000001</v>
      </c>
    </row>
    <row r="133" spans="1:2" x14ac:dyDescent="0.45">
      <c r="A133" s="7" t="s">
        <v>84</v>
      </c>
      <c r="B133" s="1">
        <v>3851.799</v>
      </c>
    </row>
    <row r="134" spans="1:2" x14ac:dyDescent="0.45">
      <c r="A134" s="7" t="s">
        <v>88</v>
      </c>
      <c r="B134" s="1">
        <v>2068.5160000000001</v>
      </c>
    </row>
    <row r="135" spans="1:2" x14ac:dyDescent="0.45">
      <c r="A135" s="7" t="s">
        <v>81</v>
      </c>
      <c r="B135" s="1">
        <v>2443.585</v>
      </c>
    </row>
    <row r="136" spans="1:2" x14ac:dyDescent="0.45">
      <c r="A136" s="7" t="s">
        <v>10</v>
      </c>
      <c r="B136" s="1">
        <v>6231.9920000000002</v>
      </c>
    </row>
    <row r="137" spans="1:2" x14ac:dyDescent="0.45">
      <c r="A137" s="7" t="s">
        <v>87</v>
      </c>
      <c r="B137" s="1">
        <v>2350.1880000000001</v>
      </c>
    </row>
    <row r="138" spans="1:2" x14ac:dyDescent="0.45">
      <c r="A138" s="7" t="s">
        <v>86</v>
      </c>
      <c r="B138" s="1">
        <v>2835.0439999999999</v>
      </c>
    </row>
    <row r="139" spans="1:2" x14ac:dyDescent="0.45">
      <c r="A139" s="7" t="s">
        <v>82</v>
      </c>
      <c r="B139" s="1">
        <v>1316.8589999999999</v>
      </c>
    </row>
    <row r="140" spans="1:2" x14ac:dyDescent="0.45">
      <c r="A140" s="7" t="s">
        <v>91</v>
      </c>
      <c r="B140" s="1">
        <v>1248.056</v>
      </c>
    </row>
    <row r="141" spans="1:2" x14ac:dyDescent="0.45">
      <c r="A141" s="7" t="s">
        <v>90</v>
      </c>
      <c r="B141" s="1">
        <v>2618.134</v>
      </c>
    </row>
    <row r="142" spans="1:2" x14ac:dyDescent="0.45">
      <c r="A142" s="7" t="s">
        <v>89</v>
      </c>
      <c r="B142" s="1">
        <v>3374.2640000000001</v>
      </c>
    </row>
    <row r="143" spans="1:2" x14ac:dyDescent="0.45">
      <c r="A143" s="7" t="s">
        <v>83</v>
      </c>
      <c r="B143" s="1">
        <v>6352.107</v>
      </c>
    </row>
    <row r="150" spans="1:3" x14ac:dyDescent="0.45">
      <c r="A150" s="24" t="s">
        <v>109</v>
      </c>
      <c r="B150" s="24"/>
      <c r="C150" s="24"/>
    </row>
    <row r="151" spans="1:3" x14ac:dyDescent="0.45">
      <c r="A151" s="6" t="s">
        <v>110</v>
      </c>
      <c r="B151" t="s">
        <v>1</v>
      </c>
      <c r="C151" t="s">
        <v>3</v>
      </c>
    </row>
    <row r="152" spans="1:3" x14ac:dyDescent="0.45">
      <c r="A152" s="7" t="s">
        <v>85</v>
      </c>
      <c r="B152" s="1">
        <v>8501.1689999999999</v>
      </c>
      <c r="C152" s="3">
        <v>0.22343166233636799</v>
      </c>
    </row>
    <row r="153" spans="1:3" x14ac:dyDescent="0.45">
      <c r="A153" s="7" t="s">
        <v>84</v>
      </c>
      <c r="B153" s="1">
        <v>14683.715200000001</v>
      </c>
      <c r="C153" s="3">
        <v>0.2982166808392066</v>
      </c>
    </row>
    <row r="154" spans="1:3" x14ac:dyDescent="0.45">
      <c r="A154" s="7" t="s">
        <v>88</v>
      </c>
      <c r="B154" s="1">
        <v>1950.3496</v>
      </c>
      <c r="C154" s="3">
        <v>3.9312017877916543E-2</v>
      </c>
    </row>
    <row r="155" spans="1:3" x14ac:dyDescent="0.45">
      <c r="A155" s="7" t="s">
        <v>81</v>
      </c>
      <c r="B155" s="1">
        <v>7423.2803000000004</v>
      </c>
      <c r="C155" s="3">
        <v>0.16425992732652248</v>
      </c>
    </row>
    <row r="156" spans="1:3" x14ac:dyDescent="0.45">
      <c r="A156" s="7" t="s">
        <v>10</v>
      </c>
      <c r="B156" s="1">
        <v>9975.3693999999996</v>
      </c>
      <c r="C156" s="3">
        <v>0.15355150525099456</v>
      </c>
    </row>
    <row r="157" spans="1:3" x14ac:dyDescent="0.45">
      <c r="A157" s="7" t="s">
        <v>87</v>
      </c>
      <c r="B157" s="1">
        <v>4480.335</v>
      </c>
      <c r="C157" s="3">
        <v>0.11490412262861587</v>
      </c>
    </row>
    <row r="158" spans="1:3" x14ac:dyDescent="0.45">
      <c r="A158" s="7" t="s">
        <v>86</v>
      </c>
      <c r="B158" s="1">
        <v>6122.4544999999998</v>
      </c>
      <c r="C158" s="3">
        <v>0.14313697802103387</v>
      </c>
    </row>
    <row r="159" spans="1:3" x14ac:dyDescent="0.45">
      <c r="A159" s="7" t="s">
        <v>82</v>
      </c>
      <c r="B159" s="1">
        <v>859.44910000000004</v>
      </c>
      <c r="C159" s="3">
        <v>1.8546597219260417E-2</v>
      </c>
    </row>
    <row r="160" spans="1:3" x14ac:dyDescent="0.45">
      <c r="A160" s="7" t="s">
        <v>91</v>
      </c>
      <c r="B160" s="1">
        <v>5171.8972999999996</v>
      </c>
      <c r="C160" s="3">
        <v>0.12318398882740002</v>
      </c>
    </row>
    <row r="161" spans="1:18" x14ac:dyDescent="0.45">
      <c r="A161" s="7" t="s">
        <v>90</v>
      </c>
      <c r="B161" s="1">
        <v>8256.4675000000007</v>
      </c>
      <c r="C161" s="3">
        <v>0.157963645164407</v>
      </c>
    </row>
    <row r="162" spans="1:18" x14ac:dyDescent="0.45">
      <c r="A162" s="7" t="s">
        <v>89</v>
      </c>
      <c r="B162" s="1">
        <v>3057.5165999999999</v>
      </c>
      <c r="C162" s="3">
        <v>4.5745467913001339E-2</v>
      </c>
    </row>
    <row r="163" spans="1:18" x14ac:dyDescent="0.45">
      <c r="A163" s="7" t="s">
        <v>83</v>
      </c>
      <c r="B163" s="1">
        <v>11313.1708</v>
      </c>
      <c r="C163" s="3">
        <v>0.15507232895047357</v>
      </c>
    </row>
    <row r="166" spans="1:18" x14ac:dyDescent="0.45">
      <c r="A166" s="4" t="s">
        <v>121</v>
      </c>
      <c r="B166" s="4"/>
      <c r="C166" s="8"/>
      <c r="D166" s="4"/>
      <c r="E166" s="4"/>
      <c r="N166" s="46">
        <v>1</v>
      </c>
      <c r="O166" s="47">
        <v>2</v>
      </c>
      <c r="P166" s="48">
        <v>3</v>
      </c>
      <c r="Q166" s="49">
        <v>4</v>
      </c>
      <c r="R166" s="50">
        <v>5</v>
      </c>
    </row>
    <row r="167" spans="1:18" x14ac:dyDescent="0.45">
      <c r="A167" s="25" t="s">
        <v>76</v>
      </c>
      <c r="B167" s="29" t="s">
        <v>1</v>
      </c>
      <c r="D167" t="str" cm="1">
        <f t="array" ref="D167:E208">A167:B208</f>
        <v>States</v>
      </c>
      <c r="E167" t="str">
        <v>Total Profit</v>
      </c>
      <c r="N167" s="51" t="str">
        <f>A168</f>
        <v>North Carolina</v>
      </c>
      <c r="O167" s="51" t="str">
        <f>A169</f>
        <v>Oregon</v>
      </c>
      <c r="P167" s="51" t="str">
        <f>A170</f>
        <v>Connecticut</v>
      </c>
      <c r="Q167" s="51" t="str">
        <f>A171</f>
        <v>Arkansas</v>
      </c>
      <c r="R167" s="51" t="str">
        <f>A172</f>
        <v>South Dakota</v>
      </c>
    </row>
    <row r="168" spans="1:18" ht="31.2" x14ac:dyDescent="0.6">
      <c r="A168" s="26" t="s">
        <v>63</v>
      </c>
      <c r="B168" s="30">
        <v>-2702.6886</v>
      </c>
      <c r="D168" t="str">
        <v>North Carolina</v>
      </c>
      <c r="E168" s="5">
        <v>-2702.6886</v>
      </c>
      <c r="N168" s="52">
        <f>B168</f>
        <v>-2702.6886</v>
      </c>
      <c r="O168" s="52">
        <f>B169</f>
        <v>-1986.4601</v>
      </c>
      <c r="P168" s="52">
        <f>B170</f>
        <v>-93.675600000000003</v>
      </c>
      <c r="Q168" s="52">
        <f>B171</f>
        <v>-15.1722</v>
      </c>
      <c r="R168" s="52">
        <f>B172</f>
        <v>-8.3214000000000006</v>
      </c>
    </row>
    <row r="169" spans="1:18" x14ac:dyDescent="0.45">
      <c r="A169" s="27" t="s">
        <v>66</v>
      </c>
      <c r="B169" s="31">
        <v>-1986.4601</v>
      </c>
      <c r="D169" t="str">
        <v>Oregon</v>
      </c>
      <c r="E169" s="5">
        <v>-1986.4601</v>
      </c>
    </row>
    <row r="170" spans="1:18" x14ac:dyDescent="0.45">
      <c r="A170" s="27" t="s">
        <v>42</v>
      </c>
      <c r="B170" s="31">
        <v>-93.675600000000003</v>
      </c>
      <c r="D170" t="str">
        <v>Connecticut</v>
      </c>
      <c r="E170" s="5">
        <v>-93.675600000000003</v>
      </c>
    </row>
    <row r="171" spans="1:18" x14ac:dyDescent="0.45">
      <c r="A171" s="27" t="s">
        <v>39</v>
      </c>
      <c r="B171" s="31">
        <v>-15.1722</v>
      </c>
      <c r="D171" t="str">
        <v>Arkansas</v>
      </c>
      <c r="E171" s="5">
        <v>-15.1722</v>
      </c>
    </row>
    <row r="172" spans="1:18" x14ac:dyDescent="0.45">
      <c r="A172" s="27" t="s">
        <v>69</v>
      </c>
      <c r="B172" s="31">
        <v>-8.3214000000000006</v>
      </c>
      <c r="D172" t="str">
        <v>South Dakota</v>
      </c>
      <c r="E172" s="5">
        <v>-8.3214000000000006</v>
      </c>
    </row>
    <row r="173" spans="1:18" x14ac:dyDescent="0.45">
      <c r="A173" s="27" t="s">
        <v>58</v>
      </c>
      <c r="B173" s="31">
        <v>19.331399999999999</v>
      </c>
      <c r="D173" t="str">
        <v>Nevada</v>
      </c>
      <c r="E173" s="5">
        <v>19.331399999999999</v>
      </c>
    </row>
    <row r="174" spans="1:18" x14ac:dyDescent="0.45">
      <c r="A174" s="27" t="s">
        <v>51</v>
      </c>
      <c r="B174" s="31">
        <v>44.363100000000003</v>
      </c>
      <c r="D174" t="str">
        <v>Maryland</v>
      </c>
      <c r="E174" s="5">
        <v>44.363100000000003</v>
      </c>
    </row>
    <row r="175" spans="1:18" x14ac:dyDescent="0.45">
      <c r="A175" s="27" t="s">
        <v>54</v>
      </c>
      <c r="B175" s="31">
        <v>45.407400000000003</v>
      </c>
      <c r="D175" t="str">
        <v>Minnesota</v>
      </c>
      <c r="E175" s="5">
        <v>45.407400000000003</v>
      </c>
    </row>
    <row r="176" spans="1:18" x14ac:dyDescent="0.45">
      <c r="A176" s="27" t="s">
        <v>47</v>
      </c>
      <c r="B176" s="31">
        <v>63.869300000000003</v>
      </c>
      <c r="D176" t="str">
        <v>Indiana</v>
      </c>
      <c r="E176" s="5">
        <v>63.869300000000003</v>
      </c>
    </row>
    <row r="177" spans="1:5" x14ac:dyDescent="0.45">
      <c r="A177" s="27" t="s">
        <v>103</v>
      </c>
      <c r="B177" s="31">
        <v>71.069500000000005</v>
      </c>
      <c r="D177" t="str">
        <v>Kansas</v>
      </c>
      <c r="E177" s="5">
        <v>71.069500000000005</v>
      </c>
    </row>
    <row r="178" spans="1:5" x14ac:dyDescent="0.45">
      <c r="A178" s="27" t="s">
        <v>57</v>
      </c>
      <c r="B178" s="31">
        <v>96.302499999999995</v>
      </c>
      <c r="D178" t="str">
        <v>Nebraska</v>
      </c>
      <c r="E178" s="5">
        <v>96.302499999999995</v>
      </c>
    </row>
    <row r="179" spans="1:5" x14ac:dyDescent="0.45">
      <c r="A179" s="27" t="s">
        <v>50</v>
      </c>
      <c r="B179" s="31">
        <v>142.2542</v>
      </c>
      <c r="D179" t="str">
        <v>Louisiana</v>
      </c>
      <c r="E179" s="5">
        <v>142.2542</v>
      </c>
    </row>
    <row r="180" spans="1:5" x14ac:dyDescent="0.45">
      <c r="A180" s="27" t="s">
        <v>70</v>
      </c>
      <c r="B180" s="31">
        <v>193.25980000000001</v>
      </c>
      <c r="D180" t="str">
        <v>Tennessee</v>
      </c>
      <c r="E180" s="5">
        <v>193.25980000000001</v>
      </c>
    </row>
    <row r="181" spans="1:5" x14ac:dyDescent="0.45">
      <c r="A181" s="27" t="s">
        <v>65</v>
      </c>
      <c r="B181" s="31">
        <v>247.30269999999999</v>
      </c>
      <c r="D181" t="str">
        <v>Oklahoma</v>
      </c>
      <c r="E181" s="5">
        <v>247.30269999999999</v>
      </c>
    </row>
    <row r="182" spans="1:5" x14ac:dyDescent="0.45">
      <c r="A182" s="27" t="s">
        <v>157</v>
      </c>
      <c r="B182" s="31">
        <v>290.81610000000001</v>
      </c>
      <c r="D182" t="str">
        <v>District of Columbia</v>
      </c>
      <c r="E182" s="5">
        <v>290.81610000000001</v>
      </c>
    </row>
    <row r="183" spans="1:5" x14ac:dyDescent="0.45">
      <c r="A183" s="27" t="s">
        <v>56</v>
      </c>
      <c r="B183" s="31">
        <v>303.43419999999998</v>
      </c>
      <c r="D183" t="str">
        <v>Missouri</v>
      </c>
      <c r="E183" s="5">
        <v>303.43419999999998</v>
      </c>
    </row>
    <row r="184" spans="1:5" x14ac:dyDescent="0.45">
      <c r="A184" s="27" t="s">
        <v>61</v>
      </c>
      <c r="B184" s="31">
        <v>355.55590000000001</v>
      </c>
      <c r="D184" t="str">
        <v>New Mexico</v>
      </c>
      <c r="E184" s="5">
        <v>355.55590000000001</v>
      </c>
    </row>
    <row r="185" spans="1:5" x14ac:dyDescent="0.45">
      <c r="A185" s="27" t="s">
        <v>59</v>
      </c>
      <c r="B185" s="31">
        <v>438.61470000000003</v>
      </c>
      <c r="D185" t="str">
        <v>New Hampshire</v>
      </c>
      <c r="E185" s="5">
        <v>438.61470000000003</v>
      </c>
    </row>
    <row r="186" spans="1:5" x14ac:dyDescent="0.45">
      <c r="A186" s="27" t="s">
        <v>55</v>
      </c>
      <c r="B186" s="31">
        <v>616.13800000000003</v>
      </c>
      <c r="D186" t="str">
        <v>Mississippi</v>
      </c>
      <c r="E186" s="5">
        <v>616.13800000000003</v>
      </c>
    </row>
    <row r="187" spans="1:5" x14ac:dyDescent="0.45">
      <c r="A187" s="27" t="s">
        <v>43</v>
      </c>
      <c r="B187" s="31">
        <v>640.32860000000005</v>
      </c>
      <c r="D187" t="str">
        <v>Delaware</v>
      </c>
      <c r="E187" s="5">
        <v>640.32860000000005</v>
      </c>
    </row>
    <row r="188" spans="1:5" x14ac:dyDescent="0.45">
      <c r="A188" s="27" t="s">
        <v>44</v>
      </c>
      <c r="B188" s="31">
        <v>736.74170000000004</v>
      </c>
      <c r="D188" t="str">
        <v>Florida</v>
      </c>
      <c r="E188" s="5">
        <v>736.74170000000004</v>
      </c>
    </row>
    <row r="189" spans="1:5" x14ac:dyDescent="0.45">
      <c r="A189" s="27" t="s">
        <v>41</v>
      </c>
      <c r="B189" s="31">
        <v>830.25210000000004</v>
      </c>
      <c r="D189" t="str">
        <v>Colorado</v>
      </c>
      <c r="E189" s="5">
        <v>830.25210000000004</v>
      </c>
    </row>
    <row r="190" spans="1:5" x14ac:dyDescent="0.45">
      <c r="A190" s="27" t="s">
        <v>48</v>
      </c>
      <c r="B190" s="31">
        <v>844.31060000000002</v>
      </c>
      <c r="D190" t="str">
        <v>Iowa</v>
      </c>
      <c r="E190" s="5">
        <v>844.31060000000002</v>
      </c>
    </row>
    <row r="191" spans="1:5" x14ac:dyDescent="0.45">
      <c r="A191" s="27" t="s">
        <v>49</v>
      </c>
      <c r="B191" s="31">
        <v>912.68309999999997</v>
      </c>
      <c r="D191" t="str">
        <v>Kentucky</v>
      </c>
      <c r="E191" s="5">
        <v>912.68309999999997</v>
      </c>
    </row>
    <row r="192" spans="1:5" x14ac:dyDescent="0.45">
      <c r="A192" s="27" t="s">
        <v>72</v>
      </c>
      <c r="B192" s="31">
        <v>1053.0340000000001</v>
      </c>
      <c r="D192" t="str">
        <v>Utah</v>
      </c>
      <c r="E192" s="5">
        <v>1053.0340000000001</v>
      </c>
    </row>
    <row r="193" spans="1:5" x14ac:dyDescent="0.45">
      <c r="A193" s="27" t="s">
        <v>46</v>
      </c>
      <c r="B193" s="31">
        <v>1246.0401999999999</v>
      </c>
      <c r="D193" t="str">
        <v>Illinois</v>
      </c>
      <c r="E193" s="5">
        <v>1246.0401999999999</v>
      </c>
    </row>
    <row r="194" spans="1:5" x14ac:dyDescent="0.45">
      <c r="A194" s="27" t="s">
        <v>68</v>
      </c>
      <c r="B194" s="31">
        <v>1337.1001000000001</v>
      </c>
      <c r="D194" t="str">
        <v>Rhode Island</v>
      </c>
      <c r="E194" s="5">
        <v>1337.1001000000001</v>
      </c>
    </row>
    <row r="195" spans="1:5" x14ac:dyDescent="0.45">
      <c r="A195" s="27" t="s">
        <v>60</v>
      </c>
      <c r="B195" s="31">
        <v>1480.7624000000001</v>
      </c>
      <c r="D195" t="str">
        <v>New Jersey</v>
      </c>
      <c r="E195" s="5">
        <v>1480.7624000000001</v>
      </c>
    </row>
    <row r="196" spans="1:5" x14ac:dyDescent="0.45">
      <c r="A196" s="27" t="s">
        <v>75</v>
      </c>
      <c r="B196" s="31">
        <v>1831.0806</v>
      </c>
      <c r="D196" t="str">
        <v>Wisconsin</v>
      </c>
      <c r="E196" s="5">
        <v>1831.0806</v>
      </c>
    </row>
    <row r="197" spans="1:5" x14ac:dyDescent="0.45">
      <c r="A197" s="27" t="s">
        <v>37</v>
      </c>
      <c r="B197" s="31">
        <v>2240.1624000000002</v>
      </c>
      <c r="D197" t="str">
        <v>Alabama</v>
      </c>
      <c r="E197" s="5">
        <v>2240.1624000000002</v>
      </c>
    </row>
    <row r="198" spans="1:5" x14ac:dyDescent="0.45">
      <c r="A198" s="27" t="s">
        <v>45</v>
      </c>
      <c r="B198" s="31">
        <v>2395.1316999999999</v>
      </c>
      <c r="D198" t="str">
        <v>Georgia</v>
      </c>
      <c r="E198" s="5">
        <v>2395.1316999999999</v>
      </c>
    </row>
    <row r="199" spans="1:5" x14ac:dyDescent="0.45">
      <c r="A199" s="27" t="s">
        <v>67</v>
      </c>
      <c r="B199" s="31">
        <v>2625.4517000000001</v>
      </c>
      <c r="D199" t="str">
        <v>Pennsylvania</v>
      </c>
      <c r="E199" s="5">
        <v>2625.4517000000001</v>
      </c>
    </row>
    <row r="200" spans="1:5" x14ac:dyDescent="0.45">
      <c r="A200" s="27" t="s">
        <v>53</v>
      </c>
      <c r="B200" s="31">
        <v>2809.2772</v>
      </c>
      <c r="D200" t="str">
        <v>Michigan</v>
      </c>
      <c r="E200" s="5">
        <v>2809.2772</v>
      </c>
    </row>
    <row r="201" spans="1:5" x14ac:dyDescent="0.45">
      <c r="A201" s="27" t="s">
        <v>52</v>
      </c>
      <c r="B201" s="31">
        <v>2848.4942999999998</v>
      </c>
      <c r="D201" t="str">
        <v>Massachusetts</v>
      </c>
      <c r="E201" s="5">
        <v>2848.4942999999998</v>
      </c>
    </row>
    <row r="202" spans="1:5" x14ac:dyDescent="0.45">
      <c r="A202" s="27" t="s">
        <v>73</v>
      </c>
      <c r="B202" s="31">
        <v>2969.4466000000002</v>
      </c>
      <c r="D202" t="str">
        <v>Virginia</v>
      </c>
      <c r="E202" s="5">
        <v>2969.4466000000002</v>
      </c>
    </row>
    <row r="203" spans="1:5" x14ac:dyDescent="0.45">
      <c r="A203" s="27" t="s">
        <v>64</v>
      </c>
      <c r="B203" s="31">
        <v>3572.5762</v>
      </c>
      <c r="D203" t="str">
        <v>Ohio</v>
      </c>
      <c r="E203" s="5">
        <v>3572.5762</v>
      </c>
    </row>
    <row r="204" spans="1:5" x14ac:dyDescent="0.45">
      <c r="A204" s="27" t="s">
        <v>71</v>
      </c>
      <c r="B204" s="31">
        <v>4958.9220999999998</v>
      </c>
      <c r="D204" t="str">
        <v>Texas</v>
      </c>
      <c r="E204" s="5">
        <v>4958.9220999999998</v>
      </c>
    </row>
    <row r="205" spans="1:5" x14ac:dyDescent="0.45">
      <c r="A205" s="27" t="s">
        <v>38</v>
      </c>
      <c r="B205" s="31">
        <v>5288.9992000000002</v>
      </c>
      <c r="D205" t="str">
        <v>Arizona</v>
      </c>
      <c r="E205" s="5">
        <v>5288.9992000000002</v>
      </c>
    </row>
    <row r="206" spans="1:5" x14ac:dyDescent="0.45">
      <c r="A206" s="27" t="s">
        <v>74</v>
      </c>
      <c r="B206" s="31">
        <v>11255.948899999999</v>
      </c>
      <c r="D206" t="str">
        <v>Washington</v>
      </c>
      <c r="E206" s="5">
        <v>11255.948899999999</v>
      </c>
    </row>
    <row r="207" spans="1:5" x14ac:dyDescent="0.45">
      <c r="A207" s="27" t="s">
        <v>62</v>
      </c>
      <c r="B207" s="31">
        <v>13129.5324</v>
      </c>
      <c r="D207" t="str">
        <v>New York</v>
      </c>
      <c r="E207" s="5">
        <v>13129.5324</v>
      </c>
    </row>
    <row r="208" spans="1:5" x14ac:dyDescent="0.45">
      <c r="A208" s="28" t="s">
        <v>40</v>
      </c>
      <c r="B208" s="32">
        <v>18667.497299999999</v>
      </c>
      <c r="D208" t="str">
        <v>California</v>
      </c>
      <c r="E208" s="5">
        <v>18667.497299999999</v>
      </c>
    </row>
    <row r="213" spans="1:2" x14ac:dyDescent="0.45">
      <c r="A213" s="4" t="s">
        <v>122</v>
      </c>
      <c r="B213" s="4"/>
    </row>
    <row r="214" spans="1:2" x14ac:dyDescent="0.45">
      <c r="A214" s="6" t="s">
        <v>110</v>
      </c>
      <c r="B214" t="s">
        <v>1</v>
      </c>
    </row>
    <row r="215" spans="1:2" x14ac:dyDescent="0.45">
      <c r="A215" s="7" t="s">
        <v>154</v>
      </c>
      <c r="B215" s="1">
        <v>2066.7483000000002</v>
      </c>
    </row>
    <row r="216" spans="1:2" x14ac:dyDescent="0.45">
      <c r="A216" s="7" t="s">
        <v>158</v>
      </c>
      <c r="B216" s="1">
        <v>1413.9626000000001</v>
      </c>
    </row>
    <row r="217" spans="1:2" x14ac:dyDescent="0.45">
      <c r="A217" s="7" t="s">
        <v>124</v>
      </c>
      <c r="B217" s="1">
        <v>1192.6119000000001</v>
      </c>
    </row>
    <row r="218" spans="1:2" x14ac:dyDescent="0.45">
      <c r="A218" s="7" t="s">
        <v>123</v>
      </c>
      <c r="B218" s="1">
        <v>294.07339999999999</v>
      </c>
    </row>
    <row r="219" spans="1:2" x14ac:dyDescent="0.45">
      <c r="A219" s="7" t="s">
        <v>120</v>
      </c>
      <c r="B219" s="1">
        <v>212.471</v>
      </c>
    </row>
    <row r="220" spans="1:2" x14ac:dyDescent="0.45">
      <c r="A220" s="7" t="s">
        <v>125</v>
      </c>
      <c r="B220" s="1">
        <v>-698.96389999999997</v>
      </c>
    </row>
    <row r="221" spans="1:2" x14ac:dyDescent="0.45">
      <c r="A221" s="7" t="s">
        <v>105</v>
      </c>
      <c r="B221" s="1">
        <v>-2950.9418000000001</v>
      </c>
    </row>
    <row r="224" spans="1:2" x14ac:dyDescent="0.45">
      <c r="A224" s="4" t="s">
        <v>127</v>
      </c>
      <c r="B224" s="4"/>
    </row>
    <row r="225" spans="1:18" x14ac:dyDescent="0.45">
      <c r="A225" s="6" t="s">
        <v>110</v>
      </c>
      <c r="B225" t="s">
        <v>1</v>
      </c>
    </row>
    <row r="226" spans="1:18" x14ac:dyDescent="0.45">
      <c r="A226" s="7" t="s">
        <v>128</v>
      </c>
      <c r="B226" s="5">
        <v>35770.953200000004</v>
      </c>
    </row>
    <row r="227" spans="1:18" x14ac:dyDescent="0.45">
      <c r="A227" s="7" t="s">
        <v>129</v>
      </c>
      <c r="B227" s="5">
        <v>30995.169000000002</v>
      </c>
    </row>
    <row r="228" spans="1:18" x14ac:dyDescent="0.45">
      <c r="A228" s="7" t="s">
        <v>130</v>
      </c>
      <c r="B228" s="5">
        <v>15029.052100000001</v>
      </c>
    </row>
    <row r="229" spans="1:18" x14ac:dyDescent="0.45">
      <c r="A229" s="7" t="s">
        <v>126</v>
      </c>
      <c r="B229" s="5">
        <v>81795.174299999999</v>
      </c>
    </row>
    <row r="233" spans="1:18" x14ac:dyDescent="0.45">
      <c r="A233" s="44" t="s">
        <v>132</v>
      </c>
      <c r="B233" s="44"/>
      <c r="C233" s="44"/>
      <c r="D233" s="44"/>
      <c r="E233" s="44"/>
      <c r="F233" s="44"/>
      <c r="G233" s="44"/>
      <c r="H233" s="44"/>
      <c r="I233" s="44"/>
      <c r="J233" s="44"/>
      <c r="K233" s="44"/>
      <c r="L233" s="44"/>
      <c r="M233" s="44"/>
      <c r="N233" s="44"/>
      <c r="O233" s="44"/>
      <c r="P233" s="44"/>
      <c r="Q233" s="44"/>
      <c r="R233" s="44"/>
    </row>
    <row r="235" spans="1:18" x14ac:dyDescent="0.45">
      <c r="A235" s="4" t="s">
        <v>4</v>
      </c>
      <c r="B235" s="4"/>
      <c r="C235" s="4"/>
      <c r="D235" s="4"/>
      <c r="I235" s="4" t="s">
        <v>23</v>
      </c>
      <c r="J235" s="4"/>
      <c r="K235" s="8"/>
      <c r="L235" s="8"/>
    </row>
    <row r="236" spans="1:18" x14ac:dyDescent="0.45">
      <c r="A236" t="s">
        <v>2</v>
      </c>
      <c r="B236" t="s">
        <v>133</v>
      </c>
      <c r="C236" t="s">
        <v>134</v>
      </c>
      <c r="D236" t="s">
        <v>135</v>
      </c>
      <c r="I236" s="10" t="s">
        <v>32</v>
      </c>
      <c r="J236" s="10" t="s">
        <v>31</v>
      </c>
      <c r="K236" s="10" t="s">
        <v>33</v>
      </c>
      <c r="L236" s="10" t="s">
        <v>34</v>
      </c>
    </row>
    <row r="237" spans="1:18" x14ac:dyDescent="0.45">
      <c r="A237" s="2">
        <v>1315</v>
      </c>
      <c r="B237" s="2">
        <v>77</v>
      </c>
      <c r="C237" s="33">
        <v>5.9293237157679562E-2</v>
      </c>
      <c r="D237" s="53">
        <v>463.27421901140684</v>
      </c>
      <c r="I237" s="10" t="s">
        <v>133</v>
      </c>
    </row>
    <row r="238" spans="1:18" x14ac:dyDescent="0.45">
      <c r="I238" s="6" t="s">
        <v>26</v>
      </c>
      <c r="J238" t="s">
        <v>139</v>
      </c>
    </row>
    <row r="239" spans="1:18" ht="25.8" x14ac:dyDescent="0.45">
      <c r="I239" s="7">
        <v>2016</v>
      </c>
      <c r="J239" s="33">
        <v>0.26229508196721313</v>
      </c>
      <c r="K239" s="45">
        <f>IF(OR(COUNT(J239:J241)&gt;1,J239=""),"",J239)</f>
        <v>0.26229508196721313</v>
      </c>
    </row>
    <row r="240" spans="1:18" x14ac:dyDescent="0.45">
      <c r="A240" s="24" t="s">
        <v>136</v>
      </c>
      <c r="B240" s="24"/>
      <c r="D240" s="24" t="s">
        <v>137</v>
      </c>
      <c r="E240" s="24"/>
    </row>
    <row r="241" spans="1:11" x14ac:dyDescent="0.45">
      <c r="A241" s="6" t="s">
        <v>18</v>
      </c>
      <c r="B241" t="s">
        <v>133</v>
      </c>
      <c r="D241" s="6" t="s">
        <v>18</v>
      </c>
      <c r="E241" t="s">
        <v>134</v>
      </c>
    </row>
    <row r="242" spans="1:11" x14ac:dyDescent="0.45">
      <c r="A242" s="7" t="s">
        <v>85</v>
      </c>
      <c r="B242" s="2">
        <v>5</v>
      </c>
      <c r="D242" s="7" t="s">
        <v>85</v>
      </c>
      <c r="E242" s="33">
        <v>3.7616197398540753E-2</v>
      </c>
      <c r="I242" s="10" t="s">
        <v>140</v>
      </c>
    </row>
    <row r="243" spans="1:11" x14ac:dyDescent="0.45">
      <c r="A243" s="7" t="s">
        <v>84</v>
      </c>
      <c r="B243" s="2">
        <v>4</v>
      </c>
      <c r="D243" s="7" t="s">
        <v>84</v>
      </c>
      <c r="E243" s="33">
        <v>7.8227526030998959E-2</v>
      </c>
      <c r="I243" s="6" t="s">
        <v>26</v>
      </c>
      <c r="J243" t="s">
        <v>138</v>
      </c>
    </row>
    <row r="244" spans="1:11" ht="25.8" x14ac:dyDescent="0.45">
      <c r="A244" s="7" t="s">
        <v>88</v>
      </c>
      <c r="B244" s="2">
        <v>7</v>
      </c>
      <c r="D244" s="7" t="s">
        <v>88</v>
      </c>
      <c r="E244" s="33">
        <v>4.1693826569737254E-2</v>
      </c>
      <c r="I244" s="7">
        <v>2016</v>
      </c>
      <c r="J244" s="33">
        <v>-2.4996144003867349E-2</v>
      </c>
      <c r="K244" s="45">
        <f>IF(OR(COUNT(J244:J246)&gt;1,J244=""),"",J244)</f>
        <v>-2.4996144003867349E-2</v>
      </c>
    </row>
    <row r="245" spans="1:11" x14ac:dyDescent="0.45">
      <c r="A245" s="7" t="s">
        <v>81</v>
      </c>
      <c r="B245" s="2">
        <v>5</v>
      </c>
      <c r="D245" s="7" t="s">
        <v>81</v>
      </c>
      <c r="E245" s="33">
        <v>5.4070852546977168E-2</v>
      </c>
    </row>
    <row r="246" spans="1:11" x14ac:dyDescent="0.45">
      <c r="A246" s="7" t="s">
        <v>10</v>
      </c>
      <c r="B246" s="2">
        <v>9</v>
      </c>
      <c r="D246" s="7" t="s">
        <v>10</v>
      </c>
      <c r="E246" s="33">
        <v>9.5929455235227293E-2</v>
      </c>
    </row>
    <row r="247" spans="1:11" x14ac:dyDescent="0.45">
      <c r="A247" s="7" t="s">
        <v>87</v>
      </c>
      <c r="B247" s="2">
        <v>6</v>
      </c>
      <c r="D247" s="7" t="s">
        <v>87</v>
      </c>
      <c r="E247" s="33">
        <v>6.0273682693883709E-2</v>
      </c>
    </row>
    <row r="248" spans="1:11" x14ac:dyDescent="0.45">
      <c r="A248" s="7" t="s">
        <v>82</v>
      </c>
      <c r="B248" s="2">
        <v>5</v>
      </c>
      <c r="D248" s="7" t="s">
        <v>82</v>
      </c>
      <c r="E248" s="33">
        <v>2.8417335555483217E-2</v>
      </c>
      <c r="I248" s="10" t="s">
        <v>142</v>
      </c>
    </row>
    <row r="249" spans="1:11" x14ac:dyDescent="0.45">
      <c r="A249" s="7" t="s">
        <v>90</v>
      </c>
      <c r="B249" s="2">
        <v>12</v>
      </c>
      <c r="D249" s="7" t="s">
        <v>90</v>
      </c>
      <c r="E249" s="33">
        <v>5.0090427918340327E-2</v>
      </c>
      <c r="I249" s="6" t="s">
        <v>26</v>
      </c>
      <c r="J249" t="s">
        <v>143</v>
      </c>
    </row>
    <row r="250" spans="1:11" ht="25.8" x14ac:dyDescent="0.45">
      <c r="A250" s="7" t="s">
        <v>89</v>
      </c>
      <c r="B250" s="2">
        <v>10</v>
      </c>
      <c r="D250" s="7" t="s">
        <v>89</v>
      </c>
      <c r="E250" s="33">
        <v>5.0484529026594838E-2</v>
      </c>
      <c r="I250" s="7">
        <v>2016</v>
      </c>
      <c r="J250" s="33">
        <v>2.1988130758124447E-2</v>
      </c>
      <c r="K250" s="45">
        <f>IF(OR(COUNT(J250:J252)&gt;1,J250=""),"",J250)</f>
        <v>2.1988130758124447E-2</v>
      </c>
    </row>
    <row r="251" spans="1:11" x14ac:dyDescent="0.45">
      <c r="A251" s="7" t="s">
        <v>83</v>
      </c>
      <c r="B251" s="2">
        <v>7</v>
      </c>
      <c r="D251" s="7" t="s">
        <v>83</v>
      </c>
      <c r="E251" s="33">
        <v>8.7069844842491542E-2</v>
      </c>
    </row>
    <row r="252" spans="1:11" x14ac:dyDescent="0.45">
      <c r="A252" s="7" t="s">
        <v>86</v>
      </c>
      <c r="B252" s="2">
        <v>3</v>
      </c>
      <c r="D252" s="7" t="s">
        <v>86</v>
      </c>
      <c r="E252" s="33">
        <v>6.6280546587428935E-2</v>
      </c>
    </row>
    <row r="253" spans="1:11" x14ac:dyDescent="0.45">
      <c r="A253" s="7" t="s">
        <v>91</v>
      </c>
      <c r="B253" s="2">
        <v>4</v>
      </c>
      <c r="D253" s="7" t="s">
        <v>91</v>
      </c>
      <c r="E253" s="33">
        <v>2.9726134809360882E-2</v>
      </c>
    </row>
    <row r="255" spans="1:11" x14ac:dyDescent="0.45">
      <c r="A255" s="24" t="s">
        <v>141</v>
      </c>
      <c r="B255" s="24"/>
    </row>
    <row r="256" spans="1:11" x14ac:dyDescent="0.45">
      <c r="A256" s="6" t="s">
        <v>18</v>
      </c>
      <c r="B256" t="s">
        <v>135</v>
      </c>
    </row>
    <row r="257" spans="1:3" x14ac:dyDescent="0.45">
      <c r="A257" s="7" t="s">
        <v>85</v>
      </c>
      <c r="B257" s="53">
        <v>494.13225974025977</v>
      </c>
    </row>
    <row r="258" spans="1:3" x14ac:dyDescent="0.45">
      <c r="A258" s="7" t="s">
        <v>84</v>
      </c>
      <c r="B258" s="53">
        <v>794.16790322580653</v>
      </c>
    </row>
    <row r="259" spans="1:3" x14ac:dyDescent="0.45">
      <c r="A259" s="7" t="s">
        <v>88</v>
      </c>
      <c r="B259" s="53">
        <v>516.79213541666661</v>
      </c>
    </row>
    <row r="260" spans="1:3" x14ac:dyDescent="0.45">
      <c r="A260" s="7" t="s">
        <v>81</v>
      </c>
      <c r="B260" s="53">
        <v>480.76891489361702</v>
      </c>
    </row>
    <row r="261" spans="1:3" x14ac:dyDescent="0.45">
      <c r="A261" s="7" t="s">
        <v>10</v>
      </c>
      <c r="B261" s="53">
        <v>528.16521788617888</v>
      </c>
    </row>
    <row r="262" spans="1:3" x14ac:dyDescent="0.45">
      <c r="A262" s="7" t="s">
        <v>87</v>
      </c>
      <c r="B262" s="53">
        <v>428.48289010989009</v>
      </c>
    </row>
    <row r="263" spans="1:3" x14ac:dyDescent="0.45">
      <c r="A263" s="7" t="s">
        <v>86</v>
      </c>
      <c r="B263" s="53">
        <v>407.36566666666664</v>
      </c>
    </row>
    <row r="264" spans="1:3" x14ac:dyDescent="0.45">
      <c r="A264" s="7" t="s">
        <v>82</v>
      </c>
      <c r="B264" s="53">
        <v>396.06827692307695</v>
      </c>
    </row>
    <row r="265" spans="1:3" x14ac:dyDescent="0.45">
      <c r="A265" s="7" t="s">
        <v>91</v>
      </c>
      <c r="B265" s="53">
        <v>302.05138345323741</v>
      </c>
    </row>
    <row r="266" spans="1:3" x14ac:dyDescent="0.45">
      <c r="A266" s="7" t="s">
        <v>90</v>
      </c>
      <c r="B266" s="53">
        <v>428.42745901639347</v>
      </c>
    </row>
    <row r="267" spans="1:3" x14ac:dyDescent="0.45">
      <c r="A267" s="7" t="s">
        <v>89</v>
      </c>
      <c r="B267" s="53">
        <v>445.58390000000003</v>
      </c>
    </row>
    <row r="268" spans="1:3" x14ac:dyDescent="0.45">
      <c r="A268" s="7" t="s">
        <v>83</v>
      </c>
      <c r="B268" s="53">
        <v>524.85003956834532</v>
      </c>
    </row>
    <row r="271" spans="1:3" x14ac:dyDescent="0.45">
      <c r="A271" s="24" t="s">
        <v>104</v>
      </c>
      <c r="B271" s="24"/>
      <c r="C271" s="24"/>
    </row>
    <row r="272" spans="1:3" x14ac:dyDescent="0.45">
      <c r="A272" s="6" t="s">
        <v>92</v>
      </c>
      <c r="B272" t="s">
        <v>2</v>
      </c>
      <c r="C272" t="s">
        <v>134</v>
      </c>
    </row>
    <row r="273" spans="1:18" x14ac:dyDescent="0.45">
      <c r="A273" s="7" t="s">
        <v>85</v>
      </c>
      <c r="B273" s="2">
        <v>77</v>
      </c>
      <c r="C273" s="3">
        <v>3.7616197398540753E-2</v>
      </c>
    </row>
    <row r="274" spans="1:18" x14ac:dyDescent="0.45">
      <c r="A274" s="7" t="s">
        <v>84</v>
      </c>
      <c r="B274" s="2">
        <v>62</v>
      </c>
      <c r="C274" s="3">
        <v>7.8227526030998959E-2</v>
      </c>
    </row>
    <row r="275" spans="1:18" x14ac:dyDescent="0.45">
      <c r="A275" s="7" t="s">
        <v>88</v>
      </c>
      <c r="B275" s="2">
        <v>96</v>
      </c>
      <c r="C275" s="3">
        <v>4.1693826569737254E-2</v>
      </c>
    </row>
    <row r="276" spans="1:18" x14ac:dyDescent="0.45">
      <c r="A276" s="7" t="s">
        <v>81</v>
      </c>
      <c r="B276" s="2">
        <v>94</v>
      </c>
      <c r="C276" s="3">
        <v>5.4070852546977168E-2</v>
      </c>
    </row>
    <row r="277" spans="1:18" x14ac:dyDescent="0.45">
      <c r="A277" s="7" t="s">
        <v>10</v>
      </c>
      <c r="B277" s="2">
        <v>123</v>
      </c>
      <c r="C277" s="3">
        <v>9.5929455235227293E-2</v>
      </c>
    </row>
    <row r="278" spans="1:18" x14ac:dyDescent="0.45">
      <c r="A278" s="7" t="s">
        <v>87</v>
      </c>
      <c r="B278" s="2">
        <v>91</v>
      </c>
      <c r="C278" s="3">
        <v>6.0273682693883709E-2</v>
      </c>
    </row>
    <row r="279" spans="1:18" x14ac:dyDescent="0.45">
      <c r="A279" s="7" t="s">
        <v>86</v>
      </c>
      <c r="B279" s="2">
        <v>105</v>
      </c>
      <c r="C279" s="3">
        <v>6.6280546587428935E-2</v>
      </c>
    </row>
    <row r="280" spans="1:18" x14ac:dyDescent="0.45">
      <c r="A280" s="7" t="s">
        <v>82</v>
      </c>
      <c r="B280" s="2">
        <v>117</v>
      </c>
      <c r="C280" s="3">
        <v>2.8417335555483217E-2</v>
      </c>
    </row>
    <row r="281" spans="1:18" x14ac:dyDescent="0.45">
      <c r="A281" s="7" t="s">
        <v>91</v>
      </c>
      <c r="B281" s="2">
        <v>139</v>
      </c>
      <c r="C281" s="3">
        <v>2.9726134809360882E-2</v>
      </c>
    </row>
    <row r="282" spans="1:18" x14ac:dyDescent="0.45">
      <c r="A282" s="7" t="s">
        <v>90</v>
      </c>
      <c r="B282" s="2">
        <v>122</v>
      </c>
      <c r="C282" s="3">
        <v>5.0090427918340327E-2</v>
      </c>
    </row>
    <row r="283" spans="1:18" x14ac:dyDescent="0.45">
      <c r="A283" s="7" t="s">
        <v>89</v>
      </c>
      <c r="B283" s="2">
        <v>150</v>
      </c>
      <c r="C283" s="3">
        <v>5.0484529026594838E-2</v>
      </c>
    </row>
    <row r="284" spans="1:18" x14ac:dyDescent="0.45">
      <c r="A284" s="7" t="s">
        <v>83</v>
      </c>
      <c r="B284" s="2">
        <v>139</v>
      </c>
      <c r="C284" s="3">
        <v>8.7069844842491542E-2</v>
      </c>
    </row>
    <row r="287" spans="1:18" x14ac:dyDescent="0.45">
      <c r="A287" s="24" t="s">
        <v>145</v>
      </c>
      <c r="B287" s="24"/>
      <c r="C287" s="24"/>
      <c r="D287" s="24"/>
      <c r="E287" s="24"/>
      <c r="N287" s="40">
        <v>1</v>
      </c>
      <c r="O287" s="41">
        <v>2</v>
      </c>
      <c r="P287" s="37">
        <v>3</v>
      </c>
      <c r="Q287" s="38">
        <v>4</v>
      </c>
      <c r="R287" s="39">
        <v>5</v>
      </c>
    </row>
    <row r="288" spans="1:18" x14ac:dyDescent="0.45">
      <c r="A288" s="6" t="s">
        <v>76</v>
      </c>
      <c r="B288" t="s">
        <v>2</v>
      </c>
      <c r="D288" t="str" cm="1">
        <f t="array" ref="D288:E329">A288:B329</f>
        <v>States</v>
      </c>
      <c r="E288" t="str">
        <v>Total Orders</v>
      </c>
      <c r="N288" s="42" t="str">
        <f>A289</f>
        <v>California</v>
      </c>
      <c r="O288" s="42" t="str">
        <f>A290</f>
        <v>New York</v>
      </c>
      <c r="P288" s="42" t="str">
        <f>A291</f>
        <v>Texas</v>
      </c>
      <c r="Q288" s="42" t="str">
        <f>A292</f>
        <v>Illinois</v>
      </c>
      <c r="R288" s="42" t="str">
        <f>A293</f>
        <v>Pennsylvania</v>
      </c>
    </row>
    <row r="289" spans="1:18" ht="31.2" x14ac:dyDescent="0.6">
      <c r="A289" s="7" t="s">
        <v>40</v>
      </c>
      <c r="B289" s="2">
        <v>271</v>
      </c>
      <c r="D289" t="str">
        <v>California</v>
      </c>
      <c r="E289">
        <v>271</v>
      </c>
      <c r="N289" s="54">
        <f>B289</f>
        <v>271</v>
      </c>
      <c r="O289" s="54">
        <f>B290</f>
        <v>141</v>
      </c>
      <c r="P289" s="54">
        <f>B291</f>
        <v>130</v>
      </c>
      <c r="Q289" s="54">
        <f>B292</f>
        <v>92</v>
      </c>
      <c r="R289" s="54">
        <f>B293</f>
        <v>71</v>
      </c>
    </row>
    <row r="290" spans="1:18" x14ac:dyDescent="0.45">
      <c r="A290" s="7" t="s">
        <v>62</v>
      </c>
      <c r="B290" s="2">
        <v>141</v>
      </c>
      <c r="D290" t="str">
        <v>New York</v>
      </c>
      <c r="E290">
        <v>141</v>
      </c>
    </row>
    <row r="291" spans="1:18" x14ac:dyDescent="0.45">
      <c r="A291" s="7" t="s">
        <v>71</v>
      </c>
      <c r="B291" s="2">
        <v>130</v>
      </c>
      <c r="D291" t="str">
        <v>Texas</v>
      </c>
      <c r="E291">
        <v>130</v>
      </c>
    </row>
    <row r="292" spans="1:18" x14ac:dyDescent="0.45">
      <c r="A292" s="7" t="s">
        <v>46</v>
      </c>
      <c r="B292" s="2">
        <v>92</v>
      </c>
      <c r="D292" t="str">
        <v>Illinois</v>
      </c>
      <c r="E292">
        <v>92</v>
      </c>
    </row>
    <row r="293" spans="1:18" x14ac:dyDescent="0.45">
      <c r="A293" s="7" t="s">
        <v>67</v>
      </c>
      <c r="B293" s="2">
        <v>71</v>
      </c>
      <c r="D293" t="str">
        <v>Pennsylvania</v>
      </c>
      <c r="E293">
        <v>71</v>
      </c>
    </row>
    <row r="294" spans="1:18" x14ac:dyDescent="0.45">
      <c r="A294" s="7" t="s">
        <v>64</v>
      </c>
      <c r="B294" s="2">
        <v>69</v>
      </c>
      <c r="D294" t="str">
        <v>Ohio</v>
      </c>
      <c r="E294">
        <v>69</v>
      </c>
    </row>
    <row r="295" spans="1:18" x14ac:dyDescent="0.45">
      <c r="A295" s="7" t="s">
        <v>74</v>
      </c>
      <c r="B295" s="2">
        <v>58</v>
      </c>
      <c r="D295" t="str">
        <v>Washington</v>
      </c>
      <c r="E295">
        <v>58</v>
      </c>
    </row>
    <row r="296" spans="1:18" x14ac:dyDescent="0.45">
      <c r="A296" s="7" t="s">
        <v>63</v>
      </c>
      <c r="B296" s="2">
        <v>41</v>
      </c>
      <c r="D296" t="str">
        <v>North Carolina</v>
      </c>
      <c r="E296">
        <v>41</v>
      </c>
    </row>
    <row r="297" spans="1:18" x14ac:dyDescent="0.45">
      <c r="A297" s="7" t="s">
        <v>44</v>
      </c>
      <c r="B297" s="2">
        <v>37</v>
      </c>
      <c r="D297" t="str">
        <v>Florida</v>
      </c>
      <c r="E297">
        <v>37</v>
      </c>
    </row>
    <row r="298" spans="1:18" x14ac:dyDescent="0.45">
      <c r="A298" s="7" t="s">
        <v>41</v>
      </c>
      <c r="B298" s="2">
        <v>34</v>
      </c>
      <c r="D298" t="str">
        <v>Colorado</v>
      </c>
      <c r="E298">
        <v>34</v>
      </c>
    </row>
    <row r="299" spans="1:18" x14ac:dyDescent="0.45">
      <c r="A299" s="7" t="s">
        <v>38</v>
      </c>
      <c r="B299" s="2">
        <v>33</v>
      </c>
      <c r="D299" t="str">
        <v>Arizona</v>
      </c>
      <c r="E299">
        <v>33</v>
      </c>
    </row>
    <row r="300" spans="1:18" x14ac:dyDescent="0.45">
      <c r="A300" s="7" t="s">
        <v>45</v>
      </c>
      <c r="B300" s="2">
        <v>32</v>
      </c>
      <c r="D300" t="str">
        <v>Georgia</v>
      </c>
      <c r="E300">
        <v>32</v>
      </c>
    </row>
    <row r="301" spans="1:18" x14ac:dyDescent="0.45">
      <c r="A301" s="7" t="s">
        <v>53</v>
      </c>
      <c r="B301" s="2">
        <v>31</v>
      </c>
      <c r="D301" t="str">
        <v>Michigan</v>
      </c>
      <c r="E301">
        <v>31</v>
      </c>
    </row>
    <row r="302" spans="1:18" x14ac:dyDescent="0.45">
      <c r="A302" s="7" t="s">
        <v>54</v>
      </c>
      <c r="B302" s="2">
        <v>24</v>
      </c>
      <c r="D302" t="str">
        <v>Minnesota</v>
      </c>
      <c r="E302">
        <v>24</v>
      </c>
    </row>
    <row r="303" spans="1:18" x14ac:dyDescent="0.45">
      <c r="A303" s="7" t="s">
        <v>47</v>
      </c>
      <c r="B303" s="2">
        <v>24</v>
      </c>
      <c r="D303" t="str">
        <v>Indiana</v>
      </c>
      <c r="E303">
        <v>24</v>
      </c>
    </row>
    <row r="304" spans="1:18" x14ac:dyDescent="0.45">
      <c r="A304" s="7" t="s">
        <v>60</v>
      </c>
      <c r="B304" s="2">
        <v>22</v>
      </c>
      <c r="D304" t="str">
        <v>New Jersey</v>
      </c>
      <c r="E304">
        <v>22</v>
      </c>
    </row>
    <row r="305" spans="1:5" x14ac:dyDescent="0.45">
      <c r="A305" s="7" t="s">
        <v>73</v>
      </c>
      <c r="B305" s="2">
        <v>21</v>
      </c>
      <c r="D305" t="str">
        <v>Virginia</v>
      </c>
      <c r="E305">
        <v>21</v>
      </c>
    </row>
    <row r="306" spans="1:5" x14ac:dyDescent="0.45">
      <c r="A306" s="7" t="s">
        <v>70</v>
      </c>
      <c r="B306" s="2">
        <v>19</v>
      </c>
      <c r="D306" t="str">
        <v>Tennessee</v>
      </c>
      <c r="E306">
        <v>19</v>
      </c>
    </row>
    <row r="307" spans="1:5" x14ac:dyDescent="0.45">
      <c r="A307" s="7" t="s">
        <v>75</v>
      </c>
      <c r="B307" s="2">
        <v>17</v>
      </c>
      <c r="D307" t="str">
        <v>Wisconsin</v>
      </c>
      <c r="E307">
        <v>17</v>
      </c>
    </row>
    <row r="308" spans="1:5" x14ac:dyDescent="0.45">
      <c r="A308" s="7" t="s">
        <v>49</v>
      </c>
      <c r="B308" s="2">
        <v>17</v>
      </c>
      <c r="D308" t="str">
        <v>Kentucky</v>
      </c>
      <c r="E308">
        <v>17</v>
      </c>
    </row>
    <row r="309" spans="1:5" x14ac:dyDescent="0.45">
      <c r="A309" s="7" t="s">
        <v>37</v>
      </c>
      <c r="B309" s="2">
        <v>16</v>
      </c>
      <c r="D309" t="str">
        <v>Alabama</v>
      </c>
      <c r="E309">
        <v>16</v>
      </c>
    </row>
    <row r="310" spans="1:5" x14ac:dyDescent="0.45">
      <c r="A310" s="7" t="s">
        <v>68</v>
      </c>
      <c r="B310" s="2">
        <v>12</v>
      </c>
      <c r="D310" t="str">
        <v>Rhode Island</v>
      </c>
      <c r="E310">
        <v>12</v>
      </c>
    </row>
    <row r="311" spans="1:5" x14ac:dyDescent="0.45">
      <c r="A311" s="7" t="s">
        <v>42</v>
      </c>
      <c r="B311" s="2">
        <v>12</v>
      </c>
      <c r="D311" t="str">
        <v>Connecticut</v>
      </c>
      <c r="E311">
        <v>12</v>
      </c>
    </row>
    <row r="312" spans="1:5" x14ac:dyDescent="0.45">
      <c r="A312" s="7" t="s">
        <v>43</v>
      </c>
      <c r="B312" s="2">
        <v>11</v>
      </c>
      <c r="D312" t="str">
        <v>Delaware</v>
      </c>
      <c r="E312">
        <v>11</v>
      </c>
    </row>
    <row r="313" spans="1:5" x14ac:dyDescent="0.45">
      <c r="A313" s="7" t="s">
        <v>52</v>
      </c>
      <c r="B313" s="2">
        <v>11</v>
      </c>
      <c r="D313" t="str">
        <v>Massachusetts</v>
      </c>
      <c r="E313">
        <v>11</v>
      </c>
    </row>
    <row r="314" spans="1:5" x14ac:dyDescent="0.45">
      <c r="A314" s="7" t="s">
        <v>55</v>
      </c>
      <c r="B314" s="2">
        <v>9</v>
      </c>
      <c r="D314" t="str">
        <v>Mississippi</v>
      </c>
      <c r="E314">
        <v>9</v>
      </c>
    </row>
    <row r="315" spans="1:5" x14ac:dyDescent="0.45">
      <c r="A315" s="7" t="s">
        <v>48</v>
      </c>
      <c r="B315" s="2">
        <v>8</v>
      </c>
      <c r="D315" t="str">
        <v>Iowa</v>
      </c>
      <c r="E315">
        <v>8</v>
      </c>
    </row>
    <row r="316" spans="1:5" x14ac:dyDescent="0.45">
      <c r="A316" s="7" t="s">
        <v>56</v>
      </c>
      <c r="B316" s="2">
        <v>7</v>
      </c>
      <c r="D316" t="str">
        <v>Missouri</v>
      </c>
      <c r="E316">
        <v>7</v>
      </c>
    </row>
    <row r="317" spans="1:5" x14ac:dyDescent="0.45">
      <c r="A317" s="7" t="s">
        <v>50</v>
      </c>
      <c r="B317" s="2">
        <v>7</v>
      </c>
      <c r="D317" t="str">
        <v>Louisiana</v>
      </c>
      <c r="E317">
        <v>7</v>
      </c>
    </row>
    <row r="318" spans="1:5" x14ac:dyDescent="0.45">
      <c r="A318" s="7" t="s">
        <v>72</v>
      </c>
      <c r="B318" s="2">
        <v>6</v>
      </c>
      <c r="D318" t="str">
        <v>Utah</v>
      </c>
      <c r="E318">
        <v>6</v>
      </c>
    </row>
    <row r="319" spans="1:5" x14ac:dyDescent="0.45">
      <c r="A319" s="7" t="s">
        <v>61</v>
      </c>
      <c r="B319" s="2">
        <v>5</v>
      </c>
      <c r="D319" t="str">
        <v>New Mexico</v>
      </c>
      <c r="E319">
        <v>5</v>
      </c>
    </row>
    <row r="320" spans="1:5" x14ac:dyDescent="0.45">
      <c r="A320" s="7" t="s">
        <v>51</v>
      </c>
      <c r="B320" s="2">
        <v>4</v>
      </c>
      <c r="D320" t="str">
        <v>Maryland</v>
      </c>
      <c r="E320">
        <v>4</v>
      </c>
    </row>
    <row r="321" spans="1:5" x14ac:dyDescent="0.45">
      <c r="A321" s="7" t="s">
        <v>66</v>
      </c>
      <c r="B321" s="2">
        <v>4</v>
      </c>
      <c r="D321" t="str">
        <v>Oregon</v>
      </c>
      <c r="E321">
        <v>4</v>
      </c>
    </row>
    <row r="322" spans="1:5" x14ac:dyDescent="0.45">
      <c r="A322" s="7" t="s">
        <v>157</v>
      </c>
      <c r="B322" s="2">
        <v>3</v>
      </c>
      <c r="D322" t="str">
        <v>District of Columbia</v>
      </c>
      <c r="E322">
        <v>3</v>
      </c>
    </row>
    <row r="323" spans="1:5" x14ac:dyDescent="0.45">
      <c r="A323" s="7" t="s">
        <v>57</v>
      </c>
      <c r="B323" s="2">
        <v>3</v>
      </c>
      <c r="D323" t="str">
        <v>Nebraska</v>
      </c>
      <c r="E323">
        <v>3</v>
      </c>
    </row>
    <row r="324" spans="1:5" x14ac:dyDescent="0.45">
      <c r="A324" s="7" t="s">
        <v>65</v>
      </c>
      <c r="B324" s="2">
        <v>3</v>
      </c>
      <c r="D324" t="str">
        <v>Oklahoma</v>
      </c>
      <c r="E324">
        <v>3</v>
      </c>
    </row>
    <row r="325" spans="1:5" x14ac:dyDescent="0.45">
      <c r="A325" s="7" t="s">
        <v>59</v>
      </c>
      <c r="B325" s="2">
        <v>3</v>
      </c>
      <c r="D325" t="str">
        <v>New Hampshire</v>
      </c>
      <c r="E325">
        <v>3</v>
      </c>
    </row>
    <row r="326" spans="1:5" x14ac:dyDescent="0.45">
      <c r="A326" s="7" t="s">
        <v>103</v>
      </c>
      <c r="B326" s="2">
        <v>3</v>
      </c>
      <c r="D326" t="str">
        <v>Kansas</v>
      </c>
      <c r="E326">
        <v>3</v>
      </c>
    </row>
    <row r="327" spans="1:5" x14ac:dyDescent="0.45">
      <c r="A327" s="7" t="s">
        <v>69</v>
      </c>
      <c r="B327" s="2">
        <v>2</v>
      </c>
      <c r="D327" t="str">
        <v>South Dakota</v>
      </c>
      <c r="E327">
        <v>2</v>
      </c>
    </row>
    <row r="328" spans="1:5" x14ac:dyDescent="0.45">
      <c r="A328" s="7" t="s">
        <v>58</v>
      </c>
      <c r="B328" s="2">
        <v>1</v>
      </c>
      <c r="D328" t="str">
        <v>Nevada</v>
      </c>
      <c r="E328">
        <v>1</v>
      </c>
    </row>
    <row r="329" spans="1:5" x14ac:dyDescent="0.45">
      <c r="A329" s="7" t="s">
        <v>39</v>
      </c>
      <c r="B329" s="2">
        <v>1</v>
      </c>
      <c r="D329" t="str">
        <v>Arkansas</v>
      </c>
      <c r="E329">
        <v>1</v>
      </c>
    </row>
    <row r="334" spans="1:5" x14ac:dyDescent="0.45">
      <c r="A334" s="4" t="s">
        <v>122</v>
      </c>
      <c r="B334" s="4"/>
      <c r="D334" s="4" t="s">
        <v>152</v>
      </c>
      <c r="E334" s="4"/>
    </row>
    <row r="335" spans="1:5" x14ac:dyDescent="0.45">
      <c r="A335" s="6" t="s">
        <v>110</v>
      </c>
      <c r="B335" t="s">
        <v>133</v>
      </c>
      <c r="D335" s="6" t="s">
        <v>110</v>
      </c>
      <c r="E335" t="s">
        <v>2</v>
      </c>
    </row>
    <row r="336" spans="1:5" x14ac:dyDescent="0.45">
      <c r="A336" s="7" t="s">
        <v>146</v>
      </c>
      <c r="B336" s="2">
        <v>13</v>
      </c>
      <c r="D336" s="7" t="s">
        <v>151</v>
      </c>
      <c r="E336" s="2">
        <v>782</v>
      </c>
    </row>
    <row r="337" spans="1:5" x14ac:dyDescent="0.45">
      <c r="A337" s="7" t="s">
        <v>99</v>
      </c>
      <c r="B337" s="2">
        <v>14</v>
      </c>
      <c r="D337" s="7" t="s">
        <v>150</v>
      </c>
      <c r="E337" s="2">
        <v>244</v>
      </c>
    </row>
    <row r="338" spans="1:5" x14ac:dyDescent="0.45">
      <c r="A338" s="7" t="s">
        <v>106</v>
      </c>
      <c r="B338" s="2">
        <v>14</v>
      </c>
      <c r="D338" s="7" t="s">
        <v>149</v>
      </c>
      <c r="E338" s="2">
        <v>74</v>
      </c>
    </row>
    <row r="339" spans="1:5" x14ac:dyDescent="0.45">
      <c r="A339" s="7" t="s">
        <v>144</v>
      </c>
      <c r="B339" s="2">
        <v>15</v>
      </c>
      <c r="D339" s="7" t="s">
        <v>148</v>
      </c>
      <c r="E339" s="2">
        <v>215</v>
      </c>
    </row>
    <row r="340" spans="1:5" x14ac:dyDescent="0.45">
      <c r="A340" s="7" t="s">
        <v>98</v>
      </c>
      <c r="B340" s="2">
        <v>15</v>
      </c>
      <c r="D340" s="7" t="s">
        <v>126</v>
      </c>
      <c r="E340" s="2">
        <v>1315</v>
      </c>
    </row>
    <row r="341" spans="1:5" x14ac:dyDescent="0.45">
      <c r="A341" s="7" t="s">
        <v>147</v>
      </c>
      <c r="B341" s="2">
        <v>29</v>
      </c>
    </row>
    <row r="342" spans="1:5" x14ac:dyDescent="0.45">
      <c r="A342" s="7" t="s">
        <v>97</v>
      </c>
      <c r="B342" s="2">
        <v>30</v>
      </c>
    </row>
  </sheetData>
  <mergeCells count="6">
    <mergeCell ref="G48:G49"/>
    <mergeCell ref="L5:L19"/>
    <mergeCell ref="G40:G41"/>
    <mergeCell ref="G42:G43"/>
    <mergeCell ref="G44:G45"/>
    <mergeCell ref="G46:G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FBF97-AFA0-44B2-B36F-173E4F1B04B3}">
  <sheetPr codeName="Sheet2">
    <tabColor theme="3" tint="0.249977111117893"/>
  </sheetPr>
  <dimension ref="A1:Z40"/>
  <sheetViews>
    <sheetView showGridLines="0" showRowColHeaders="0" tabSelected="1" zoomScale="60" zoomScaleNormal="60" workbookViewId="0">
      <selection activeCell="E1" sqref="E1"/>
    </sheetView>
  </sheetViews>
  <sheetFormatPr defaultRowHeight="23.4" x14ac:dyDescent="0.45"/>
  <sheetData>
    <row r="1" spans="1:26" x14ac:dyDescent="0.45">
      <c r="A1" s="55"/>
      <c r="B1" s="55"/>
      <c r="C1" s="55"/>
      <c r="D1" s="55"/>
      <c r="E1" s="55"/>
      <c r="F1" s="55"/>
      <c r="G1" s="55"/>
      <c r="H1" s="55"/>
      <c r="I1" s="55"/>
      <c r="J1" s="55"/>
      <c r="K1" s="55"/>
      <c r="L1" s="55"/>
      <c r="M1" s="55"/>
      <c r="N1" s="55"/>
      <c r="O1" s="55"/>
      <c r="P1" s="55"/>
      <c r="Q1" s="55"/>
      <c r="R1" s="55"/>
      <c r="S1" s="55"/>
      <c r="T1" s="55"/>
      <c r="U1" s="55"/>
      <c r="V1" s="55"/>
      <c r="W1" s="55"/>
      <c r="X1" s="55"/>
      <c r="Y1" s="55"/>
      <c r="Z1" s="55"/>
    </row>
    <row r="2" spans="1:26" x14ac:dyDescent="0.45">
      <c r="A2" s="55"/>
      <c r="B2" s="55"/>
      <c r="C2" s="55"/>
      <c r="D2" s="55"/>
      <c r="E2" s="55"/>
      <c r="F2" s="55"/>
      <c r="G2" s="55"/>
      <c r="H2" s="55"/>
      <c r="I2" s="55"/>
      <c r="J2" s="55"/>
      <c r="K2" s="55"/>
      <c r="L2" s="55"/>
      <c r="M2" s="55"/>
      <c r="N2" s="55"/>
      <c r="O2" s="55"/>
      <c r="P2" s="55"/>
      <c r="Q2" s="55"/>
      <c r="R2" s="55"/>
      <c r="S2" s="55"/>
      <c r="T2" s="55"/>
      <c r="U2" s="55"/>
      <c r="V2" s="55"/>
      <c r="W2" s="55"/>
      <c r="X2" s="55"/>
      <c r="Y2" s="55"/>
      <c r="Z2" s="55"/>
    </row>
    <row r="3" spans="1:26" x14ac:dyDescent="0.45">
      <c r="A3" s="55"/>
      <c r="B3" s="55"/>
      <c r="C3" s="55"/>
      <c r="D3" s="55"/>
      <c r="E3" s="55"/>
      <c r="F3" s="55"/>
      <c r="G3" s="55"/>
      <c r="H3" s="55"/>
      <c r="I3" s="55"/>
      <c r="J3" s="55"/>
      <c r="K3" s="55"/>
      <c r="L3" s="55"/>
      <c r="M3" s="55"/>
      <c r="N3" s="55"/>
      <c r="O3" s="55"/>
      <c r="P3" s="55"/>
      <c r="Q3" s="55"/>
      <c r="R3" s="55"/>
      <c r="S3" s="55"/>
      <c r="T3" s="55"/>
      <c r="U3" s="55"/>
      <c r="V3" s="55"/>
      <c r="W3" s="55"/>
      <c r="X3" s="55"/>
      <c r="Y3" s="55"/>
      <c r="Z3" s="55"/>
    </row>
    <row r="4" spans="1:26" x14ac:dyDescent="0.45">
      <c r="A4" s="55"/>
      <c r="B4" s="55"/>
      <c r="C4" s="55"/>
      <c r="D4" s="55"/>
      <c r="E4" s="55"/>
      <c r="F4" s="55"/>
      <c r="G4" s="55"/>
      <c r="H4" s="55"/>
      <c r="I4" s="55"/>
      <c r="J4" s="55"/>
      <c r="K4" s="55"/>
      <c r="L4" s="55"/>
      <c r="M4" s="55"/>
      <c r="N4" s="55"/>
      <c r="O4" s="55"/>
      <c r="P4" s="55"/>
      <c r="Q4" s="55"/>
      <c r="R4" s="55"/>
      <c r="S4" s="55"/>
      <c r="T4" s="55"/>
      <c r="U4" s="55"/>
      <c r="V4" s="55"/>
      <c r="W4" s="55"/>
      <c r="X4" s="55"/>
      <c r="Y4" s="55"/>
      <c r="Z4" s="55"/>
    </row>
    <row r="5" spans="1:26" x14ac:dyDescent="0.45">
      <c r="A5" s="55"/>
      <c r="B5" s="55"/>
      <c r="C5" s="55"/>
      <c r="D5" s="55"/>
      <c r="E5" s="55"/>
      <c r="F5" s="55"/>
      <c r="G5" s="55"/>
      <c r="H5" s="55"/>
      <c r="I5" s="55"/>
      <c r="J5" s="55"/>
      <c r="K5" s="55"/>
      <c r="L5" s="55"/>
      <c r="M5" s="55"/>
      <c r="N5" s="55"/>
      <c r="O5" s="55"/>
      <c r="P5" s="55"/>
      <c r="Q5" s="55"/>
      <c r="R5" s="55"/>
      <c r="S5" s="55"/>
      <c r="T5" s="55"/>
      <c r="U5" s="55"/>
      <c r="V5" s="55"/>
      <c r="W5" s="55"/>
      <c r="X5" s="55"/>
      <c r="Y5" s="55"/>
      <c r="Z5" s="55"/>
    </row>
    <row r="6" spans="1:26" x14ac:dyDescent="0.45">
      <c r="A6" s="55"/>
      <c r="B6" s="55"/>
      <c r="C6" s="55"/>
      <c r="D6" s="55"/>
      <c r="E6" s="55"/>
      <c r="F6" s="55"/>
      <c r="G6" s="55"/>
      <c r="H6" s="55"/>
      <c r="I6" s="55"/>
      <c r="J6" s="55"/>
      <c r="K6" s="55"/>
      <c r="L6" s="55"/>
      <c r="M6" s="55"/>
      <c r="N6" s="55"/>
      <c r="O6" s="55"/>
      <c r="P6" s="55"/>
      <c r="Q6" s="55"/>
      <c r="R6" s="55"/>
      <c r="S6" s="55"/>
      <c r="T6" s="55"/>
      <c r="U6" s="55"/>
      <c r="V6" s="55"/>
      <c r="W6" s="55"/>
      <c r="X6" s="55"/>
      <c r="Y6" s="55"/>
      <c r="Z6" s="55"/>
    </row>
    <row r="7" spans="1:26" x14ac:dyDescent="0.45">
      <c r="A7" s="55"/>
      <c r="B7" s="55"/>
      <c r="C7" s="55"/>
      <c r="D7" s="55"/>
      <c r="E7" s="55"/>
      <c r="F7" s="55"/>
      <c r="G7" s="55"/>
      <c r="H7" s="55"/>
      <c r="I7" s="55"/>
      <c r="J7" s="55"/>
      <c r="K7" s="55"/>
      <c r="L7" s="55"/>
      <c r="M7" s="55"/>
      <c r="N7" s="55"/>
      <c r="O7" s="55"/>
      <c r="P7" s="55"/>
      <c r="Q7" s="55"/>
      <c r="R7" s="55"/>
      <c r="S7" s="55"/>
      <c r="T7" s="55"/>
      <c r="U7" s="55"/>
      <c r="V7" s="55"/>
      <c r="W7" s="55"/>
      <c r="X7" s="55"/>
      <c r="Y7" s="55"/>
      <c r="Z7" s="55"/>
    </row>
    <row r="8" spans="1:26" x14ac:dyDescent="0.45">
      <c r="A8" s="55"/>
      <c r="B8" s="55"/>
      <c r="C8" s="55"/>
      <c r="D8" s="55"/>
      <c r="E8" s="55"/>
      <c r="F8" s="55"/>
      <c r="G8" s="55"/>
      <c r="H8" s="55"/>
      <c r="I8" s="55"/>
      <c r="J8" s="55"/>
      <c r="K8" s="55"/>
      <c r="L8" s="55"/>
      <c r="M8" s="55"/>
      <c r="N8" s="55"/>
      <c r="O8" s="55"/>
      <c r="P8" s="55"/>
      <c r="Q8" s="55"/>
      <c r="R8" s="55"/>
      <c r="S8" s="55"/>
      <c r="T8" s="55"/>
      <c r="U8" s="55"/>
      <c r="V8" s="55"/>
      <c r="W8" s="55"/>
      <c r="X8" s="55"/>
      <c r="Y8" s="55"/>
      <c r="Z8" s="55"/>
    </row>
    <row r="9" spans="1:26" x14ac:dyDescent="0.45">
      <c r="A9" s="55"/>
      <c r="B9" s="55"/>
      <c r="C9" s="55"/>
      <c r="D9" s="55"/>
      <c r="E9" s="55"/>
      <c r="F9" s="55"/>
      <c r="G9" s="55"/>
      <c r="H9" s="55"/>
      <c r="I9" s="55"/>
      <c r="J9" s="55"/>
      <c r="K9" s="55"/>
      <c r="L9" s="55"/>
      <c r="M9" s="55"/>
      <c r="N9" s="55"/>
      <c r="O9" s="55"/>
      <c r="P9" s="55"/>
      <c r="Q9" s="55"/>
      <c r="R9" s="55"/>
      <c r="S9" s="55"/>
      <c r="T9" s="55"/>
      <c r="U9" s="55"/>
      <c r="V9" s="55"/>
      <c r="W9" s="55"/>
      <c r="X9" s="55"/>
      <c r="Y9" s="55"/>
      <c r="Z9" s="55"/>
    </row>
    <row r="10" spans="1:26"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row>
    <row r="11" spans="1:26"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row>
    <row r="12" spans="1:26"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row>
    <row r="13" spans="1:26"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row>
    <row r="14" spans="1:26"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row>
    <row r="15" spans="1:26"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row>
    <row r="16" spans="1:26"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row>
    <row r="17" spans="1:26"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row>
    <row r="18" spans="1:26"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row>
    <row r="19" spans="1:26"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row>
    <row r="20" spans="1:26"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row>
    <row r="21" spans="1:26"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row>
    <row r="22" spans="1:26"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row>
    <row r="23" spans="1:26"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row>
    <row r="24" spans="1:26"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row>
    <row r="25" spans="1:26"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row>
    <row r="26" spans="1:26"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row>
    <row r="27" spans="1:26"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row>
    <row r="28" spans="1:26"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row>
    <row r="29" spans="1:26"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row>
    <row r="30" spans="1:26"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row>
    <row r="31" spans="1:26"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row>
    <row r="32" spans="1:26"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row>
    <row r="33" spans="1:26"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row>
    <row r="34" spans="1:26"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row>
    <row r="35" spans="1:26"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row>
    <row r="36" spans="1:26"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row>
    <row r="37" spans="1:26"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row>
    <row r="38" spans="1:26"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row>
    <row r="39" spans="1:26"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row>
    <row r="40" spans="1:26"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row>
  </sheetData>
  <sheetProtection algorithmName="SHA-512" hashValue="nhpfsiyFsJ032ljtvvZ3EL8P2FcvYI3nsZyDusRcmQ9P0jgKlQNzD3JU5BKFFUtmc85FknOy/ArKfjquPAY9rQ==" saltValue="IJ5PdgJKLIVwza72YuSM7A==" spinCount="100000" sheet="1" objects="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ECD1-0E2B-498D-AA42-66561BA8E109}">
  <sheetPr codeName="Sheet4">
    <tabColor theme="8"/>
  </sheetPr>
  <dimension ref="A1:Y42"/>
  <sheetViews>
    <sheetView showGridLines="0" showRowColHeaders="0" zoomScale="60" zoomScaleNormal="60" workbookViewId="0">
      <selection activeCell="G43" sqref="G43"/>
    </sheetView>
  </sheetViews>
  <sheetFormatPr defaultRowHeight="23.4" x14ac:dyDescent="0.45"/>
  <sheetData>
    <row r="1" spans="1:25" x14ac:dyDescent="0.45">
      <c r="A1" s="55"/>
      <c r="B1" s="55"/>
      <c r="C1" s="55"/>
      <c r="D1" s="55"/>
      <c r="E1" s="55"/>
      <c r="F1" s="55"/>
      <c r="G1" s="55"/>
      <c r="H1" s="55"/>
      <c r="I1" s="55"/>
      <c r="J1" s="55"/>
      <c r="K1" s="55"/>
      <c r="L1" s="55"/>
      <c r="M1" s="55"/>
      <c r="N1" s="55"/>
      <c r="O1" s="55"/>
      <c r="P1" s="55"/>
      <c r="Q1" s="55"/>
      <c r="R1" s="55"/>
      <c r="S1" s="55"/>
      <c r="T1" s="55"/>
      <c r="U1" s="55"/>
      <c r="V1" s="55"/>
      <c r="W1" s="55"/>
      <c r="X1" s="55"/>
      <c r="Y1" s="55"/>
    </row>
    <row r="2" spans="1:25" x14ac:dyDescent="0.45">
      <c r="A2" s="55"/>
      <c r="B2" s="55"/>
      <c r="C2" s="55"/>
      <c r="D2" s="55"/>
      <c r="E2" s="55"/>
      <c r="F2" s="55"/>
      <c r="G2" s="55"/>
      <c r="H2" s="55"/>
      <c r="I2" s="55"/>
      <c r="J2" s="55"/>
      <c r="K2" s="55"/>
      <c r="L2" s="55"/>
      <c r="M2" s="55"/>
      <c r="N2" s="55"/>
      <c r="O2" s="55"/>
      <c r="P2" s="55"/>
      <c r="Q2" s="55"/>
      <c r="R2" s="55"/>
      <c r="S2" s="55"/>
      <c r="T2" s="55"/>
      <c r="U2" s="55"/>
      <c r="V2" s="55"/>
      <c r="W2" s="55"/>
      <c r="X2" s="55"/>
      <c r="Y2" s="55"/>
    </row>
    <row r="3" spans="1:25" x14ac:dyDescent="0.45">
      <c r="A3" s="55"/>
      <c r="B3" s="55"/>
      <c r="C3" s="55"/>
      <c r="D3" s="55"/>
      <c r="E3" s="55"/>
      <c r="F3" s="55"/>
      <c r="G3" s="55"/>
      <c r="H3" s="55"/>
      <c r="I3" s="55"/>
      <c r="J3" s="55"/>
      <c r="K3" s="55"/>
      <c r="L3" s="55"/>
      <c r="M3" s="55"/>
      <c r="N3" s="55"/>
      <c r="O3" s="55"/>
      <c r="P3" s="55"/>
      <c r="Q3" s="55"/>
      <c r="R3" s="55"/>
      <c r="S3" s="55"/>
      <c r="T3" s="55"/>
      <c r="U3" s="55"/>
      <c r="V3" s="55"/>
      <c r="W3" s="55"/>
      <c r="X3" s="55"/>
      <c r="Y3" s="55"/>
    </row>
    <row r="4" spans="1:25" x14ac:dyDescent="0.45">
      <c r="A4" s="55"/>
      <c r="B4" s="55"/>
      <c r="C4" s="55"/>
      <c r="D4" s="55"/>
      <c r="E4" s="55"/>
      <c r="F4" s="55"/>
      <c r="G4" s="55"/>
      <c r="H4" s="55"/>
      <c r="I4" s="55"/>
      <c r="J4" s="55"/>
      <c r="K4" s="55"/>
      <c r="L4" s="55"/>
      <c r="M4" s="55"/>
      <c r="N4" s="55"/>
      <c r="O4" s="55"/>
      <c r="P4" s="55"/>
      <c r="Q4" s="55"/>
      <c r="R4" s="55"/>
      <c r="S4" s="55"/>
      <c r="T4" s="55"/>
      <c r="U4" s="55"/>
      <c r="V4" s="55"/>
      <c r="W4" s="55"/>
      <c r="X4" s="55"/>
      <c r="Y4" s="55"/>
    </row>
    <row r="5" spans="1:25" x14ac:dyDescent="0.45">
      <c r="A5" s="55"/>
      <c r="B5" s="55"/>
      <c r="C5" s="55"/>
      <c r="D5" s="55"/>
      <c r="E5" s="55"/>
      <c r="F5" s="55"/>
      <c r="G5" s="55"/>
      <c r="H5" s="55"/>
      <c r="I5" s="55"/>
      <c r="J5" s="55"/>
      <c r="K5" s="55"/>
      <c r="L5" s="55"/>
      <c r="M5" s="55"/>
      <c r="N5" s="55"/>
      <c r="O5" s="55"/>
      <c r="P5" s="55"/>
      <c r="Q5" s="55"/>
      <c r="R5" s="55"/>
      <c r="S5" s="55"/>
      <c r="T5" s="55"/>
      <c r="U5" s="55"/>
      <c r="V5" s="55"/>
      <c r="W5" s="55"/>
      <c r="X5" s="55"/>
      <c r="Y5" s="55"/>
    </row>
    <row r="6" spans="1:25" x14ac:dyDescent="0.45">
      <c r="A6" s="55"/>
      <c r="B6" s="55"/>
      <c r="C6" s="55"/>
      <c r="D6" s="55"/>
      <c r="E6" s="55"/>
      <c r="F6" s="55"/>
      <c r="G6" s="55"/>
      <c r="H6" s="55"/>
      <c r="I6" s="55"/>
      <c r="J6" s="55"/>
      <c r="K6" s="55"/>
      <c r="L6" s="55"/>
      <c r="M6" s="55"/>
      <c r="N6" s="55"/>
      <c r="O6" s="55"/>
      <c r="P6" s="55"/>
      <c r="Q6" s="55"/>
      <c r="R6" s="55"/>
      <c r="S6" s="55"/>
      <c r="T6" s="55"/>
      <c r="U6" s="55"/>
      <c r="V6" s="55"/>
      <c r="W6" s="55"/>
      <c r="X6" s="55"/>
      <c r="Y6" s="55"/>
    </row>
    <row r="7" spans="1:25" x14ac:dyDescent="0.45">
      <c r="A7" s="55"/>
      <c r="B7" s="55"/>
      <c r="C7" s="55"/>
      <c r="D7" s="55"/>
      <c r="E7" s="55"/>
      <c r="F7" s="55"/>
      <c r="G7" s="55"/>
      <c r="H7" s="55"/>
      <c r="I7" s="55"/>
      <c r="J7" s="55"/>
      <c r="K7" s="55"/>
      <c r="L7" s="55"/>
      <c r="M7" s="55"/>
      <c r="N7" s="55"/>
      <c r="O7" s="55"/>
      <c r="P7" s="55"/>
      <c r="Q7" s="55"/>
      <c r="R7" s="55"/>
      <c r="S7" s="55"/>
      <c r="T7" s="55"/>
      <c r="U7" s="55"/>
      <c r="V7" s="55"/>
      <c r="W7" s="55"/>
      <c r="X7" s="55"/>
      <c r="Y7" s="55"/>
    </row>
    <row r="8" spans="1:25" x14ac:dyDescent="0.45">
      <c r="A8" s="55"/>
      <c r="B8" s="55"/>
      <c r="C8" s="55"/>
      <c r="D8" s="55"/>
      <c r="E8" s="55"/>
      <c r="F8" s="55"/>
      <c r="G8" s="55"/>
      <c r="H8" s="55"/>
      <c r="I8" s="55"/>
      <c r="J8" s="55"/>
      <c r="K8" s="55"/>
      <c r="L8" s="55"/>
      <c r="M8" s="55"/>
      <c r="N8" s="55"/>
      <c r="O8" s="55"/>
      <c r="P8" s="55"/>
      <c r="Q8" s="55"/>
      <c r="R8" s="55"/>
      <c r="S8" s="55"/>
      <c r="T8" s="55"/>
      <c r="U8" s="55"/>
      <c r="V8" s="55"/>
      <c r="W8" s="55"/>
      <c r="X8" s="55"/>
      <c r="Y8" s="55"/>
    </row>
    <row r="9" spans="1:25" x14ac:dyDescent="0.45">
      <c r="A9" s="55"/>
      <c r="B9" s="55"/>
      <c r="C9" s="55"/>
      <c r="D9" s="55"/>
      <c r="E9" s="55"/>
      <c r="F9" s="55"/>
      <c r="G9" s="55"/>
      <c r="H9" s="55"/>
      <c r="I9" s="55"/>
      <c r="J9" s="55"/>
      <c r="K9" s="55"/>
      <c r="L9" s="55"/>
      <c r="M9" s="55"/>
      <c r="N9" s="55"/>
      <c r="O9" s="55"/>
      <c r="P9" s="55"/>
      <c r="Q9" s="55"/>
      <c r="R9" s="55"/>
      <c r="S9" s="55"/>
      <c r="T9" s="55"/>
      <c r="U9" s="55"/>
      <c r="V9" s="55"/>
      <c r="W9" s="55"/>
      <c r="X9" s="55"/>
      <c r="Y9" s="55"/>
    </row>
    <row r="10" spans="1:25"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row>
    <row r="11" spans="1:25"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row>
    <row r="12" spans="1:25"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row>
    <row r="13" spans="1:25"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row>
    <row r="14" spans="1:25"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row>
    <row r="15" spans="1:25"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row>
    <row r="16" spans="1:25"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row>
    <row r="17" spans="1:25"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row>
    <row r="18" spans="1:25"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row>
    <row r="19" spans="1:25"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row>
    <row r="20" spans="1:25"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row>
    <row r="21" spans="1:25"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row>
    <row r="22" spans="1:25"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row>
    <row r="23" spans="1:25"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row>
    <row r="24" spans="1:25"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row>
    <row r="25" spans="1:25"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row>
    <row r="26" spans="1:25"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row>
    <row r="27" spans="1:25"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row>
    <row r="28" spans="1:25"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row>
    <row r="29" spans="1:25"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row>
    <row r="30" spans="1:25"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row>
    <row r="31" spans="1:25"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row>
    <row r="32" spans="1:25"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row>
    <row r="33" spans="1:25"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row>
    <row r="34" spans="1:25"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row>
    <row r="35" spans="1:25"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row>
    <row r="36" spans="1:25"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row>
    <row r="37" spans="1:25"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row>
    <row r="38" spans="1:25"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row>
    <row r="39" spans="1:25"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row>
    <row r="40" spans="1:25"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row>
    <row r="41" spans="1:25"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row>
    <row r="42" spans="1:25"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row>
  </sheetData>
  <sheetProtection algorithmName="SHA-512" hashValue="X3R7BA9m3NuoihEzflXZ3oOP+PBLVspWzfU5Aj4MvG6+VmXOqTmHv4zgzUJOySpI5ZOpVwEe5AyS4sUSoDXF1A==" saltValue="9nBlA3zCc8OpGn4dmhhPoQ==" spinCount="100000" sheet="1" objects="1" scenarios="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F918-0A58-4245-AF2D-301581058FCA}">
  <sheetPr codeName="Sheet5">
    <tabColor rgb="FFFF6600"/>
  </sheetPr>
  <dimension ref="A1:AA44"/>
  <sheetViews>
    <sheetView showGridLines="0" showRowColHeaders="0" zoomScale="60" zoomScaleNormal="60" workbookViewId="0">
      <selection activeCell="Q40" sqref="Q40"/>
    </sheetView>
  </sheetViews>
  <sheetFormatPr defaultRowHeight="23.4" x14ac:dyDescent="0.45"/>
  <sheetData>
    <row r="1" spans="1:27" x14ac:dyDescent="0.45">
      <c r="A1" s="55"/>
      <c r="B1" s="55"/>
      <c r="C1" s="55"/>
      <c r="D1" s="55"/>
      <c r="E1" s="55"/>
      <c r="F1" s="55"/>
      <c r="G1" s="55"/>
      <c r="H1" s="55"/>
      <c r="I1" s="55"/>
      <c r="J1" s="55"/>
      <c r="K1" s="55"/>
      <c r="L1" s="55"/>
      <c r="M1" s="55"/>
      <c r="N1" s="55"/>
      <c r="O1" s="55"/>
      <c r="P1" s="55"/>
      <c r="Q1" s="55"/>
      <c r="R1" s="55"/>
      <c r="S1" s="55"/>
      <c r="T1" s="55"/>
      <c r="U1" s="55"/>
      <c r="V1" s="55"/>
      <c r="W1" s="55"/>
      <c r="X1" s="55"/>
      <c r="Y1" s="55"/>
      <c r="Z1" s="55"/>
      <c r="AA1" s="55"/>
    </row>
    <row r="2" spans="1:27" x14ac:dyDescent="0.45">
      <c r="A2" s="55"/>
      <c r="B2" s="55"/>
      <c r="C2" s="55"/>
      <c r="D2" s="55"/>
      <c r="E2" s="55"/>
      <c r="F2" s="55"/>
      <c r="G2" s="55"/>
      <c r="H2" s="55"/>
      <c r="I2" s="55"/>
      <c r="J2" s="55"/>
      <c r="K2" s="55"/>
      <c r="L2" s="55"/>
      <c r="M2" s="55"/>
      <c r="N2" s="55"/>
      <c r="O2" s="55"/>
      <c r="P2" s="55"/>
      <c r="Q2" s="55"/>
      <c r="R2" s="55"/>
      <c r="S2" s="55"/>
      <c r="T2" s="55"/>
      <c r="U2" s="55"/>
      <c r="V2" s="55"/>
      <c r="W2" s="55"/>
      <c r="X2" s="55"/>
      <c r="Y2" s="55"/>
      <c r="Z2" s="55"/>
      <c r="AA2" s="55"/>
    </row>
    <row r="3" spans="1:27" x14ac:dyDescent="0.45">
      <c r="A3" s="55"/>
      <c r="B3" s="55"/>
      <c r="C3" s="55"/>
      <c r="D3" s="55"/>
      <c r="E3" s="55"/>
      <c r="F3" s="55"/>
      <c r="G3" s="55"/>
      <c r="H3" s="55"/>
      <c r="I3" s="55"/>
      <c r="J3" s="55"/>
      <c r="K3" s="55"/>
      <c r="L3" s="55"/>
      <c r="M3" s="55"/>
      <c r="N3" s="55"/>
      <c r="O3" s="55"/>
      <c r="P3" s="55"/>
      <c r="Q3" s="55"/>
      <c r="R3" s="55"/>
      <c r="S3" s="55"/>
      <c r="T3" s="55"/>
      <c r="U3" s="55"/>
      <c r="V3" s="55"/>
      <c r="W3" s="55"/>
      <c r="X3" s="55"/>
      <c r="Y3" s="55"/>
      <c r="Z3" s="55"/>
      <c r="AA3" s="55"/>
    </row>
    <row r="4" spans="1:27" x14ac:dyDescent="0.45">
      <c r="A4" s="55"/>
      <c r="B4" s="55"/>
      <c r="C4" s="55"/>
      <c r="D4" s="55"/>
      <c r="E4" s="55"/>
      <c r="F4" s="55"/>
      <c r="G4" s="55"/>
      <c r="H4" s="55"/>
      <c r="I4" s="55"/>
      <c r="J4" s="55"/>
      <c r="K4" s="55"/>
      <c r="L4" s="55"/>
      <c r="M4" s="55"/>
      <c r="N4" s="55"/>
      <c r="O4" s="55"/>
      <c r="P4" s="55"/>
      <c r="Q4" s="55"/>
      <c r="R4" s="55"/>
      <c r="S4" s="55"/>
      <c r="T4" s="55"/>
      <c r="U4" s="55"/>
      <c r="V4" s="55"/>
      <c r="W4" s="55"/>
      <c r="X4" s="55"/>
      <c r="Y4" s="55"/>
      <c r="Z4" s="55"/>
      <c r="AA4" s="55"/>
    </row>
    <row r="5" spans="1:27" x14ac:dyDescent="0.45">
      <c r="A5" s="55"/>
      <c r="B5" s="55"/>
      <c r="C5" s="55"/>
      <c r="D5" s="55"/>
      <c r="E5" s="55"/>
      <c r="F5" s="55"/>
      <c r="G5" s="55"/>
      <c r="H5" s="55"/>
      <c r="I5" s="55"/>
      <c r="J5" s="55"/>
      <c r="K5" s="55"/>
      <c r="L5" s="55"/>
      <c r="M5" s="55"/>
      <c r="N5" s="55"/>
      <c r="O5" s="55"/>
      <c r="P5" s="55"/>
      <c r="Q5" s="55"/>
      <c r="R5" s="55"/>
      <c r="S5" s="55"/>
      <c r="T5" s="55"/>
      <c r="U5" s="55"/>
      <c r="V5" s="55"/>
      <c r="W5" s="55"/>
      <c r="X5" s="55"/>
      <c r="Y5" s="55"/>
      <c r="Z5" s="55"/>
      <c r="AA5" s="55"/>
    </row>
    <row r="6" spans="1:27" x14ac:dyDescent="0.45">
      <c r="A6" s="55"/>
      <c r="B6" s="55"/>
      <c r="C6" s="55"/>
      <c r="D6" s="55"/>
      <c r="E6" s="55"/>
      <c r="F6" s="55"/>
      <c r="G6" s="55"/>
      <c r="H6" s="55"/>
      <c r="I6" s="55"/>
      <c r="J6" s="55"/>
      <c r="K6" s="55"/>
      <c r="L6" s="55"/>
      <c r="M6" s="55"/>
      <c r="N6" s="55"/>
      <c r="O6" s="55"/>
      <c r="P6" s="55"/>
      <c r="Q6" s="55"/>
      <c r="R6" s="55"/>
      <c r="S6" s="55"/>
      <c r="T6" s="55"/>
      <c r="U6" s="55"/>
      <c r="V6" s="55"/>
      <c r="W6" s="55"/>
      <c r="X6" s="55"/>
      <c r="Y6" s="55"/>
      <c r="Z6" s="55"/>
      <c r="AA6" s="55"/>
    </row>
    <row r="7" spans="1:27" x14ac:dyDescent="0.45">
      <c r="A7" s="55"/>
      <c r="B7" s="55"/>
      <c r="C7" s="55"/>
      <c r="D7" s="55"/>
      <c r="E7" s="55"/>
      <c r="F7" s="55"/>
      <c r="G7" s="55"/>
      <c r="H7" s="55"/>
      <c r="I7" s="55"/>
      <c r="J7" s="55"/>
      <c r="K7" s="55"/>
      <c r="L7" s="55"/>
      <c r="M7" s="55"/>
      <c r="N7" s="55"/>
      <c r="O7" s="55"/>
      <c r="P7" s="55"/>
      <c r="Q7" s="55"/>
      <c r="R7" s="55"/>
      <c r="S7" s="55"/>
      <c r="T7" s="55"/>
      <c r="U7" s="55"/>
      <c r="V7" s="55"/>
      <c r="W7" s="55"/>
      <c r="X7" s="55"/>
      <c r="Y7" s="55"/>
      <c r="Z7" s="55"/>
      <c r="AA7" s="55"/>
    </row>
    <row r="8" spans="1:27" x14ac:dyDescent="0.45">
      <c r="A8" s="55"/>
      <c r="B8" s="55"/>
      <c r="C8" s="55"/>
      <c r="D8" s="55"/>
      <c r="E8" s="55"/>
      <c r="F8" s="55"/>
      <c r="G8" s="55"/>
      <c r="H8" s="55"/>
      <c r="I8" s="55"/>
      <c r="J8" s="55"/>
      <c r="K8" s="55"/>
      <c r="L8" s="55"/>
      <c r="M8" s="55"/>
      <c r="N8" s="55"/>
      <c r="O8" s="55"/>
      <c r="P8" s="55"/>
      <c r="Q8" s="55"/>
      <c r="R8" s="55"/>
      <c r="S8" s="55"/>
      <c r="T8" s="55"/>
      <c r="U8" s="55"/>
      <c r="V8" s="55"/>
      <c r="W8" s="55"/>
      <c r="X8" s="55"/>
      <c r="Y8" s="55"/>
      <c r="Z8" s="55"/>
      <c r="AA8" s="55"/>
    </row>
    <row r="9" spans="1:27" x14ac:dyDescent="0.45">
      <c r="A9" s="55"/>
      <c r="B9" s="55"/>
      <c r="C9" s="55"/>
      <c r="D9" s="55"/>
      <c r="E9" s="55"/>
      <c r="F9" s="55"/>
      <c r="G9" s="55"/>
      <c r="H9" s="55"/>
      <c r="I9" s="55"/>
      <c r="J9" s="55"/>
      <c r="K9" s="55"/>
      <c r="L9" s="55"/>
      <c r="M9" s="55"/>
      <c r="N9" s="55"/>
      <c r="O9" s="55"/>
      <c r="P9" s="55"/>
      <c r="Q9" s="55"/>
      <c r="R9" s="55"/>
      <c r="S9" s="55"/>
      <c r="T9" s="55"/>
      <c r="U9" s="55"/>
      <c r="V9" s="55"/>
      <c r="W9" s="55"/>
      <c r="X9" s="55"/>
      <c r="Y9" s="55"/>
      <c r="Z9" s="55"/>
      <c r="AA9" s="55"/>
    </row>
    <row r="10" spans="1:27"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c r="AA10" s="55"/>
    </row>
    <row r="11" spans="1:27"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row>
    <row r="12" spans="1:27"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row>
    <row r="13" spans="1:27"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c r="AA13" s="55"/>
    </row>
    <row r="14" spans="1:27"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c r="AA14" s="55"/>
    </row>
    <row r="15" spans="1:27"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c r="AA15" s="55"/>
    </row>
    <row r="16" spans="1:27"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c r="AA16" s="55"/>
    </row>
    <row r="17" spans="1:27"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c r="AA17" s="55"/>
    </row>
    <row r="18" spans="1:27"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c r="AA18" s="55"/>
    </row>
    <row r="19" spans="1:27"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c r="AA19" s="55"/>
    </row>
    <row r="20" spans="1:27"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c r="AA20" s="55"/>
    </row>
    <row r="21" spans="1:27"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c r="AA21" s="55"/>
    </row>
    <row r="22" spans="1:27"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c r="AA22" s="55"/>
    </row>
    <row r="23" spans="1:27"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c r="AA23" s="55"/>
    </row>
    <row r="24" spans="1:27"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c r="AA24" s="55"/>
    </row>
    <row r="25" spans="1:27"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c r="AA25" s="55"/>
    </row>
    <row r="26" spans="1:27"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row>
    <row r="27" spans="1:27"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row>
    <row r="28" spans="1:27"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c r="AA28" s="55"/>
    </row>
    <row r="29" spans="1:27"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c r="AA29" s="55"/>
    </row>
    <row r="30" spans="1:27"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c r="AA30" s="55"/>
    </row>
    <row r="31" spans="1:27"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c r="AA31" s="55"/>
    </row>
    <row r="32" spans="1:27"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c r="AA32" s="55"/>
    </row>
    <row r="33" spans="1:27"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c r="AA33" s="55"/>
    </row>
    <row r="34" spans="1:27"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c r="AA34" s="55"/>
    </row>
    <row r="35" spans="1:27"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c r="AA35" s="55"/>
    </row>
    <row r="36" spans="1:27"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c r="AA36" s="55"/>
    </row>
    <row r="37" spans="1:27"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c r="AA37" s="55"/>
    </row>
    <row r="38" spans="1:27"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row>
    <row r="39" spans="1:27"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row>
    <row r="40" spans="1:27"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row>
    <row r="41" spans="1:27"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row>
    <row r="42" spans="1:27"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row>
    <row r="43" spans="1:27" x14ac:dyDescent="0.45">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row>
    <row r="44" spans="1:27" x14ac:dyDescent="0.45">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row>
  </sheetData>
  <sheetProtection algorithmName="SHA-512" hashValue="uDEYm5DARAm2Q6C1XMaDVpXFYH5M15i4PeIgvaQhWRLJl2ZbO1ltav5DnnMYOCgAYTCnbQJOsdn0CciP0WtgoQ==" saltValue="nZmCjCihYftFuMiw9iXlEA==" spinCount="100000" sheet="1" selectLockedCells="1" pivotTables="0" selectUnlockedCell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3B0ED-FD29-4EB4-93EA-2A3CACBB648E}">
  <sheetPr codeName="Sheet3">
    <tabColor theme="0" tint="-0.249977111117893"/>
  </sheetPr>
  <dimension ref="A1:AA46"/>
  <sheetViews>
    <sheetView showGridLines="0" showRowColHeaders="0" zoomScale="60" zoomScaleNormal="60" workbookViewId="0">
      <selection activeCell="J54" sqref="J54"/>
    </sheetView>
  </sheetViews>
  <sheetFormatPr defaultRowHeight="23.4" x14ac:dyDescent="0.45"/>
  <cols>
    <col min="4" max="4" width="9.06640625" customWidth="1"/>
    <col min="5" max="5" width="2.86328125" customWidth="1"/>
    <col min="9" max="9" width="10.86328125" customWidth="1"/>
    <col min="14" max="14" width="9.3984375" customWidth="1"/>
    <col min="17" max="17" width="10.3984375" customWidth="1"/>
    <col min="22" max="22" width="12.59765625" customWidth="1"/>
    <col min="23" max="23" width="10.73046875" customWidth="1"/>
  </cols>
  <sheetData>
    <row r="1" spans="1:27" x14ac:dyDescent="0.45">
      <c r="A1" s="55"/>
      <c r="B1" s="55"/>
      <c r="C1" s="55"/>
      <c r="D1" s="55"/>
      <c r="E1" s="55"/>
      <c r="F1" s="55"/>
      <c r="G1" s="55"/>
      <c r="H1" s="55"/>
      <c r="I1" s="55"/>
      <c r="J1" s="55"/>
      <c r="K1" s="55"/>
      <c r="L1" s="55"/>
      <c r="M1" s="55"/>
      <c r="N1" s="55"/>
      <c r="O1" s="55"/>
      <c r="P1" s="55"/>
      <c r="Q1" s="55"/>
      <c r="R1" s="55"/>
      <c r="S1" s="55"/>
      <c r="T1" s="55"/>
      <c r="U1" s="55"/>
      <c r="V1" s="55"/>
      <c r="W1" s="55"/>
      <c r="X1" s="55"/>
      <c r="Y1" s="55"/>
      <c r="Z1" s="55"/>
      <c r="AA1" s="55"/>
    </row>
    <row r="2" spans="1:27" x14ac:dyDescent="0.45">
      <c r="A2" s="55"/>
      <c r="B2" s="55"/>
      <c r="C2" s="55"/>
      <c r="D2" s="55"/>
      <c r="E2" s="55"/>
      <c r="F2" s="55"/>
      <c r="G2" s="55"/>
      <c r="H2" s="55"/>
      <c r="I2" s="55"/>
      <c r="J2" s="55"/>
      <c r="K2" s="55"/>
      <c r="L2" s="55"/>
      <c r="M2" s="55"/>
      <c r="N2" s="55"/>
      <c r="O2" s="55"/>
      <c r="P2" s="55"/>
      <c r="Q2" s="55"/>
      <c r="R2" s="55"/>
      <c r="S2" s="55"/>
      <c r="T2" s="55"/>
      <c r="U2" s="55"/>
      <c r="V2" s="55"/>
      <c r="W2" s="55"/>
      <c r="X2" s="55"/>
      <c r="Y2" s="55"/>
      <c r="Z2" s="55"/>
      <c r="AA2" s="55"/>
    </row>
    <row r="3" spans="1:27" x14ac:dyDescent="0.45">
      <c r="A3" s="55"/>
      <c r="B3" s="55"/>
      <c r="C3" s="55"/>
      <c r="D3" s="55"/>
      <c r="E3" s="55"/>
      <c r="F3" s="55"/>
      <c r="G3" s="55"/>
      <c r="H3" s="55"/>
      <c r="I3" s="55"/>
      <c r="J3" s="55"/>
      <c r="K3" s="55"/>
      <c r="L3" s="55"/>
      <c r="M3" s="55"/>
      <c r="N3" s="55"/>
      <c r="O3" s="55"/>
      <c r="P3" s="55"/>
      <c r="Q3" s="55"/>
      <c r="R3" s="55"/>
      <c r="S3" s="55"/>
      <c r="T3" s="55"/>
      <c r="U3" s="55"/>
      <c r="V3" s="55"/>
      <c r="W3" s="55"/>
      <c r="X3" s="55"/>
      <c r="Y3" s="55"/>
      <c r="Z3" s="55"/>
      <c r="AA3" s="55"/>
    </row>
    <row r="4" spans="1:27" x14ac:dyDescent="0.45">
      <c r="A4" s="55"/>
      <c r="B4" s="55"/>
      <c r="C4" s="55"/>
      <c r="D4" s="55"/>
      <c r="E4" s="55"/>
      <c r="F4" s="55"/>
      <c r="G4" s="55"/>
      <c r="H4" s="55"/>
      <c r="I4" s="55"/>
      <c r="J4" s="55"/>
      <c r="K4" s="55"/>
      <c r="L4" s="55"/>
      <c r="M4" s="55"/>
      <c r="N4" s="55"/>
      <c r="O4" s="55"/>
      <c r="P4" s="55"/>
      <c r="Q4" s="55"/>
      <c r="R4" s="55"/>
      <c r="S4" s="55"/>
      <c r="T4" s="55"/>
      <c r="U4" s="55"/>
      <c r="V4" s="55"/>
      <c r="W4" s="55"/>
      <c r="X4" s="55"/>
      <c r="Y4" s="55"/>
      <c r="Z4" s="55"/>
      <c r="AA4" s="55"/>
    </row>
    <row r="5" spans="1:27" x14ac:dyDescent="0.45">
      <c r="A5" s="55"/>
      <c r="B5" s="55"/>
      <c r="C5" s="55"/>
      <c r="D5" s="55"/>
      <c r="E5" s="55"/>
      <c r="F5" s="55"/>
      <c r="G5" s="55"/>
      <c r="H5" s="55"/>
      <c r="I5" s="55"/>
      <c r="J5" s="55"/>
      <c r="K5" s="55"/>
      <c r="L5" s="55"/>
      <c r="M5" s="55"/>
      <c r="N5" s="55"/>
      <c r="O5" s="55"/>
      <c r="P5" s="55"/>
      <c r="Q5" s="55"/>
      <c r="R5" s="55"/>
      <c r="S5" s="55"/>
      <c r="T5" s="55"/>
      <c r="U5" s="55"/>
      <c r="V5" s="55"/>
      <c r="W5" s="55"/>
      <c r="X5" s="55"/>
      <c r="Y5" s="55"/>
      <c r="Z5" s="55"/>
      <c r="AA5" s="55"/>
    </row>
    <row r="6" spans="1:27" x14ac:dyDescent="0.45">
      <c r="A6" s="55"/>
      <c r="B6" s="55"/>
      <c r="C6" s="55"/>
      <c r="D6" s="55"/>
      <c r="E6" s="55"/>
      <c r="F6" s="55"/>
      <c r="G6" s="55"/>
      <c r="H6" s="55"/>
      <c r="I6" s="55"/>
      <c r="J6" s="55"/>
      <c r="K6" s="55"/>
      <c r="L6" s="55"/>
      <c r="M6" s="55"/>
      <c r="N6" s="55"/>
      <c r="O6" s="55"/>
      <c r="P6" s="55"/>
      <c r="Q6" s="55"/>
      <c r="R6" s="55"/>
      <c r="S6" s="55"/>
      <c r="T6" s="55"/>
      <c r="U6" s="55"/>
      <c r="V6" s="55"/>
      <c r="W6" s="55"/>
      <c r="X6" s="55"/>
      <c r="Y6" s="55"/>
      <c r="Z6" s="55"/>
      <c r="AA6" s="55"/>
    </row>
    <row r="7" spans="1:27" x14ac:dyDescent="0.45">
      <c r="A7" s="55"/>
      <c r="B7" s="55"/>
      <c r="C7" s="55"/>
      <c r="D7" s="55"/>
      <c r="E7" s="55"/>
      <c r="F7" s="55"/>
      <c r="G7" s="55"/>
      <c r="H7" s="55"/>
      <c r="I7" s="55"/>
      <c r="J7" s="55"/>
      <c r="K7" s="55"/>
      <c r="L7" s="55"/>
      <c r="M7" s="55"/>
      <c r="N7" s="55"/>
      <c r="O7" s="55"/>
      <c r="P7" s="55"/>
      <c r="Q7" s="55"/>
      <c r="R7" s="55"/>
      <c r="S7" s="55"/>
      <c r="T7" s="55"/>
      <c r="U7" s="55"/>
      <c r="V7" s="55"/>
      <c r="W7" s="55"/>
      <c r="X7" s="55"/>
      <c r="Y7" s="55"/>
      <c r="Z7" s="55"/>
      <c r="AA7" s="55"/>
    </row>
    <row r="8" spans="1:27" x14ac:dyDescent="0.45">
      <c r="A8" s="55"/>
      <c r="B8" s="55"/>
      <c r="C8" s="55"/>
      <c r="D8" s="55"/>
      <c r="E8" s="55"/>
      <c r="F8" s="55"/>
      <c r="G8" s="55"/>
      <c r="H8" s="55"/>
      <c r="I8" s="55"/>
      <c r="J8" s="55"/>
      <c r="K8" s="55"/>
      <c r="L8" s="55"/>
      <c r="M8" s="55"/>
      <c r="N8" s="55"/>
      <c r="O8" s="55"/>
      <c r="P8" s="55"/>
      <c r="Q8" s="55"/>
      <c r="R8" s="55"/>
      <c r="S8" s="55"/>
      <c r="T8" s="55"/>
      <c r="U8" s="55"/>
      <c r="V8" s="55"/>
      <c r="W8" s="55"/>
      <c r="X8" s="55"/>
      <c r="Y8" s="55"/>
      <c r="Z8" s="55"/>
      <c r="AA8" s="55"/>
    </row>
    <row r="9" spans="1:27" x14ac:dyDescent="0.45">
      <c r="A9" s="55"/>
      <c r="B9" s="55"/>
      <c r="C9" s="55"/>
      <c r="D9" s="55"/>
      <c r="E9" s="55"/>
      <c r="F9" s="55"/>
      <c r="G9" s="55"/>
      <c r="H9" s="55"/>
      <c r="I9" s="55"/>
      <c r="J9" s="55"/>
      <c r="K9" s="55"/>
      <c r="L9" s="55"/>
      <c r="M9" s="55"/>
      <c r="N9" s="55"/>
      <c r="O9" s="55"/>
      <c r="P9" s="55"/>
      <c r="Q9" s="55"/>
      <c r="R9" s="55"/>
      <c r="S9" s="55"/>
      <c r="T9" s="55"/>
      <c r="U9" s="55"/>
      <c r="V9" s="55"/>
      <c r="W9" s="55"/>
      <c r="X9" s="55"/>
      <c r="Y9" s="55"/>
      <c r="Z9" s="55"/>
      <c r="AA9" s="55"/>
    </row>
    <row r="10" spans="1:27" x14ac:dyDescent="0.45">
      <c r="A10" s="55"/>
      <c r="B10" s="55"/>
      <c r="C10" s="55"/>
      <c r="D10" s="55"/>
      <c r="E10" s="55"/>
      <c r="F10" s="55"/>
      <c r="G10" s="55"/>
      <c r="H10" s="55"/>
      <c r="I10" s="55"/>
      <c r="J10" s="55"/>
      <c r="K10" s="55"/>
      <c r="L10" s="55"/>
      <c r="M10" s="55"/>
      <c r="N10" s="55"/>
      <c r="O10" s="55"/>
      <c r="P10" s="55"/>
      <c r="Q10" s="55"/>
      <c r="R10" s="55"/>
      <c r="S10" s="55"/>
      <c r="T10" s="55"/>
      <c r="U10" s="55"/>
      <c r="V10" s="55"/>
      <c r="W10" s="55"/>
      <c r="X10" s="55"/>
      <c r="Y10" s="55"/>
      <c r="Z10" s="55"/>
      <c r="AA10" s="55"/>
    </row>
    <row r="11" spans="1:27" x14ac:dyDescent="0.45">
      <c r="A11" s="55"/>
      <c r="B11" s="55"/>
      <c r="C11" s="55"/>
      <c r="D11" s="55"/>
      <c r="E11" s="55"/>
      <c r="F11" s="55"/>
      <c r="G11" s="55"/>
      <c r="H11" s="55"/>
      <c r="I11" s="55"/>
      <c r="J11" s="55"/>
      <c r="K11" s="55"/>
      <c r="L11" s="55"/>
      <c r="M11" s="55"/>
      <c r="N11" s="55"/>
      <c r="O11" s="55"/>
      <c r="P11" s="55"/>
      <c r="Q11" s="55"/>
      <c r="R11" s="55"/>
      <c r="S11" s="55"/>
      <c r="T11" s="55"/>
      <c r="U11" s="55"/>
      <c r="V11" s="55"/>
      <c r="W11" s="55"/>
      <c r="X11" s="55"/>
      <c r="Y11" s="55"/>
      <c r="Z11" s="55"/>
      <c r="AA11" s="55"/>
    </row>
    <row r="12" spans="1:27" x14ac:dyDescent="0.45">
      <c r="A12" s="55"/>
      <c r="B12" s="55"/>
      <c r="C12" s="55"/>
      <c r="D12" s="55"/>
      <c r="E12" s="55"/>
      <c r="F12" s="55"/>
      <c r="G12" s="55"/>
      <c r="H12" s="55"/>
      <c r="I12" s="55"/>
      <c r="J12" s="55"/>
      <c r="K12" s="55"/>
      <c r="L12" s="55"/>
      <c r="M12" s="55"/>
      <c r="N12" s="55"/>
      <c r="O12" s="55"/>
      <c r="P12" s="55"/>
      <c r="Q12" s="55"/>
      <c r="R12" s="55"/>
      <c r="S12" s="55"/>
      <c r="T12" s="55"/>
      <c r="U12" s="55"/>
      <c r="V12" s="55"/>
      <c r="W12" s="55"/>
      <c r="X12" s="55"/>
      <c r="Y12" s="55"/>
      <c r="Z12" s="55"/>
      <c r="AA12" s="55"/>
    </row>
    <row r="13" spans="1:27" x14ac:dyDescent="0.45">
      <c r="A13" s="55"/>
      <c r="B13" s="55"/>
      <c r="C13" s="55"/>
      <c r="D13" s="55"/>
      <c r="E13" s="55"/>
      <c r="F13" s="55"/>
      <c r="G13" s="55"/>
      <c r="H13" s="55"/>
      <c r="I13" s="55"/>
      <c r="J13" s="55"/>
      <c r="K13" s="55"/>
      <c r="L13" s="55"/>
      <c r="M13" s="55"/>
      <c r="N13" s="55"/>
      <c r="O13" s="55"/>
      <c r="P13" s="55"/>
      <c r="Q13" s="55"/>
      <c r="R13" s="55"/>
      <c r="S13" s="55"/>
      <c r="T13" s="55"/>
      <c r="U13" s="55"/>
      <c r="V13" s="55"/>
      <c r="W13" s="55"/>
      <c r="X13" s="55"/>
      <c r="Y13" s="55"/>
      <c r="Z13" s="55"/>
      <c r="AA13" s="55"/>
    </row>
    <row r="14" spans="1:27" x14ac:dyDescent="0.45">
      <c r="A14" s="55"/>
      <c r="B14" s="55"/>
      <c r="C14" s="55"/>
      <c r="D14" s="55"/>
      <c r="E14" s="55"/>
      <c r="F14" s="55"/>
      <c r="G14" s="55"/>
      <c r="H14" s="55"/>
      <c r="I14" s="55"/>
      <c r="J14" s="55"/>
      <c r="K14" s="55"/>
      <c r="L14" s="55"/>
      <c r="M14" s="55"/>
      <c r="N14" s="55"/>
      <c r="O14" s="55"/>
      <c r="P14" s="55"/>
      <c r="Q14" s="55"/>
      <c r="R14" s="55"/>
      <c r="S14" s="55"/>
      <c r="T14" s="55"/>
      <c r="U14" s="55"/>
      <c r="V14" s="55"/>
      <c r="W14" s="55"/>
      <c r="X14" s="55"/>
      <c r="Y14" s="55"/>
      <c r="Z14" s="55"/>
      <c r="AA14" s="55"/>
    </row>
    <row r="15" spans="1:27" x14ac:dyDescent="0.45">
      <c r="A15" s="55"/>
      <c r="B15" s="55"/>
      <c r="C15" s="55"/>
      <c r="D15" s="55"/>
      <c r="E15" s="55"/>
      <c r="F15" s="55"/>
      <c r="G15" s="55"/>
      <c r="H15" s="55"/>
      <c r="I15" s="55"/>
      <c r="J15" s="55"/>
      <c r="K15" s="55"/>
      <c r="L15" s="55"/>
      <c r="M15" s="55"/>
      <c r="N15" s="55"/>
      <c r="O15" s="55"/>
      <c r="P15" s="55"/>
      <c r="Q15" s="55"/>
      <c r="R15" s="55"/>
      <c r="S15" s="55"/>
      <c r="T15" s="55"/>
      <c r="U15" s="55"/>
      <c r="V15" s="55"/>
      <c r="W15" s="55"/>
      <c r="X15" s="55"/>
      <c r="Y15" s="55"/>
      <c r="Z15" s="55"/>
      <c r="AA15" s="55"/>
    </row>
    <row r="16" spans="1:27" x14ac:dyDescent="0.45">
      <c r="A16" s="55"/>
      <c r="B16" s="55"/>
      <c r="C16" s="55"/>
      <c r="D16" s="55"/>
      <c r="E16" s="55"/>
      <c r="F16" s="55"/>
      <c r="G16" s="55"/>
      <c r="H16" s="55"/>
      <c r="I16" s="55"/>
      <c r="J16" s="55"/>
      <c r="K16" s="55"/>
      <c r="L16" s="55"/>
      <c r="M16" s="55"/>
      <c r="N16" s="55"/>
      <c r="O16" s="55"/>
      <c r="P16" s="55"/>
      <c r="Q16" s="55"/>
      <c r="R16" s="55"/>
      <c r="S16" s="55"/>
      <c r="T16" s="55"/>
      <c r="U16" s="55"/>
      <c r="V16" s="55"/>
      <c r="W16" s="55"/>
      <c r="X16" s="55"/>
      <c r="Y16" s="55"/>
      <c r="Z16" s="55"/>
      <c r="AA16" s="55"/>
    </row>
    <row r="17" spans="1:27" x14ac:dyDescent="0.45">
      <c r="A17" s="55"/>
      <c r="B17" s="55"/>
      <c r="C17" s="55"/>
      <c r="D17" s="55"/>
      <c r="E17" s="55"/>
      <c r="F17" s="55"/>
      <c r="G17" s="55"/>
      <c r="H17" s="55"/>
      <c r="I17" s="55"/>
      <c r="J17" s="55"/>
      <c r="K17" s="55"/>
      <c r="L17" s="55"/>
      <c r="M17" s="55"/>
      <c r="N17" s="55"/>
      <c r="O17" s="55"/>
      <c r="P17" s="55"/>
      <c r="Q17" s="55"/>
      <c r="R17" s="55"/>
      <c r="S17" s="55"/>
      <c r="T17" s="55"/>
      <c r="U17" s="55"/>
      <c r="V17" s="55"/>
      <c r="W17" s="55"/>
      <c r="X17" s="55"/>
      <c r="Y17" s="55"/>
      <c r="Z17" s="55"/>
      <c r="AA17" s="55"/>
    </row>
    <row r="18" spans="1:27" x14ac:dyDescent="0.45">
      <c r="A18" s="55"/>
      <c r="B18" s="55"/>
      <c r="C18" s="55"/>
      <c r="D18" s="55"/>
      <c r="E18" s="55"/>
      <c r="F18" s="55"/>
      <c r="G18" s="55"/>
      <c r="H18" s="55"/>
      <c r="I18" s="55"/>
      <c r="J18" s="55"/>
      <c r="K18" s="55"/>
      <c r="L18" s="55"/>
      <c r="M18" s="55"/>
      <c r="N18" s="55"/>
      <c r="O18" s="55"/>
      <c r="P18" s="55"/>
      <c r="Q18" s="55"/>
      <c r="R18" s="55"/>
      <c r="S18" s="55"/>
      <c r="T18" s="55"/>
      <c r="U18" s="55"/>
      <c r="V18" s="55"/>
      <c r="W18" s="55"/>
      <c r="X18" s="55"/>
      <c r="Y18" s="55"/>
      <c r="Z18" s="55"/>
      <c r="AA18" s="55"/>
    </row>
    <row r="19" spans="1:27" x14ac:dyDescent="0.45">
      <c r="A19" s="55"/>
      <c r="B19" s="55"/>
      <c r="C19" s="55"/>
      <c r="D19" s="55"/>
      <c r="E19" s="55"/>
      <c r="F19" s="55"/>
      <c r="G19" s="55"/>
      <c r="H19" s="55"/>
      <c r="I19" s="55"/>
      <c r="J19" s="55"/>
      <c r="K19" s="55"/>
      <c r="L19" s="55"/>
      <c r="M19" s="55"/>
      <c r="N19" s="55"/>
      <c r="O19" s="55"/>
      <c r="P19" s="55"/>
      <c r="Q19" s="55"/>
      <c r="R19" s="55"/>
      <c r="S19" s="55"/>
      <c r="T19" s="55"/>
      <c r="U19" s="55"/>
      <c r="V19" s="55"/>
      <c r="W19" s="55"/>
      <c r="X19" s="55"/>
      <c r="Y19" s="55"/>
      <c r="Z19" s="55"/>
      <c r="AA19" s="55"/>
    </row>
    <row r="20" spans="1:27" x14ac:dyDescent="0.45">
      <c r="A20" s="55"/>
      <c r="B20" s="55"/>
      <c r="C20" s="55"/>
      <c r="D20" s="55"/>
      <c r="E20" s="55"/>
      <c r="F20" s="55"/>
      <c r="G20" s="55"/>
      <c r="H20" s="55"/>
      <c r="I20" s="55"/>
      <c r="J20" s="55"/>
      <c r="K20" s="55"/>
      <c r="L20" s="55"/>
      <c r="M20" s="55"/>
      <c r="N20" s="55"/>
      <c r="O20" s="55"/>
      <c r="P20" s="55"/>
      <c r="Q20" s="55"/>
      <c r="R20" s="55"/>
      <c r="S20" s="55"/>
      <c r="T20" s="55"/>
      <c r="U20" s="55"/>
      <c r="V20" s="55"/>
      <c r="W20" s="55"/>
      <c r="X20" s="55"/>
      <c r="Y20" s="55"/>
      <c r="Z20" s="55"/>
      <c r="AA20" s="55"/>
    </row>
    <row r="21" spans="1:27" x14ac:dyDescent="0.45">
      <c r="A21" s="55"/>
      <c r="B21" s="55"/>
      <c r="C21" s="55"/>
      <c r="D21" s="55"/>
      <c r="E21" s="55"/>
      <c r="F21" s="55"/>
      <c r="G21" s="55"/>
      <c r="H21" s="55"/>
      <c r="I21" s="55"/>
      <c r="J21" s="55"/>
      <c r="K21" s="55"/>
      <c r="L21" s="55"/>
      <c r="M21" s="55"/>
      <c r="N21" s="55"/>
      <c r="O21" s="55"/>
      <c r="P21" s="55"/>
      <c r="Q21" s="55"/>
      <c r="R21" s="55"/>
      <c r="S21" s="55"/>
      <c r="T21" s="55"/>
      <c r="U21" s="55"/>
      <c r="V21" s="55"/>
      <c r="W21" s="55"/>
      <c r="X21" s="55"/>
      <c r="Y21" s="55"/>
      <c r="Z21" s="55"/>
      <c r="AA21" s="55"/>
    </row>
    <row r="22" spans="1:27" x14ac:dyDescent="0.45">
      <c r="A22" s="55"/>
      <c r="B22" s="55"/>
      <c r="C22" s="55"/>
      <c r="D22" s="55"/>
      <c r="E22" s="55"/>
      <c r="F22" s="55"/>
      <c r="G22" s="55"/>
      <c r="H22" s="55"/>
      <c r="I22" s="55"/>
      <c r="J22" s="55"/>
      <c r="K22" s="55"/>
      <c r="L22" s="55"/>
      <c r="M22" s="55"/>
      <c r="N22" s="55"/>
      <c r="O22" s="55"/>
      <c r="P22" s="55"/>
      <c r="Q22" s="55"/>
      <c r="R22" s="55"/>
      <c r="S22" s="55"/>
      <c r="T22" s="55"/>
      <c r="U22" s="55"/>
      <c r="V22" s="55"/>
      <c r="W22" s="55"/>
      <c r="X22" s="55"/>
      <c r="Y22" s="55"/>
      <c r="Z22" s="55"/>
      <c r="AA22" s="55"/>
    </row>
    <row r="23" spans="1:27" x14ac:dyDescent="0.45">
      <c r="A23" s="55"/>
      <c r="B23" s="55"/>
      <c r="C23" s="55"/>
      <c r="D23" s="55"/>
      <c r="E23" s="55"/>
      <c r="F23" s="55"/>
      <c r="G23" s="55"/>
      <c r="H23" s="55"/>
      <c r="I23" s="55"/>
      <c r="J23" s="55"/>
      <c r="K23" s="55"/>
      <c r="L23" s="55"/>
      <c r="M23" s="55"/>
      <c r="N23" s="55"/>
      <c r="O23" s="55"/>
      <c r="P23" s="55"/>
      <c r="Q23" s="55"/>
      <c r="R23" s="55"/>
      <c r="S23" s="55"/>
      <c r="T23" s="55"/>
      <c r="U23" s="55"/>
      <c r="V23" s="55"/>
      <c r="W23" s="55"/>
      <c r="X23" s="55"/>
      <c r="Y23" s="55"/>
      <c r="Z23" s="55"/>
      <c r="AA23" s="55"/>
    </row>
    <row r="24" spans="1:27" x14ac:dyDescent="0.45">
      <c r="A24" s="55"/>
      <c r="B24" s="55"/>
      <c r="C24" s="55"/>
      <c r="D24" s="55"/>
      <c r="E24" s="55"/>
      <c r="F24" s="55"/>
      <c r="G24" s="55"/>
      <c r="H24" s="55"/>
      <c r="I24" s="55"/>
      <c r="J24" s="55"/>
      <c r="K24" s="55"/>
      <c r="L24" s="55"/>
      <c r="M24" s="55"/>
      <c r="N24" s="55"/>
      <c r="O24" s="55"/>
      <c r="P24" s="55"/>
      <c r="Q24" s="55"/>
      <c r="R24" s="55"/>
      <c r="S24" s="55"/>
      <c r="T24" s="55"/>
      <c r="U24" s="55"/>
      <c r="V24" s="55"/>
      <c r="W24" s="55"/>
      <c r="X24" s="55"/>
      <c r="Y24" s="55"/>
      <c r="Z24" s="55"/>
      <c r="AA24" s="55"/>
    </row>
    <row r="25" spans="1:27" x14ac:dyDescent="0.45">
      <c r="A25" s="55"/>
      <c r="B25" s="55"/>
      <c r="C25" s="55"/>
      <c r="D25" s="55"/>
      <c r="E25" s="55"/>
      <c r="F25" s="55"/>
      <c r="G25" s="55"/>
      <c r="H25" s="55"/>
      <c r="I25" s="55"/>
      <c r="J25" s="55"/>
      <c r="K25" s="55"/>
      <c r="L25" s="55"/>
      <c r="M25" s="55"/>
      <c r="N25" s="55"/>
      <c r="O25" s="55"/>
      <c r="P25" s="55"/>
      <c r="Q25" s="55"/>
      <c r="R25" s="55"/>
      <c r="S25" s="55"/>
      <c r="T25" s="55"/>
      <c r="U25" s="55"/>
      <c r="V25" s="55"/>
      <c r="W25" s="55"/>
      <c r="X25" s="55"/>
      <c r="Y25" s="55"/>
      <c r="Z25" s="55"/>
      <c r="AA25" s="55"/>
    </row>
    <row r="26" spans="1:27" x14ac:dyDescent="0.45">
      <c r="A26" s="55"/>
      <c r="B26" s="55"/>
      <c r="C26" s="55"/>
      <c r="D26" s="55"/>
      <c r="E26" s="55"/>
      <c r="F26" s="55"/>
      <c r="G26" s="55"/>
      <c r="H26" s="55"/>
      <c r="I26" s="55"/>
      <c r="J26" s="55"/>
      <c r="K26" s="55"/>
      <c r="L26" s="55"/>
      <c r="M26" s="55"/>
      <c r="N26" s="55"/>
      <c r="O26" s="55"/>
      <c r="P26" s="55"/>
      <c r="Q26" s="55"/>
      <c r="R26" s="55"/>
      <c r="S26" s="55"/>
      <c r="T26" s="55"/>
      <c r="U26" s="55"/>
      <c r="V26" s="55"/>
      <c r="W26" s="55"/>
      <c r="X26" s="55"/>
      <c r="Y26" s="55"/>
      <c r="Z26" s="55"/>
      <c r="AA26" s="55"/>
    </row>
    <row r="27" spans="1:27" x14ac:dyDescent="0.45">
      <c r="A27" s="55"/>
      <c r="B27" s="55"/>
      <c r="C27" s="55"/>
      <c r="D27" s="55"/>
      <c r="E27" s="55"/>
      <c r="F27" s="55"/>
      <c r="G27" s="55"/>
      <c r="H27" s="55"/>
      <c r="I27" s="55"/>
      <c r="J27" s="55"/>
      <c r="K27" s="55"/>
      <c r="L27" s="55"/>
      <c r="M27" s="55"/>
      <c r="N27" s="55"/>
      <c r="O27" s="55"/>
      <c r="P27" s="55"/>
      <c r="Q27" s="55"/>
      <c r="R27" s="55"/>
      <c r="S27" s="55"/>
      <c r="T27" s="55"/>
      <c r="U27" s="55"/>
      <c r="V27" s="55"/>
      <c r="W27" s="55"/>
      <c r="X27" s="55"/>
      <c r="Y27" s="55"/>
      <c r="Z27" s="55"/>
      <c r="AA27" s="55"/>
    </row>
    <row r="28" spans="1:27" x14ac:dyDescent="0.45">
      <c r="A28" s="55"/>
      <c r="B28" s="55"/>
      <c r="C28" s="55"/>
      <c r="D28" s="55"/>
      <c r="E28" s="55"/>
      <c r="F28" s="55"/>
      <c r="G28" s="55"/>
      <c r="H28" s="55"/>
      <c r="I28" s="55"/>
      <c r="J28" s="55"/>
      <c r="K28" s="55"/>
      <c r="L28" s="55"/>
      <c r="M28" s="55"/>
      <c r="N28" s="55"/>
      <c r="O28" s="55"/>
      <c r="P28" s="55"/>
      <c r="Q28" s="55"/>
      <c r="R28" s="55"/>
      <c r="S28" s="55"/>
      <c r="T28" s="55"/>
      <c r="U28" s="55"/>
      <c r="V28" s="55"/>
      <c r="W28" s="55"/>
      <c r="X28" s="55"/>
      <c r="Y28" s="55"/>
      <c r="Z28" s="55"/>
      <c r="AA28" s="55"/>
    </row>
    <row r="29" spans="1:27" x14ac:dyDescent="0.45">
      <c r="A29" s="55"/>
      <c r="B29" s="55"/>
      <c r="C29" s="55"/>
      <c r="D29" s="55"/>
      <c r="E29" s="55"/>
      <c r="F29" s="55"/>
      <c r="G29" s="55"/>
      <c r="H29" s="55"/>
      <c r="I29" s="55"/>
      <c r="J29" s="55"/>
      <c r="K29" s="55"/>
      <c r="L29" s="55"/>
      <c r="M29" s="55"/>
      <c r="N29" s="55"/>
      <c r="O29" s="55"/>
      <c r="P29" s="55"/>
      <c r="Q29" s="55"/>
      <c r="R29" s="55"/>
      <c r="S29" s="55"/>
      <c r="T29" s="55"/>
      <c r="U29" s="55"/>
      <c r="V29" s="55"/>
      <c r="W29" s="55"/>
      <c r="X29" s="55"/>
      <c r="Y29" s="55"/>
      <c r="Z29" s="55"/>
      <c r="AA29" s="55"/>
    </row>
    <row r="30" spans="1:27" x14ac:dyDescent="0.45">
      <c r="A30" s="55"/>
      <c r="B30" s="55"/>
      <c r="C30" s="55"/>
      <c r="D30" s="55"/>
      <c r="E30" s="55"/>
      <c r="F30" s="55"/>
      <c r="G30" s="55"/>
      <c r="H30" s="55"/>
      <c r="I30" s="55"/>
      <c r="J30" s="55"/>
      <c r="K30" s="55"/>
      <c r="L30" s="55"/>
      <c r="M30" s="55"/>
      <c r="N30" s="55"/>
      <c r="O30" s="55"/>
      <c r="P30" s="55"/>
      <c r="Q30" s="55"/>
      <c r="R30" s="55"/>
      <c r="S30" s="55"/>
      <c r="T30" s="55"/>
      <c r="U30" s="55"/>
      <c r="V30" s="55"/>
      <c r="W30" s="55"/>
      <c r="X30" s="55"/>
      <c r="Y30" s="55"/>
      <c r="Z30" s="55"/>
      <c r="AA30" s="55"/>
    </row>
    <row r="31" spans="1:27" x14ac:dyDescent="0.45">
      <c r="A31" s="55"/>
      <c r="B31" s="55"/>
      <c r="C31" s="55"/>
      <c r="D31" s="55"/>
      <c r="E31" s="55"/>
      <c r="F31" s="55"/>
      <c r="G31" s="55"/>
      <c r="H31" s="55"/>
      <c r="I31" s="55"/>
      <c r="J31" s="55"/>
      <c r="K31" s="55"/>
      <c r="L31" s="55"/>
      <c r="M31" s="55"/>
      <c r="N31" s="55"/>
      <c r="O31" s="55"/>
      <c r="P31" s="55"/>
      <c r="Q31" s="55"/>
      <c r="R31" s="55"/>
      <c r="S31" s="55"/>
      <c r="T31" s="55"/>
      <c r="U31" s="55"/>
      <c r="V31" s="55"/>
      <c r="W31" s="55"/>
      <c r="X31" s="55"/>
      <c r="Y31" s="55"/>
      <c r="Z31" s="55"/>
      <c r="AA31" s="55"/>
    </row>
    <row r="32" spans="1:27" x14ac:dyDescent="0.45">
      <c r="A32" s="55"/>
      <c r="B32" s="55"/>
      <c r="C32" s="55"/>
      <c r="D32" s="55"/>
      <c r="E32" s="55"/>
      <c r="F32" s="55"/>
      <c r="G32" s="55"/>
      <c r="H32" s="55"/>
      <c r="I32" s="55"/>
      <c r="J32" s="55"/>
      <c r="K32" s="55"/>
      <c r="L32" s="55"/>
      <c r="M32" s="55"/>
      <c r="N32" s="55"/>
      <c r="O32" s="55"/>
      <c r="P32" s="55"/>
      <c r="Q32" s="55"/>
      <c r="R32" s="55"/>
      <c r="S32" s="55"/>
      <c r="T32" s="55"/>
      <c r="U32" s="55"/>
      <c r="V32" s="55"/>
      <c r="W32" s="55"/>
      <c r="X32" s="55"/>
      <c r="Y32" s="55"/>
      <c r="Z32" s="55"/>
      <c r="AA32" s="55"/>
    </row>
    <row r="33" spans="1:27" x14ac:dyDescent="0.45">
      <c r="A33" s="55"/>
      <c r="B33" s="55"/>
      <c r="C33" s="55"/>
      <c r="D33" s="55"/>
      <c r="E33" s="55"/>
      <c r="F33" s="55"/>
      <c r="G33" s="55"/>
      <c r="H33" s="55"/>
      <c r="I33" s="55"/>
      <c r="J33" s="55"/>
      <c r="K33" s="55"/>
      <c r="L33" s="55"/>
      <c r="M33" s="55"/>
      <c r="N33" s="55"/>
      <c r="O33" s="55"/>
      <c r="P33" s="55"/>
      <c r="Q33" s="55"/>
      <c r="R33" s="55"/>
      <c r="S33" s="55"/>
      <c r="T33" s="55"/>
      <c r="U33" s="55"/>
      <c r="V33" s="55"/>
      <c r="W33" s="55"/>
      <c r="X33" s="55"/>
      <c r="Y33" s="55"/>
      <c r="Z33" s="55"/>
      <c r="AA33" s="55"/>
    </row>
    <row r="34" spans="1:27" x14ac:dyDescent="0.45">
      <c r="A34" s="55"/>
      <c r="B34" s="55"/>
      <c r="C34" s="55"/>
      <c r="D34" s="55"/>
      <c r="E34" s="55"/>
      <c r="F34" s="55"/>
      <c r="G34" s="55"/>
      <c r="H34" s="55"/>
      <c r="I34" s="55"/>
      <c r="J34" s="55"/>
      <c r="K34" s="55"/>
      <c r="L34" s="55"/>
      <c r="M34" s="55"/>
      <c r="N34" s="55"/>
      <c r="O34" s="55"/>
      <c r="P34" s="55"/>
      <c r="Q34" s="55"/>
      <c r="R34" s="55"/>
      <c r="S34" s="55"/>
      <c r="T34" s="55"/>
      <c r="U34" s="55"/>
      <c r="V34" s="55"/>
      <c r="W34" s="55"/>
      <c r="X34" s="55"/>
      <c r="Y34" s="55"/>
      <c r="Z34" s="55"/>
      <c r="AA34" s="55"/>
    </row>
    <row r="35" spans="1:27" x14ac:dyDescent="0.45">
      <c r="A35" s="55"/>
      <c r="B35" s="55"/>
      <c r="C35" s="55"/>
      <c r="D35" s="55"/>
      <c r="E35" s="55"/>
      <c r="F35" s="55"/>
      <c r="G35" s="55"/>
      <c r="H35" s="55"/>
      <c r="I35" s="55"/>
      <c r="J35" s="55"/>
      <c r="K35" s="55"/>
      <c r="L35" s="55"/>
      <c r="M35" s="55"/>
      <c r="N35" s="55"/>
      <c r="O35" s="55"/>
      <c r="P35" s="55"/>
      <c r="Q35" s="55"/>
      <c r="R35" s="55"/>
      <c r="S35" s="55"/>
      <c r="T35" s="55"/>
      <c r="U35" s="55"/>
      <c r="V35" s="55"/>
      <c r="W35" s="55"/>
      <c r="X35" s="55"/>
      <c r="Y35" s="55"/>
      <c r="Z35" s="55"/>
      <c r="AA35" s="55"/>
    </row>
    <row r="36" spans="1:27" x14ac:dyDescent="0.45">
      <c r="A36" s="55"/>
      <c r="B36" s="55"/>
      <c r="C36" s="55"/>
      <c r="D36" s="55"/>
      <c r="E36" s="55"/>
      <c r="F36" s="55"/>
      <c r="G36" s="55"/>
      <c r="H36" s="55"/>
      <c r="I36" s="55"/>
      <c r="J36" s="55"/>
      <c r="K36" s="55"/>
      <c r="L36" s="55"/>
      <c r="M36" s="55"/>
      <c r="N36" s="55"/>
      <c r="O36" s="55"/>
      <c r="P36" s="55"/>
      <c r="Q36" s="55"/>
      <c r="R36" s="55"/>
      <c r="S36" s="55"/>
      <c r="T36" s="55"/>
      <c r="U36" s="55"/>
      <c r="V36" s="55"/>
      <c r="W36" s="55"/>
      <c r="X36" s="55"/>
      <c r="Y36" s="55"/>
      <c r="Z36" s="55"/>
      <c r="AA36" s="55"/>
    </row>
    <row r="37" spans="1:27" x14ac:dyDescent="0.45">
      <c r="A37" s="55"/>
      <c r="B37" s="55"/>
      <c r="C37" s="55"/>
      <c r="D37" s="55"/>
      <c r="E37" s="55"/>
      <c r="F37" s="55"/>
      <c r="G37" s="55"/>
      <c r="H37" s="55"/>
      <c r="I37" s="55"/>
      <c r="J37" s="55"/>
      <c r="K37" s="55"/>
      <c r="L37" s="55"/>
      <c r="M37" s="55"/>
      <c r="N37" s="55"/>
      <c r="O37" s="55"/>
      <c r="P37" s="55"/>
      <c r="Q37" s="55"/>
      <c r="R37" s="55"/>
      <c r="S37" s="55"/>
      <c r="T37" s="55"/>
      <c r="U37" s="55"/>
      <c r="V37" s="55"/>
      <c r="W37" s="55"/>
      <c r="X37" s="55"/>
      <c r="Y37" s="55"/>
      <c r="Z37" s="55"/>
      <c r="AA37" s="55"/>
    </row>
    <row r="38" spans="1:27" x14ac:dyDescent="0.45">
      <c r="A38" s="55"/>
      <c r="B38" s="55"/>
      <c r="C38" s="55"/>
      <c r="D38" s="55"/>
      <c r="E38" s="55"/>
      <c r="F38" s="55"/>
      <c r="G38" s="55"/>
      <c r="H38" s="55"/>
      <c r="I38" s="55"/>
      <c r="J38" s="55"/>
      <c r="K38" s="55"/>
      <c r="L38" s="55"/>
      <c r="M38" s="55"/>
      <c r="N38" s="55"/>
      <c r="O38" s="55"/>
      <c r="P38" s="55"/>
      <c r="Q38" s="55"/>
      <c r="R38" s="55"/>
      <c r="S38" s="55"/>
      <c r="T38" s="55"/>
      <c r="U38" s="55"/>
      <c r="V38" s="55"/>
      <c r="W38" s="55"/>
      <c r="X38" s="55"/>
      <c r="Y38" s="55"/>
      <c r="Z38" s="55"/>
      <c r="AA38" s="55"/>
    </row>
    <row r="39" spans="1:27" x14ac:dyDescent="0.45">
      <c r="A39" s="55"/>
      <c r="B39" s="55"/>
      <c r="C39" s="55"/>
      <c r="D39" s="55"/>
      <c r="E39" s="55"/>
      <c r="F39" s="55"/>
      <c r="G39" s="55"/>
      <c r="H39" s="55"/>
      <c r="I39" s="55"/>
      <c r="J39" s="55"/>
      <c r="K39" s="55"/>
      <c r="L39" s="55"/>
      <c r="M39" s="55"/>
      <c r="N39" s="55"/>
      <c r="O39" s="55"/>
      <c r="P39" s="55"/>
      <c r="Q39" s="55"/>
      <c r="R39" s="55"/>
      <c r="S39" s="55"/>
      <c r="T39" s="55"/>
      <c r="U39" s="55"/>
      <c r="V39" s="55"/>
      <c r="W39" s="55"/>
      <c r="X39" s="55"/>
      <c r="Y39" s="55"/>
      <c r="Z39" s="55"/>
      <c r="AA39" s="55"/>
    </row>
    <row r="40" spans="1:27" x14ac:dyDescent="0.45">
      <c r="A40" s="55"/>
      <c r="B40" s="55"/>
      <c r="C40" s="55"/>
      <c r="D40" s="55"/>
      <c r="E40" s="55"/>
      <c r="F40" s="55"/>
      <c r="G40" s="55"/>
      <c r="H40" s="55"/>
      <c r="I40" s="55"/>
      <c r="J40" s="55"/>
      <c r="K40" s="55"/>
      <c r="L40" s="55"/>
      <c r="M40" s="55"/>
      <c r="N40" s="55"/>
      <c r="O40" s="55"/>
      <c r="P40" s="55"/>
      <c r="Q40" s="55"/>
      <c r="R40" s="55"/>
      <c r="S40" s="55"/>
      <c r="T40" s="55"/>
      <c r="U40" s="55"/>
      <c r="V40" s="55"/>
      <c r="W40" s="55"/>
      <c r="X40" s="55"/>
      <c r="Y40" s="55"/>
      <c r="Z40" s="55"/>
      <c r="AA40" s="55"/>
    </row>
    <row r="41" spans="1:27" x14ac:dyDescent="0.45">
      <c r="A41" s="55"/>
      <c r="B41" s="55"/>
      <c r="C41" s="55"/>
      <c r="D41" s="55"/>
      <c r="E41" s="55"/>
      <c r="F41" s="55"/>
      <c r="G41" s="55"/>
      <c r="H41" s="55"/>
      <c r="I41" s="55"/>
      <c r="J41" s="55"/>
      <c r="K41" s="55"/>
      <c r="L41" s="55"/>
      <c r="M41" s="55"/>
      <c r="N41" s="55"/>
      <c r="O41" s="55"/>
      <c r="P41" s="55"/>
      <c r="Q41" s="55"/>
      <c r="R41" s="55"/>
      <c r="S41" s="55"/>
      <c r="T41" s="55"/>
      <c r="U41" s="55"/>
      <c r="V41" s="55"/>
      <c r="W41" s="55"/>
      <c r="X41" s="55"/>
      <c r="Y41" s="55"/>
      <c r="Z41" s="55"/>
      <c r="AA41" s="55"/>
    </row>
    <row r="42" spans="1:27" x14ac:dyDescent="0.45">
      <c r="A42" s="55"/>
      <c r="B42" s="55"/>
      <c r="C42" s="55"/>
      <c r="D42" s="55"/>
      <c r="E42" s="55"/>
      <c r="F42" s="55"/>
      <c r="G42" s="55"/>
      <c r="H42" s="55"/>
      <c r="I42" s="55"/>
      <c r="J42" s="55"/>
      <c r="K42" s="55"/>
      <c r="L42" s="55"/>
      <c r="M42" s="55"/>
      <c r="N42" s="55"/>
      <c r="O42" s="55"/>
      <c r="P42" s="55"/>
      <c r="Q42" s="55"/>
      <c r="R42" s="55"/>
      <c r="S42" s="55"/>
      <c r="T42" s="55"/>
      <c r="U42" s="55"/>
      <c r="V42" s="55"/>
      <c r="W42" s="55"/>
      <c r="X42" s="55"/>
      <c r="Y42" s="55"/>
      <c r="Z42" s="55"/>
      <c r="AA42" s="55"/>
    </row>
    <row r="43" spans="1:27" x14ac:dyDescent="0.45">
      <c r="A43" s="55"/>
      <c r="B43" s="55"/>
      <c r="C43" s="55"/>
      <c r="D43" s="55"/>
      <c r="E43" s="55"/>
      <c r="F43" s="55"/>
      <c r="G43" s="55"/>
      <c r="H43" s="55"/>
      <c r="I43" s="55"/>
      <c r="J43" s="55"/>
      <c r="K43" s="55"/>
      <c r="L43" s="55"/>
      <c r="M43" s="55"/>
      <c r="N43" s="55"/>
      <c r="O43" s="55"/>
      <c r="P43" s="55"/>
      <c r="Q43" s="55"/>
      <c r="R43" s="55"/>
      <c r="S43" s="55"/>
      <c r="T43" s="55"/>
      <c r="U43" s="55"/>
      <c r="V43" s="55"/>
      <c r="W43" s="55"/>
      <c r="X43" s="55"/>
      <c r="Y43" s="55"/>
      <c r="Z43" s="55"/>
      <c r="AA43" s="55"/>
    </row>
    <row r="44" spans="1:27" x14ac:dyDescent="0.45">
      <c r="A44" s="55"/>
      <c r="B44" s="55"/>
      <c r="C44" s="55"/>
      <c r="D44" s="55"/>
      <c r="E44" s="55"/>
      <c r="F44" s="55"/>
      <c r="G44" s="55"/>
      <c r="H44" s="55"/>
      <c r="I44" s="55"/>
      <c r="J44" s="55"/>
      <c r="K44" s="55"/>
      <c r="L44" s="55"/>
      <c r="M44" s="55"/>
      <c r="N44" s="55"/>
      <c r="O44" s="55"/>
      <c r="P44" s="55"/>
      <c r="Q44" s="55"/>
      <c r="R44" s="55"/>
      <c r="S44" s="55"/>
      <c r="T44" s="55"/>
      <c r="U44" s="55"/>
      <c r="V44" s="55"/>
      <c r="W44" s="55"/>
      <c r="X44" s="55"/>
      <c r="Y44" s="55"/>
      <c r="Z44" s="55"/>
      <c r="AA44" s="55"/>
    </row>
    <row r="45" spans="1:27" x14ac:dyDescent="0.45">
      <c r="A45" s="55"/>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row>
    <row r="46" spans="1:27" x14ac:dyDescent="0.45">
      <c r="A46" s="55"/>
      <c r="B46" s="55"/>
      <c r="C46" s="55"/>
      <c r="D46" s="55"/>
      <c r="E46" s="55"/>
      <c r="F46" s="55"/>
      <c r="G46" s="55"/>
      <c r="H46" s="55"/>
      <c r="I46" s="55"/>
      <c r="J46" s="55"/>
      <c r="K46" s="55"/>
      <c r="L46" s="55"/>
      <c r="M46" s="55"/>
      <c r="N46" s="55"/>
      <c r="O46" s="55"/>
      <c r="P46" s="55"/>
      <c r="Q46" s="55"/>
      <c r="R46" s="55"/>
      <c r="S46" s="55"/>
      <c r="T46" s="55"/>
      <c r="U46" s="55"/>
      <c r="V46" s="55"/>
      <c r="W46" s="55"/>
      <c r="X46" s="55"/>
      <c r="Y46" s="55"/>
      <c r="Z46" s="55"/>
      <c r="AA46" s="55"/>
    </row>
  </sheetData>
  <sheetProtection algorithmName="SHA-512" hashValue="59lRgRT+Cr9v3Eeg1cXYZaphVK+cG1YjpA/0JRzbpjii3Q6YvKcghAgepqfri0mRHzfnmwFPEzak8oFOyg90hg==" saltValue="OwSm90du8VYePaWo5/qp/Q==" spinCount="100000" sheet="1" objects="1" scenarios="1" selectLockedCells="1" selectUnlockedCell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7109D-F7E2-451E-8365-A1C3AA74D0F7}">
  <sheetPr codeName="Sheet7"/>
  <dimension ref="A1:A2"/>
  <sheetViews>
    <sheetView workbookViewId="0">
      <selection sqref="A1:A2"/>
    </sheetView>
  </sheetViews>
  <sheetFormatPr defaultRowHeight="23.4" x14ac:dyDescent="0.45"/>
  <cols>
    <col min="1" max="1" width="32.59765625" bestFit="1" customWidth="1"/>
  </cols>
  <sheetData>
    <row r="1" spans="1:1" x14ac:dyDescent="0.45">
      <c r="A1" t="s">
        <v>155</v>
      </c>
    </row>
    <row r="2" spans="1:1" x14ac:dyDescent="0.45">
      <c r="A2" t="s">
        <v>156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4AD79-97CE-48FF-9DB9-CB29E949045E}">
  <sheetPr codeName="Sheet6"/>
  <dimension ref="A2"/>
  <sheetViews>
    <sheetView workbookViewId="0">
      <selection activeCell="A2" sqref="A2"/>
    </sheetView>
  </sheetViews>
  <sheetFormatPr defaultRowHeight="23.4" x14ac:dyDescent="0.45"/>
  <sheetData>
    <row r="2" spans="1:1" x14ac:dyDescent="0.45">
      <c r="A2" t="str" cm="1">
        <f t="array" aca="1" ref="A2" ca="1">LEFT(CELL("filename", A1), FIND("[", CELL("filename", A1)) - 1)</f>
        <v>D:\Excel Projects\Project 1 Super Store\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Props1.xml><?xml version="1.0" encoding="utf-8"?>
<ds:datastoreItem xmlns:ds="http://schemas.openxmlformats.org/officeDocument/2006/customXml" ds:itemID="{BAB000B4-C4DE-41D9-85FB-DBEECB54B74A}">
  <ds:schemaRefs/>
</ds:datastoreItem>
</file>

<file path=customXml/itemProps2.xml><?xml version="1.0" encoding="utf-8"?>
<ds:datastoreItem xmlns:ds="http://schemas.openxmlformats.org/officeDocument/2006/customXml" ds:itemID="{4EB3A105-96D8-44B9-BCF0-078ADF1972F1}">
  <ds:schemaRefs/>
</ds:datastoreItem>
</file>

<file path=customXml/itemProps3.xml><?xml version="1.0" encoding="utf-8"?>
<ds:datastoreItem xmlns:ds="http://schemas.openxmlformats.org/officeDocument/2006/customXml" ds:itemID="{D0F881CA-6002-4A16-B5D7-ED254A4778CE}">
  <ds:schemaRefs/>
</ds:datastoreItem>
</file>

<file path=customXml/itemProps4.xml><?xml version="1.0" encoding="utf-8"?>
<ds:datastoreItem xmlns:ds="http://schemas.openxmlformats.org/officeDocument/2006/customXml" ds:itemID="{AF689968-150E-4C47-A07D-619387EBD630}">
  <ds:schemaRefs/>
</ds:datastoreItem>
</file>

<file path=customXml/itemProps5.xml><?xml version="1.0" encoding="utf-8"?>
<ds:datastoreItem xmlns:ds="http://schemas.openxmlformats.org/officeDocument/2006/customXml" ds:itemID="{96F45AD1-C6DB-4D95-BE9A-46FB3F5A774D}">
  <ds:schemaRefs/>
</ds:datastoreItem>
</file>

<file path=customXml/itemProps6.xml><?xml version="1.0" encoding="utf-8"?>
<ds:datastoreItem xmlns:ds="http://schemas.openxmlformats.org/officeDocument/2006/customXml" ds:itemID="{2EE9EFB2-E1AD-408F-A39C-273E697FAFB6}">
  <ds:schemaRefs/>
</ds:datastoreItem>
</file>

<file path=customXml/itemProps7.xml><?xml version="1.0" encoding="utf-8"?>
<ds:datastoreItem xmlns:ds="http://schemas.openxmlformats.org/officeDocument/2006/customXml" ds:itemID="{0264A2B2-C141-41BF-B6D2-90B2CFD8529D}">
  <ds:schemaRefs/>
</ds:datastoreItem>
</file>

<file path=customXml/itemProps8.xml><?xml version="1.0" encoding="utf-8"?>
<ds:datastoreItem xmlns:ds="http://schemas.openxmlformats.org/officeDocument/2006/customXml" ds:itemID="{2E58A0F1-B95B-4302-830E-BE610C6E13E7}">
  <ds:schemaRefs/>
</ds:datastoreItem>
</file>

<file path=customXml/itemProps9.xml><?xml version="1.0" encoding="utf-8"?>
<ds:datastoreItem xmlns:ds="http://schemas.openxmlformats.org/officeDocument/2006/customXml" ds:itemID="{899F6DC7-9650-48F5-A1EF-D6E06E71F8DA}">
  <ds:schemaRefs/>
</ds:datastoreItem>
</file>

<file path=customXml/itemProps10.xml><?xml version="1.0" encoding="utf-8"?>
<ds:datastoreItem xmlns:ds="http://schemas.openxmlformats.org/officeDocument/2006/customXml" ds:itemID="{A35D73B9-1826-499B-B8B2-0127B30A1567}">
  <ds:schemaRefs/>
</ds:datastoreItem>
</file>

<file path=customXml/itemProps11.xml><?xml version="1.0" encoding="utf-8"?>
<ds:datastoreItem xmlns:ds="http://schemas.openxmlformats.org/officeDocument/2006/customXml" ds:itemID="{4E47B9BE-955F-4311-B2D8-3F52EEF80E1F}">
  <ds:schemaRefs/>
</ds:datastoreItem>
</file>

<file path=customXml/itemProps12.xml><?xml version="1.0" encoding="utf-8"?>
<ds:datastoreItem xmlns:ds="http://schemas.openxmlformats.org/officeDocument/2006/customXml" ds:itemID="{1841CEA8-CA27-4941-AC38-2A094460EE26}">
  <ds:schemaRefs/>
</ds:datastoreItem>
</file>

<file path=customXml/itemProps13.xml><?xml version="1.0" encoding="utf-8"?>
<ds:datastoreItem xmlns:ds="http://schemas.openxmlformats.org/officeDocument/2006/customXml" ds:itemID="{44190E0E-DFFA-4F67-9690-63B1BF8D8574}">
  <ds:schemaRefs/>
</ds:datastoreItem>
</file>

<file path=customXml/itemProps14.xml><?xml version="1.0" encoding="utf-8"?>
<ds:datastoreItem xmlns:ds="http://schemas.openxmlformats.org/officeDocument/2006/customXml" ds:itemID="{98608963-3856-48EF-99F7-A5190A41D86B}">
  <ds:schemaRefs/>
</ds:datastoreItem>
</file>

<file path=customXml/itemProps15.xml><?xml version="1.0" encoding="utf-8"?>
<ds:datastoreItem xmlns:ds="http://schemas.openxmlformats.org/officeDocument/2006/customXml" ds:itemID="{419DC4D2-34C5-40E5-8691-A646B7230B03}">
  <ds:schemaRefs/>
</ds:datastoreItem>
</file>

<file path=customXml/itemProps16.xml><?xml version="1.0" encoding="utf-8"?>
<ds:datastoreItem xmlns:ds="http://schemas.openxmlformats.org/officeDocument/2006/customXml" ds:itemID="{20FC9DB8-60E4-4F52-8290-A1204F9D2189}">
  <ds:schemaRefs/>
</ds:datastoreItem>
</file>

<file path=customXml/itemProps17.xml><?xml version="1.0" encoding="utf-8"?>
<ds:datastoreItem xmlns:ds="http://schemas.openxmlformats.org/officeDocument/2006/customXml" ds:itemID="{4A37A1A3-BF58-4B14-B3C7-84F9541579A1}">
  <ds:schemaRefs/>
</ds:datastoreItem>
</file>

<file path=customXml/itemProps18.xml><?xml version="1.0" encoding="utf-8"?>
<ds:datastoreItem xmlns:ds="http://schemas.openxmlformats.org/officeDocument/2006/customXml" ds:itemID="{1F9FBBB0-29A8-4A61-8D2F-DBF8EB459AD3}">
  <ds:schemaRefs>
    <ds:schemaRef ds:uri="http://schemas.microsoft.com/DataMashup"/>
  </ds:schemaRefs>
</ds:datastoreItem>
</file>

<file path=customXml/itemProps19.xml><?xml version="1.0" encoding="utf-8"?>
<ds:datastoreItem xmlns:ds="http://schemas.openxmlformats.org/officeDocument/2006/customXml" ds:itemID="{F7844B51-FD79-4DD9-9FC2-0A7748E6F805}">
  <ds:schemaRefs/>
</ds:datastoreItem>
</file>

<file path=customXml/itemProps20.xml><?xml version="1.0" encoding="utf-8"?>
<ds:datastoreItem xmlns:ds="http://schemas.openxmlformats.org/officeDocument/2006/customXml" ds:itemID="{FFC2A677-3D83-4EC5-ABB7-BD76B77B08F0}">
  <ds:schemaRefs/>
</ds:datastoreItem>
</file>

<file path=customXml/itemProps21.xml><?xml version="1.0" encoding="utf-8"?>
<ds:datastoreItem xmlns:ds="http://schemas.openxmlformats.org/officeDocument/2006/customXml" ds:itemID="{4A42323B-FF25-4DFE-B3F1-16AADF633B11}">
  <ds:schemaRefs/>
</ds:datastoreItem>
</file>

<file path=customXml/itemProps22.xml><?xml version="1.0" encoding="utf-8"?>
<ds:datastoreItem xmlns:ds="http://schemas.openxmlformats.org/officeDocument/2006/customXml" ds:itemID="{9808E6CC-DEDF-4F3C-AADB-B540DBC8F250}">
  <ds:schemaRefs/>
</ds:datastoreItem>
</file>

<file path=customXml/itemProps23.xml><?xml version="1.0" encoding="utf-8"?>
<ds:datastoreItem xmlns:ds="http://schemas.openxmlformats.org/officeDocument/2006/customXml" ds:itemID="{DAB458F6-E83A-43B0-B772-4DBFBBFAF573}">
  <ds:schemaRefs/>
</ds:datastoreItem>
</file>

<file path=customXml/itemProps24.xml><?xml version="1.0" encoding="utf-8"?>
<ds:datastoreItem xmlns:ds="http://schemas.openxmlformats.org/officeDocument/2006/customXml" ds:itemID="{8C5F5D7C-17E2-4980-9D77-38D7980FBFE4}">
  <ds:schemaRefs/>
</ds:datastoreItem>
</file>

<file path=customXml/itemProps25.xml><?xml version="1.0" encoding="utf-8"?>
<ds:datastoreItem xmlns:ds="http://schemas.openxmlformats.org/officeDocument/2006/customXml" ds:itemID="{ABFF61B4-D75C-4DA7-8F7F-CF42C46FF4AB}">
  <ds:schemaRefs/>
</ds:datastoreItem>
</file>

<file path=customXml/itemProps26.xml><?xml version="1.0" encoding="utf-8"?>
<ds:datastoreItem xmlns:ds="http://schemas.openxmlformats.org/officeDocument/2006/customXml" ds:itemID="{CE1326F2-544B-4AD2-BD68-C2D236863B99}">
  <ds:schemaRefs/>
</ds:datastoreItem>
</file>

<file path=customXml/itemProps27.xml><?xml version="1.0" encoding="utf-8"?>
<ds:datastoreItem xmlns:ds="http://schemas.openxmlformats.org/officeDocument/2006/customXml" ds:itemID="{A593CA5F-52BC-4F36-A342-2C2FD58F1B95}">
  <ds:schemaRefs/>
</ds:datastoreItem>
</file>

<file path=customXml/itemProps28.xml><?xml version="1.0" encoding="utf-8"?>
<ds:datastoreItem xmlns:ds="http://schemas.openxmlformats.org/officeDocument/2006/customXml" ds:itemID="{3700AE79-BA75-492A-BF9A-3FBA4792D5A5}">
  <ds:schemaRefs/>
</ds:datastoreItem>
</file>

<file path=customXml/itemProps29.xml><?xml version="1.0" encoding="utf-8"?>
<ds:datastoreItem xmlns:ds="http://schemas.openxmlformats.org/officeDocument/2006/customXml" ds:itemID="{7BA7F7A9-5AF4-48D3-B9C4-6F03C12AFFF9}">
  <ds:schemaRefs/>
</ds:datastoreItem>
</file>

<file path=customXml/itemProps30.xml><?xml version="1.0" encoding="utf-8"?>
<ds:datastoreItem xmlns:ds="http://schemas.openxmlformats.org/officeDocument/2006/customXml" ds:itemID="{0685E0CB-A35B-4398-910E-8119E7DBC841}">
  <ds:schemaRefs/>
</ds:datastoreItem>
</file>

<file path=customXml/itemProps31.xml><?xml version="1.0" encoding="utf-8"?>
<ds:datastoreItem xmlns:ds="http://schemas.openxmlformats.org/officeDocument/2006/customXml" ds:itemID="{24AE60D7-BF50-4580-8BC6-550D60DD0B38}">
  <ds:schemaRefs/>
</ds:datastoreItem>
</file>

<file path=customXml/itemProps32.xml><?xml version="1.0" encoding="utf-8"?>
<ds:datastoreItem xmlns:ds="http://schemas.openxmlformats.org/officeDocument/2006/customXml" ds:itemID="{626386C2-7AFB-45F4-92AE-54E0EC4B705C}">
  <ds:schemaRefs/>
</ds:datastoreItem>
</file>

<file path=customXml/itemProps33.xml><?xml version="1.0" encoding="utf-8"?>
<ds:datastoreItem xmlns:ds="http://schemas.openxmlformats.org/officeDocument/2006/customXml" ds:itemID="{11CB5244-0703-4B6C-93F6-3A56BDE09B21}">
  <ds:schemaRefs/>
</ds:datastoreItem>
</file>

<file path=customXml/itemProps34.xml><?xml version="1.0" encoding="utf-8"?>
<ds:datastoreItem xmlns:ds="http://schemas.openxmlformats.org/officeDocument/2006/customXml" ds:itemID="{1D333E76-4559-4F65-B902-70FBB03ECB82}">
  <ds:schemaRefs/>
</ds:datastoreItem>
</file>

<file path=customXml/itemProps35.xml><?xml version="1.0" encoding="utf-8"?>
<ds:datastoreItem xmlns:ds="http://schemas.openxmlformats.org/officeDocument/2006/customXml" ds:itemID="{5A0A93F3-657F-4924-8176-A3B177FD2BE3}">
  <ds:schemaRefs/>
</ds:datastoreItem>
</file>

<file path=customXml/itemProps36.xml><?xml version="1.0" encoding="utf-8"?>
<ds:datastoreItem xmlns:ds="http://schemas.openxmlformats.org/officeDocument/2006/customXml" ds:itemID="{BCF8AFC7-11C9-4F51-B7C6-349A62B37264}">
  <ds:schemaRefs/>
</ds:datastoreItem>
</file>

<file path=customXml/itemProps37.xml><?xml version="1.0" encoding="utf-8"?>
<ds:datastoreItem xmlns:ds="http://schemas.openxmlformats.org/officeDocument/2006/customXml" ds:itemID="{B31C86C6-52E0-4CA9-9A7B-726071D7CF29}">
  <ds:schemaRefs/>
</ds:datastoreItem>
</file>

<file path=customXml/itemProps38.xml><?xml version="1.0" encoding="utf-8"?>
<ds:datastoreItem xmlns:ds="http://schemas.openxmlformats.org/officeDocument/2006/customXml" ds:itemID="{80344A64-22B2-4AF2-AC6D-DBEECC14955A}">
  <ds:schemaRefs/>
</ds:datastoreItem>
</file>

<file path=customXml/itemProps39.xml><?xml version="1.0" encoding="utf-8"?>
<ds:datastoreItem xmlns:ds="http://schemas.openxmlformats.org/officeDocument/2006/customXml" ds:itemID="{DDB80CB2-FCC7-4B3A-A572-969A12D2012F}">
  <ds:schemaRefs/>
</ds:datastoreItem>
</file>

<file path=customXml/itemProps40.xml><?xml version="1.0" encoding="utf-8"?>
<ds:datastoreItem xmlns:ds="http://schemas.openxmlformats.org/officeDocument/2006/customXml" ds:itemID="{84C68F38-C1A1-4089-814C-181784DF13E7}">
  <ds:schemaRefs/>
</ds:datastoreItem>
</file>

<file path=customXml/itemProps41.xml><?xml version="1.0" encoding="utf-8"?>
<ds:datastoreItem xmlns:ds="http://schemas.openxmlformats.org/officeDocument/2006/customXml" ds:itemID="{0183AD21-BB60-41F0-9324-AD8ACF77059E}">
  <ds:schemaRefs/>
</ds:datastoreItem>
</file>

<file path=customXml/itemProps42.xml><?xml version="1.0" encoding="utf-8"?>
<ds:datastoreItem xmlns:ds="http://schemas.openxmlformats.org/officeDocument/2006/customXml" ds:itemID="{E0BABADC-22ED-4ABD-939B-41FA1304EECD}">
  <ds:schemaRefs/>
</ds:datastoreItem>
</file>

<file path=customXml/itemProps43.xml><?xml version="1.0" encoding="utf-8"?>
<ds:datastoreItem xmlns:ds="http://schemas.openxmlformats.org/officeDocument/2006/customXml" ds:itemID="{C339E9D2-3306-4657-A8EA-1FCCEF62A9DB}">
  <ds:schemaRefs/>
</ds:datastoreItem>
</file>

<file path=customXml/itemProps44.xml><?xml version="1.0" encoding="utf-8"?>
<ds:datastoreItem xmlns:ds="http://schemas.openxmlformats.org/officeDocument/2006/customXml" ds:itemID="{DDFB0443-A8D8-4C9F-9B6D-6D69535893AF}">
  <ds:schemaRefs/>
</ds:datastoreItem>
</file>

<file path=customXml/itemProps45.xml><?xml version="1.0" encoding="utf-8"?>
<ds:datastoreItem xmlns:ds="http://schemas.openxmlformats.org/officeDocument/2006/customXml" ds:itemID="{53B1A03B-CA62-4A0A-871D-3519B014DB4D}">
  <ds:schemaRefs/>
</ds:datastoreItem>
</file>

<file path=customXml/itemProps46.xml><?xml version="1.0" encoding="utf-8"?>
<ds:datastoreItem xmlns:ds="http://schemas.openxmlformats.org/officeDocument/2006/customXml" ds:itemID="{037417B6-E579-471C-B3BE-3C7D0E8859D2}">
  <ds:schemaRefs/>
</ds:datastoreItem>
</file>

<file path=customXml/itemProps47.xml><?xml version="1.0" encoding="utf-8"?>
<ds:datastoreItem xmlns:ds="http://schemas.openxmlformats.org/officeDocument/2006/customXml" ds:itemID="{0FF943E0-CF9D-417B-92CA-FBDEE190DB4A}">
  <ds:schemaRefs/>
</ds:datastoreItem>
</file>

<file path=customXml/itemProps48.xml><?xml version="1.0" encoding="utf-8"?>
<ds:datastoreItem xmlns:ds="http://schemas.openxmlformats.org/officeDocument/2006/customXml" ds:itemID="{006C0E55-F451-49E0-8791-503C2E248C5E}">
  <ds:schemaRefs/>
</ds:datastoreItem>
</file>

<file path=customXml/itemProps49.xml><?xml version="1.0" encoding="utf-8"?>
<ds:datastoreItem xmlns:ds="http://schemas.openxmlformats.org/officeDocument/2006/customXml" ds:itemID="{74A78C45-5647-4601-99B8-9F0A6C18A437}">
  <ds:schemaRefs/>
</ds:datastoreItem>
</file>

<file path=customXml/itemProps50.xml><?xml version="1.0" encoding="utf-8"?>
<ds:datastoreItem xmlns:ds="http://schemas.openxmlformats.org/officeDocument/2006/customXml" ds:itemID="{EB081947-C558-4EB2-BC86-3D2B1182159C}">
  <ds:schemaRefs/>
</ds:datastoreItem>
</file>

<file path=customXml/itemProps51.xml><?xml version="1.0" encoding="utf-8"?>
<ds:datastoreItem xmlns:ds="http://schemas.openxmlformats.org/officeDocument/2006/customXml" ds:itemID="{FE5A9A38-9AC3-4D8C-8615-A637F2BB2198}">
  <ds:schemaRefs/>
</ds:datastoreItem>
</file>

<file path=customXml/itemProps52.xml><?xml version="1.0" encoding="utf-8"?>
<ds:datastoreItem xmlns:ds="http://schemas.openxmlformats.org/officeDocument/2006/customXml" ds:itemID="{1DA87E87-A44F-42D0-BB44-C0A9EBA6EF8E}">
  <ds:schemaRefs/>
</ds:datastoreItem>
</file>

<file path=customXml/itemProps53.xml><?xml version="1.0" encoding="utf-8"?>
<ds:datastoreItem xmlns:ds="http://schemas.openxmlformats.org/officeDocument/2006/customXml" ds:itemID="{9F8A99C1-B402-4030-84C5-528B14B4FEB6}">
  <ds:schemaRefs/>
</ds:datastoreItem>
</file>

<file path=customXml/itemProps54.xml><?xml version="1.0" encoding="utf-8"?>
<ds:datastoreItem xmlns:ds="http://schemas.openxmlformats.org/officeDocument/2006/customXml" ds:itemID="{3C807F8E-129C-4880-B1F6-2C8D321C9529}">
  <ds:schemaRefs/>
</ds:datastoreItem>
</file>

<file path=customXml/itemProps55.xml><?xml version="1.0" encoding="utf-8"?>
<ds:datastoreItem xmlns:ds="http://schemas.openxmlformats.org/officeDocument/2006/customXml" ds:itemID="{F5D5C48D-F9CD-4FEC-AC28-E0613F7BBE1E}">
  <ds:schemaRefs/>
</ds:datastoreItem>
</file>

<file path=customXml/itemProps56.xml><?xml version="1.0" encoding="utf-8"?>
<ds:datastoreItem xmlns:ds="http://schemas.openxmlformats.org/officeDocument/2006/customXml" ds:itemID="{418E8094-634F-4D39-A250-49DD6EF64DC0}">
  <ds:schemaRefs/>
</ds:datastoreItem>
</file>

<file path=customXml/itemProps57.xml><?xml version="1.0" encoding="utf-8"?>
<ds:datastoreItem xmlns:ds="http://schemas.openxmlformats.org/officeDocument/2006/customXml" ds:itemID="{5077C9A4-E58E-403C-87D4-F0BFC6AD3814}">
  <ds:schemaRefs/>
</ds:datastoreItem>
</file>

<file path=customXml/itemProps58.xml><?xml version="1.0" encoding="utf-8"?>
<ds:datastoreItem xmlns:ds="http://schemas.openxmlformats.org/officeDocument/2006/customXml" ds:itemID="{2707FCC2-FF8D-4E0A-85F8-2B240EA0C0EA}">
  <ds:schemaRefs/>
</ds:datastoreItem>
</file>

<file path=customXml/itemProps59.xml><?xml version="1.0" encoding="utf-8"?>
<ds:datastoreItem xmlns:ds="http://schemas.openxmlformats.org/officeDocument/2006/customXml" ds:itemID="{61F66141-3A68-4C80-AD97-D72C74DF4A33}">
  <ds:schemaRefs/>
</ds:datastoreItem>
</file>

<file path=customXml/itemProps60.xml><?xml version="1.0" encoding="utf-8"?>
<ds:datastoreItem xmlns:ds="http://schemas.openxmlformats.org/officeDocument/2006/customXml" ds:itemID="{70368712-A2C4-4B10-A905-A39492E3332D}">
  <ds:schemaRefs/>
</ds:datastoreItem>
</file>

<file path=customXml/itemProps61.xml><?xml version="1.0" encoding="utf-8"?>
<ds:datastoreItem xmlns:ds="http://schemas.openxmlformats.org/officeDocument/2006/customXml" ds:itemID="{FAA1980F-AFF8-4EB3-B48D-E5AE37A09DF5}">
  <ds:schemaRefs/>
</ds:datastoreItem>
</file>

<file path=customXml/itemProps62.xml><?xml version="1.0" encoding="utf-8"?>
<ds:datastoreItem xmlns:ds="http://schemas.openxmlformats.org/officeDocument/2006/customXml" ds:itemID="{9D56112A-74F1-40FE-97C8-EDF76324534E}">
  <ds:schemaRefs/>
</ds:datastoreItem>
</file>

<file path=customXml/itemProps63.xml><?xml version="1.0" encoding="utf-8"?>
<ds:datastoreItem xmlns:ds="http://schemas.openxmlformats.org/officeDocument/2006/customXml" ds:itemID="{DDA87F86-8D7A-4F44-B90D-360900B5346A}">
  <ds:schemaRefs/>
</ds:datastoreItem>
</file>

<file path=customXml/itemProps64.xml><?xml version="1.0" encoding="utf-8"?>
<ds:datastoreItem xmlns:ds="http://schemas.openxmlformats.org/officeDocument/2006/customXml" ds:itemID="{837B217F-4E2D-498E-BC82-729E164BB816}">
  <ds:schemaRefs/>
</ds:datastoreItem>
</file>

<file path=customXml/itemProps65.xml><?xml version="1.0" encoding="utf-8"?>
<ds:datastoreItem xmlns:ds="http://schemas.openxmlformats.org/officeDocument/2006/customXml" ds:itemID="{D860EB11-7D2D-4543-BA4F-140F8549DFD3}">
  <ds:schemaRefs/>
</ds:datastoreItem>
</file>

<file path=customXml/itemProps66.xml><?xml version="1.0" encoding="utf-8"?>
<ds:datastoreItem xmlns:ds="http://schemas.openxmlformats.org/officeDocument/2006/customXml" ds:itemID="{67707B03-5E6E-4A10-BFD9-E224209A16FD}">
  <ds:schemaRefs/>
</ds:datastoreItem>
</file>

<file path=customXml/itemProps67.xml><?xml version="1.0" encoding="utf-8"?>
<ds:datastoreItem xmlns:ds="http://schemas.openxmlformats.org/officeDocument/2006/customXml" ds:itemID="{A00238A1-EDB8-44C7-8A66-184C4D257AC4}">
  <ds:schemaRefs/>
</ds:datastoreItem>
</file>

<file path=customXml/itemProps68.xml><?xml version="1.0" encoding="utf-8"?>
<ds:datastoreItem xmlns:ds="http://schemas.openxmlformats.org/officeDocument/2006/customXml" ds:itemID="{01AE3A3D-3A82-49AB-A1F7-310F0FA5749D}">
  <ds:schemaRefs/>
</ds:datastoreItem>
</file>

<file path=customXml/itemProps69.xml><?xml version="1.0" encoding="utf-8"?>
<ds:datastoreItem xmlns:ds="http://schemas.openxmlformats.org/officeDocument/2006/customXml" ds:itemID="{6A5954F5-41EB-44E1-8230-360C0230EAFD}">
  <ds:schemaRefs/>
</ds:datastoreItem>
</file>

<file path=customXml/itemProps70.xml><?xml version="1.0" encoding="utf-8"?>
<ds:datastoreItem xmlns:ds="http://schemas.openxmlformats.org/officeDocument/2006/customXml" ds:itemID="{AAE4F649-70BD-40A6-9AC6-267D1A4B2931}">
  <ds:schemaRefs/>
</ds:datastoreItem>
</file>

<file path=customXml/itemProps71.xml><?xml version="1.0" encoding="utf-8"?>
<ds:datastoreItem xmlns:ds="http://schemas.openxmlformats.org/officeDocument/2006/customXml" ds:itemID="{2480D68C-8A5B-4198-84CB-199D874B96C1}">
  <ds:schemaRefs/>
</ds:datastoreItem>
</file>

<file path=customXml/itemProps72.xml><?xml version="1.0" encoding="utf-8"?>
<ds:datastoreItem xmlns:ds="http://schemas.openxmlformats.org/officeDocument/2006/customXml" ds:itemID="{93D16C9A-F424-4D08-AA6A-40FB6B2169CC}">
  <ds:schemaRefs/>
</ds:datastoreItem>
</file>

<file path=customXml/itemProps73.xml><?xml version="1.0" encoding="utf-8"?>
<ds:datastoreItem xmlns:ds="http://schemas.openxmlformats.org/officeDocument/2006/customXml" ds:itemID="{B8D11990-EFDA-42AB-8BC2-068F370026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Calculations</vt:lpstr>
      <vt:lpstr>Sales</vt:lpstr>
      <vt:lpstr>Profit</vt:lpstr>
      <vt:lpstr>Orders</vt:lpstr>
      <vt:lpstr>About</vt:lpstr>
      <vt:lpstr>FilePath_Query</vt:lpstr>
      <vt:lpstr>Setup</vt:lpstr>
      <vt:lpstr>FilePath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Harshvardhan Singh Shekhawat</dc:creator>
  <cp:lastModifiedBy>Harshvardhan Singh Shekhawat</cp:lastModifiedBy>
  <dcterms:created xsi:type="dcterms:W3CDTF">2026-04-24T14:06:45Z</dcterms:created>
  <dcterms:modified xsi:type="dcterms:W3CDTF">2026-05-03T07:48:44Z</dcterms:modified>
</cp:coreProperties>
</file>