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ullison\Desktop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F66" i="1"/>
  <c r="E66" i="1"/>
  <c r="D66" i="1"/>
</calcChain>
</file>

<file path=xl/sharedStrings.xml><?xml version="1.0" encoding="utf-8"?>
<sst xmlns="http://schemas.openxmlformats.org/spreadsheetml/2006/main" count="142" uniqueCount="142">
  <si>
    <t>A</t>
  </si>
  <si>
    <t>B</t>
  </si>
  <si>
    <t>C = A + B</t>
  </si>
  <si>
    <t>D</t>
  </si>
  <si>
    <t>E = D / C</t>
  </si>
  <si>
    <t>CPP #</t>
  </si>
  <si>
    <t>Original Contract Value</t>
  </si>
  <si>
    <t>Change Orders</t>
  </si>
  <si>
    <t>Current Contract Value</t>
  </si>
  <si>
    <t>Incurred</t>
  </si>
  <si>
    <t>% Exp.</t>
  </si>
  <si>
    <t>Award Date</t>
  </si>
  <si>
    <t>Original Completion Date</t>
  </si>
  <si>
    <t>Revised
Completion
Date</t>
  </si>
  <si>
    <t>DB120</t>
  </si>
  <si>
    <t>West Oahu/Farrington Hwy Guideway</t>
  </si>
  <si>
    <t>DB320</t>
  </si>
  <si>
    <t>Kamehameha Hwy Guideway</t>
  </si>
  <si>
    <t>DB200</t>
  </si>
  <si>
    <t>Maintenance &amp; Storage Facility</t>
  </si>
  <si>
    <t>DB450</t>
  </si>
  <si>
    <t>Airport Section Guideway/Stations</t>
  </si>
  <si>
    <t>DBB171</t>
  </si>
  <si>
    <t>West Oahu Station Group</t>
  </si>
  <si>
    <t>DBB271</t>
  </si>
  <si>
    <t>Farrington Highway Station Group</t>
  </si>
  <si>
    <t>DBB371</t>
  </si>
  <si>
    <t>Kamehameha Hwy Station Group</t>
  </si>
  <si>
    <t>DBB385</t>
  </si>
  <si>
    <t>Ramp H2R2</t>
  </si>
  <si>
    <t>DBB505</t>
  </si>
  <si>
    <t>Airport Section Utilities Cnstr. DBB</t>
  </si>
  <si>
    <t>DBB525</t>
  </si>
  <si>
    <t>Airport Section Guideway 7-Pier DBB</t>
  </si>
  <si>
    <t>DBB602</t>
  </si>
  <si>
    <t>UHWO Temp PnR and Campus Rd B</t>
  </si>
  <si>
    <t>DBOM920</t>
  </si>
  <si>
    <t>Core Systems Design Build O/M</t>
  </si>
  <si>
    <t>MI900</t>
  </si>
  <si>
    <t>Fare Collection DFI</t>
  </si>
  <si>
    <t>MI930</t>
  </si>
  <si>
    <t>Elevators &amp; Escalators Install/Maint</t>
  </si>
  <si>
    <t>MM945</t>
  </si>
  <si>
    <t>On-Call Contractor</t>
  </si>
  <si>
    <t>MM947</t>
  </si>
  <si>
    <t>On-Call Contractor 2</t>
  </si>
  <si>
    <t>MM948</t>
  </si>
  <si>
    <t>On-call Contractor 3</t>
  </si>
  <si>
    <t>MM949</t>
  </si>
  <si>
    <t>On-Call Cont (IV, V, VI)</t>
  </si>
  <si>
    <t>DB550</t>
  </si>
  <si>
    <t>City Ctr Section Guideway and Sta DB</t>
  </si>
  <si>
    <t>FD140</t>
  </si>
  <si>
    <t>West Oahu Station Group FD</t>
  </si>
  <si>
    <t>FD240</t>
  </si>
  <si>
    <t>Farrington Highway Stations Group FD</t>
  </si>
  <si>
    <t>FD340</t>
  </si>
  <si>
    <t>Kamehameha Hwy Station Group  FD</t>
  </si>
  <si>
    <t>FD430</t>
  </si>
  <si>
    <t>Airport Sect. Guideway/Util FD</t>
  </si>
  <si>
    <t>FD440</t>
  </si>
  <si>
    <t>Airport Station Group FD</t>
  </si>
  <si>
    <t>FD530</t>
  </si>
  <si>
    <t>City Center Guideway/Util FD</t>
  </si>
  <si>
    <t>FD550</t>
  </si>
  <si>
    <t>SPCD - Dillingham and Kaka'ako SG FD</t>
  </si>
  <si>
    <t>FD701</t>
  </si>
  <si>
    <t>KH Civil FD</t>
  </si>
  <si>
    <t>MM290</t>
  </si>
  <si>
    <t>Construction Engrg &amp; Insp CEI West</t>
  </si>
  <si>
    <t>MM595</t>
  </si>
  <si>
    <t>Const. Engrg &amp; Insp. CEI East</t>
  </si>
  <si>
    <t>MM596</t>
  </si>
  <si>
    <t>Construction Engrg &amp; Insp CEI East 2</t>
  </si>
  <si>
    <t>MM901</t>
  </si>
  <si>
    <t>Program Mgt Support Conslt (PMSC-2)</t>
  </si>
  <si>
    <t>MM902</t>
  </si>
  <si>
    <t>Program Mgt Contrator Contract</t>
  </si>
  <si>
    <t>MM905</t>
  </si>
  <si>
    <t>MM-905 Gen Engrg Conslt EIS/PE</t>
  </si>
  <si>
    <t>MM910</t>
  </si>
  <si>
    <t>MM-910 Gen Engrg Conslt FD-Construct</t>
  </si>
  <si>
    <t>MM913</t>
  </si>
  <si>
    <t>MM-913 Gen Engrg Recompete</t>
  </si>
  <si>
    <t>MM915</t>
  </si>
  <si>
    <t>HDOT Traffic Mgmt. Consult.</t>
  </si>
  <si>
    <t>MM920</t>
  </si>
  <si>
    <t>HDOT Coordination Conslt WOFH</t>
  </si>
  <si>
    <t>MM921</t>
  </si>
  <si>
    <t>HDOT Coordination Conslt KHG</t>
  </si>
  <si>
    <t>MM922</t>
  </si>
  <si>
    <t>HDOT Coordination Conslt. East</t>
  </si>
  <si>
    <t>MM925</t>
  </si>
  <si>
    <t>HDOT - WOFH/KHG Imprv Agreements</t>
  </si>
  <si>
    <t>MM930</t>
  </si>
  <si>
    <t>HDOT State SOA Manager &amp; Consultant</t>
  </si>
  <si>
    <t>MM940</t>
  </si>
  <si>
    <t>Kako'o Consultant</t>
  </si>
  <si>
    <t>MM941</t>
  </si>
  <si>
    <t>Kako'o Consultant II</t>
  </si>
  <si>
    <t>MM946</t>
  </si>
  <si>
    <t>On-Call Hazmat Removal 1200100</t>
  </si>
  <si>
    <t>MM950</t>
  </si>
  <si>
    <t>OCIP Consultant</t>
  </si>
  <si>
    <t>MM951</t>
  </si>
  <si>
    <t>Owner-Controlled Insurance Program</t>
  </si>
  <si>
    <t>MM953</t>
  </si>
  <si>
    <t>OCIP II</t>
  </si>
  <si>
    <t>MM960</t>
  </si>
  <si>
    <t>Archeological &amp; Cultural Monitoring</t>
  </si>
  <si>
    <t>MM962</t>
  </si>
  <si>
    <t>Core Systems Support</t>
  </si>
  <si>
    <t>MM964</t>
  </si>
  <si>
    <t>Safety and Security Consultant</t>
  </si>
  <si>
    <t>MM970</t>
  </si>
  <si>
    <t>Fare Collection Consultant</t>
  </si>
  <si>
    <t>MM975</t>
  </si>
  <si>
    <t>LEED Commissioning Services for MSF</t>
  </si>
  <si>
    <t>PA102</t>
  </si>
  <si>
    <t>Programmatic Agreement HPC</t>
  </si>
  <si>
    <t>ART</t>
  </si>
  <si>
    <t>ART Contracts</t>
  </si>
  <si>
    <t>MM935</t>
  </si>
  <si>
    <t>Real Estate Consultant</t>
  </si>
  <si>
    <t>MM936</t>
  </si>
  <si>
    <t>Real Estate Consultant II</t>
  </si>
  <si>
    <t>MM937</t>
  </si>
  <si>
    <t>Real Estate Consultant - Maps/Surv.</t>
  </si>
  <si>
    <t>MM981</t>
  </si>
  <si>
    <t>Complex Real Property Nego. Lit. Sup</t>
  </si>
  <si>
    <t>MM982</t>
  </si>
  <si>
    <t>On Call Appraiser</t>
  </si>
  <si>
    <t>MM983</t>
  </si>
  <si>
    <t>Land Court Petition Services</t>
  </si>
  <si>
    <t>MM985</t>
  </si>
  <si>
    <t>On Call Appraisers II</t>
  </si>
  <si>
    <t>MM986</t>
  </si>
  <si>
    <t>Real Estate Legal Services</t>
  </si>
  <si>
    <t>UTIL</t>
  </si>
  <si>
    <t>Utility Contracts and Agreements</t>
  </si>
  <si>
    <t>Contract Package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</si>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</sst>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dashed">
        <color theme="1"/>
      </bottom>
      <diagonal/>
    </border>
    <border>
      <left/>
      <right/>
      <top style="thin">
        <color theme="1"/>
      </top>
      <bottom style="dashed">
        <color theme="1"/>
      </bottom>
      <diagonal/>
    </border>
    <border>
      <left/>
      <right style="thin">
        <color indexed="64"/>
      </right>
      <top style="thin">
        <color theme="1"/>
      </top>
      <bottom style="dashed">
        <color theme="1"/>
      </bottom>
      <diagonal/>
    </border>
    <border>
      <left style="thin">
        <color theme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1"/>
      </left>
      <right style="thin">
        <color indexed="64"/>
      </right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 style="thin">
        <color indexed="64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indexed="64"/>
      </right>
      <top style="thin">
        <color theme="1"/>
      </top>
      <bottom style="double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2" borderId="1" xfId="0" applyFont="1" applyFill="1" applyBorder="1"/>
    <xf numFmtId="0" fontId="4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vertical="center"/>
    </xf>
    <xf numFmtId="37" fontId="5" fillId="4" borderId="5" xfId="1" applyNumberFormat="1" applyFont="1" applyFill="1" applyBorder="1" applyAlignment="1">
      <alignment horizontal="right" vertical="center"/>
    </xf>
    <xf numFmtId="164" fontId="5" fillId="4" borderId="5" xfId="2" applyNumberFormat="1" applyFont="1" applyFill="1" applyBorder="1" applyAlignment="1">
      <alignment horizontal="right" vertical="center"/>
    </xf>
    <xf numFmtId="14" fontId="5" fillId="4" borderId="5" xfId="0" applyNumberFormat="1" applyFont="1" applyFill="1" applyBorder="1" applyAlignment="1">
      <alignment horizontal="right" vertical="center"/>
    </xf>
    <xf numFmtId="14" fontId="5" fillId="4" borderId="6" xfId="0" applyNumberFormat="1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37" fontId="5" fillId="0" borderId="8" xfId="1" applyNumberFormat="1" applyFont="1" applyBorder="1" applyAlignment="1">
      <alignment horizontal="right" vertical="center"/>
    </xf>
    <xf numFmtId="164" fontId="5" fillId="0" borderId="8" xfId="2" applyNumberFormat="1" applyFont="1" applyBorder="1" applyAlignment="1">
      <alignment horizontal="right" vertical="center"/>
    </xf>
    <xf numFmtId="14" fontId="5" fillId="0" borderId="8" xfId="0" applyNumberFormat="1" applyFont="1" applyBorder="1" applyAlignment="1">
      <alignment horizontal="right" vertical="center"/>
    </xf>
    <xf numFmtId="14" fontId="5" fillId="0" borderId="9" xfId="0" applyNumberFormat="1" applyFont="1" applyBorder="1" applyAlignment="1">
      <alignment horizontal="right" vertical="center"/>
    </xf>
    <xf numFmtId="14" fontId="5" fillId="4" borderId="5" xfId="0" applyNumberFormat="1" applyFont="1" applyFill="1" applyBorder="1" applyAlignment="1">
      <alignment horizontal="right" vertical="top"/>
    </xf>
    <xf numFmtId="14" fontId="5" fillId="4" borderId="6" xfId="0" applyNumberFormat="1" applyFont="1" applyFill="1" applyBorder="1" applyAlignment="1">
      <alignment horizontal="right" vertical="top"/>
    </xf>
    <xf numFmtId="37" fontId="5" fillId="4" borderId="5" xfId="1" applyNumberFormat="1" applyFont="1" applyFill="1" applyBorder="1" applyAlignment="1">
      <alignment vertical="center"/>
    </xf>
    <xf numFmtId="164" fontId="5" fillId="4" borderId="5" xfId="2" applyNumberFormat="1" applyFont="1" applyFill="1" applyBorder="1" applyAlignment="1">
      <alignment vertical="center"/>
    </xf>
    <xf numFmtId="37" fontId="5" fillId="0" borderId="8" xfId="1" applyNumberFormat="1" applyFont="1" applyBorder="1" applyAlignment="1">
      <alignment vertical="center"/>
    </xf>
    <xf numFmtId="164" fontId="5" fillId="0" borderId="8" xfId="2" applyNumberFormat="1" applyFont="1" applyBorder="1" applyAlignment="1">
      <alignment vertical="center"/>
    </xf>
    <xf numFmtId="14" fontId="5" fillId="0" borderId="9" xfId="0" applyNumberFormat="1" applyFont="1" applyBorder="1" applyAlignment="1">
      <alignment horizontal="right" vertical="top"/>
    </xf>
    <xf numFmtId="14" fontId="5" fillId="0" borderId="8" xfId="0" applyNumberFormat="1" applyFont="1" applyBorder="1" applyAlignment="1">
      <alignment horizontal="right" vertical="top"/>
    </xf>
    <xf numFmtId="0" fontId="5" fillId="4" borderId="5" xfId="0" applyFont="1" applyFill="1" applyBorder="1" applyAlignment="1">
      <alignment horizontal="left" vertical="top"/>
    </xf>
    <xf numFmtId="37" fontId="5" fillId="4" borderId="5" xfId="1" applyNumberFormat="1" applyFont="1" applyFill="1" applyBorder="1" applyAlignment="1">
      <alignment horizontal="right" vertical="top"/>
    </xf>
    <xf numFmtId="164" fontId="5" fillId="4" borderId="5" xfId="2" applyNumberFormat="1" applyFont="1" applyFill="1" applyBorder="1" applyAlignment="1">
      <alignment horizontal="right" vertical="top"/>
    </xf>
    <xf numFmtId="0" fontId="8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 vertical="center"/>
    </xf>
    <xf numFmtId="37" fontId="9" fillId="2" borderId="11" xfId="0" applyNumberFormat="1" applyFont="1" applyFill="1" applyBorder="1" applyAlignment="1">
      <alignment horizontal="right" vertical="center"/>
    </xf>
    <xf numFmtId="165" fontId="9" fillId="2" borderId="11" xfId="0" applyNumberFormat="1" applyFont="1" applyFill="1" applyBorder="1" applyAlignment="1">
      <alignment horizontal="right" vertical="center"/>
    </xf>
    <xf numFmtId="0" fontId="10" fillId="2" borderId="11" xfId="0" applyFont="1" applyFill="1" applyBorder="1"/>
    <xf numFmtId="14" fontId="9" fillId="2" borderId="11" xfId="0" applyNumberFormat="1" applyFont="1" applyFill="1" applyBorder="1" applyAlignment="1">
      <alignment horizontal="left" vertical="top"/>
    </xf>
    <xf numFmtId="14" fontId="9" fillId="2" borderId="12" xfId="0" applyNumberFormat="1" applyFont="1" applyFill="1" applyBorder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3-38.myloadspring.com@SSL\DavWWWRoot\sites\SP\Departments\pc\TEAM\600%20Reports\610%20HART\01%20Monthly%20Progress\9999%20Current%20Month%20Working%20Files\01%20Draft\Report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CMS 19A Report"/>
      <sheetName val="Contract Status Pages"/>
      <sheetName val="Appendix 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B1" sqref="B1"/>
    </sheetView>
  </sheetViews>
  <sheetFormatPr defaultRowHeight="15" x14ac:dyDescent="0.25"/>
  <cols>
    <col min="3" max="3" width="31.5703125" bestFit="1" customWidth="1"/>
    <col min="4" max="4" width="11.42578125" bestFit="1" customWidth="1"/>
    <col min="5" max="5" width="10.140625" bestFit="1" customWidth="1"/>
    <col min="6" max="7" width="11.42578125" bestFit="1" customWidth="1"/>
  </cols>
  <sheetData>
    <row r="1" spans="1:11" x14ac:dyDescent="0.25">
      <c r="A1" s="2"/>
      <c r="B1" s="2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2"/>
      <c r="J1" s="2"/>
    </row>
    <row r="2" spans="1:11" ht="36.75" x14ac:dyDescent="0.25">
      <c r="A2" s="3"/>
      <c r="B2" s="4" t="s">
        <v>5</v>
      </c>
      <c r="C2" s="5" t="s">
        <v>140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</row>
    <row r="3" spans="1:11" x14ac:dyDescent="0.25">
      <c r="A3" s="7"/>
      <c r="B3" s="8" t="s">
        <v>14</v>
      </c>
      <c r="C3" s="9" t="s">
        <v>15</v>
      </c>
      <c r="D3" s="10">
        <v>482430201</v>
      </c>
      <c r="E3" s="10">
        <v>186423830.73000002</v>
      </c>
      <c r="F3" s="10">
        <v>668854031.73000002</v>
      </c>
      <c r="G3" s="10">
        <v>665624607.17000008</v>
      </c>
      <c r="H3" s="11">
        <v>0.9951717050256137</v>
      </c>
      <c r="I3" s="12">
        <v>40128</v>
      </c>
      <c r="J3" s="12">
        <v>41568</v>
      </c>
      <c r="K3" s="13">
        <v>42797</v>
      </c>
    </row>
    <row r="4" spans="1:11" x14ac:dyDescent="0.25">
      <c r="A4" s="14"/>
      <c r="B4" s="15" t="s">
        <v>16</v>
      </c>
      <c r="C4" s="16" t="s">
        <v>17</v>
      </c>
      <c r="D4" s="17">
        <v>372150000</v>
      </c>
      <c r="E4" s="17">
        <v>21007573.43</v>
      </c>
      <c r="F4" s="17">
        <v>393157573.43000007</v>
      </c>
      <c r="G4" s="17">
        <v>391825707.18000001</v>
      </c>
      <c r="H4" s="18">
        <v>0.99661238561836529</v>
      </c>
      <c r="I4" s="19">
        <v>40724</v>
      </c>
      <c r="J4" s="19">
        <v>41927</v>
      </c>
      <c r="K4" s="20">
        <v>43008</v>
      </c>
    </row>
    <row r="5" spans="1:11" x14ac:dyDescent="0.25">
      <c r="A5" s="7"/>
      <c r="B5" s="8" t="s">
        <v>18</v>
      </c>
      <c r="C5" s="9" t="s">
        <v>19</v>
      </c>
      <c r="D5" s="10">
        <v>195258000</v>
      </c>
      <c r="E5" s="10">
        <v>86517031.730000019</v>
      </c>
      <c r="F5" s="10">
        <v>281775031.73000002</v>
      </c>
      <c r="G5" s="10">
        <v>281753402.74999928</v>
      </c>
      <c r="H5" s="11">
        <v>0.99992324025351731</v>
      </c>
      <c r="I5" s="12">
        <v>40724</v>
      </c>
      <c r="J5" s="12">
        <v>41993</v>
      </c>
      <c r="K5" s="13">
        <v>42553</v>
      </c>
    </row>
    <row r="6" spans="1:11" x14ac:dyDescent="0.25">
      <c r="A6" s="14"/>
      <c r="B6" s="15" t="s">
        <v>20</v>
      </c>
      <c r="C6" s="16" t="s">
        <v>21</v>
      </c>
      <c r="D6" s="17">
        <v>874750000</v>
      </c>
      <c r="E6" s="17">
        <v>14308.330000000002</v>
      </c>
      <c r="F6" s="17">
        <v>874764308.33000004</v>
      </c>
      <c r="G6" s="17">
        <v>198641165.52999991</v>
      </c>
      <c r="H6" s="18">
        <v>0.22707964149705984</v>
      </c>
      <c r="I6" s="19">
        <v>42633</v>
      </c>
      <c r="J6" s="19">
        <v>44317</v>
      </c>
      <c r="K6" s="20">
        <v>44319</v>
      </c>
    </row>
    <row r="7" spans="1:11" x14ac:dyDescent="0.25">
      <c r="A7" s="7"/>
      <c r="B7" s="8" t="s">
        <v>22</v>
      </c>
      <c r="C7" s="9" t="s">
        <v>23</v>
      </c>
      <c r="D7" s="10">
        <v>56088470</v>
      </c>
      <c r="E7" s="10">
        <v>3521866</v>
      </c>
      <c r="F7" s="10">
        <v>59610336</v>
      </c>
      <c r="G7" s="10">
        <v>26702756.440000005</v>
      </c>
      <c r="H7" s="11">
        <v>0.44795514053133345</v>
      </c>
      <c r="I7" s="12">
        <v>42205</v>
      </c>
      <c r="J7" s="12">
        <v>43171</v>
      </c>
      <c r="K7" s="13">
        <v>43171</v>
      </c>
    </row>
    <row r="8" spans="1:11" x14ac:dyDescent="0.25">
      <c r="A8" s="14"/>
      <c r="B8" s="15" t="s">
        <v>24</v>
      </c>
      <c r="C8" s="16" t="s">
        <v>25</v>
      </c>
      <c r="D8" s="17">
        <v>78999000</v>
      </c>
      <c r="E8" s="17">
        <v>3473034</v>
      </c>
      <c r="F8" s="17">
        <v>82472034</v>
      </c>
      <c r="G8" s="17">
        <v>44866668.250000015</v>
      </c>
      <c r="H8" s="18">
        <v>0.54402281687389953</v>
      </c>
      <c r="I8" s="19">
        <v>42177</v>
      </c>
      <c r="J8" s="19">
        <v>43116</v>
      </c>
      <c r="K8" s="20">
        <v>43493</v>
      </c>
    </row>
    <row r="9" spans="1:11" x14ac:dyDescent="0.25">
      <c r="A9" s="7"/>
      <c r="B9" s="8" t="s">
        <v>26</v>
      </c>
      <c r="C9" s="9" t="s">
        <v>27</v>
      </c>
      <c r="D9" s="10">
        <v>115805845</v>
      </c>
      <c r="E9" s="10">
        <v>1558663</v>
      </c>
      <c r="F9" s="10">
        <v>117364508</v>
      </c>
      <c r="G9" s="10">
        <v>24162183.080000002</v>
      </c>
      <c r="H9" s="11">
        <v>0.20587299765274866</v>
      </c>
      <c r="I9" s="12">
        <v>42396</v>
      </c>
      <c r="J9" s="12">
        <v>43602</v>
      </c>
      <c r="K9" s="13">
        <v>43602</v>
      </c>
    </row>
    <row r="10" spans="1:11" x14ac:dyDescent="0.25">
      <c r="A10" s="14"/>
      <c r="B10" s="15" t="s">
        <v>28</v>
      </c>
      <c r="C10" s="16" t="s">
        <v>29</v>
      </c>
      <c r="D10" s="17">
        <v>5203646</v>
      </c>
      <c r="E10" s="17">
        <v>453401</v>
      </c>
      <c r="F10" s="17">
        <v>5657047</v>
      </c>
      <c r="G10" s="17">
        <v>5310349</v>
      </c>
      <c r="H10" s="18">
        <v>0.93871396154212616</v>
      </c>
      <c r="I10" s="19">
        <v>42142</v>
      </c>
      <c r="J10" s="19">
        <v>42645</v>
      </c>
      <c r="K10" s="20">
        <v>43054</v>
      </c>
    </row>
    <row r="11" spans="1:11" x14ac:dyDescent="0.25">
      <c r="A11" s="7"/>
      <c r="B11" s="8" t="s">
        <v>30</v>
      </c>
      <c r="C11" s="9" t="s">
        <v>31</v>
      </c>
      <c r="D11" s="10">
        <v>27993289.5</v>
      </c>
      <c r="E11" s="10">
        <v>182255.74</v>
      </c>
      <c r="F11" s="10">
        <v>28175545.240000013</v>
      </c>
      <c r="G11" s="10">
        <v>27919489.359999985</v>
      </c>
      <c r="H11" s="11">
        <v>0.99091212333891188</v>
      </c>
      <c r="I11" s="12">
        <v>41820</v>
      </c>
      <c r="J11" s="12">
        <v>42406</v>
      </c>
      <c r="K11" s="13">
        <v>42650</v>
      </c>
    </row>
    <row r="12" spans="1:11" x14ac:dyDescent="0.25">
      <c r="A12" s="14"/>
      <c r="B12" s="15" t="s">
        <v>32</v>
      </c>
      <c r="C12" s="16" t="s">
        <v>33</v>
      </c>
      <c r="D12" s="17">
        <v>3973000</v>
      </c>
      <c r="E12" s="17">
        <v>54843</v>
      </c>
      <c r="F12" s="17">
        <v>4027843</v>
      </c>
      <c r="G12" s="17">
        <v>4027843</v>
      </c>
      <c r="H12" s="18">
        <v>1</v>
      </c>
      <c r="I12" s="19">
        <v>41900</v>
      </c>
      <c r="J12" s="19">
        <v>42063</v>
      </c>
      <c r="K12" s="20">
        <v>42118</v>
      </c>
    </row>
    <row r="13" spans="1:11" x14ac:dyDescent="0.25">
      <c r="A13" s="7"/>
      <c r="B13" s="8" t="s">
        <v>34</v>
      </c>
      <c r="C13" s="8" t="s">
        <v>35</v>
      </c>
      <c r="D13" s="10">
        <v>11589300</v>
      </c>
      <c r="E13" s="10"/>
      <c r="F13" s="10">
        <v>11589300</v>
      </c>
      <c r="G13" s="10"/>
      <c r="H13" s="11">
        <v>0</v>
      </c>
      <c r="I13" s="12">
        <v>43084</v>
      </c>
      <c r="J13" s="21">
        <v>43662</v>
      </c>
      <c r="K13" s="22"/>
    </row>
    <row r="14" spans="1:11" x14ac:dyDescent="0.25">
      <c r="A14" s="14"/>
      <c r="B14" s="15" t="s">
        <v>36</v>
      </c>
      <c r="C14" s="16" t="s">
        <v>37</v>
      </c>
      <c r="D14" s="17">
        <v>573782793</v>
      </c>
      <c r="E14" s="17">
        <v>40285963.5</v>
      </c>
      <c r="F14" s="17">
        <v>614068756.5</v>
      </c>
      <c r="G14" s="17">
        <v>318105817.14000005</v>
      </c>
      <c r="H14" s="18">
        <v>0.51802964044792599</v>
      </c>
      <c r="I14" s="19">
        <v>40875</v>
      </c>
      <c r="J14" s="19">
        <v>43539</v>
      </c>
      <c r="K14" s="20">
        <v>43617</v>
      </c>
    </row>
    <row r="15" spans="1:11" x14ac:dyDescent="0.25">
      <c r="A15" s="7"/>
      <c r="B15" s="8" t="s">
        <v>38</v>
      </c>
      <c r="C15" s="9" t="s">
        <v>39</v>
      </c>
      <c r="D15" s="10">
        <v>15464197.619999999</v>
      </c>
      <c r="E15" s="10"/>
      <c r="F15" s="10">
        <v>15464197.619999999</v>
      </c>
      <c r="G15" s="10">
        <v>4156880.92</v>
      </c>
      <c r="H15" s="11">
        <v>0.26880676399426406</v>
      </c>
      <c r="I15" s="12">
        <v>42447</v>
      </c>
      <c r="J15" s="12">
        <v>47133</v>
      </c>
      <c r="K15" s="13">
        <v>47133</v>
      </c>
    </row>
    <row r="16" spans="1:11" x14ac:dyDescent="0.25">
      <c r="A16" s="14"/>
      <c r="B16" s="15" t="s">
        <v>40</v>
      </c>
      <c r="C16" s="16" t="s">
        <v>41</v>
      </c>
      <c r="D16" s="17">
        <v>50982714</v>
      </c>
      <c r="E16" s="17">
        <v>1499208</v>
      </c>
      <c r="F16" s="17">
        <v>52481922</v>
      </c>
      <c r="G16" s="17">
        <v>11452528.869999988</v>
      </c>
      <c r="H16" s="18">
        <v>0.21821854904627899</v>
      </c>
      <c r="I16" s="19">
        <v>41486</v>
      </c>
      <c r="J16" s="19">
        <v>43221</v>
      </c>
      <c r="K16" s="20">
        <v>43293</v>
      </c>
    </row>
    <row r="17" spans="1:11" x14ac:dyDescent="0.25">
      <c r="A17" s="7"/>
      <c r="B17" s="9" t="s">
        <v>42</v>
      </c>
      <c r="C17" s="9" t="s">
        <v>43</v>
      </c>
      <c r="D17" s="23">
        <v>1000000</v>
      </c>
      <c r="E17" s="23">
        <v>1000000</v>
      </c>
      <c r="F17" s="23">
        <v>2000000</v>
      </c>
      <c r="G17" s="23">
        <v>1993468.4800000011</v>
      </c>
      <c r="H17" s="24">
        <v>0.99673424000000055</v>
      </c>
      <c r="I17" s="12">
        <v>41857</v>
      </c>
      <c r="J17" s="12">
        <v>43652</v>
      </c>
      <c r="K17" s="13">
        <v>42613</v>
      </c>
    </row>
    <row r="18" spans="1:11" x14ac:dyDescent="0.25">
      <c r="A18" s="14"/>
      <c r="B18" s="16" t="s">
        <v>44</v>
      </c>
      <c r="C18" s="16" t="s">
        <v>45</v>
      </c>
      <c r="D18" s="25">
        <v>7500000</v>
      </c>
      <c r="E18" s="25"/>
      <c r="F18" s="25">
        <v>7500000</v>
      </c>
      <c r="G18" s="25">
        <v>7496271.2600000044</v>
      </c>
      <c r="H18" s="26">
        <v>0.99950283466666723</v>
      </c>
      <c r="I18" s="19">
        <v>42145</v>
      </c>
      <c r="J18" s="19">
        <v>43971</v>
      </c>
      <c r="K18" s="20">
        <v>43103</v>
      </c>
    </row>
    <row r="19" spans="1:11" x14ac:dyDescent="0.25">
      <c r="A19" s="7"/>
      <c r="B19" s="9" t="s">
        <v>46</v>
      </c>
      <c r="C19" s="9" t="s">
        <v>47</v>
      </c>
      <c r="D19" s="23">
        <v>20000000</v>
      </c>
      <c r="E19" s="23">
        <v>6000000</v>
      </c>
      <c r="F19" s="23">
        <v>26000000</v>
      </c>
      <c r="G19" s="23">
        <v>19383648.060000006</v>
      </c>
      <c r="H19" s="24">
        <v>0.74552492538461557</v>
      </c>
      <c r="I19" s="12">
        <v>42499</v>
      </c>
      <c r="J19" s="12">
        <v>45058</v>
      </c>
      <c r="K19" s="13">
        <v>43496</v>
      </c>
    </row>
    <row r="20" spans="1:11" x14ac:dyDescent="0.25">
      <c r="A20" s="14"/>
      <c r="B20" s="16" t="s">
        <v>48</v>
      </c>
      <c r="C20" s="16" t="s">
        <v>49</v>
      </c>
      <c r="D20" s="25">
        <v>46000000</v>
      </c>
      <c r="E20" s="25"/>
      <c r="F20" s="25">
        <v>46000000</v>
      </c>
      <c r="G20" s="25"/>
      <c r="H20" s="26">
        <v>0</v>
      </c>
      <c r="I20" s="19">
        <v>43110</v>
      </c>
      <c r="J20" s="19">
        <v>45626</v>
      </c>
      <c r="K20" s="20"/>
    </row>
    <row r="21" spans="1:11" x14ac:dyDescent="0.25">
      <c r="A21" s="7"/>
      <c r="B21" s="9" t="s">
        <v>50</v>
      </c>
      <c r="C21" s="9" t="s">
        <v>51</v>
      </c>
      <c r="D21" s="23">
        <v>100000</v>
      </c>
      <c r="E21" s="23">
        <v>134000</v>
      </c>
      <c r="F21" s="23">
        <v>234000</v>
      </c>
      <c r="G21" s="23">
        <v>193980.90000000002</v>
      </c>
      <c r="H21" s="24">
        <v>0.82897820512820519</v>
      </c>
      <c r="I21" s="12">
        <v>41913</v>
      </c>
      <c r="J21" s="12">
        <v>42277</v>
      </c>
      <c r="K21" s="13">
        <v>42947</v>
      </c>
    </row>
    <row r="22" spans="1:11" x14ac:dyDescent="0.25">
      <c r="A22" s="14"/>
      <c r="B22" s="15" t="s">
        <v>52</v>
      </c>
      <c r="C22" s="16" t="s">
        <v>53</v>
      </c>
      <c r="D22" s="17">
        <v>7789000</v>
      </c>
      <c r="E22" s="17">
        <v>3400416.2199999988</v>
      </c>
      <c r="F22" s="17">
        <v>11189416.219999999</v>
      </c>
      <c r="G22" s="17">
        <v>11116535.049999997</v>
      </c>
      <c r="H22" s="18">
        <v>0.99348659764128411</v>
      </c>
      <c r="I22" s="19">
        <v>41075</v>
      </c>
      <c r="J22" s="19">
        <v>42907</v>
      </c>
      <c r="K22" s="20">
        <v>42907</v>
      </c>
    </row>
    <row r="23" spans="1:11" x14ac:dyDescent="0.25">
      <c r="A23" s="7"/>
      <c r="B23" s="8" t="s">
        <v>54</v>
      </c>
      <c r="C23" s="9" t="s">
        <v>55</v>
      </c>
      <c r="D23" s="10">
        <v>9300695.9999999981</v>
      </c>
      <c r="E23" s="10">
        <v>5854620</v>
      </c>
      <c r="F23" s="10">
        <v>15155315.999999998</v>
      </c>
      <c r="G23" s="10">
        <v>14411270.430000005</v>
      </c>
      <c r="H23" s="11">
        <v>0.95090530807803719</v>
      </c>
      <c r="I23" s="12">
        <v>40555</v>
      </c>
      <c r="J23" s="12">
        <v>42688</v>
      </c>
      <c r="K23" s="13">
        <v>42688</v>
      </c>
    </row>
    <row r="24" spans="1:11" x14ac:dyDescent="0.25">
      <c r="A24" s="14"/>
      <c r="B24" s="15" t="s">
        <v>56</v>
      </c>
      <c r="C24" s="16" t="s">
        <v>57</v>
      </c>
      <c r="D24" s="17">
        <v>8702592.0000000056</v>
      </c>
      <c r="E24" s="17">
        <v>1998576</v>
      </c>
      <c r="F24" s="17">
        <v>10701168.000000006</v>
      </c>
      <c r="G24" s="17">
        <v>10671203.629999993</v>
      </c>
      <c r="H24" s="18">
        <v>0.99719989724486036</v>
      </c>
      <c r="I24" s="19">
        <v>41229</v>
      </c>
      <c r="J24" s="19">
        <v>42900</v>
      </c>
      <c r="K24" s="20">
        <v>42900</v>
      </c>
    </row>
    <row r="25" spans="1:11" x14ac:dyDescent="0.25">
      <c r="A25" s="7"/>
      <c r="B25" s="8" t="s">
        <v>58</v>
      </c>
      <c r="C25" s="9" t="s">
        <v>59</v>
      </c>
      <c r="D25" s="10">
        <v>38840960</v>
      </c>
      <c r="E25" s="10">
        <v>4111440</v>
      </c>
      <c r="F25" s="10">
        <v>42952400</v>
      </c>
      <c r="G25" s="10">
        <v>41903151.629999995</v>
      </c>
      <c r="H25" s="11">
        <v>0.97557183370428646</v>
      </c>
      <c r="I25" s="12">
        <v>40899</v>
      </c>
      <c r="J25" s="12">
        <v>42916</v>
      </c>
      <c r="K25" s="13">
        <v>42916</v>
      </c>
    </row>
    <row r="26" spans="1:11" x14ac:dyDescent="0.25">
      <c r="A26" s="14"/>
      <c r="B26" s="15" t="s">
        <v>60</v>
      </c>
      <c r="C26" s="16" t="s">
        <v>61</v>
      </c>
      <c r="D26" s="17">
        <v>10177365</v>
      </c>
      <c r="E26" s="17">
        <v>1396486.9100000001</v>
      </c>
      <c r="F26" s="17">
        <v>11573851.91</v>
      </c>
      <c r="G26" s="17">
        <v>10059819.51</v>
      </c>
      <c r="H26" s="18">
        <v>0.86918508965093533</v>
      </c>
      <c r="I26" s="19">
        <v>41220</v>
      </c>
      <c r="J26" s="19">
        <v>41666</v>
      </c>
      <c r="K26" s="20">
        <v>42186</v>
      </c>
    </row>
    <row r="27" spans="1:11" x14ac:dyDescent="0.25">
      <c r="A27" s="7"/>
      <c r="B27" s="8" t="s">
        <v>62</v>
      </c>
      <c r="C27" s="9" t="s">
        <v>63</v>
      </c>
      <c r="D27" s="10">
        <v>43948220</v>
      </c>
      <c r="E27" s="10">
        <v>13941087</v>
      </c>
      <c r="F27" s="10">
        <v>57889307</v>
      </c>
      <c r="G27" s="10">
        <v>48522490.639999986</v>
      </c>
      <c r="H27" s="11">
        <v>0.83819436014322968</v>
      </c>
      <c r="I27" s="12">
        <v>41120</v>
      </c>
      <c r="J27" s="12">
        <v>43220</v>
      </c>
      <c r="K27" s="13">
        <v>43738</v>
      </c>
    </row>
    <row r="28" spans="1:11" x14ac:dyDescent="0.25">
      <c r="A28" s="14"/>
      <c r="B28" s="15" t="s">
        <v>64</v>
      </c>
      <c r="C28" s="16" t="s">
        <v>65</v>
      </c>
      <c r="D28" s="17">
        <v>18321918</v>
      </c>
      <c r="E28" s="17">
        <v>1370418</v>
      </c>
      <c r="F28" s="17">
        <v>19692336</v>
      </c>
      <c r="G28" s="17">
        <v>12341535.419999992</v>
      </c>
      <c r="H28" s="18">
        <v>0.62671769464018856</v>
      </c>
      <c r="I28" s="19">
        <v>41494</v>
      </c>
      <c r="J28" s="19">
        <v>41944</v>
      </c>
      <c r="K28" s="20">
        <v>42384</v>
      </c>
    </row>
    <row r="29" spans="1:11" x14ac:dyDescent="0.25">
      <c r="A29" s="7"/>
      <c r="B29" s="8" t="s">
        <v>66</v>
      </c>
      <c r="C29" s="9" t="s">
        <v>67</v>
      </c>
      <c r="D29" s="10">
        <v>60000</v>
      </c>
      <c r="E29" s="10"/>
      <c r="F29" s="10">
        <v>60000</v>
      </c>
      <c r="G29" s="10"/>
      <c r="H29" s="11">
        <v>0</v>
      </c>
      <c r="I29" s="12">
        <v>43122</v>
      </c>
      <c r="J29" s="12">
        <v>43480</v>
      </c>
      <c r="K29" s="13"/>
    </row>
    <row r="30" spans="1:11" x14ac:dyDescent="0.25">
      <c r="A30" s="14"/>
      <c r="B30" s="15" t="s">
        <v>68</v>
      </c>
      <c r="C30" s="16" t="s">
        <v>69</v>
      </c>
      <c r="D30" s="17">
        <v>54232480</v>
      </c>
      <c r="E30" s="17">
        <v>16000000</v>
      </c>
      <c r="F30" s="17">
        <v>70232480</v>
      </c>
      <c r="G30" s="17">
        <v>60336522.440000057</v>
      </c>
      <c r="H30" s="18">
        <v>0.85909713625376827</v>
      </c>
      <c r="I30" s="19">
        <v>41648</v>
      </c>
      <c r="J30" s="19">
        <v>43838</v>
      </c>
      <c r="K30" s="20"/>
    </row>
    <row r="31" spans="1:11" x14ac:dyDescent="0.25">
      <c r="A31" s="7"/>
      <c r="B31" s="8" t="s">
        <v>70</v>
      </c>
      <c r="C31" s="9" t="s">
        <v>71</v>
      </c>
      <c r="D31" s="10">
        <v>63083416.999999993</v>
      </c>
      <c r="E31" s="10">
        <v>-50377316.579999998</v>
      </c>
      <c r="F31" s="10">
        <v>12706100.419999994</v>
      </c>
      <c r="G31" s="10">
        <v>12382149.890000006</v>
      </c>
      <c r="H31" s="11">
        <v>0.97450433104636303</v>
      </c>
      <c r="I31" s="12">
        <v>41646</v>
      </c>
      <c r="J31" s="12">
        <v>43471</v>
      </c>
      <c r="K31" s="13">
        <v>42375</v>
      </c>
    </row>
    <row r="32" spans="1:11" x14ac:dyDescent="0.25">
      <c r="A32" s="14"/>
      <c r="B32" s="15" t="s">
        <v>72</v>
      </c>
      <c r="C32" s="16" t="s">
        <v>73</v>
      </c>
      <c r="D32" s="17">
        <v>55036130</v>
      </c>
      <c r="E32" s="17"/>
      <c r="F32" s="17">
        <v>55036130</v>
      </c>
      <c r="G32" s="17">
        <v>24911384.310000006</v>
      </c>
      <c r="H32" s="18">
        <v>0.4526369188749283</v>
      </c>
      <c r="I32" s="19">
        <v>42257</v>
      </c>
      <c r="J32" s="19">
        <v>43830</v>
      </c>
      <c r="K32" s="27"/>
    </row>
    <row r="33" spans="1:11" x14ac:dyDescent="0.25">
      <c r="A33" s="7"/>
      <c r="B33" s="8" t="s">
        <v>74</v>
      </c>
      <c r="C33" s="9" t="s">
        <v>75</v>
      </c>
      <c r="D33" s="10">
        <v>33376897</v>
      </c>
      <c r="E33" s="10">
        <v>18444022.68</v>
      </c>
      <c r="F33" s="10">
        <v>51820919.68</v>
      </c>
      <c r="G33" s="10">
        <v>49739335.449999988</v>
      </c>
      <c r="H33" s="11">
        <v>0.95983119861912858</v>
      </c>
      <c r="I33" s="12">
        <v>40962</v>
      </c>
      <c r="J33" s="12">
        <v>42801</v>
      </c>
      <c r="K33" s="13">
        <v>42801</v>
      </c>
    </row>
    <row r="34" spans="1:11" x14ac:dyDescent="0.25">
      <c r="A34" s="14"/>
      <c r="B34" s="15" t="s">
        <v>76</v>
      </c>
      <c r="C34" s="16" t="s">
        <v>77</v>
      </c>
      <c r="D34" s="17">
        <v>63522953</v>
      </c>
      <c r="E34" s="17"/>
      <c r="F34" s="17">
        <v>63522953</v>
      </c>
      <c r="G34" s="17">
        <v>12712987.870000001</v>
      </c>
      <c r="H34" s="18">
        <v>0.20013219268946772</v>
      </c>
      <c r="I34" s="19">
        <v>42736</v>
      </c>
      <c r="J34" s="19">
        <v>44926</v>
      </c>
      <c r="K34" s="27"/>
    </row>
    <row r="35" spans="1:11" x14ac:dyDescent="0.25">
      <c r="A35" s="7"/>
      <c r="B35" s="8" t="s">
        <v>78</v>
      </c>
      <c r="C35" s="9" t="s">
        <v>79</v>
      </c>
      <c r="D35" s="10"/>
      <c r="E35" s="10">
        <v>78564942</v>
      </c>
      <c r="F35" s="10">
        <v>78564942</v>
      </c>
      <c r="G35" s="10">
        <v>74157821.519999996</v>
      </c>
      <c r="H35" s="11">
        <v>0.94390474468879515</v>
      </c>
      <c r="I35" s="12">
        <v>39318</v>
      </c>
      <c r="J35" s="21">
        <v>40218</v>
      </c>
      <c r="K35" s="22">
        <v>40600</v>
      </c>
    </row>
    <row r="36" spans="1:11" x14ac:dyDescent="0.25">
      <c r="A36" s="14"/>
      <c r="B36" s="16" t="s">
        <v>80</v>
      </c>
      <c r="C36" s="16" t="s">
        <v>81</v>
      </c>
      <c r="D36" s="25">
        <v>150226265.16999999</v>
      </c>
      <c r="E36" s="25"/>
      <c r="F36" s="25">
        <v>150226265.16999999</v>
      </c>
      <c r="G36" s="25">
        <v>150226025.50000027</v>
      </c>
      <c r="H36" s="26">
        <v>0.99999840460654832</v>
      </c>
      <c r="I36" s="19">
        <v>40724</v>
      </c>
      <c r="J36" s="19">
        <v>42004</v>
      </c>
      <c r="K36" s="20"/>
    </row>
    <row r="37" spans="1:11" x14ac:dyDescent="0.25">
      <c r="A37" s="7"/>
      <c r="B37" s="9" t="s">
        <v>82</v>
      </c>
      <c r="C37" s="9" t="s">
        <v>83</v>
      </c>
      <c r="D37" s="23">
        <v>46143277</v>
      </c>
      <c r="E37" s="23">
        <v>699572</v>
      </c>
      <c r="F37" s="23">
        <v>46842849</v>
      </c>
      <c r="G37" s="23">
        <v>45522236.680000059</v>
      </c>
      <c r="H37" s="24">
        <v>0.9718076003447198</v>
      </c>
      <c r="I37" s="12">
        <v>41613</v>
      </c>
      <c r="J37" s="12">
        <v>43559</v>
      </c>
      <c r="K37" s="13">
        <v>43559</v>
      </c>
    </row>
    <row r="38" spans="1:11" x14ac:dyDescent="0.25">
      <c r="A38" s="14"/>
      <c r="B38" s="16" t="s">
        <v>84</v>
      </c>
      <c r="C38" s="16" t="s">
        <v>85</v>
      </c>
      <c r="D38" s="25">
        <v>1600000</v>
      </c>
      <c r="E38" s="25">
        <v>3350000</v>
      </c>
      <c r="F38" s="25">
        <v>4950000</v>
      </c>
      <c r="G38" s="25">
        <v>4750983.4700000007</v>
      </c>
      <c r="H38" s="26">
        <v>0.9597946404040405</v>
      </c>
      <c r="I38" s="19">
        <v>41065</v>
      </c>
      <c r="J38" s="19">
        <v>43622</v>
      </c>
      <c r="K38" s="20">
        <v>43622</v>
      </c>
    </row>
    <row r="39" spans="1:11" x14ac:dyDescent="0.25">
      <c r="A39" s="7"/>
      <c r="B39" s="9" t="s">
        <v>86</v>
      </c>
      <c r="C39" s="9" t="s">
        <v>87</v>
      </c>
      <c r="D39" s="23">
        <v>3000000</v>
      </c>
      <c r="E39" s="23">
        <v>6500000</v>
      </c>
      <c r="F39" s="23">
        <v>9500000</v>
      </c>
      <c r="G39" s="23">
        <v>8707253.7700000014</v>
      </c>
      <c r="H39" s="24">
        <v>0.9165530284210528</v>
      </c>
      <c r="I39" s="12">
        <v>40701</v>
      </c>
      <c r="J39" s="12">
        <v>43258</v>
      </c>
      <c r="K39" s="13">
        <v>43258</v>
      </c>
    </row>
    <row r="40" spans="1:11" x14ac:dyDescent="0.25">
      <c r="A40" s="14"/>
      <c r="B40" s="16" t="s">
        <v>88</v>
      </c>
      <c r="C40" s="16" t="s">
        <v>89</v>
      </c>
      <c r="D40" s="25">
        <v>10000000</v>
      </c>
      <c r="E40" s="25">
        <v>-1400000</v>
      </c>
      <c r="F40" s="25">
        <v>8600000</v>
      </c>
      <c r="G40" s="25">
        <v>6292343.25</v>
      </c>
      <c r="H40" s="26">
        <v>0.73166781976744188</v>
      </c>
      <c r="I40" s="19">
        <v>41089</v>
      </c>
      <c r="J40" s="19">
        <v>42916</v>
      </c>
      <c r="K40" s="20"/>
    </row>
    <row r="41" spans="1:11" x14ac:dyDescent="0.25">
      <c r="A41" s="7"/>
      <c r="B41" s="9" t="s">
        <v>90</v>
      </c>
      <c r="C41" s="9" t="s">
        <v>91</v>
      </c>
      <c r="D41" s="23">
        <v>12000000</v>
      </c>
      <c r="E41" s="23">
        <v>-5600000</v>
      </c>
      <c r="F41" s="23">
        <v>6400000</v>
      </c>
      <c r="G41" s="23">
        <v>4085666.15</v>
      </c>
      <c r="H41" s="24">
        <v>0.63838533593750002</v>
      </c>
      <c r="I41" s="12">
        <v>41068</v>
      </c>
      <c r="J41" s="12">
        <v>42899</v>
      </c>
      <c r="K41" s="13"/>
    </row>
    <row r="42" spans="1:11" x14ac:dyDescent="0.25">
      <c r="A42" s="14"/>
      <c r="B42" s="16" t="s">
        <v>92</v>
      </c>
      <c r="C42" s="16" t="s">
        <v>93</v>
      </c>
      <c r="D42" s="25">
        <v>550000</v>
      </c>
      <c r="E42" s="25">
        <v>2865633</v>
      </c>
      <c r="F42" s="25">
        <v>3415633</v>
      </c>
      <c r="G42" s="25">
        <v>2241768.5299999998</v>
      </c>
      <c r="H42" s="26">
        <v>0.65632593724208654</v>
      </c>
      <c r="I42" s="19">
        <v>40478</v>
      </c>
      <c r="J42" s="19">
        <v>67871</v>
      </c>
      <c r="K42" s="20"/>
    </row>
    <row r="43" spans="1:11" x14ac:dyDescent="0.25">
      <c r="A43" s="7"/>
      <c r="B43" s="9" t="s">
        <v>94</v>
      </c>
      <c r="C43" s="9" t="s">
        <v>95</v>
      </c>
      <c r="D43" s="23">
        <v>1272400</v>
      </c>
      <c r="E43" s="23">
        <v>583142</v>
      </c>
      <c r="F43" s="23">
        <v>1855542</v>
      </c>
      <c r="G43" s="23">
        <v>1041176.33</v>
      </c>
      <c r="H43" s="24">
        <v>0.56111709139432031</v>
      </c>
      <c r="I43" s="12">
        <v>40942</v>
      </c>
      <c r="J43" s="12"/>
      <c r="K43" s="13"/>
    </row>
    <row r="44" spans="1:11" x14ac:dyDescent="0.25">
      <c r="A44" s="14"/>
      <c r="B44" s="16" t="s">
        <v>96</v>
      </c>
      <c r="C44" s="16" t="s">
        <v>97</v>
      </c>
      <c r="D44" s="25">
        <v>1000000</v>
      </c>
      <c r="E44" s="25"/>
      <c r="F44" s="25">
        <v>1000000</v>
      </c>
      <c r="G44" s="25">
        <v>537125.36999999988</v>
      </c>
      <c r="H44" s="26">
        <v>0.53712536999999982</v>
      </c>
      <c r="I44" s="19">
        <v>40981</v>
      </c>
      <c r="J44" s="19">
        <v>44649</v>
      </c>
      <c r="K44" s="20">
        <v>42245</v>
      </c>
    </row>
    <row r="45" spans="1:11" x14ac:dyDescent="0.25">
      <c r="A45" s="7"/>
      <c r="B45" s="9" t="s">
        <v>98</v>
      </c>
      <c r="C45" s="9" t="s">
        <v>99</v>
      </c>
      <c r="D45" s="23">
        <v>200000</v>
      </c>
      <c r="E45" s="23">
        <v>200000</v>
      </c>
      <c r="F45" s="23">
        <v>400000</v>
      </c>
      <c r="G45" s="23">
        <v>166666.59999999995</v>
      </c>
      <c r="H45" s="24">
        <v>0.41666649999999988</v>
      </c>
      <c r="I45" s="12">
        <v>42346</v>
      </c>
      <c r="J45" s="12">
        <v>43076</v>
      </c>
      <c r="K45" s="13">
        <v>43076</v>
      </c>
    </row>
    <row r="46" spans="1:11" x14ac:dyDescent="0.25">
      <c r="A46" s="14"/>
      <c r="B46" s="16" t="s">
        <v>100</v>
      </c>
      <c r="C46" s="16" t="s">
        <v>101</v>
      </c>
      <c r="D46" s="25">
        <v>3075000</v>
      </c>
      <c r="E46" s="25">
        <v>2075000</v>
      </c>
      <c r="F46" s="25">
        <v>5150000</v>
      </c>
      <c r="G46" s="25">
        <v>4720919.07</v>
      </c>
      <c r="H46" s="26">
        <v>0.91668331456310681</v>
      </c>
      <c r="I46" s="19">
        <v>41144</v>
      </c>
      <c r="J46" s="19">
        <v>43699</v>
      </c>
      <c r="K46" s="20">
        <v>43879</v>
      </c>
    </row>
    <row r="47" spans="1:11" x14ac:dyDescent="0.25">
      <c r="A47" s="7"/>
      <c r="B47" s="9" t="s">
        <v>102</v>
      </c>
      <c r="C47" s="9" t="s">
        <v>103</v>
      </c>
      <c r="D47" s="23">
        <v>1250000</v>
      </c>
      <c r="E47" s="23"/>
      <c r="F47" s="23">
        <v>1250000</v>
      </c>
      <c r="G47" s="23">
        <v>1250000</v>
      </c>
      <c r="H47" s="24">
        <v>1</v>
      </c>
      <c r="I47" s="12">
        <v>41039</v>
      </c>
      <c r="J47" s="12">
        <v>42864</v>
      </c>
      <c r="K47" s="13"/>
    </row>
    <row r="48" spans="1:11" x14ac:dyDescent="0.25">
      <c r="A48" s="14"/>
      <c r="B48" s="15" t="s">
        <v>104</v>
      </c>
      <c r="C48" s="15" t="s">
        <v>105</v>
      </c>
      <c r="D48" s="17">
        <v>55870308</v>
      </c>
      <c r="E48" s="17"/>
      <c r="F48" s="17">
        <v>55870308</v>
      </c>
      <c r="G48" s="17">
        <v>39366993.260000005</v>
      </c>
      <c r="H48" s="18">
        <v>0.70461385786525477</v>
      </c>
      <c r="I48" s="19">
        <v>41738</v>
      </c>
      <c r="J48" s="28">
        <v>47582</v>
      </c>
      <c r="K48" s="27"/>
    </row>
    <row r="49" spans="1:11" x14ac:dyDescent="0.25">
      <c r="A49" s="7"/>
      <c r="B49" s="8" t="s">
        <v>106</v>
      </c>
      <c r="C49" s="8" t="s">
        <v>107</v>
      </c>
      <c r="D49" s="10">
        <v>415000</v>
      </c>
      <c r="E49" s="10"/>
      <c r="F49" s="10">
        <v>415000</v>
      </c>
      <c r="G49" s="10">
        <v>122536</v>
      </c>
      <c r="H49" s="11">
        <v>0.29526746987951807</v>
      </c>
      <c r="I49" s="12">
        <v>42865</v>
      </c>
      <c r="J49" s="21"/>
      <c r="K49" s="22"/>
    </row>
    <row r="50" spans="1:11" x14ac:dyDescent="0.25">
      <c r="A50" s="14"/>
      <c r="B50" s="15" t="s">
        <v>108</v>
      </c>
      <c r="C50" s="15" t="s">
        <v>109</v>
      </c>
      <c r="D50" s="17">
        <v>2489748</v>
      </c>
      <c r="E50" s="17"/>
      <c r="F50" s="17">
        <v>2489748</v>
      </c>
      <c r="G50" s="17">
        <v>2002891.4399999995</v>
      </c>
      <c r="H50" s="18">
        <v>0.80445548706134096</v>
      </c>
      <c r="I50" s="19">
        <v>41654</v>
      </c>
      <c r="J50" s="19">
        <v>43489</v>
      </c>
      <c r="K50" s="27"/>
    </row>
    <row r="51" spans="1:11" x14ac:dyDescent="0.25">
      <c r="A51" s="7"/>
      <c r="B51" s="8" t="s">
        <v>110</v>
      </c>
      <c r="C51" s="8" t="s">
        <v>111</v>
      </c>
      <c r="D51" s="10">
        <v>43988989</v>
      </c>
      <c r="E51" s="10"/>
      <c r="F51" s="10">
        <v>43988989</v>
      </c>
      <c r="G51" s="10">
        <v>28258385.829999998</v>
      </c>
      <c r="H51" s="11">
        <v>0.64239680139045696</v>
      </c>
      <c r="I51" s="12">
        <v>41680</v>
      </c>
      <c r="J51" s="12">
        <v>43718</v>
      </c>
      <c r="K51" s="13">
        <v>43718</v>
      </c>
    </row>
    <row r="52" spans="1:11" x14ac:dyDescent="0.25">
      <c r="A52" s="14"/>
      <c r="B52" s="15" t="s">
        <v>112</v>
      </c>
      <c r="C52" s="15" t="s">
        <v>113</v>
      </c>
      <c r="D52" s="17">
        <v>4699573.2299999986</v>
      </c>
      <c r="E52" s="17">
        <v>5602596.4500000002</v>
      </c>
      <c r="F52" s="17">
        <v>10302169.679999998</v>
      </c>
      <c r="G52" s="17">
        <v>7290093.0000000009</v>
      </c>
      <c r="H52" s="18">
        <v>0.7076269588291233</v>
      </c>
      <c r="I52" s="19">
        <v>41752</v>
      </c>
      <c r="J52" s="19">
        <v>42766</v>
      </c>
      <c r="K52" s="20">
        <v>43496</v>
      </c>
    </row>
    <row r="53" spans="1:11" x14ac:dyDescent="0.25">
      <c r="A53" s="7"/>
      <c r="B53" s="8" t="s">
        <v>114</v>
      </c>
      <c r="C53" s="8" t="s">
        <v>115</v>
      </c>
      <c r="D53" s="10">
        <v>1178300</v>
      </c>
      <c r="E53" s="10">
        <v>64143</v>
      </c>
      <c r="F53" s="10">
        <v>1242443</v>
      </c>
      <c r="G53" s="10">
        <v>361250.18</v>
      </c>
      <c r="H53" s="11">
        <v>0.29075795026411672</v>
      </c>
      <c r="I53" s="12">
        <v>42271</v>
      </c>
      <c r="J53" s="12">
        <v>43830</v>
      </c>
      <c r="K53" s="22">
        <v>43830</v>
      </c>
    </row>
    <row r="54" spans="1:11" x14ac:dyDescent="0.25">
      <c r="A54" s="14"/>
      <c r="B54" s="15" t="s">
        <v>116</v>
      </c>
      <c r="C54" s="15" t="s">
        <v>117</v>
      </c>
      <c r="D54" s="17">
        <v>278630</v>
      </c>
      <c r="E54" s="17">
        <v>39900</v>
      </c>
      <c r="F54" s="17">
        <v>318530</v>
      </c>
      <c r="G54" s="17">
        <v>286475</v>
      </c>
      <c r="H54" s="18">
        <v>0.89936583681285909</v>
      </c>
      <c r="I54" s="19">
        <v>40457</v>
      </c>
      <c r="J54" s="19">
        <v>42960</v>
      </c>
      <c r="K54" s="20">
        <v>42978</v>
      </c>
    </row>
    <row r="55" spans="1:11" x14ac:dyDescent="0.25">
      <c r="A55" s="7"/>
      <c r="B55" s="8" t="s">
        <v>118</v>
      </c>
      <c r="C55" s="8" t="s">
        <v>119</v>
      </c>
      <c r="D55" s="10">
        <v>450000</v>
      </c>
      <c r="E55" s="10">
        <v>-150000.44</v>
      </c>
      <c r="F55" s="10">
        <v>299999.56</v>
      </c>
      <c r="G55" s="10">
        <v>224142.03000000003</v>
      </c>
      <c r="H55" s="11">
        <v>0.74714119580708727</v>
      </c>
      <c r="I55" s="12">
        <v>41467</v>
      </c>
      <c r="J55" s="12">
        <v>43483</v>
      </c>
      <c r="K55" s="13">
        <v>42851</v>
      </c>
    </row>
    <row r="56" spans="1:11" x14ac:dyDescent="0.25">
      <c r="A56" s="14"/>
      <c r="B56" s="15" t="s">
        <v>120</v>
      </c>
      <c r="C56" s="16" t="s">
        <v>121</v>
      </c>
      <c r="D56" s="17">
        <v>1894500</v>
      </c>
      <c r="E56" s="17">
        <v>10000</v>
      </c>
      <c r="F56" s="17">
        <v>1904500</v>
      </c>
      <c r="G56" s="17">
        <v>189075</v>
      </c>
      <c r="H56" s="18">
        <v>9.927802572853768E-2</v>
      </c>
      <c r="I56" s="19">
        <v>42395</v>
      </c>
      <c r="J56" s="19">
        <v>43654</v>
      </c>
      <c r="K56" s="20"/>
    </row>
    <row r="57" spans="1:11" x14ac:dyDescent="0.25">
      <c r="A57" s="7"/>
      <c r="B57" s="9" t="s">
        <v>122</v>
      </c>
      <c r="C57" s="9" t="s">
        <v>123</v>
      </c>
      <c r="D57" s="23">
        <v>3000000</v>
      </c>
      <c r="E57" s="23">
        <v>5077664.8100000005</v>
      </c>
      <c r="F57" s="23">
        <v>8077664.8100000005</v>
      </c>
      <c r="G57" s="23">
        <v>7504910.0500000026</v>
      </c>
      <c r="H57" s="24">
        <v>0.92909401745775111</v>
      </c>
      <c r="I57" s="12">
        <v>40982</v>
      </c>
      <c r="J57" s="12">
        <v>42807</v>
      </c>
      <c r="K57" s="13">
        <v>42807</v>
      </c>
    </row>
    <row r="58" spans="1:11" x14ac:dyDescent="0.25">
      <c r="A58" s="14"/>
      <c r="B58" s="16" t="s">
        <v>124</v>
      </c>
      <c r="C58" s="16" t="s">
        <v>125</v>
      </c>
      <c r="D58" s="25">
        <v>8190000</v>
      </c>
      <c r="E58" s="25"/>
      <c r="F58" s="25">
        <v>8190000</v>
      </c>
      <c r="G58" s="25">
        <v>1333258.6499999999</v>
      </c>
      <c r="H58" s="26">
        <v>0.16279104395604393</v>
      </c>
      <c r="I58" s="19">
        <v>42626</v>
      </c>
      <c r="J58" s="19">
        <v>44086</v>
      </c>
      <c r="K58" s="20">
        <v>44086</v>
      </c>
    </row>
    <row r="59" spans="1:11" x14ac:dyDescent="0.25">
      <c r="A59" s="7"/>
      <c r="B59" s="9" t="s">
        <v>126</v>
      </c>
      <c r="C59" s="9" t="s">
        <v>127</v>
      </c>
      <c r="D59" s="23">
        <v>2998000</v>
      </c>
      <c r="E59" s="23">
        <v>1130000</v>
      </c>
      <c r="F59" s="23">
        <v>4128000</v>
      </c>
      <c r="G59" s="23">
        <v>1950498.5699999998</v>
      </c>
      <c r="H59" s="24">
        <v>0.47250449854651161</v>
      </c>
      <c r="I59" s="12">
        <v>41781</v>
      </c>
      <c r="J59" s="12">
        <v>42876</v>
      </c>
      <c r="K59" s="13">
        <v>43607</v>
      </c>
    </row>
    <row r="60" spans="1:11" x14ac:dyDescent="0.25">
      <c r="A60" s="14"/>
      <c r="B60" s="15" t="s">
        <v>128</v>
      </c>
      <c r="C60" s="15" t="s">
        <v>129</v>
      </c>
      <c r="D60" s="17">
        <v>600000</v>
      </c>
      <c r="E60" s="17"/>
      <c r="F60" s="17">
        <v>600000</v>
      </c>
      <c r="G60" s="17">
        <v>295157.87999999995</v>
      </c>
      <c r="H60" s="18">
        <v>0.49192979999999992</v>
      </c>
      <c r="I60" s="19">
        <v>42622</v>
      </c>
      <c r="J60" s="19">
        <v>43351</v>
      </c>
      <c r="K60" s="27">
        <v>43351</v>
      </c>
    </row>
    <row r="61" spans="1:11" x14ac:dyDescent="0.25">
      <c r="A61" s="7"/>
      <c r="B61" s="8" t="s">
        <v>130</v>
      </c>
      <c r="C61" s="8" t="s">
        <v>131</v>
      </c>
      <c r="D61" s="10">
        <v>2500000</v>
      </c>
      <c r="E61" s="10"/>
      <c r="F61" s="10">
        <v>2500000</v>
      </c>
      <c r="G61" s="10">
        <v>78581</v>
      </c>
      <c r="H61" s="11">
        <v>3.1432399999999999E-2</v>
      </c>
      <c r="I61" s="12">
        <v>42544</v>
      </c>
      <c r="J61" s="12">
        <v>44915</v>
      </c>
      <c r="K61" s="22"/>
    </row>
    <row r="62" spans="1:11" x14ac:dyDescent="0.25">
      <c r="A62" s="14"/>
      <c r="B62" s="15" t="s">
        <v>132</v>
      </c>
      <c r="C62" s="15" t="s">
        <v>133</v>
      </c>
      <c r="D62" s="17">
        <v>1200000</v>
      </c>
      <c r="E62" s="17"/>
      <c r="F62" s="17">
        <v>1200000</v>
      </c>
      <c r="G62" s="17">
        <v>37837.600000000006</v>
      </c>
      <c r="H62" s="18">
        <v>3.1531333333333335E-2</v>
      </c>
      <c r="I62" s="19">
        <v>42660</v>
      </c>
      <c r="J62" s="19">
        <v>43754</v>
      </c>
      <c r="K62" s="27"/>
    </row>
    <row r="63" spans="1:11" x14ac:dyDescent="0.25">
      <c r="A63" s="7"/>
      <c r="B63" s="8" t="s">
        <v>134</v>
      </c>
      <c r="C63" s="8" t="s">
        <v>135</v>
      </c>
      <c r="D63" s="10">
        <v>1261308.3999999999</v>
      </c>
      <c r="E63" s="10"/>
      <c r="F63" s="10">
        <v>1261308.3999999999</v>
      </c>
      <c r="G63" s="10">
        <v>68641.34</v>
      </c>
      <c r="H63" s="11">
        <v>5.4420742777896353E-2</v>
      </c>
      <c r="I63" s="12">
        <v>42835</v>
      </c>
      <c r="J63" s="12">
        <v>44660</v>
      </c>
      <c r="K63" s="22">
        <v>43206</v>
      </c>
    </row>
    <row r="64" spans="1:11" x14ac:dyDescent="0.25">
      <c r="A64" s="14"/>
      <c r="B64" s="15" t="s">
        <v>136</v>
      </c>
      <c r="C64" s="15" t="s">
        <v>137</v>
      </c>
      <c r="D64" s="17">
        <v>5800000</v>
      </c>
      <c r="E64" s="17"/>
      <c r="F64" s="17">
        <v>5800000</v>
      </c>
      <c r="G64" s="17">
        <v>383.96</v>
      </c>
      <c r="H64" s="18">
        <v>6.6199999999999996E-5</v>
      </c>
      <c r="I64" s="19">
        <v>43027</v>
      </c>
      <c r="J64" s="19">
        <v>44921</v>
      </c>
      <c r="K64" s="27"/>
    </row>
    <row r="65" spans="1:11" x14ac:dyDescent="0.25">
      <c r="A65" s="7"/>
      <c r="B65" s="29" t="s">
        <v>138</v>
      </c>
      <c r="C65" s="29" t="s">
        <v>139</v>
      </c>
      <c r="D65" s="30">
        <v>100148963.25000003</v>
      </c>
      <c r="E65" s="30">
        <v>1484940.9899999993</v>
      </c>
      <c r="F65" s="30">
        <v>101633904.24000002</v>
      </c>
      <c r="G65" s="30">
        <v>66964033.789999969</v>
      </c>
      <c r="H65" s="31">
        <v>0.65887495212099656</v>
      </c>
      <c r="I65" s="21">
        <v>40149</v>
      </c>
      <c r="J65" s="21">
        <v>43460</v>
      </c>
      <c r="K65" s="22">
        <v>43281</v>
      </c>
    </row>
    <row r="66" spans="1:11" ht="15.75" thickBot="1" x14ac:dyDescent="0.3">
      <c r="A66" s="32"/>
      <c r="B66" s="33"/>
      <c r="C66" s="33" t="s">
        <v>141</v>
      </c>
      <c r="D66" s="34">
        <f>SUBTOTAL(109,[1]!Table2[Original Contract Value])</f>
        <v>3812743346.1700001</v>
      </c>
      <c r="E66" s="34">
        <f>SUBTOTAL(109,[1]!Table2[Change Orders])</f>
        <v>469363262.50000012</v>
      </c>
      <c r="F66" s="34">
        <f>SUBTOTAL(109,[1]!Table2[Current Contract Value])</f>
        <v>4282106608.6700001</v>
      </c>
      <c r="G66" s="34">
        <f>SUBTOTAL(109,[1]!Table2[Incurred])</f>
        <v>2802760284.48</v>
      </c>
      <c r="H66" s="35"/>
      <c r="I66" s="36"/>
      <c r="J66" s="37"/>
      <c r="K66" s="38"/>
    </row>
    <row r="67" spans="1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Cullison</dc:creator>
  <cp:lastModifiedBy>Douglas Cullison</cp:lastModifiedBy>
  <dcterms:created xsi:type="dcterms:W3CDTF">2018-03-22T19:41:30Z</dcterms:created>
  <dcterms:modified xsi:type="dcterms:W3CDTF">2018-03-22T19:45:47Z</dcterms:modified>
</cp:coreProperties>
</file>