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/>
  <mc:AlternateContent xmlns:mc="http://schemas.openxmlformats.org/markup-compatibility/2006">
    <mc:Choice Requires="x15">
      <x15ac:absPath xmlns:x15ac="http://schemas.microsoft.com/office/spreadsheetml/2010/11/ac" url="/Users/jiaxianshen/Documents/GitHub/workflow_metagenomic_environmental_surveillance/"/>
    </mc:Choice>
  </mc:AlternateContent>
  <xr:revisionPtr revIDLastSave="0" documentId="13_ncr:1_{6A291024-671C-5E4D-9349-C7057A77F8FC}" xr6:coauthVersionLast="46" xr6:coauthVersionMax="46" xr10:uidLastSave="{00000000-0000-0000-0000-000000000000}"/>
  <bookViews>
    <workbookView xWindow="-1400" yWindow="-25180" windowWidth="37420" windowHeight="25180" activeTab="1" xr2:uid="{00000000-000D-0000-FFFF-FFFF00000000}"/>
  </bookViews>
  <sheets>
    <sheet name="sample" sheetId="3" r:id="rId1"/>
    <sheet name="seq_1~3_long" sheetId="11" r:id="rId2"/>
  </sheets>
  <externalReferences>
    <externalReference r:id="rId3"/>
    <externalReference r:id="rId4"/>
    <externalReference r:id="rId5"/>
  </externalReferences>
  <definedNames>
    <definedName name="_xlnm._FilterDatabase" localSheetId="0" hidden="1">sample!$A$1:$L$177</definedName>
    <definedName name="_xlnm._FilterDatabase" localSheetId="1" hidden="1">'seq_1~3_long'!$A$1:$O$184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11" l="1"/>
  <c r="K2" i="11" s="1"/>
  <c r="N2" i="11"/>
  <c r="O2" i="11"/>
  <c r="P2" i="11"/>
  <c r="Q2" i="11"/>
  <c r="J3" i="11"/>
  <c r="K3" i="11"/>
  <c r="N3" i="11"/>
  <c r="O3" i="11"/>
  <c r="P3" i="11"/>
  <c r="Q3" i="11"/>
  <c r="J4" i="11"/>
  <c r="K4" i="11" s="1"/>
  <c r="N4" i="11"/>
  <c r="O4" i="11"/>
  <c r="P4" i="11"/>
  <c r="Q4" i="11"/>
  <c r="C5" i="11"/>
  <c r="J5" i="11"/>
  <c r="K5" i="11" s="1"/>
  <c r="N5" i="11"/>
  <c r="O5" i="11"/>
  <c r="P5" i="11"/>
  <c r="Q5" i="11"/>
  <c r="J6" i="11"/>
  <c r="K6" i="11"/>
  <c r="N6" i="11"/>
  <c r="O6" i="11"/>
  <c r="P6" i="11"/>
  <c r="Q6" i="11"/>
  <c r="J7" i="11"/>
  <c r="K7" i="11" s="1"/>
  <c r="N7" i="11"/>
  <c r="O7" i="11"/>
  <c r="P7" i="11"/>
  <c r="Q7" i="11"/>
  <c r="J8" i="11"/>
  <c r="K8" i="11"/>
  <c r="N8" i="11"/>
  <c r="O8" i="11"/>
  <c r="P8" i="11"/>
  <c r="Q8" i="11"/>
  <c r="C9" i="11"/>
  <c r="J9" i="11"/>
  <c r="K9" i="11" s="1"/>
  <c r="N9" i="11"/>
  <c r="O9" i="11"/>
  <c r="P9" i="11"/>
  <c r="Q9" i="11"/>
  <c r="J10" i="11"/>
  <c r="K10" i="11"/>
  <c r="N10" i="11"/>
  <c r="O10" i="11"/>
  <c r="P10" i="11"/>
  <c r="Q10" i="11"/>
  <c r="J11" i="11"/>
  <c r="K11" i="11" s="1"/>
  <c r="N11" i="11"/>
  <c r="O11" i="11"/>
  <c r="P11" i="11"/>
  <c r="Q11" i="11"/>
  <c r="J12" i="11"/>
  <c r="K12" i="11"/>
  <c r="N12" i="11"/>
  <c r="O12" i="11"/>
  <c r="P12" i="11"/>
  <c r="Q12" i="11"/>
  <c r="C13" i="11"/>
  <c r="J13" i="11"/>
  <c r="K13" i="11"/>
  <c r="N13" i="11"/>
  <c r="O13" i="11"/>
  <c r="P13" i="11"/>
  <c r="Q13" i="11"/>
  <c r="C14" i="11"/>
  <c r="J14" i="11"/>
  <c r="N14" i="11"/>
  <c r="O14" i="11"/>
  <c r="P14" i="11"/>
  <c r="Q14" i="11"/>
  <c r="C15" i="11"/>
  <c r="J15" i="11"/>
  <c r="N15" i="11"/>
  <c r="O15" i="11"/>
  <c r="P15" i="11"/>
  <c r="Q15" i="11"/>
  <c r="C16" i="11"/>
  <c r="J16" i="11"/>
  <c r="N16" i="11"/>
  <c r="O16" i="11"/>
  <c r="P16" i="11"/>
  <c r="Q16" i="11"/>
  <c r="C17" i="11"/>
  <c r="J17" i="11"/>
  <c r="N17" i="11"/>
  <c r="O17" i="11"/>
  <c r="P17" i="11"/>
  <c r="Q17" i="11"/>
  <c r="C18" i="11"/>
  <c r="J18" i="11"/>
  <c r="N18" i="11"/>
  <c r="O18" i="11"/>
  <c r="P18" i="11"/>
  <c r="Q18" i="11"/>
  <c r="C19" i="11"/>
  <c r="J19" i="11"/>
  <c r="N19" i="11"/>
  <c r="O19" i="11"/>
  <c r="P19" i="11"/>
  <c r="Q19" i="11"/>
  <c r="C20" i="11"/>
  <c r="J20" i="11"/>
  <c r="N20" i="11"/>
  <c r="O20" i="11"/>
  <c r="P20" i="11"/>
  <c r="Q20" i="11"/>
  <c r="C21" i="11"/>
  <c r="J21" i="11"/>
  <c r="N21" i="11"/>
  <c r="O21" i="11"/>
  <c r="P21" i="11"/>
  <c r="Q21" i="11"/>
  <c r="C22" i="11"/>
  <c r="J22" i="11"/>
  <c r="N22" i="11"/>
  <c r="O22" i="11"/>
  <c r="P22" i="11"/>
  <c r="Q22" i="11"/>
  <c r="C23" i="11"/>
  <c r="J23" i="11"/>
  <c r="N23" i="11"/>
  <c r="O23" i="11"/>
  <c r="P23" i="11"/>
  <c r="Q23" i="11"/>
  <c r="C24" i="11"/>
  <c r="J24" i="11"/>
  <c r="N24" i="11"/>
  <c r="O24" i="11"/>
  <c r="P24" i="11"/>
  <c r="Q24" i="11"/>
  <c r="C25" i="11"/>
  <c r="J25" i="11"/>
  <c r="N25" i="11"/>
  <c r="O25" i="11"/>
  <c r="P25" i="11"/>
  <c r="Q25" i="11"/>
  <c r="C26" i="11"/>
  <c r="J26" i="11"/>
  <c r="N26" i="11"/>
  <c r="O26" i="11"/>
  <c r="P26" i="11"/>
  <c r="Q26" i="11"/>
  <c r="C27" i="11"/>
  <c r="J27" i="11"/>
  <c r="N27" i="11"/>
  <c r="O27" i="11"/>
  <c r="P27" i="11"/>
  <c r="Q27" i="11"/>
  <c r="C28" i="11"/>
  <c r="J28" i="11"/>
  <c r="N28" i="11"/>
  <c r="O28" i="11"/>
  <c r="P28" i="11"/>
  <c r="Q28" i="11"/>
  <c r="C29" i="11"/>
  <c r="J29" i="11"/>
  <c r="N29" i="11"/>
  <c r="O29" i="11"/>
  <c r="P29" i="11"/>
  <c r="Q29" i="11"/>
  <c r="C30" i="11"/>
  <c r="J30" i="11"/>
  <c r="N30" i="11"/>
  <c r="O30" i="11"/>
  <c r="P30" i="11"/>
  <c r="Q30" i="11"/>
  <c r="C31" i="11"/>
  <c r="J31" i="11"/>
  <c r="N31" i="11"/>
  <c r="O31" i="11"/>
  <c r="P31" i="11"/>
  <c r="Q31" i="11"/>
  <c r="C32" i="11"/>
  <c r="J32" i="11"/>
  <c r="N32" i="11"/>
  <c r="O32" i="11"/>
  <c r="P32" i="11"/>
  <c r="Q32" i="11"/>
  <c r="C33" i="11"/>
  <c r="J33" i="11"/>
  <c r="N33" i="11"/>
  <c r="O33" i="11"/>
  <c r="P33" i="11"/>
  <c r="Q33" i="11"/>
  <c r="C34" i="11"/>
  <c r="J34" i="11"/>
  <c r="N34" i="11"/>
  <c r="O34" i="11"/>
  <c r="P34" i="11"/>
  <c r="Q34" i="11"/>
  <c r="C35" i="11"/>
  <c r="J35" i="11"/>
  <c r="N35" i="11"/>
  <c r="O35" i="11"/>
  <c r="P35" i="11"/>
  <c r="Q35" i="11"/>
  <c r="C36" i="11"/>
  <c r="J36" i="11"/>
  <c r="N36" i="11"/>
  <c r="O36" i="11"/>
  <c r="P36" i="11"/>
  <c r="Q36" i="11"/>
  <c r="C37" i="11"/>
  <c r="J37" i="11"/>
  <c r="N37" i="11"/>
  <c r="O37" i="11"/>
  <c r="P37" i="11"/>
  <c r="Q37" i="11"/>
  <c r="C38" i="11"/>
  <c r="J38" i="11"/>
  <c r="N38" i="11"/>
  <c r="O38" i="11"/>
  <c r="P38" i="11"/>
  <c r="Q38" i="11"/>
  <c r="C39" i="11"/>
  <c r="J39" i="11"/>
  <c r="N39" i="11"/>
  <c r="O39" i="11"/>
  <c r="P39" i="11"/>
  <c r="Q39" i="11"/>
  <c r="C40" i="11"/>
  <c r="J40" i="11"/>
  <c r="N40" i="11"/>
  <c r="O40" i="11"/>
  <c r="P40" i="11"/>
  <c r="Q40" i="11"/>
  <c r="C41" i="11"/>
  <c r="J41" i="11"/>
  <c r="N41" i="11"/>
  <c r="O41" i="11"/>
  <c r="P41" i="11"/>
  <c r="Q41" i="11"/>
  <c r="C42" i="11"/>
  <c r="J42" i="11"/>
  <c r="N42" i="11"/>
  <c r="O42" i="11"/>
  <c r="P42" i="11"/>
  <c r="Q42" i="11"/>
  <c r="C43" i="11"/>
  <c r="J43" i="11"/>
  <c r="N43" i="11"/>
  <c r="O43" i="11"/>
  <c r="P43" i="11"/>
  <c r="Q43" i="11"/>
  <c r="C44" i="11"/>
  <c r="J44" i="11"/>
  <c r="N44" i="11"/>
  <c r="O44" i="11"/>
  <c r="P44" i="11"/>
  <c r="Q44" i="11"/>
  <c r="C45" i="11"/>
  <c r="J45" i="11"/>
  <c r="N45" i="11"/>
  <c r="O45" i="11"/>
  <c r="P45" i="11"/>
  <c r="Q45" i="11"/>
  <c r="C46" i="11"/>
  <c r="J46" i="11"/>
  <c r="N46" i="11"/>
  <c r="O46" i="11"/>
  <c r="P46" i="11"/>
  <c r="Q46" i="11"/>
  <c r="C47" i="11"/>
  <c r="J47" i="11"/>
  <c r="N47" i="11"/>
  <c r="O47" i="11"/>
  <c r="P47" i="11"/>
  <c r="Q47" i="11"/>
  <c r="C48" i="11"/>
  <c r="J48" i="11"/>
  <c r="N48" i="11"/>
  <c r="O48" i="11"/>
  <c r="P48" i="11"/>
  <c r="Q48" i="11"/>
  <c r="C49" i="11"/>
  <c r="J49" i="11"/>
  <c r="N49" i="11"/>
  <c r="O49" i="11"/>
  <c r="P49" i="11"/>
  <c r="Q49" i="11"/>
  <c r="C50" i="11"/>
  <c r="J50" i="11"/>
  <c r="N50" i="11"/>
  <c r="O50" i="11"/>
  <c r="P50" i="11"/>
  <c r="Q50" i="11"/>
  <c r="C51" i="11"/>
  <c r="J51" i="11"/>
  <c r="N51" i="11"/>
  <c r="O51" i="11"/>
  <c r="P51" i="11"/>
  <c r="Q51" i="11"/>
  <c r="C52" i="11"/>
  <c r="J52" i="11"/>
  <c r="N52" i="11"/>
  <c r="O52" i="11"/>
  <c r="P52" i="11"/>
  <c r="Q52" i="11"/>
  <c r="C53" i="11"/>
  <c r="J53" i="11"/>
  <c r="N53" i="11"/>
  <c r="O53" i="11"/>
  <c r="P53" i="11"/>
  <c r="Q53" i="11"/>
  <c r="C54" i="11"/>
  <c r="J54" i="11"/>
  <c r="N54" i="11"/>
  <c r="O54" i="11"/>
  <c r="P54" i="11"/>
  <c r="Q54" i="11"/>
  <c r="C55" i="11"/>
  <c r="J55" i="11"/>
  <c r="N55" i="11"/>
  <c r="O55" i="11"/>
  <c r="P55" i="11"/>
  <c r="Q55" i="11"/>
  <c r="C56" i="11"/>
  <c r="J56" i="11"/>
  <c r="N56" i="11"/>
  <c r="O56" i="11"/>
  <c r="P56" i="11"/>
  <c r="Q56" i="11"/>
  <c r="C57" i="11"/>
  <c r="J57" i="11"/>
  <c r="N57" i="11"/>
  <c r="O57" i="11"/>
  <c r="P57" i="11"/>
  <c r="Q57" i="11"/>
  <c r="C58" i="11"/>
  <c r="J58" i="11"/>
  <c r="N58" i="11"/>
  <c r="O58" i="11"/>
  <c r="P58" i="11"/>
  <c r="Q58" i="11"/>
  <c r="C59" i="11"/>
  <c r="J59" i="11"/>
  <c r="N59" i="11"/>
  <c r="O59" i="11"/>
  <c r="P59" i="11"/>
  <c r="Q59" i="11"/>
  <c r="C60" i="11"/>
  <c r="J60" i="11"/>
  <c r="N60" i="11"/>
  <c r="O60" i="11"/>
  <c r="P60" i="11"/>
  <c r="Q60" i="11"/>
  <c r="C61" i="11"/>
  <c r="J61" i="11"/>
  <c r="N61" i="11"/>
  <c r="O61" i="11"/>
  <c r="P61" i="11"/>
  <c r="Q61" i="11"/>
  <c r="C62" i="11"/>
  <c r="J62" i="11"/>
  <c r="N62" i="11"/>
  <c r="O62" i="11"/>
  <c r="P62" i="11"/>
  <c r="Q62" i="11"/>
  <c r="C63" i="11"/>
  <c r="J63" i="11"/>
  <c r="N63" i="11"/>
  <c r="O63" i="11"/>
  <c r="P63" i="11"/>
  <c r="Q63" i="11"/>
  <c r="C64" i="11"/>
  <c r="J64" i="11"/>
  <c r="N64" i="11"/>
  <c r="O64" i="11"/>
  <c r="P64" i="11"/>
  <c r="Q64" i="11"/>
  <c r="C65" i="11"/>
  <c r="J65" i="11"/>
  <c r="N65" i="11"/>
  <c r="O65" i="11"/>
  <c r="P65" i="11"/>
  <c r="Q65" i="11"/>
  <c r="C66" i="11"/>
  <c r="J66" i="11"/>
  <c r="N66" i="11"/>
  <c r="O66" i="11"/>
  <c r="P66" i="11"/>
  <c r="Q66" i="11"/>
  <c r="C67" i="11"/>
  <c r="J67" i="11"/>
  <c r="N67" i="11"/>
  <c r="O67" i="11"/>
  <c r="P67" i="11"/>
  <c r="Q67" i="11"/>
  <c r="C68" i="11"/>
  <c r="J68" i="11"/>
  <c r="N68" i="11"/>
  <c r="O68" i="11"/>
  <c r="P68" i="11"/>
  <c r="Q68" i="11"/>
  <c r="C69" i="11"/>
  <c r="J69" i="11"/>
  <c r="N69" i="11"/>
  <c r="O69" i="11"/>
  <c r="P69" i="11"/>
  <c r="Q69" i="11"/>
  <c r="C70" i="11"/>
  <c r="J70" i="11"/>
  <c r="N70" i="11"/>
  <c r="O70" i="11"/>
  <c r="P70" i="11"/>
  <c r="Q70" i="11"/>
  <c r="C71" i="11"/>
  <c r="J71" i="11"/>
  <c r="N71" i="11"/>
  <c r="O71" i="11"/>
  <c r="P71" i="11"/>
  <c r="Q71" i="11"/>
  <c r="C72" i="11"/>
  <c r="J72" i="11"/>
  <c r="N72" i="11"/>
  <c r="O72" i="11"/>
  <c r="P72" i="11"/>
  <c r="Q72" i="11"/>
  <c r="C73" i="11"/>
  <c r="J73" i="11"/>
  <c r="N73" i="11"/>
  <c r="O73" i="11"/>
  <c r="P73" i="11"/>
  <c r="Q73" i="11"/>
  <c r="C74" i="11"/>
  <c r="J74" i="11"/>
  <c r="N74" i="11"/>
  <c r="O74" i="11"/>
  <c r="P74" i="11"/>
  <c r="Q74" i="11"/>
  <c r="C75" i="11"/>
  <c r="J75" i="11"/>
  <c r="N75" i="11"/>
  <c r="O75" i="11"/>
  <c r="P75" i="11"/>
  <c r="Q75" i="11"/>
  <c r="C76" i="11"/>
  <c r="J76" i="11"/>
  <c r="N76" i="11"/>
  <c r="O76" i="11"/>
  <c r="P76" i="11"/>
  <c r="Q76" i="11"/>
  <c r="C77" i="11"/>
  <c r="J77" i="11"/>
  <c r="N77" i="11"/>
  <c r="O77" i="11"/>
  <c r="P77" i="11"/>
  <c r="Q77" i="11"/>
  <c r="C78" i="11"/>
  <c r="J78" i="11"/>
  <c r="N78" i="11"/>
  <c r="O78" i="11"/>
  <c r="P78" i="11"/>
  <c r="Q78" i="11"/>
  <c r="C79" i="11"/>
  <c r="J79" i="11"/>
  <c r="N79" i="11"/>
  <c r="O79" i="11"/>
  <c r="P79" i="11"/>
  <c r="Q79" i="11"/>
  <c r="C80" i="11"/>
  <c r="J80" i="11"/>
  <c r="N80" i="11"/>
  <c r="O80" i="11"/>
  <c r="P80" i="11"/>
  <c r="Q80" i="11"/>
  <c r="C81" i="11"/>
  <c r="J81" i="11"/>
  <c r="N81" i="11"/>
  <c r="O81" i="11"/>
  <c r="P81" i="11"/>
  <c r="Q81" i="11"/>
  <c r="C82" i="11"/>
  <c r="J82" i="11"/>
  <c r="N82" i="11"/>
  <c r="O82" i="11"/>
  <c r="P82" i="11"/>
  <c r="Q82" i="11"/>
  <c r="C83" i="11"/>
  <c r="J83" i="11"/>
  <c r="N83" i="11"/>
  <c r="O83" i="11"/>
  <c r="P83" i="11"/>
  <c r="Q83" i="11"/>
  <c r="C84" i="11"/>
  <c r="J84" i="11"/>
  <c r="N84" i="11"/>
  <c r="O84" i="11"/>
  <c r="P84" i="11"/>
  <c r="Q84" i="11"/>
  <c r="C85" i="11"/>
  <c r="J85" i="11"/>
  <c r="N85" i="11"/>
  <c r="O85" i="11"/>
  <c r="P85" i="11"/>
  <c r="Q85" i="11"/>
  <c r="C86" i="11"/>
  <c r="J86" i="11"/>
  <c r="N86" i="11"/>
  <c r="O86" i="11"/>
  <c r="P86" i="11"/>
  <c r="Q86" i="11"/>
  <c r="C87" i="11"/>
  <c r="J87" i="11"/>
  <c r="N87" i="11"/>
  <c r="O87" i="11"/>
  <c r="P87" i="11"/>
  <c r="Q87" i="11"/>
  <c r="C88" i="11"/>
  <c r="J88" i="11"/>
  <c r="N88" i="11"/>
  <c r="O88" i="11"/>
  <c r="P88" i="11"/>
  <c r="Q88" i="11"/>
  <c r="C89" i="11"/>
  <c r="J89" i="11"/>
  <c r="N89" i="11"/>
  <c r="O89" i="11"/>
  <c r="P89" i="11"/>
  <c r="Q89" i="11"/>
  <c r="C90" i="11"/>
  <c r="J90" i="11"/>
  <c r="N90" i="11"/>
  <c r="O90" i="11"/>
  <c r="P90" i="11"/>
  <c r="Q90" i="11"/>
  <c r="C91" i="11"/>
  <c r="J91" i="11"/>
  <c r="N91" i="11"/>
  <c r="O91" i="11"/>
  <c r="P91" i="11"/>
  <c r="Q91" i="11"/>
  <c r="C92" i="11"/>
  <c r="J92" i="11"/>
  <c r="N92" i="11"/>
  <c r="O92" i="11"/>
  <c r="P92" i="11"/>
  <c r="Q92" i="11"/>
  <c r="C93" i="11"/>
  <c r="J93" i="11"/>
  <c r="N93" i="11"/>
  <c r="O93" i="11"/>
  <c r="P93" i="11"/>
  <c r="Q93" i="11"/>
  <c r="C94" i="11"/>
  <c r="J94" i="11"/>
  <c r="N94" i="11"/>
  <c r="O94" i="11"/>
  <c r="P94" i="11"/>
  <c r="Q94" i="11"/>
  <c r="C95" i="11"/>
  <c r="J95" i="11"/>
  <c r="N95" i="11"/>
  <c r="O95" i="11"/>
  <c r="P95" i="11"/>
  <c r="Q95" i="11"/>
  <c r="C96" i="11"/>
  <c r="J96" i="11"/>
  <c r="N96" i="11"/>
  <c r="O96" i="11"/>
  <c r="P96" i="11"/>
  <c r="Q96" i="11"/>
  <c r="C97" i="11"/>
  <c r="J97" i="11"/>
  <c r="N97" i="11"/>
  <c r="O97" i="11"/>
  <c r="P97" i="11"/>
  <c r="Q97" i="11"/>
  <c r="C98" i="11"/>
  <c r="J98" i="11"/>
  <c r="N98" i="11"/>
  <c r="O98" i="11"/>
  <c r="P98" i="11"/>
  <c r="Q98" i="11"/>
  <c r="C99" i="11"/>
  <c r="J99" i="11"/>
  <c r="N99" i="11"/>
  <c r="O99" i="11"/>
  <c r="P99" i="11"/>
  <c r="Q99" i="11"/>
  <c r="C100" i="11"/>
  <c r="J100" i="11"/>
  <c r="N100" i="11"/>
  <c r="O100" i="11"/>
  <c r="P100" i="11"/>
  <c r="Q100" i="11"/>
  <c r="C101" i="11"/>
  <c r="J101" i="11"/>
  <c r="N101" i="11"/>
  <c r="O101" i="11"/>
  <c r="P101" i="11"/>
  <c r="Q101" i="11"/>
  <c r="C102" i="11"/>
  <c r="J102" i="11"/>
  <c r="N102" i="11"/>
  <c r="O102" i="11"/>
  <c r="P102" i="11"/>
  <c r="Q102" i="11"/>
  <c r="C103" i="11"/>
  <c r="J103" i="11"/>
  <c r="N103" i="11"/>
  <c r="O103" i="11"/>
  <c r="P103" i="11"/>
  <c r="Q103" i="11"/>
  <c r="C104" i="11"/>
  <c r="J104" i="11"/>
  <c r="N104" i="11"/>
  <c r="O104" i="11"/>
  <c r="P104" i="11"/>
  <c r="Q104" i="11"/>
  <c r="C105" i="11"/>
  <c r="J105" i="11"/>
  <c r="N105" i="11"/>
  <c r="O105" i="11"/>
  <c r="P105" i="11"/>
  <c r="Q105" i="11"/>
  <c r="C106" i="11"/>
  <c r="J106" i="11"/>
  <c r="N106" i="11"/>
  <c r="O106" i="11"/>
  <c r="P106" i="11"/>
  <c r="Q106" i="11"/>
  <c r="C107" i="11"/>
  <c r="J107" i="11"/>
  <c r="N107" i="11"/>
  <c r="O107" i="11"/>
  <c r="P107" i="11"/>
  <c r="Q107" i="11"/>
  <c r="C108" i="11"/>
  <c r="J108" i="11"/>
  <c r="N108" i="11"/>
  <c r="O108" i="11"/>
  <c r="P108" i="11"/>
  <c r="Q108" i="11"/>
  <c r="C109" i="11"/>
  <c r="J109" i="11"/>
  <c r="N109" i="11"/>
  <c r="O109" i="11"/>
  <c r="P109" i="11"/>
  <c r="Q109" i="11"/>
  <c r="C110" i="11"/>
  <c r="J110" i="11"/>
  <c r="N110" i="11"/>
  <c r="O110" i="11"/>
  <c r="P110" i="11"/>
  <c r="Q110" i="11"/>
  <c r="C111" i="11"/>
  <c r="J111" i="11"/>
  <c r="N111" i="11"/>
  <c r="O111" i="11"/>
  <c r="P111" i="11"/>
  <c r="Q111" i="11"/>
  <c r="C112" i="11"/>
  <c r="J112" i="11"/>
  <c r="N112" i="11"/>
  <c r="O112" i="11"/>
  <c r="P112" i="11"/>
  <c r="Q112" i="11"/>
  <c r="C113" i="11"/>
  <c r="J113" i="11"/>
  <c r="N113" i="11"/>
  <c r="O113" i="11"/>
  <c r="P113" i="11"/>
  <c r="Q113" i="11"/>
  <c r="C114" i="11"/>
  <c r="J114" i="11"/>
  <c r="N114" i="11"/>
  <c r="O114" i="11"/>
  <c r="P114" i="11"/>
  <c r="Q114" i="11"/>
  <c r="C115" i="11"/>
  <c r="J115" i="11"/>
  <c r="N115" i="11"/>
  <c r="O115" i="11"/>
  <c r="P115" i="11"/>
  <c r="Q115" i="11"/>
  <c r="C116" i="11"/>
  <c r="J116" i="11"/>
  <c r="N116" i="11"/>
  <c r="O116" i="11"/>
  <c r="P116" i="11"/>
  <c r="Q116" i="11"/>
  <c r="C117" i="11"/>
  <c r="J117" i="11"/>
  <c r="N117" i="11"/>
  <c r="O117" i="11"/>
  <c r="P117" i="11"/>
  <c r="Q117" i="11"/>
  <c r="C118" i="11"/>
  <c r="J118" i="11"/>
  <c r="N118" i="11"/>
  <c r="O118" i="11"/>
  <c r="P118" i="11"/>
  <c r="Q118" i="11"/>
  <c r="C119" i="11"/>
  <c r="J119" i="11"/>
  <c r="N119" i="11"/>
  <c r="O119" i="11"/>
  <c r="P119" i="11"/>
  <c r="Q119" i="11"/>
  <c r="C120" i="11"/>
  <c r="J120" i="11"/>
  <c r="N120" i="11"/>
  <c r="O120" i="11"/>
  <c r="P120" i="11"/>
  <c r="Q120" i="11"/>
  <c r="C121" i="11"/>
  <c r="J121" i="11"/>
  <c r="N121" i="11"/>
  <c r="O121" i="11"/>
  <c r="P121" i="11"/>
  <c r="Q121" i="11"/>
  <c r="C122" i="11"/>
  <c r="J122" i="11"/>
  <c r="N122" i="11"/>
  <c r="O122" i="11"/>
  <c r="P122" i="11"/>
  <c r="Q122" i="11"/>
  <c r="C123" i="11"/>
  <c r="J123" i="11"/>
  <c r="N123" i="11"/>
  <c r="O123" i="11"/>
  <c r="P123" i="11"/>
  <c r="Q123" i="11"/>
  <c r="C124" i="11"/>
  <c r="J124" i="11"/>
  <c r="N124" i="11"/>
  <c r="O124" i="11"/>
  <c r="P124" i="11"/>
  <c r="Q124" i="11"/>
  <c r="C125" i="11"/>
  <c r="J125" i="11"/>
  <c r="N125" i="11"/>
  <c r="O125" i="11"/>
  <c r="P125" i="11"/>
  <c r="Q125" i="11"/>
  <c r="C126" i="11"/>
  <c r="J126" i="11"/>
  <c r="N126" i="11"/>
  <c r="O126" i="11"/>
  <c r="P126" i="11"/>
  <c r="Q126" i="11"/>
  <c r="C127" i="11"/>
  <c r="J127" i="11"/>
  <c r="N127" i="11"/>
  <c r="O127" i="11"/>
  <c r="P127" i="11"/>
  <c r="Q127" i="11"/>
  <c r="C128" i="11"/>
  <c r="J128" i="11"/>
  <c r="N128" i="11"/>
  <c r="O128" i="11"/>
  <c r="P128" i="11"/>
  <c r="Q128" i="11"/>
  <c r="C129" i="11"/>
  <c r="J129" i="11"/>
  <c r="N129" i="11"/>
  <c r="O129" i="11"/>
  <c r="P129" i="11"/>
  <c r="Q129" i="11"/>
  <c r="C130" i="11"/>
  <c r="J130" i="11"/>
  <c r="N130" i="11"/>
  <c r="O130" i="11"/>
  <c r="P130" i="11"/>
  <c r="Q130" i="11"/>
  <c r="C131" i="11"/>
  <c r="J131" i="11"/>
  <c r="N131" i="11"/>
  <c r="O131" i="11"/>
  <c r="P131" i="11"/>
  <c r="Q131" i="11"/>
  <c r="C132" i="11"/>
  <c r="J132" i="11"/>
  <c r="N132" i="11"/>
  <c r="O132" i="11"/>
  <c r="P132" i="11"/>
  <c r="Q132" i="11"/>
  <c r="C133" i="11"/>
  <c r="J133" i="11"/>
  <c r="N133" i="11"/>
  <c r="O133" i="11"/>
  <c r="P133" i="11"/>
  <c r="Q133" i="11"/>
  <c r="C134" i="11"/>
  <c r="J134" i="11"/>
  <c r="N134" i="11"/>
  <c r="O134" i="11"/>
  <c r="P134" i="11"/>
  <c r="Q134" i="11"/>
  <c r="C135" i="11"/>
  <c r="J135" i="11"/>
  <c r="N135" i="11"/>
  <c r="O135" i="11"/>
  <c r="P135" i="11"/>
  <c r="Q135" i="11"/>
  <c r="C136" i="11"/>
  <c r="J136" i="11"/>
  <c r="N136" i="11"/>
  <c r="O136" i="11"/>
  <c r="P136" i="11"/>
  <c r="Q136" i="11"/>
  <c r="C137" i="11"/>
  <c r="J137" i="11"/>
  <c r="N137" i="11"/>
  <c r="O137" i="11"/>
  <c r="P137" i="11"/>
  <c r="Q137" i="11"/>
  <c r="C138" i="11"/>
  <c r="J138" i="11"/>
  <c r="N138" i="11"/>
  <c r="O138" i="11"/>
  <c r="P138" i="11"/>
  <c r="Q138" i="11"/>
  <c r="C139" i="11"/>
  <c r="J139" i="11"/>
  <c r="N139" i="11"/>
  <c r="O139" i="11"/>
  <c r="P139" i="11"/>
  <c r="Q139" i="11"/>
  <c r="C140" i="11"/>
  <c r="J140" i="11"/>
  <c r="N140" i="11"/>
  <c r="O140" i="11"/>
  <c r="P140" i="11"/>
  <c r="Q140" i="11"/>
  <c r="C141" i="11"/>
  <c r="J141" i="11"/>
  <c r="N141" i="11"/>
  <c r="O141" i="11"/>
  <c r="P141" i="11"/>
  <c r="Q141" i="11"/>
  <c r="C142" i="11"/>
  <c r="J142" i="11"/>
  <c r="N142" i="11"/>
  <c r="O142" i="11"/>
  <c r="P142" i="11"/>
  <c r="Q142" i="11"/>
  <c r="C143" i="11"/>
  <c r="J143" i="11"/>
  <c r="N143" i="11"/>
  <c r="O143" i="11"/>
  <c r="P143" i="11"/>
  <c r="Q143" i="11"/>
  <c r="C144" i="11"/>
  <c r="J144" i="11"/>
  <c r="N144" i="11"/>
  <c r="O144" i="11"/>
  <c r="P144" i="11"/>
  <c r="Q144" i="11"/>
  <c r="C145" i="11"/>
  <c r="J145" i="11"/>
  <c r="N145" i="11"/>
  <c r="O145" i="11"/>
  <c r="P145" i="11"/>
  <c r="Q145" i="11"/>
  <c r="C146" i="11"/>
  <c r="J146" i="11"/>
  <c r="N146" i="11"/>
  <c r="O146" i="11"/>
  <c r="P146" i="11"/>
  <c r="Q146" i="11"/>
  <c r="C147" i="11"/>
  <c r="J147" i="11"/>
  <c r="N147" i="11"/>
  <c r="O147" i="11"/>
  <c r="P147" i="11"/>
  <c r="Q147" i="11"/>
  <c r="C148" i="11"/>
  <c r="J148" i="11"/>
  <c r="N148" i="11"/>
  <c r="O148" i="11"/>
  <c r="P148" i="11"/>
  <c r="Q148" i="11"/>
  <c r="C149" i="11"/>
  <c r="J149" i="11"/>
  <c r="N149" i="11"/>
  <c r="O149" i="11"/>
  <c r="P149" i="11"/>
  <c r="Q149" i="11"/>
  <c r="C150" i="11"/>
  <c r="J150" i="11"/>
  <c r="N150" i="11"/>
  <c r="O150" i="11"/>
  <c r="P150" i="11"/>
  <c r="Q150" i="11"/>
  <c r="C151" i="11"/>
  <c r="J151" i="11"/>
  <c r="N151" i="11"/>
  <c r="O151" i="11"/>
  <c r="P151" i="11"/>
  <c r="Q151" i="11"/>
  <c r="C152" i="11"/>
  <c r="J152" i="11"/>
  <c r="N152" i="11"/>
  <c r="O152" i="11"/>
  <c r="P152" i="11"/>
  <c r="Q152" i="11"/>
  <c r="C153" i="11"/>
  <c r="J153" i="11"/>
  <c r="N153" i="11"/>
  <c r="O153" i="11"/>
  <c r="P153" i="11"/>
  <c r="Q153" i="11"/>
  <c r="C154" i="11"/>
  <c r="J154" i="11"/>
  <c r="N154" i="11"/>
  <c r="O154" i="11"/>
  <c r="P154" i="11"/>
  <c r="Q154" i="11"/>
  <c r="C155" i="11"/>
  <c r="J155" i="11"/>
  <c r="N155" i="11"/>
  <c r="O155" i="11"/>
  <c r="P155" i="11"/>
  <c r="Q155" i="11"/>
  <c r="C156" i="11"/>
  <c r="J156" i="11"/>
  <c r="N156" i="11"/>
  <c r="O156" i="11"/>
  <c r="P156" i="11"/>
  <c r="Q156" i="11"/>
  <c r="C157" i="11"/>
  <c r="J157" i="11"/>
  <c r="N157" i="11"/>
  <c r="O157" i="11"/>
  <c r="P157" i="11"/>
  <c r="Q157" i="11"/>
  <c r="C158" i="11"/>
  <c r="J158" i="11"/>
  <c r="N158" i="11"/>
  <c r="O158" i="11"/>
  <c r="P158" i="11"/>
  <c r="Q158" i="11"/>
  <c r="C159" i="11"/>
  <c r="J159" i="11"/>
  <c r="N159" i="11"/>
  <c r="O159" i="11"/>
  <c r="P159" i="11"/>
  <c r="Q159" i="11"/>
  <c r="C160" i="11"/>
  <c r="J160" i="11"/>
  <c r="N160" i="11"/>
  <c r="O160" i="11"/>
  <c r="P160" i="11"/>
  <c r="Q160" i="11"/>
  <c r="C161" i="11"/>
  <c r="J161" i="11"/>
  <c r="N161" i="11"/>
  <c r="O161" i="11"/>
  <c r="P161" i="11"/>
  <c r="Q161" i="11"/>
  <c r="C162" i="11"/>
  <c r="J162" i="11"/>
  <c r="N162" i="11"/>
  <c r="O162" i="11"/>
  <c r="P162" i="11"/>
  <c r="Q162" i="11"/>
  <c r="C163" i="11"/>
  <c r="J163" i="11"/>
  <c r="N163" i="11"/>
  <c r="O163" i="11"/>
  <c r="P163" i="11"/>
  <c r="Q163" i="11"/>
  <c r="C164" i="11"/>
  <c r="J164" i="11"/>
  <c r="N164" i="11"/>
  <c r="O164" i="11"/>
  <c r="P164" i="11"/>
  <c r="Q164" i="11"/>
  <c r="C165" i="11"/>
  <c r="J165" i="11"/>
  <c r="N165" i="11"/>
  <c r="O165" i="11"/>
  <c r="P165" i="11"/>
  <c r="Q165" i="11"/>
  <c r="C166" i="11"/>
  <c r="J166" i="11"/>
  <c r="N166" i="11"/>
  <c r="O166" i="11"/>
  <c r="P166" i="11"/>
  <c r="Q166" i="11"/>
  <c r="C167" i="11"/>
  <c r="J167" i="11"/>
  <c r="N167" i="11"/>
  <c r="O167" i="11"/>
  <c r="P167" i="11"/>
  <c r="Q167" i="11"/>
  <c r="C168" i="11"/>
  <c r="J168" i="11"/>
  <c r="N168" i="11"/>
  <c r="O168" i="11"/>
  <c r="P168" i="11"/>
  <c r="Q168" i="11"/>
</calcChain>
</file>

<file path=xl/sharedStrings.xml><?xml version="1.0" encoding="utf-8"?>
<sst xmlns="http://schemas.openxmlformats.org/spreadsheetml/2006/main" count="2361" uniqueCount="871">
  <si>
    <t>point</t>
  </si>
  <si>
    <t>sample_id</t>
  </si>
  <si>
    <t>after PMA treatement</t>
  </si>
  <si>
    <t>sample_type</t>
  </si>
  <si>
    <t>liquid</t>
  </si>
  <si>
    <t>filter</t>
  </si>
  <si>
    <t>SP_1</t>
  </si>
  <si>
    <t>SP_2</t>
  </si>
  <si>
    <t>SP_3</t>
  </si>
  <si>
    <t>SN_1</t>
  </si>
  <si>
    <t>SN_2</t>
  </si>
  <si>
    <t>SN_3</t>
  </si>
  <si>
    <t>SPF100_1</t>
  </si>
  <si>
    <t>SPF100_2</t>
  </si>
  <si>
    <t>SPF100_3</t>
  </si>
  <si>
    <t>SPF80_1</t>
  </si>
  <si>
    <t>SPF80_2</t>
  </si>
  <si>
    <t>SPF80_3</t>
  </si>
  <si>
    <t>SPF41_1</t>
  </si>
  <si>
    <t>SPF41_2</t>
  </si>
  <si>
    <t>SPF41_3</t>
  </si>
  <si>
    <t>SPF5_1</t>
  </si>
  <si>
    <t>SPF5_2</t>
  </si>
  <si>
    <t>SPF5_3</t>
  </si>
  <si>
    <t>filter + 250 uL PBS</t>
  </si>
  <si>
    <t>SPN_1</t>
  </si>
  <si>
    <t>SPF_1</t>
  </si>
  <si>
    <t>SPF_2</t>
  </si>
  <si>
    <t>SPF_3</t>
  </si>
  <si>
    <t>SPN_2</t>
  </si>
  <si>
    <t>SPN_3</t>
  </si>
  <si>
    <t>after filtration/non-filtration</t>
  </si>
  <si>
    <t>SNF100_1</t>
  </si>
  <si>
    <t>SNF100_2</t>
  </si>
  <si>
    <t>SNF100_3</t>
  </si>
  <si>
    <t>SNF80_1</t>
  </si>
  <si>
    <t>SNF80_2</t>
  </si>
  <si>
    <t>SNF80_3</t>
  </si>
  <si>
    <t>SNF41_1</t>
  </si>
  <si>
    <t>SNF41_2</t>
  </si>
  <si>
    <t>SNF41_3</t>
  </si>
  <si>
    <t>SNF5_1</t>
  </si>
  <si>
    <t>SNF5_2</t>
  </si>
  <si>
    <t>SNF5_3</t>
  </si>
  <si>
    <t>SNF_1</t>
  </si>
  <si>
    <t>SNF_2</t>
  </si>
  <si>
    <t>SNF_3</t>
  </si>
  <si>
    <t>SNN_1</t>
  </si>
  <si>
    <t>SNN_2</t>
  </si>
  <si>
    <t>SNN_3</t>
  </si>
  <si>
    <t>collected</t>
  </si>
  <si>
    <t>Y</t>
  </si>
  <si>
    <t>IP_1</t>
  </si>
  <si>
    <t>IP_2</t>
  </si>
  <si>
    <t>IP_3</t>
  </si>
  <si>
    <t>IN_1</t>
  </si>
  <si>
    <t>IN_2</t>
  </si>
  <si>
    <t>IN_3</t>
  </si>
  <si>
    <t>NP_1</t>
  </si>
  <si>
    <t>NN_1</t>
  </si>
  <si>
    <t>NP_2</t>
  </si>
  <si>
    <t>NP_3</t>
  </si>
  <si>
    <t>NN_2</t>
  </si>
  <si>
    <t>NN_3</t>
  </si>
  <si>
    <t>IPF100_1</t>
  </si>
  <si>
    <t>IPF100_2</t>
  </si>
  <si>
    <t>IPF100_3</t>
  </si>
  <si>
    <t>IPF80_1</t>
  </si>
  <si>
    <t>IPF80_2</t>
  </si>
  <si>
    <t>IPF80_3</t>
  </si>
  <si>
    <t>IPF41_1</t>
  </si>
  <si>
    <t>IPF41_2</t>
  </si>
  <si>
    <t>IPF41_3</t>
  </si>
  <si>
    <t>IPF5_1</t>
  </si>
  <si>
    <t>IPF5_2</t>
  </si>
  <si>
    <t>IPF5_3</t>
  </si>
  <si>
    <t>IPF_1</t>
  </si>
  <si>
    <t>IPF_2</t>
  </si>
  <si>
    <t>IPF_3</t>
  </si>
  <si>
    <t>IPN_1</t>
  </si>
  <si>
    <t>IPN_2</t>
  </si>
  <si>
    <t>IPN_3</t>
  </si>
  <si>
    <t>INF100_1</t>
  </si>
  <si>
    <t>INF100_2</t>
  </si>
  <si>
    <t>INF100_3</t>
  </si>
  <si>
    <t>INF80_1</t>
  </si>
  <si>
    <t>INF80_2</t>
  </si>
  <si>
    <t>INF80_3</t>
  </si>
  <si>
    <t>INF41_1</t>
  </si>
  <si>
    <t>INF41_2</t>
  </si>
  <si>
    <t>INF41_3</t>
  </si>
  <si>
    <t>INF5_1</t>
  </si>
  <si>
    <t>INF5_2</t>
  </si>
  <si>
    <t>INF5_3</t>
  </si>
  <si>
    <t>INF_1</t>
  </si>
  <si>
    <t>INF_2</t>
  </si>
  <si>
    <t>INF_3</t>
  </si>
  <si>
    <t>INN_1</t>
  </si>
  <si>
    <t>INN_2</t>
  </si>
  <si>
    <t>INN_3</t>
  </si>
  <si>
    <t>NPF100_1</t>
  </si>
  <si>
    <t>NPF100_2</t>
  </si>
  <si>
    <t>NPF100_3</t>
  </si>
  <si>
    <t>NPF80_1</t>
  </si>
  <si>
    <t>NPF80_2</t>
  </si>
  <si>
    <t>NPF80_3</t>
  </si>
  <si>
    <t>NPF41_1</t>
  </si>
  <si>
    <t>NPF41_2</t>
  </si>
  <si>
    <t>NPF41_3</t>
  </si>
  <si>
    <t>NPF5_1</t>
  </si>
  <si>
    <t>NPF5_2</t>
  </si>
  <si>
    <t>NPF5_3</t>
  </si>
  <si>
    <t>NPF_1</t>
  </si>
  <si>
    <t>NPF_2</t>
  </si>
  <si>
    <t>NPF_3</t>
  </si>
  <si>
    <t>NPN_1</t>
  </si>
  <si>
    <t>NPN_2</t>
  </si>
  <si>
    <t>NPN_3</t>
  </si>
  <si>
    <t>NNF100_1</t>
  </si>
  <si>
    <t>NNF100_2</t>
  </si>
  <si>
    <t>NNF100_3</t>
  </si>
  <si>
    <t>NNF80_1</t>
  </si>
  <si>
    <t>NNF80_2</t>
  </si>
  <si>
    <t>NNF80_3</t>
  </si>
  <si>
    <t>NNF41_1</t>
  </si>
  <si>
    <t>NNF41_2</t>
  </si>
  <si>
    <t>NNF41_3</t>
  </si>
  <si>
    <t>NNF5_1</t>
  </si>
  <si>
    <t>NNF5_2</t>
  </si>
  <si>
    <t>NNF5_3</t>
  </si>
  <si>
    <t>NNF_1</t>
  </si>
  <si>
    <t>NNF_2</t>
  </si>
  <si>
    <t>NNF_3</t>
  </si>
  <si>
    <t>NNN_1</t>
  </si>
  <si>
    <t>NNN_2</t>
  </si>
  <si>
    <t>NNN_3</t>
  </si>
  <si>
    <t>IPF100_swab</t>
  </si>
  <si>
    <t>swab of filter holder</t>
  </si>
  <si>
    <t>on the tube</t>
  </si>
  <si>
    <t>NPF100_swab</t>
  </si>
  <si>
    <t>N</t>
  </si>
  <si>
    <t>drop onto the surface</t>
  </si>
  <si>
    <t>in bead tube</t>
  </si>
  <si>
    <t>for lysis optimization</t>
  </si>
  <si>
    <t>volume_uL</t>
  </si>
  <si>
    <t>DNA_extracted</t>
  </si>
  <si>
    <t>comment</t>
  </si>
  <si>
    <t>discarded because the foam cannot be gotten rid of from the funnel, so there is no way to get the filter</t>
  </si>
  <si>
    <t>NA</t>
  </si>
  <si>
    <t>negative filter control</t>
  </si>
  <si>
    <t>negative field control</t>
  </si>
  <si>
    <t>negative media control</t>
  </si>
  <si>
    <t>DNA_extraction_kit</t>
  </si>
  <si>
    <t>initial_volume_uL</t>
  </si>
  <si>
    <t>Lucigen</t>
  </si>
  <si>
    <r>
      <t>C</t>
    </r>
    <r>
      <rPr>
        <b/>
        <vertAlign val="subscript"/>
        <sz val="11"/>
        <color theme="1"/>
        <rFont val="Calibri"/>
        <family val="2"/>
        <scheme val="minor"/>
      </rPr>
      <t>DNA</t>
    </r>
    <r>
      <rPr>
        <b/>
        <sz val="11"/>
        <color theme="1"/>
        <rFont val="Calibri"/>
        <family val="2"/>
        <scheme val="minor"/>
      </rPr>
      <t xml:space="preserve"> (ng/µL) by PicoGreen</t>
    </r>
  </si>
  <si>
    <t>not separate yet</t>
  </si>
  <si>
    <t>NFC100_1</t>
  </si>
  <si>
    <t>NFC100_2</t>
  </si>
  <si>
    <t>NFC100_3</t>
  </si>
  <si>
    <t>NFC80_1</t>
  </si>
  <si>
    <t>NFC80_2</t>
  </si>
  <si>
    <t>NFC80_3</t>
  </si>
  <si>
    <t>NFC41_1</t>
  </si>
  <si>
    <t>NFC41_2</t>
  </si>
  <si>
    <t>NFC41_3</t>
  </si>
  <si>
    <t>NFC5_1</t>
  </si>
  <si>
    <t>NFC5_2</t>
  </si>
  <si>
    <t>NFC5_3</t>
  </si>
  <si>
    <t>NFCA_1</t>
  </si>
  <si>
    <t>NFCA_2</t>
  </si>
  <si>
    <t>NFCB_1</t>
  </si>
  <si>
    <t>NFCB_2</t>
  </si>
  <si>
    <t>NMCA_1</t>
  </si>
  <si>
    <t>NMCA_2</t>
  </si>
  <si>
    <t>NMCB_1</t>
  </si>
  <si>
    <t>NMCB_2</t>
  </si>
  <si>
    <t>C_CDC_IP_Lu_1_1</t>
  </si>
  <si>
    <t>C_CDC_IP_Lu_2_1</t>
  </si>
  <si>
    <t>C_CDC_IP_Lu_3_1</t>
  </si>
  <si>
    <t>NKC_4</t>
  </si>
  <si>
    <t>C_CDC_IN_Lu_1_1</t>
  </si>
  <si>
    <t>C_CDC_IN_Lu_2_1</t>
  </si>
  <si>
    <t>C_CDC_IN_Lu_3_1</t>
  </si>
  <si>
    <t>C_CDC_NP_Lu_1_1</t>
  </si>
  <si>
    <t>C_CDC_NP_Lu_2_1</t>
  </si>
  <si>
    <t>C_CDC_NP_Lu_3_1</t>
  </si>
  <si>
    <t>C_CDC_NN_Lu_1_1</t>
  </si>
  <si>
    <t>C_CDC_NN_Lu_2_1</t>
  </si>
  <si>
    <t>C_CDC_NN_Lu_3_1</t>
  </si>
  <si>
    <t>C_CDC_IPF100_Lu_1_1</t>
  </si>
  <si>
    <t>C_CDC_IPF100_Lu_2_1</t>
  </si>
  <si>
    <t>C_CDC_IPF100_Lu_3_1</t>
  </si>
  <si>
    <t>C_CDC_IPF100_Lu_swab_1</t>
  </si>
  <si>
    <t>C_CDC_IPF80_Lu_1_1</t>
  </si>
  <si>
    <t>C_CDC_IPF80_Lu_2_1</t>
  </si>
  <si>
    <t>C_CDC_IPF80_Lu_3_1</t>
  </si>
  <si>
    <t>C_CDC_IPF41_Lu_1_1</t>
  </si>
  <si>
    <t>C_CDC_IPF41_Lu_2_1</t>
  </si>
  <si>
    <t>C_CDC_IPF41_Lu_3_1</t>
  </si>
  <si>
    <t>C_CDC_IPF5_Lu_1_1</t>
  </si>
  <si>
    <t>C_CDC_IPF5_Lu_2_1</t>
  </si>
  <si>
    <t>C_CDC_IPF5_Lu_3_1</t>
  </si>
  <si>
    <t>C_CDC_IPF_Lu_1_1</t>
  </si>
  <si>
    <t>C_CDC_IPF_Lu_2_1</t>
  </si>
  <si>
    <t>C_CDC_IPF_Lu_3_1</t>
  </si>
  <si>
    <t>C_CDC_IPN_Lu_1_1</t>
  </si>
  <si>
    <t>C_CDC_IPN_Lu_2_1</t>
  </si>
  <si>
    <t>C_CDC_IPN_Lu_3_1</t>
  </si>
  <si>
    <t>C_CDC_INF100_Lu_1_1</t>
  </si>
  <si>
    <t>C_CDC_INF100_Lu_2_1</t>
  </si>
  <si>
    <t>C_CDC_INF100_Lu_3_1</t>
  </si>
  <si>
    <t>C_CDC_INF80_Lu_1_1</t>
  </si>
  <si>
    <t>C_CDC_INF80_Lu_2_1</t>
  </si>
  <si>
    <t>C_CDC_INF80_Lu_3_1</t>
  </si>
  <si>
    <t>C_CDC_INF41_Lu_1_1</t>
  </si>
  <si>
    <t>C_CDC_INF41_Lu_2_1</t>
  </si>
  <si>
    <t>C_CDC_INF41_Lu_3_1</t>
  </si>
  <si>
    <t>C_CDC_INF5_Lu_1_1</t>
  </si>
  <si>
    <t>C_CDC_INF5_Lu_2_1</t>
  </si>
  <si>
    <t>C_CDC_INF5_Lu_3_1</t>
  </si>
  <si>
    <t>C_CDC_INF_Lu_1_1</t>
  </si>
  <si>
    <t>C_CDC_INF_Lu_2_1</t>
  </si>
  <si>
    <t>C_CDC_INF_Lu_3_1</t>
  </si>
  <si>
    <t>C_CDC_INN_Lu_1_1</t>
  </si>
  <si>
    <t>C_CDC_INN_Lu_2_1</t>
  </si>
  <si>
    <t>C_CDC_INN_Lu_3_1</t>
  </si>
  <si>
    <t>C_CDC_NPF100_Lu_1_1</t>
  </si>
  <si>
    <t>C_CDC_NPF100_Lu_2_1</t>
  </si>
  <si>
    <t>C_CDC_NPF100_Lu_3_1</t>
  </si>
  <si>
    <t>C_CDC_NPF100_Lu_swab_1</t>
  </si>
  <si>
    <t>C_CDC_NPF80_Lu_1_1</t>
  </si>
  <si>
    <t>C_CDC_NPF80_Lu_2_1</t>
  </si>
  <si>
    <t>C_CDC_NPF80_Lu_3_1</t>
  </si>
  <si>
    <t>C_CDC_NPF41_Lu_1_1</t>
  </si>
  <si>
    <t>C_CDC_NPF41_Lu_2_1</t>
  </si>
  <si>
    <t>C_CDC_NPF41_Lu_3_1</t>
  </si>
  <si>
    <t>C_CDC_NPF5_Lu_1_1</t>
  </si>
  <si>
    <t>C_CDC_NPF5_Lu_2_1</t>
  </si>
  <si>
    <t>C_CDC_NPF5_Lu_3_1</t>
  </si>
  <si>
    <t>C_CDC_NPF_Lu_1_1</t>
  </si>
  <si>
    <t>C_CDC_NPF_Lu_2_1</t>
  </si>
  <si>
    <t>C_CDC_NPF_Lu_3_1</t>
  </si>
  <si>
    <t>C_CDC_NPN_Lu_1_1</t>
  </si>
  <si>
    <t>C_CDC_NPN_Lu_2_1</t>
  </si>
  <si>
    <t>C_CDC_NPN_Lu_3_1</t>
  </si>
  <si>
    <t>C_CDC_NNF100_Lu_1_1</t>
  </si>
  <si>
    <t>C_CDC_NNF100_Lu_2_1</t>
  </si>
  <si>
    <t>C_CDC_NNF100_Lu_3_1</t>
  </si>
  <si>
    <t>C_CDC_NNF80_Lu_1_1</t>
  </si>
  <si>
    <t>C_CDC_NNF80_Lu_2_1</t>
  </si>
  <si>
    <t>C_CDC_NNF80_Lu_3_1</t>
  </si>
  <si>
    <t>C_CDC_NNF41_Lu_1_1</t>
  </si>
  <si>
    <t>C_CDC_NNF41_Lu_2_1</t>
  </si>
  <si>
    <t>C_CDC_NNF41_Lu_3_1</t>
  </si>
  <si>
    <t>C_CDC_NNF5_Lu_1_1</t>
  </si>
  <si>
    <t>C_CDC_NNF5_Lu_2_1</t>
  </si>
  <si>
    <t>C_CDC_NNF5_Lu_3_1</t>
  </si>
  <si>
    <t>C_CDC_NNF_Lu_1_1</t>
  </si>
  <si>
    <t>C_CDC_NNF_Lu_2_1</t>
  </si>
  <si>
    <t>C_CDC_NNF_Lu_3_1</t>
  </si>
  <si>
    <t>C_CDC_NNN_Lu_1_1</t>
  </si>
  <si>
    <t>C_CDC_NNN_Lu_2_1</t>
  </si>
  <si>
    <t>C_CDC_NNN_Lu_3_1</t>
  </si>
  <si>
    <t>C_CDC_SP_Lu_1_1</t>
  </si>
  <si>
    <t>C_CDC_SP_Lu_2_1</t>
  </si>
  <si>
    <t>C_CDC_SP_Lu_3_1</t>
  </si>
  <si>
    <t>C_CDC_SN_Lu_1_1</t>
  </si>
  <si>
    <t>C_CDC_SN_Lu_2_1</t>
  </si>
  <si>
    <t>C_CDC_SN_Lu_3_1</t>
  </si>
  <si>
    <t>C_CDC_SPF100_Lu_1_1</t>
  </si>
  <si>
    <t>C_CDC_SPF100_Lu_2_1</t>
  </si>
  <si>
    <t>C_CDC_SPF100_Lu_3_1</t>
  </si>
  <si>
    <t>C_CDC_SPF80_Lu_1_1</t>
  </si>
  <si>
    <t>C_CDC_SPF80_Lu_2_1</t>
  </si>
  <si>
    <t>C_CDC_SPF80_Lu_3_1</t>
  </si>
  <si>
    <t>C_CDC_SPF41_Lu_1_1</t>
  </si>
  <si>
    <t>C_CDC_SPF41_Lu_2_1</t>
  </si>
  <si>
    <t>C_CDC_SPF41_Lu_3_1</t>
  </si>
  <si>
    <t>C_CDC_SPF5_Lu_1_1</t>
  </si>
  <si>
    <t>C_CDC_SPF5_Lu_2_1</t>
  </si>
  <si>
    <t>C_CDC_SPF5_Lu_3_1</t>
  </si>
  <si>
    <t>C_CDC_SPF_Lu_1_1</t>
  </si>
  <si>
    <t>C_CDC_SPF_Lu_2_1</t>
  </si>
  <si>
    <t>C_CDC_SPF_Lu_3_1</t>
  </si>
  <si>
    <t>C_CDC_SPN_Lu_1_1</t>
  </si>
  <si>
    <t>C_CDC_SPN_Lu_2_1</t>
  </si>
  <si>
    <t>C_CDC_SPN_Lu_3_1</t>
  </si>
  <si>
    <t>C_CDC_SNF100_Lu_1_1</t>
  </si>
  <si>
    <t>C_CDC_SNF100_Lu_2_1</t>
  </si>
  <si>
    <t>C_CDC_SNF100_Lu_3_1</t>
  </si>
  <si>
    <t>C_CDC_SNF80_Lu_1_1</t>
  </si>
  <si>
    <t>C_CDC_SNF80_Lu_2_1</t>
  </si>
  <si>
    <t>C_CDC_SNF80_Lu_3_1</t>
  </si>
  <si>
    <t>C_CDC_SNF41_Lu_1_1</t>
  </si>
  <si>
    <t>C_CDC_SNF41_Lu_2_1</t>
  </si>
  <si>
    <t>C_CDC_SNF41_Lu_3_1</t>
  </si>
  <si>
    <t>C_CDC_SNF5_Lu_1_1</t>
  </si>
  <si>
    <t>C_CDC_SNF5_Lu_2_1</t>
  </si>
  <si>
    <t>C_CDC_SNF5_Lu_3_1</t>
  </si>
  <si>
    <t>C_CDC_SNF_Lu_1_1</t>
  </si>
  <si>
    <t>C_CDC_SNF_Lu_2_1</t>
  </si>
  <si>
    <t>C_CDC_SNF_Lu_3_1</t>
  </si>
  <si>
    <t>C_CDC_SNN_Lu_1_1</t>
  </si>
  <si>
    <t>C_CDC_SNN_Lu_2_1</t>
  </si>
  <si>
    <t>C_CDC_SNN_Lu_3_1</t>
  </si>
  <si>
    <t>C_CDC_NFC100_Lu_1_1</t>
  </si>
  <si>
    <t>C_CDC_NFC100_Lu_2_1</t>
  </si>
  <si>
    <t>C_CDC_NFC100_Lu_3_1</t>
  </si>
  <si>
    <t>C_CDC_NFC80_Lu_1_1</t>
  </si>
  <si>
    <t>C_CDC_NFC80_Lu_2_1</t>
  </si>
  <si>
    <t>C_CDC_NFC80_Lu_3_1</t>
  </si>
  <si>
    <t>C_CDC_NFC41_Lu_1_1</t>
  </si>
  <si>
    <t>C_CDC_NFC41_Lu_2_1</t>
  </si>
  <si>
    <t>C_CDC_NFC41_Lu_3_1</t>
  </si>
  <si>
    <t>C_CDC_NFC5_Lu_1_1</t>
  </si>
  <si>
    <t>C_CDC_NFC5_Lu_2_1</t>
  </si>
  <si>
    <t>C_CDC_NFC5_Lu_3_1</t>
  </si>
  <si>
    <t>C_CDC_NFCA_Lu_1_1</t>
  </si>
  <si>
    <t>C_CDC_NFCA_Lu_2_1</t>
  </si>
  <si>
    <t>C_CDC_NFCB_Lu_1_1</t>
  </si>
  <si>
    <t>C_CDC_NFCB_Lu_2_1</t>
  </si>
  <si>
    <t>C_CDC_NMCA_Lu_1_1</t>
  </si>
  <si>
    <t>C_CDC_NMCA_Lu_2_1</t>
  </si>
  <si>
    <t>C_CDC_NMCB_Lu_1_1</t>
  </si>
  <si>
    <t>C_CDC_NMCB_Lu_2_1</t>
  </si>
  <si>
    <t>C_CDC_NKC_Lu_4_1</t>
  </si>
  <si>
    <t>abbreviated_label</t>
  </si>
  <si>
    <t>16S qPCR</t>
  </si>
  <si>
    <t>Aggregate sample</t>
  </si>
  <si>
    <t>CDC_1</t>
  </si>
  <si>
    <t>CDC_2</t>
  </si>
  <si>
    <t>CDC_3</t>
  </si>
  <si>
    <t>C_CDC_AG_Lu_1_1</t>
  </si>
  <si>
    <t>C_CDC_AG_Lu_2_1</t>
  </si>
  <si>
    <t>C_CDC_AG_Lu_3_1</t>
  </si>
  <si>
    <t>INF100_swab</t>
  </si>
  <si>
    <t>C_CDC_INF100_Lu_swab_1</t>
  </si>
  <si>
    <t>NNF100_swab</t>
  </si>
  <si>
    <t>C_CDC_NNF100_Lu_swab_1</t>
  </si>
  <si>
    <t>negative kit control</t>
  </si>
  <si>
    <t>C_CDC_NKC_Lu_1_1</t>
  </si>
  <si>
    <t>take out 250 uL; thaw-freeze once on 1/7/2020</t>
  </si>
  <si>
    <t>thaw-freeze once on 1/6/2020</t>
  </si>
  <si>
    <t>thaw-freeze once on 1/6/2021</t>
  </si>
  <si>
    <t>thaw-freeze once on 1/6/2022</t>
  </si>
  <si>
    <t>NKC_5</t>
  </si>
  <si>
    <t>C_CDC_NKC_Lu_5_1</t>
  </si>
  <si>
    <t>NKC_1</t>
  </si>
  <si>
    <t>NKC_2</t>
  </si>
  <si>
    <t>NKC_3</t>
  </si>
  <si>
    <t>C_CDC_NKC_Lu_2_1</t>
  </si>
  <si>
    <t>C_CDC_NKC_Lu_3_1</t>
  </si>
  <si>
    <t>C_CDC_AG_Lu_1_5</t>
  </si>
  <si>
    <t>C_CDC_AG_Lu_1_10</t>
  </si>
  <si>
    <t>C_CDC_AG_Lu_2_5</t>
  </si>
  <si>
    <t>C_CDC_AG_Lu_2_10</t>
  </si>
  <si>
    <t>C_CDC_AG_Lu_3_5</t>
  </si>
  <si>
    <t>C_CDC_AG_Lu_3_10</t>
  </si>
  <si>
    <t>run_no</t>
  </si>
  <si>
    <t>sequenced_time</t>
  </si>
  <si>
    <t>C-CDC-AG-Lu-1-1</t>
  </si>
  <si>
    <t>C-CDC-AG-Lu-2-1</t>
  </si>
  <si>
    <t>C-CDC-AG-Lu-3-1</t>
  </si>
  <si>
    <t>C-CDC-NKC-Lu-1-1</t>
  </si>
  <si>
    <t>C-CDC-AG-Lu-1-5</t>
  </si>
  <si>
    <t>C-CDC-AG-Lu-2-5</t>
  </si>
  <si>
    <t>C-CDC-AG-Lu-3-5</t>
  </si>
  <si>
    <t>C-CDC-NKC-Lu-2-1</t>
  </si>
  <si>
    <t>C-CDC-AG-Lu-1-10</t>
  </si>
  <si>
    <t>C-CDC-AG-Lu-2-10</t>
  </si>
  <si>
    <t>C-CDC-AG-Lu-3-10</t>
  </si>
  <si>
    <t>C-CDC-NKC-Lu-3-1</t>
  </si>
  <si>
    <t>C-CDC-IP-Lu-1-1</t>
  </si>
  <si>
    <t>C-CDC-IP-Lu-2-1</t>
  </si>
  <si>
    <t>C-CDC-IP-Lu-3-1</t>
  </si>
  <si>
    <t>C-CDC-IN-Lu-1-1</t>
  </si>
  <si>
    <t>C-CDC-IN-Lu-2-1</t>
  </si>
  <si>
    <t>C-CDC-IN-Lu-3-1</t>
  </si>
  <si>
    <t>C-CDC-NP-Lu-1-1</t>
  </si>
  <si>
    <t>C-CDC-NP-Lu-2-1</t>
  </si>
  <si>
    <t>C-CDC-NP-Lu-3-1</t>
  </si>
  <si>
    <t>C-CDC-IPF100-Lu-1-1</t>
  </si>
  <si>
    <t>C-CDC-IPF100-Lu-2-1</t>
  </si>
  <si>
    <t>C-CDC-IPF100-Lu-3-1</t>
  </si>
  <si>
    <t>C-CDC-IPF80-Lu-1-1</t>
  </si>
  <si>
    <t>C-CDC-IPF80-Lu-2-1</t>
  </si>
  <si>
    <t>C-CDC-IPF80-Lu-3-1</t>
  </si>
  <si>
    <t>C-CDC-IPF41-Lu-1-1</t>
  </si>
  <si>
    <t>C-CDC-IPF41-Lu-2-1</t>
  </si>
  <si>
    <t>C-CDC-IPF41-Lu-3-1</t>
  </si>
  <si>
    <t>C-CDC-IPF5-Lu-1-1</t>
  </si>
  <si>
    <t>C-CDC-IPF5-Lu-3-1</t>
  </si>
  <si>
    <t>C-CDC-IPF-Lu-1-1</t>
  </si>
  <si>
    <t>C-CDC-IPF-Lu-2-1</t>
  </si>
  <si>
    <t>C-CDC-IPF-Lu-3-1</t>
  </si>
  <si>
    <t>C-CDC-IPN-Lu-1-1</t>
  </si>
  <si>
    <t>C-CDC-IPN-Lu-2-1</t>
  </si>
  <si>
    <t>C-CDC-IPN-Lu-3-1</t>
  </si>
  <si>
    <t>C-CDC-NPF100-Lu-1-1</t>
  </si>
  <si>
    <t>C-CDC-NPF100-Lu-2-1</t>
  </si>
  <si>
    <t>C-CDC-NPF100-Lu-3-1</t>
  </si>
  <si>
    <t>C-CDC-NPF80-Lu-1-1</t>
  </si>
  <si>
    <t>C-CDC-NPF80-Lu-2-1</t>
  </si>
  <si>
    <t>C-CDC-NPF80-Lu-3-1</t>
  </si>
  <si>
    <t>C-CDC-NPF41-Lu-1-1</t>
  </si>
  <si>
    <t>C-CDC-NPF41-Lu-2-1</t>
  </si>
  <si>
    <t>C-CDC-NPF41-Lu-3-1</t>
  </si>
  <si>
    <t>C-CDC-NPF5-Lu-1-1</t>
  </si>
  <si>
    <t>C-CDC-NPF5-Lu-2-1</t>
  </si>
  <si>
    <t>C-CDC-NPF5-Lu-3-1</t>
  </si>
  <si>
    <t>C-CDC-NPF-Lu-1-1</t>
  </si>
  <si>
    <t>C-CDC-NPF-Lu-2-1</t>
  </si>
  <si>
    <t>C-CDC-NPF-Lu-3-1</t>
  </si>
  <si>
    <t>C-CDC-NPN-Lu-1-1</t>
  </si>
  <si>
    <t>C-CDC-NPN-Lu-2-1</t>
  </si>
  <si>
    <t>C-CDC-NPN-Lu-3-1</t>
  </si>
  <si>
    <t>C-CDC-SP-Lu-1-1</t>
  </si>
  <si>
    <t>C-CDC-SP-Lu-2-1</t>
  </si>
  <si>
    <t>C-CDC-SP-Lu-3-1</t>
  </si>
  <si>
    <t>C-CDC-SN-Lu-1-1</t>
  </si>
  <si>
    <t>C-CDC-SN-Lu-2-1</t>
  </si>
  <si>
    <t>C-CDC-SN-Lu-3-1</t>
  </si>
  <si>
    <t>C-CDC-SNF100-Lu-2-1</t>
  </si>
  <si>
    <t>C-CDC-SNF100-Lu-3-1</t>
  </si>
  <si>
    <t>C-CDC-SNF5-Lu-1-1</t>
  </si>
  <si>
    <t>C-CDC-SNF5-Lu-2-1</t>
  </si>
  <si>
    <t>C-CDC-NFC100-Lu-1-1</t>
  </si>
  <si>
    <t>C-CDC-NFC100-Lu-2-1</t>
  </si>
  <si>
    <t>C-CDC-NFC100-Lu-3-1</t>
  </si>
  <si>
    <t>C-CDC-NFC80-Lu-1-1</t>
  </si>
  <si>
    <t>C-CDC-NFC80-Lu-2-1</t>
  </si>
  <si>
    <t>C-CDC-NFC80-Lu-3-1</t>
  </si>
  <si>
    <t>C-CDC-NFC41-Lu-1-1</t>
  </si>
  <si>
    <t>C-CDC-NFC41-Lu-2-1</t>
  </si>
  <si>
    <t>C-CDC-NFC41-Lu-3-1</t>
  </si>
  <si>
    <t>C-CDC-NFC5-Lu-1-1</t>
  </si>
  <si>
    <t>C-CDC-NFC5-Lu-2-1</t>
  </si>
  <si>
    <t>C-CDC-NFC5-Lu-3-1</t>
  </si>
  <si>
    <t>C-CDC-NFCA-Lu-1-1</t>
  </si>
  <si>
    <t>C-CDC-NFCA-Lu-2-1</t>
  </si>
  <si>
    <t>C-CDC-NFCB-Lu-1-1</t>
  </si>
  <si>
    <t>C-CDC-NFCB-Lu-2-1</t>
  </si>
  <si>
    <t>C-CDC-NMCA-Lu-1-1</t>
  </si>
  <si>
    <t>C-CDC-NMCA-Lu-2-1</t>
  </si>
  <si>
    <t>C-CDC-NMCB-Lu-1-1</t>
  </si>
  <si>
    <t>C-CDC-NMCB-Lu-2-1</t>
  </si>
  <si>
    <t>C-CDC-NKC-Lu-4-1</t>
  </si>
  <si>
    <t>C-CDC-NN-Lu-1-1</t>
  </si>
  <si>
    <t>C-CDC-NN-Lu-2-1</t>
  </si>
  <si>
    <t>C-CDC-NN-Lu-3-1</t>
  </si>
  <si>
    <t>C-CDC-IPF100-Lu-swab-1</t>
  </si>
  <si>
    <t>C-CDC-INF100-Lu-1-1</t>
  </si>
  <si>
    <t>C-CDC-INF100-Lu-2-1</t>
  </si>
  <si>
    <t>C-CDC-INF100-Lu-3-1</t>
  </si>
  <si>
    <t>C-CDC-INF80-Lu-1-1</t>
  </si>
  <si>
    <t>C-CDC-INF80-Lu-2-1</t>
  </si>
  <si>
    <t>C-CDC-INF80-Lu-3-1</t>
  </si>
  <si>
    <t>C-CDC-INF41-Lu-1-1</t>
  </si>
  <si>
    <t>C-CDC-INF41-Lu-2-1</t>
  </si>
  <si>
    <t>C-CDC-INF41-Lu-3-1</t>
  </si>
  <si>
    <t>C-CDC-INF5-Lu-1-1</t>
  </si>
  <si>
    <t>C-CDC-INF5-Lu-2-1</t>
  </si>
  <si>
    <t>C-CDC-INF-Lu-1-1</t>
  </si>
  <si>
    <t>C-CDC-INF-Lu-2-1</t>
  </si>
  <si>
    <t>C-CDC-INF-Lu-3-1</t>
  </si>
  <si>
    <t>C-CDC-INN-Lu-1-1</t>
  </si>
  <si>
    <t>C-CDC-INN-Lu-2-1</t>
  </si>
  <si>
    <t>C-CDC-INN-Lu-3-1</t>
  </si>
  <si>
    <t>C-CDC-NNF100-Lu-1-1</t>
  </si>
  <si>
    <t>C-CDC-NNF100-Lu-2-1</t>
  </si>
  <si>
    <t>C-CDC-NNF100-Lu-3-1</t>
  </si>
  <si>
    <t>C-CDC-NNF80-Lu-1-1</t>
  </si>
  <si>
    <t>C-CDC-NNF80-Lu-2-1</t>
  </si>
  <si>
    <t>C-CDC-NNF80-Lu-3-1</t>
  </si>
  <si>
    <t>C-CDC-NNF41-Lu-1-1</t>
  </si>
  <si>
    <t>C-CDC-NNF41-Lu-2-1</t>
  </si>
  <si>
    <t>C-CDC-NNF41-Lu-3-1</t>
  </si>
  <si>
    <t>C-CDC-NNF5-Lu-1-1</t>
  </si>
  <si>
    <t>C-CDC-NNF5-Lu-2-1</t>
  </si>
  <si>
    <t>C-CDC-NNF5-Lu-3-1</t>
  </si>
  <si>
    <t>C-CDC-NNF-Lu-2-1</t>
  </si>
  <si>
    <t>C-CDC-NNF-Lu-3-1</t>
  </si>
  <si>
    <t>C-CDC-NNN-Lu-1-1</t>
  </si>
  <si>
    <t>C-CDC-NNN-Lu-2-1</t>
  </si>
  <si>
    <t>C-CDC-NNN-Lu-3-1</t>
  </si>
  <si>
    <t>C-CDC-SPF100-Lu-1-1</t>
  </si>
  <si>
    <t>C-CDC-SPF100-Lu-2-1</t>
  </si>
  <si>
    <t>C-CDC-SPF100-Lu-3-1</t>
  </si>
  <si>
    <t>C-CDC-SPF80-Lu-1-1</t>
  </si>
  <si>
    <t>C-CDC-SPF80-Lu-2-1</t>
  </si>
  <si>
    <t>C-CDC-SPF80-Lu-3-1</t>
  </si>
  <si>
    <t>C-CDC-SPF41-Lu-1-1</t>
  </si>
  <si>
    <t>C-CDC-SPF41-Lu-2-1</t>
  </si>
  <si>
    <t>C-CDC-SPF41-Lu-3-1</t>
  </si>
  <si>
    <t>C-CDC-SPF5-Lu-1-1</t>
  </si>
  <si>
    <t>C-CDC-SPF5-Lu-2-1</t>
  </si>
  <si>
    <t>C-CDC-SPF5-Lu-3-1</t>
  </si>
  <si>
    <t>C-CDC-SPF-Lu-1-1</t>
  </si>
  <si>
    <t>C-CDC-SPF-Lu-2-1</t>
  </si>
  <si>
    <t>C-CDC-SPF-Lu-3-1</t>
  </si>
  <si>
    <t>C-CDC-SPN-Lu-1-1</t>
  </si>
  <si>
    <t>C-CDC-SPN-Lu-2-1</t>
  </si>
  <si>
    <t>C-CDC-SPN-Lu-3-1</t>
  </si>
  <si>
    <t>C-CDC-SNF80-Lu-1-1</t>
  </si>
  <si>
    <t>C-CDC-SNF80-Lu-2-1</t>
  </si>
  <si>
    <t>C-CDC-SNF80-Lu-3-1</t>
  </si>
  <si>
    <t>C-CDC-SNF41-Lu-1-1</t>
  </si>
  <si>
    <t>C-CDC-SNF41-Lu-2-1</t>
  </si>
  <si>
    <t>C-CDC-SNF41-Lu-3-1</t>
  </si>
  <si>
    <t>C-CDC-SNF-Lu-1-1</t>
  </si>
  <si>
    <t>C-CDC-SNF-Lu-3-1</t>
  </si>
  <si>
    <t>C-CDC-SNN-Lu-1-1</t>
  </si>
  <si>
    <t>C-CDC-SNN-Lu-2-1</t>
  </si>
  <si>
    <t>C-CDC-SNN-Lu-3-1</t>
  </si>
  <si>
    <t>C-CDC-NKC-Lu-5-1</t>
  </si>
  <si>
    <t>C-CDC-INF100-Lu-swab-1</t>
  </si>
  <si>
    <t>C-CDC-NPF100-Lu-swab-1</t>
  </si>
  <si>
    <t>C-CDC-NNF100-Lu-swab-1</t>
  </si>
  <si>
    <t>C-CDC-NNF-Lu-1-1</t>
  </si>
  <si>
    <t>C-CDC-INF5-Lu-3-1</t>
  </si>
  <si>
    <t>C-CDC-SNF-Lu-2-1</t>
  </si>
  <si>
    <t>sample_id_dash</t>
  </si>
  <si>
    <t>knead_database</t>
  </si>
  <si>
    <t>negative_general_db + NFC100_db</t>
  </si>
  <si>
    <t>negative_general_db</t>
  </si>
  <si>
    <t>negative_general_db + NFC100_db + NFC80_db</t>
  </si>
  <si>
    <t>negative_general_db + NFC100_db + NFC80_db + NFC41_db</t>
  </si>
  <si>
    <t>negative_general_db + NFC100_db + NFC80_db + NFC41_db + NFC5_db</t>
  </si>
  <si>
    <t>post_pcr_con_nM</t>
  </si>
  <si>
    <t>Post-PCR Product (uL)</t>
  </si>
  <si>
    <t>dna_enough</t>
  </si>
  <si>
    <t>kmer_output</t>
  </si>
  <si>
    <t>dna_con_sub_ng/ul</t>
  </si>
  <si>
    <t>dna_con_ng/ul</t>
  </si>
  <si>
    <t>np_coverage</t>
  </si>
  <si>
    <t>np_diversity</t>
  </si>
  <si>
    <t>SNF.2</t>
  </si>
  <si>
    <t>SNF-2</t>
  </si>
  <si>
    <t>INF5.3</t>
  </si>
  <si>
    <t>INF5-3</t>
  </si>
  <si>
    <t>NNF.1</t>
  </si>
  <si>
    <t>NNF-1</t>
  </si>
  <si>
    <t>NNF100.swab</t>
  </si>
  <si>
    <t>NNF100-swab</t>
  </si>
  <si>
    <t>NPF100.swab</t>
  </si>
  <si>
    <t>NPF100-swab</t>
  </si>
  <si>
    <t>INF100.swab</t>
  </si>
  <si>
    <t>INF100-swab</t>
  </si>
  <si>
    <t>NKC.5</t>
  </si>
  <si>
    <t>NKC-5</t>
  </si>
  <si>
    <t>SNN.3</t>
  </si>
  <si>
    <t>SNN-3</t>
  </si>
  <si>
    <t>SNN.2</t>
  </si>
  <si>
    <t>SNN-2</t>
  </si>
  <si>
    <t>SNN.1</t>
  </si>
  <si>
    <t>SNN-1</t>
  </si>
  <si>
    <t>SNF.3</t>
  </si>
  <si>
    <t>SNF-3</t>
  </si>
  <si>
    <t>NMCB.1</t>
  </si>
  <si>
    <t>NMCB-1</t>
  </si>
  <si>
    <t>SNF.1</t>
  </si>
  <si>
    <t>SNF-1</t>
  </si>
  <si>
    <t>SNF41.3</t>
  </si>
  <si>
    <t>SNF41-3</t>
  </si>
  <si>
    <t>SNF41.2</t>
  </si>
  <si>
    <t>SNF41-2</t>
  </si>
  <si>
    <t>SNF41.1</t>
  </si>
  <si>
    <t>SNF41-1</t>
  </si>
  <si>
    <t>SNF80.3</t>
  </si>
  <si>
    <t>SNF80-3</t>
  </si>
  <si>
    <t>SNF80.2</t>
  </si>
  <si>
    <t>SNF80-2</t>
  </si>
  <si>
    <t>SNF80.1</t>
  </si>
  <si>
    <t>SNF80-1</t>
  </si>
  <si>
    <t>SPN.3</t>
  </si>
  <si>
    <t>SPN-3</t>
  </si>
  <si>
    <t>SPN.2</t>
  </si>
  <si>
    <t>SPN-2</t>
  </si>
  <si>
    <t>SPN.1</t>
  </si>
  <si>
    <t>SPN-1</t>
  </si>
  <si>
    <t>SPF.3</t>
  </si>
  <si>
    <t>SPF-3</t>
  </si>
  <si>
    <t>SPF.2</t>
  </si>
  <si>
    <t>SPF-2</t>
  </si>
  <si>
    <t>SPF.1</t>
  </si>
  <si>
    <t>SPF-1</t>
  </si>
  <si>
    <t>SPF5.3</t>
  </si>
  <si>
    <t>SPF5-3</t>
  </si>
  <si>
    <t>SPF5.2</t>
  </si>
  <si>
    <t>SPF5-2</t>
  </si>
  <si>
    <t>SPF5.1</t>
  </si>
  <si>
    <t>SPF5-1</t>
  </si>
  <si>
    <t>SPF41.3</t>
  </si>
  <si>
    <t>SPF41-3</t>
  </si>
  <si>
    <t>SPF41.2</t>
  </si>
  <si>
    <t>SPF41-2</t>
  </si>
  <si>
    <t>SPF41.1</t>
  </si>
  <si>
    <t>SPF41-1</t>
  </si>
  <si>
    <t>SPF80.3</t>
  </si>
  <si>
    <t>SPF80-3</t>
  </si>
  <si>
    <t>SPF80.2</t>
  </si>
  <si>
    <t>SPF80-2</t>
  </si>
  <si>
    <t>SPF80.1</t>
  </si>
  <si>
    <t>SPF80-1</t>
  </si>
  <si>
    <t>SPF100.3</t>
  </si>
  <si>
    <t>SPF100-3</t>
  </si>
  <si>
    <t>SPF100.2</t>
  </si>
  <si>
    <t>SPF100-2</t>
  </si>
  <si>
    <t>SPF100.1</t>
  </si>
  <si>
    <t>SPF100-1</t>
  </si>
  <si>
    <t>NNN.3</t>
  </si>
  <si>
    <t>NNN-3</t>
  </si>
  <si>
    <t>NNN.2</t>
  </si>
  <si>
    <t>NNN-2</t>
  </si>
  <si>
    <t>NNN.1</t>
  </si>
  <si>
    <t>NNN-1</t>
  </si>
  <si>
    <t>NNF.3</t>
  </si>
  <si>
    <t>NNF-3</t>
  </si>
  <si>
    <t>NNF.2</t>
  </si>
  <si>
    <t>NNF-2</t>
  </si>
  <si>
    <t>NFCB.1</t>
  </si>
  <si>
    <t>NFCB-1</t>
  </si>
  <si>
    <t>NNF5.3</t>
  </si>
  <si>
    <t>NNF5-3</t>
  </si>
  <si>
    <t>NNF5.2</t>
  </si>
  <si>
    <t>NNF5-2</t>
  </si>
  <si>
    <t>NNF5.1</t>
  </si>
  <si>
    <t>NNF5-1</t>
  </si>
  <si>
    <t>NNF41.3</t>
  </si>
  <si>
    <t>NNF41-3</t>
  </si>
  <si>
    <t>NNF41.2</t>
  </si>
  <si>
    <t>NNF41-2</t>
  </si>
  <si>
    <t>NNF41.1</t>
  </si>
  <si>
    <t>NNF41-1</t>
  </si>
  <si>
    <t>NNF80.3</t>
  </si>
  <si>
    <t>NNF80-3</t>
  </si>
  <si>
    <t>NNF80.2</t>
  </si>
  <si>
    <t>NNF80-2</t>
  </si>
  <si>
    <t>NNF80.1</t>
  </si>
  <si>
    <t>NNF80-1</t>
  </si>
  <si>
    <t>NFCA.1</t>
  </si>
  <si>
    <t>NFCA-1</t>
  </si>
  <si>
    <t>NNF100.3</t>
  </si>
  <si>
    <t>NNF100-3</t>
  </si>
  <si>
    <t>NNF100.2</t>
  </si>
  <si>
    <t>NNF100-2</t>
  </si>
  <si>
    <t>NNF100.1</t>
  </si>
  <si>
    <t>NNF100-1</t>
  </si>
  <si>
    <t>NKC.4</t>
  </si>
  <si>
    <t>NKC-4</t>
  </si>
  <si>
    <t>INN.3</t>
  </si>
  <si>
    <t>INN-3</t>
  </si>
  <si>
    <t>INN.2</t>
  </si>
  <si>
    <t>INN-2</t>
  </si>
  <si>
    <t>INN.1</t>
  </si>
  <si>
    <t>INN-1</t>
  </si>
  <si>
    <t>INF.3</t>
  </si>
  <si>
    <t>INF-3</t>
  </si>
  <si>
    <t>INF.2</t>
  </si>
  <si>
    <t>INF-2</t>
  </si>
  <si>
    <t>INF.1</t>
  </si>
  <si>
    <t>INF-1</t>
  </si>
  <si>
    <t>NMCA.1</t>
  </si>
  <si>
    <t>NMCA-1</t>
  </si>
  <si>
    <t>INF5.2</t>
  </si>
  <si>
    <t>INF5-2</t>
  </si>
  <si>
    <t>INF5.1</t>
  </si>
  <si>
    <t>INF5-1</t>
  </si>
  <si>
    <t>INF41.3</t>
  </si>
  <si>
    <t>INF41-3</t>
  </si>
  <si>
    <t>INF41.2</t>
  </si>
  <si>
    <t>INF41-2</t>
  </si>
  <si>
    <t>INF41.1</t>
  </si>
  <si>
    <t>INF41-1</t>
  </si>
  <si>
    <t>INF80.3</t>
  </si>
  <si>
    <t>INF80-3</t>
  </si>
  <si>
    <t>INF80.2</t>
  </si>
  <si>
    <t>INF80-2</t>
  </si>
  <si>
    <t>INF80.1</t>
  </si>
  <si>
    <t>INF80-1</t>
  </si>
  <si>
    <t>NKC.1</t>
  </si>
  <si>
    <t>NKC-1</t>
  </si>
  <si>
    <t>INF100.3</t>
  </si>
  <si>
    <t>INF100-3</t>
  </si>
  <si>
    <t>INF100.2</t>
  </si>
  <si>
    <t>INF100-2</t>
  </si>
  <si>
    <t>INF100.1</t>
  </si>
  <si>
    <t>INF100-1</t>
  </si>
  <si>
    <t>IPF100.swab</t>
  </si>
  <si>
    <t>IPF100-swab</t>
  </si>
  <si>
    <t>NN.3</t>
  </si>
  <si>
    <t>NN-3</t>
  </si>
  <si>
    <t>NN.2</t>
  </si>
  <si>
    <t>NN-2</t>
  </si>
  <si>
    <t>NN.1</t>
  </si>
  <si>
    <t>NN-1</t>
  </si>
  <si>
    <t>NMCB.2</t>
  </si>
  <si>
    <t>NMCB-2</t>
  </si>
  <si>
    <t>NMCA.2</t>
  </si>
  <si>
    <t>NMCA-2</t>
  </si>
  <si>
    <t>NFCB.2</t>
  </si>
  <si>
    <t>NFCB-2</t>
  </si>
  <si>
    <t>NFCA.2</t>
  </si>
  <si>
    <t>NFCA-2</t>
  </si>
  <si>
    <t>NFC5.3</t>
  </si>
  <si>
    <t>NFC5-3</t>
  </si>
  <si>
    <t>NFC5.2</t>
  </si>
  <si>
    <t>NFC5-2</t>
  </si>
  <si>
    <t>NFC5.1</t>
  </si>
  <si>
    <t>NFC5-1</t>
  </si>
  <si>
    <t>NFC41.3</t>
  </si>
  <si>
    <t>NFC41-3</t>
  </si>
  <si>
    <t>NFC41.2</t>
  </si>
  <si>
    <t>NFC41-2</t>
  </si>
  <si>
    <t>NFC41.1</t>
  </si>
  <si>
    <t>NFC41-1</t>
  </si>
  <si>
    <t>NFC80.3</t>
  </si>
  <si>
    <t>NFC80-3</t>
  </si>
  <si>
    <t>NFC80.2</t>
  </si>
  <si>
    <t>NFC80-2</t>
  </si>
  <si>
    <t>NFC80.1</t>
  </si>
  <si>
    <t>NFC80-1</t>
  </si>
  <si>
    <t>NFC100.3</t>
  </si>
  <si>
    <t>NFC100-3</t>
  </si>
  <si>
    <t>NFC100.2</t>
  </si>
  <si>
    <t>NFC100-2</t>
  </si>
  <si>
    <t>NFC100.1</t>
  </si>
  <si>
    <t>NFC100-1</t>
  </si>
  <si>
    <t>SNF5.2</t>
  </si>
  <si>
    <t>SNF5-2</t>
  </si>
  <si>
    <t>SNF5.1</t>
  </si>
  <si>
    <t>SNF5-1</t>
  </si>
  <si>
    <t>SNF100.3</t>
  </si>
  <si>
    <t>SNF100-3</t>
  </si>
  <si>
    <t>SNF100.2</t>
  </si>
  <si>
    <t>SNF100-2</t>
  </si>
  <si>
    <t>SN.3</t>
  </si>
  <si>
    <t>SN-3</t>
  </si>
  <si>
    <t>SN.2</t>
  </si>
  <si>
    <t>SN-2</t>
  </si>
  <si>
    <t>SN.1</t>
  </si>
  <si>
    <t>SN-1</t>
  </si>
  <si>
    <t>SP.3</t>
  </si>
  <si>
    <t>SP-3</t>
  </si>
  <si>
    <t>SP.2</t>
  </si>
  <si>
    <t>SP-2</t>
  </si>
  <si>
    <t>SP.1</t>
  </si>
  <si>
    <t>SP-1</t>
  </si>
  <si>
    <t>NPN.3</t>
  </si>
  <si>
    <t>NPN-3</t>
  </si>
  <si>
    <t>NPN.2</t>
  </si>
  <si>
    <t>NPN-2</t>
  </si>
  <si>
    <t>NPN.1</t>
  </si>
  <si>
    <t>NPN-1</t>
  </si>
  <si>
    <t>NPF.3</t>
  </si>
  <si>
    <t>NPF-3</t>
  </si>
  <si>
    <t>NPF.2</t>
  </si>
  <si>
    <t>NPF-2</t>
  </si>
  <si>
    <t>NPF.1</t>
  </si>
  <si>
    <t>NPF-1</t>
  </si>
  <si>
    <t>NPF5.3</t>
  </si>
  <si>
    <t>NPF5-3</t>
  </si>
  <si>
    <t>NPF5.2</t>
  </si>
  <si>
    <t>NPF5-2</t>
  </si>
  <si>
    <t>NPF5.1</t>
  </si>
  <si>
    <t>NPF5-1</t>
  </si>
  <si>
    <t>NPF41.3</t>
  </si>
  <si>
    <t>NPF41-3</t>
  </si>
  <si>
    <t>NPF41.2</t>
  </si>
  <si>
    <t>NPF41-2</t>
  </si>
  <si>
    <t>NPF41.1</t>
  </si>
  <si>
    <t>NPF41-1</t>
  </si>
  <si>
    <t>NPF80.3</t>
  </si>
  <si>
    <t>NPF80-3</t>
  </si>
  <si>
    <t>NPF80.2</t>
  </si>
  <si>
    <t>NPF80-2</t>
  </si>
  <si>
    <t>NPF80.1</t>
  </si>
  <si>
    <t>NPF80-1</t>
  </si>
  <si>
    <t>NPF100.3</t>
  </si>
  <si>
    <t>NPF100-3</t>
  </si>
  <si>
    <t>NPF100.2</t>
  </si>
  <si>
    <t>NPF100-2</t>
  </si>
  <si>
    <t>NPF100.1</t>
  </si>
  <si>
    <t>NPF100-1</t>
  </si>
  <si>
    <t>IPN.3</t>
  </si>
  <si>
    <t>IPN-3</t>
  </si>
  <si>
    <t>IPN.2</t>
  </si>
  <si>
    <t>IPN-2</t>
  </si>
  <si>
    <t>IPN.1</t>
  </si>
  <si>
    <t>IPN-1</t>
  </si>
  <si>
    <t>IPF.3</t>
  </si>
  <si>
    <t>IPF-3</t>
  </si>
  <si>
    <t>IPF.2</t>
  </si>
  <si>
    <t>IPF-2</t>
  </si>
  <si>
    <t>IPF.1</t>
  </si>
  <si>
    <t>IPF-1</t>
  </si>
  <si>
    <t>IPF5.3</t>
  </si>
  <si>
    <t>IPF5-3</t>
  </si>
  <si>
    <t>IPF5.1</t>
  </si>
  <si>
    <t>IPF5-1</t>
  </si>
  <si>
    <t>IPF41.3</t>
  </si>
  <si>
    <t>IPF41-3</t>
  </si>
  <si>
    <t>IPF41.2</t>
  </si>
  <si>
    <t>IPF41-2</t>
  </si>
  <si>
    <t>IPF41.1</t>
  </si>
  <si>
    <t>IPF41-1</t>
  </si>
  <si>
    <t>IPF80.3</t>
  </si>
  <si>
    <t>IPF80-3</t>
  </si>
  <si>
    <t>IPF80.2</t>
  </si>
  <si>
    <t>IPF80-2</t>
  </si>
  <si>
    <t>IPF80.1</t>
  </si>
  <si>
    <t>IPF80-1</t>
  </si>
  <si>
    <t>IPF100.3</t>
  </si>
  <si>
    <t>IPF100-3</t>
  </si>
  <si>
    <t>IPF100.2</t>
  </si>
  <si>
    <t>IPF100-2</t>
  </si>
  <si>
    <t>IPF100.1</t>
  </si>
  <si>
    <t>IPF100-1</t>
  </si>
  <si>
    <t>NP.3</t>
  </si>
  <si>
    <t>NP-3</t>
  </si>
  <si>
    <t>NP.2</t>
  </si>
  <si>
    <t>NP-2</t>
  </si>
  <si>
    <t>NP.1</t>
  </si>
  <si>
    <t>NP-1</t>
  </si>
  <si>
    <t>IN.3</t>
  </si>
  <si>
    <t>IN-3</t>
  </si>
  <si>
    <t>IN.2</t>
  </si>
  <si>
    <t>IN-2</t>
  </si>
  <si>
    <t>IN.1</t>
  </si>
  <si>
    <t>IN-1</t>
  </si>
  <si>
    <t>IP.3</t>
  </si>
  <si>
    <t>IP-3</t>
  </si>
  <si>
    <t>IP.2</t>
  </si>
  <si>
    <t>IP-2</t>
  </si>
  <si>
    <t>IP.1</t>
  </si>
  <si>
    <t>IP-1</t>
  </si>
  <si>
    <t>NKC.3</t>
  </si>
  <si>
    <t>NKC-3</t>
  </si>
  <si>
    <t>AG.3.10</t>
  </si>
  <si>
    <t>AG-3-10</t>
  </si>
  <si>
    <t>AG_3_10</t>
  </si>
  <si>
    <t>AG.2.10</t>
  </si>
  <si>
    <t>AG-2-10</t>
  </si>
  <si>
    <t>AG_2_10</t>
  </si>
  <si>
    <t>AG.1.10</t>
  </si>
  <si>
    <t>AG-1-10</t>
  </si>
  <si>
    <t>AG_1_10</t>
  </si>
  <si>
    <t>NKC.2</t>
  </si>
  <si>
    <t>NKC-2</t>
  </si>
  <si>
    <t>AG.3.5</t>
  </si>
  <si>
    <t>AG-3-5</t>
  </si>
  <si>
    <t>AG_3_5</t>
  </si>
  <si>
    <t>AG.2.5</t>
  </si>
  <si>
    <t>AG-2-5</t>
  </si>
  <si>
    <t>AG_2_5</t>
  </si>
  <si>
    <t>AG.1.5</t>
  </si>
  <si>
    <t>AG-1-5</t>
  </si>
  <si>
    <t>AG_1_5</t>
  </si>
  <si>
    <t>AG.3.1</t>
  </si>
  <si>
    <t>AG-3-1</t>
  </si>
  <si>
    <t>AG_3_1</t>
  </si>
  <si>
    <t>AG.2.1</t>
  </si>
  <si>
    <t>AG-2-1</t>
  </si>
  <si>
    <t>AG_2_1</t>
  </si>
  <si>
    <t>AG.1.1</t>
  </si>
  <si>
    <t>AG-1-1</t>
  </si>
  <si>
    <t>AG_1_1</t>
  </si>
  <si>
    <t>sample_id_short_dot</t>
  </si>
  <si>
    <t>sample_id_short_dash</t>
  </si>
  <si>
    <t>sample_id_short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</si>
</sst>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wrapText="1"/>
    </xf>
    <xf numFmtId="164" fontId="0" fillId="2" borderId="1" xfId="0" applyNumberFormat="1" applyFill="1" applyBorder="1"/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164" fontId="0" fillId="0" borderId="1" xfId="0" applyNumberFormat="1" applyBorder="1"/>
    <xf numFmtId="0" fontId="0" fillId="0" borderId="1" xfId="0" applyFill="1" applyBorder="1"/>
    <xf numFmtId="164" fontId="0" fillId="2" borderId="1" xfId="0" applyNumberFormat="1" applyFill="1" applyBorder="1" applyAlignment="1">
      <alignment horizontal="left"/>
    </xf>
    <xf numFmtId="164" fontId="5" fillId="2" borderId="1" xfId="0" applyNumberFormat="1" applyFont="1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/>
    <xf numFmtId="164" fontId="0" fillId="0" borderId="1" xfId="0" applyNumberFormat="1" applyFont="1" applyBorder="1"/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164" fontId="3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wrapText="1"/>
    </xf>
    <xf numFmtId="164" fontId="0" fillId="2" borderId="1" xfId="0" applyNumberFormat="1" applyFill="1" applyBorder="1" applyAlignment="1">
      <alignment horizontal="right"/>
    </xf>
    <xf numFmtId="0" fontId="6" fillId="0" borderId="1" xfId="0" applyFont="1" applyFill="1" applyBorder="1" applyAlignment="1">
      <alignment horizontal="center"/>
    </xf>
    <xf numFmtId="0" fontId="0" fillId="0" borderId="0" xfId="0"/>
    <xf numFmtId="0" fontId="3" fillId="0" borderId="0" xfId="0" applyFont="1"/>
    <xf numFmtId="164" fontId="7" fillId="3" borderId="2" xfId="0" applyNumberFormat="1" applyFont="1" applyFill="1" applyBorder="1" applyAlignment="1">
      <alignment horizontal="center" vertical="center"/>
    </xf>
    <xf numFmtId="164" fontId="7" fillId="4" borderId="2" xfId="0" applyNumberFormat="1" applyFont="1" applyFill="1" applyBorder="1" applyAlignment="1">
      <alignment horizontal="center" vertical="center"/>
    </xf>
    <xf numFmtId="164" fontId="7" fillId="4" borderId="3" xfId="0" applyNumberFormat="1" applyFont="1" applyFill="1" applyBorder="1" applyAlignment="1">
      <alignment horizontal="center" vertical="center"/>
    </xf>
    <xf numFmtId="164" fontId="7" fillId="0" borderId="2" xfId="0" applyNumberFormat="1" applyFont="1" applyBorder="1" applyAlignment="1">
      <alignment horizontal="center" vertical="center"/>
    </xf>
    <xf numFmtId="164" fontId="7" fillId="2" borderId="2" xfId="0" applyNumberFormat="1" applyFont="1" applyFill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164" fontId="6" fillId="2" borderId="1" xfId="0" applyNumberFormat="1" applyFont="1" applyFill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/>
    </xf>
    <xf numFmtId="164" fontId="6" fillId="0" borderId="1" xfId="0" applyNumberFormat="1" applyFont="1" applyBorder="1"/>
    <xf numFmtId="0" fontId="6" fillId="0" borderId="1" xfId="0" applyFont="1" applyBorder="1"/>
    <xf numFmtId="164" fontId="6" fillId="0" borderId="1" xfId="0" applyNumberFormat="1" applyFont="1" applyFill="1" applyBorder="1"/>
    <xf numFmtId="0" fontId="6" fillId="0" borderId="1" xfId="0" applyFont="1" applyFill="1" applyBorder="1"/>
    <xf numFmtId="164" fontId="6" fillId="2" borderId="1" xfId="0" applyNumberFormat="1" applyFont="1" applyFill="1" applyBorder="1" applyAlignment="1">
      <alignment horizontal="right"/>
    </xf>
    <xf numFmtId="0" fontId="6" fillId="2" borderId="1" xfId="0" applyFont="1" applyFill="1" applyBorder="1" applyAlignment="1">
      <alignment horizontal="left"/>
    </xf>
    <xf numFmtId="164" fontId="6" fillId="0" borderId="1" xfId="0" applyNumberFormat="1" applyFont="1" applyBorder="1" applyAlignment="1">
      <alignment horizontal="center"/>
    </xf>
    <xf numFmtId="164" fontId="5" fillId="2" borderId="1" xfId="0" applyNumberFormat="1" applyFont="1" applyFill="1" applyBorder="1"/>
    <xf numFmtId="0" fontId="5" fillId="2" borderId="1" xfId="0" applyFont="1" applyFill="1" applyBorder="1"/>
    <xf numFmtId="164" fontId="5" fillId="0" borderId="1" xfId="0" applyNumberFormat="1" applyFont="1" applyBorder="1"/>
    <xf numFmtId="0" fontId="5" fillId="0" borderId="1" xfId="0" applyFont="1" applyBorder="1"/>
    <xf numFmtId="0" fontId="1" fillId="0" borderId="0" xfId="0" applyFont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DD5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axianshen/Box%20Sync/CDC_data/Copy%20of%20Checklist_of_samples_main_experimen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axianshen/Documents/HartmannLab/CDC_project/metaseq/output/nonpareil/npo_list_merged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axianshen/Documents/HartmannLab/CDC_project/metaseq/output/nonpareil/out_parameter_kmer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"/>
      <sheetName val="sum_1st_meta&amp;MALDI"/>
      <sheetName val="To extract"/>
      <sheetName val="plate_map_2nd"/>
      <sheetName val="plate_map_3rd"/>
      <sheetName val="seq_1~3_wide"/>
      <sheetName val="temp"/>
    </sheetNames>
    <sheetDataSet>
      <sheetData sheetId="0">
        <row r="1">
          <cell r="D1" t="str">
            <v>abbreviated_label</v>
          </cell>
          <cell r="E1" t="str">
            <v>sample_id</v>
          </cell>
          <cell r="L1" t="str">
            <v>CDNA (ng/µL) by PicoGreen</v>
          </cell>
        </row>
        <row r="2">
          <cell r="D2" t="str">
            <v>CDC_1</v>
          </cell>
          <cell r="E2" t="str">
            <v>C_CDC_AG_Lu_1_1</v>
          </cell>
          <cell r="L2">
            <v>8.4532650806304996</v>
          </cell>
        </row>
        <row r="3">
          <cell r="D3" t="str">
            <v>CDC_2</v>
          </cell>
          <cell r="E3" t="str">
            <v>C_CDC_AG_Lu_2_1</v>
          </cell>
          <cell r="L3">
            <v>8.7511713450537769</v>
          </cell>
        </row>
        <row r="4">
          <cell r="D4" t="str">
            <v>CDC_3</v>
          </cell>
          <cell r="E4" t="str">
            <v>C_CDC_AG_Lu_3_1</v>
          </cell>
          <cell r="L4">
            <v>7.9371739464887625</v>
          </cell>
        </row>
        <row r="5">
          <cell r="D5" t="str">
            <v>IP_1</v>
          </cell>
          <cell r="E5" t="str">
            <v>C_CDC_IP_Lu_1_1</v>
          </cell>
          <cell r="L5">
            <v>4.1356294859204974</v>
          </cell>
        </row>
        <row r="6">
          <cell r="D6" t="str">
            <v>IP_2</v>
          </cell>
          <cell r="E6" t="str">
            <v>C_CDC_IP_Lu_2_1</v>
          </cell>
          <cell r="L6">
            <v>4.7328207707599823</v>
          </cell>
        </row>
        <row r="7">
          <cell r="D7" t="str">
            <v>IP_3</v>
          </cell>
          <cell r="E7" t="str">
            <v>C_CDC_IP_Lu_3_1</v>
          </cell>
          <cell r="L7">
            <v>4.9132555707248518</v>
          </cell>
        </row>
        <row r="8">
          <cell r="D8" t="str">
            <v>IN_1</v>
          </cell>
          <cell r="E8" t="str">
            <v>C_CDC_IN_Lu_1_1</v>
          </cell>
          <cell r="L8">
            <v>9.6228222168607758</v>
          </cell>
        </row>
        <row r="9">
          <cell r="D9" t="str">
            <v>IN_2</v>
          </cell>
          <cell r="E9" t="str">
            <v>C_CDC_IN_Lu_2_1</v>
          </cell>
          <cell r="L9">
            <v>10.112663493664964</v>
          </cell>
        </row>
        <row r="10">
          <cell r="D10" t="str">
            <v>IN_3</v>
          </cell>
          <cell r="E10" t="str">
            <v>C_CDC_IN_Lu_3_1</v>
          </cell>
          <cell r="L10">
            <v>8.5671045993902553</v>
          </cell>
        </row>
        <row r="11">
          <cell r="D11" t="str">
            <v>NP_1</v>
          </cell>
          <cell r="E11" t="str">
            <v>C_CDC_NP_Lu_1_1</v>
          </cell>
          <cell r="L11">
            <v>6.3569646584768007</v>
          </cell>
        </row>
        <row r="12">
          <cell r="D12" t="str">
            <v>NP_2</v>
          </cell>
          <cell r="E12" t="str">
            <v>C_CDC_NP_Lu_2_1</v>
          </cell>
          <cell r="L12">
            <v>6.0456624989999046</v>
          </cell>
        </row>
        <row r="13">
          <cell r="D13" t="str">
            <v>NP_3</v>
          </cell>
          <cell r="E13" t="str">
            <v>C_CDC_NP_Lu_3_1</v>
          </cell>
          <cell r="L13">
            <v>5.9583815197073173</v>
          </cell>
        </row>
        <row r="14">
          <cell r="D14" t="str">
            <v>NN_1</v>
          </cell>
          <cell r="E14" t="str">
            <v>C_CDC_NN_Lu_1_1</v>
          </cell>
          <cell r="L14">
            <v>14.362176628010705</v>
          </cell>
        </row>
        <row r="15">
          <cell r="D15" t="str">
            <v>NN_2</v>
          </cell>
          <cell r="E15" t="str">
            <v>C_CDC_NN_Lu_2_1</v>
          </cell>
          <cell r="L15">
            <v>16.222052305906008</v>
          </cell>
        </row>
        <row r="16">
          <cell r="D16" t="str">
            <v>NN_3</v>
          </cell>
          <cell r="E16" t="str">
            <v>C_CDC_NN_Lu_3_1</v>
          </cell>
          <cell r="L16">
            <v>14.076150829050027</v>
          </cell>
        </row>
        <row r="17">
          <cell r="D17" t="str">
            <v>IPF100_1</v>
          </cell>
          <cell r="E17" t="str">
            <v>C_CDC_IPF100_Lu_1_1</v>
          </cell>
          <cell r="L17">
            <v>0.34969222294076779</v>
          </cell>
        </row>
        <row r="18">
          <cell r="D18" t="str">
            <v>IPF100_2</v>
          </cell>
          <cell r="E18" t="str">
            <v>C_CDC_IPF100_Lu_2_1</v>
          </cell>
          <cell r="L18">
            <v>1.0650443502351241</v>
          </cell>
        </row>
        <row r="19">
          <cell r="D19" t="str">
            <v>IPF100_3</v>
          </cell>
          <cell r="E19" t="str">
            <v>C_CDC_IPF100_Lu_3_1</v>
          </cell>
          <cell r="L19">
            <v>1.8841864067128131</v>
          </cell>
        </row>
        <row r="20">
          <cell r="D20" t="str">
            <v>IPF100_swab</v>
          </cell>
          <cell r="E20" t="str">
            <v>C_CDC_IPF100_Lu_swab_1</v>
          </cell>
          <cell r="L20">
            <v>9.4995146078243824</v>
          </cell>
        </row>
        <row r="21">
          <cell r="D21" t="str">
            <v>IPF80_1</v>
          </cell>
          <cell r="E21" t="str">
            <v>C_CDC_IPF80_Lu_1_1</v>
          </cell>
          <cell r="L21">
            <v>4.2243387919711183E-2</v>
          </cell>
        </row>
        <row r="22">
          <cell r="D22" t="str">
            <v>IPF80_2</v>
          </cell>
          <cell r="E22" t="str">
            <v>C_CDC_IPF80_Lu_2_1</v>
          </cell>
          <cell r="L22">
            <v>5.6764552517111849E-2</v>
          </cell>
        </row>
        <row r="23">
          <cell r="D23" t="str">
            <v>IPF80_3</v>
          </cell>
          <cell r="E23" t="str">
            <v>C_CDC_IPF80_Lu_3_1</v>
          </cell>
          <cell r="L23">
            <v>1.5841270469891686E-2</v>
          </cell>
        </row>
        <row r="24">
          <cell r="D24" t="str">
            <v>IPF41_1</v>
          </cell>
          <cell r="E24" t="str">
            <v>C_CDC_IPF41_Lu_1_1</v>
          </cell>
          <cell r="L24">
            <v>0.12675972321641618</v>
          </cell>
        </row>
        <row r="25">
          <cell r="D25" t="str">
            <v>IPF41_2</v>
          </cell>
          <cell r="E25" t="str">
            <v>C_CDC_IPF41_Lu_2_1</v>
          </cell>
          <cell r="L25">
            <v>7.9038415652588845E-2</v>
          </cell>
        </row>
        <row r="26">
          <cell r="D26" t="str">
            <v>IPF41_3</v>
          </cell>
          <cell r="E26" t="str">
            <v>C_CDC_IPF41_Lu_3_1</v>
          </cell>
          <cell r="L26">
            <v>4.1756144118348888E-2</v>
          </cell>
        </row>
        <row r="27">
          <cell r="D27" t="str">
            <v>IPF5_1</v>
          </cell>
          <cell r="E27" t="str">
            <v>C_CDC_IPF5_Lu_1_1</v>
          </cell>
          <cell r="L27">
            <v>13.9673933506533</v>
          </cell>
        </row>
        <row r="28">
          <cell r="D28" t="str">
            <v>IPF5_2</v>
          </cell>
          <cell r="E28" t="str">
            <v>C_CDC_IPF5_Lu_2_1</v>
          </cell>
        </row>
        <row r="29">
          <cell r="D29" t="str">
            <v>IPF5_3</v>
          </cell>
          <cell r="E29" t="str">
            <v>C_CDC_IPF5_Lu_3_1</v>
          </cell>
          <cell r="L29">
            <v>5.2765540871267698</v>
          </cell>
        </row>
        <row r="30">
          <cell r="D30" t="str">
            <v>IPF_1</v>
          </cell>
          <cell r="E30" t="str">
            <v>C_CDC_IPF_Lu_1_1</v>
          </cell>
          <cell r="L30">
            <v>8.5123686885801408</v>
          </cell>
        </row>
        <row r="31">
          <cell r="D31" t="str">
            <v>IPF_2</v>
          </cell>
          <cell r="E31" t="str">
            <v>C_CDC_IPF_Lu_2_1</v>
          </cell>
          <cell r="L31">
            <v>7.0740615234007294</v>
          </cell>
        </row>
        <row r="32">
          <cell r="D32" t="str">
            <v>IPF_3</v>
          </cell>
          <cell r="E32" t="str">
            <v>C_CDC_IPF_Lu_3_1</v>
          </cell>
          <cell r="L32">
            <v>6.1704130426597388</v>
          </cell>
        </row>
        <row r="33">
          <cell r="D33" t="str">
            <v>IPF_1</v>
          </cell>
        </row>
        <row r="34">
          <cell r="D34" t="str">
            <v>IPF_2</v>
          </cell>
        </row>
        <row r="35">
          <cell r="D35" t="str">
            <v>IPF_3</v>
          </cell>
        </row>
        <row r="36">
          <cell r="D36" t="str">
            <v>IPN_1</v>
          </cell>
          <cell r="E36" t="str">
            <v>C_CDC_IPN_Lu_1_1</v>
          </cell>
          <cell r="L36">
            <v>3.0007463072569149</v>
          </cell>
        </row>
        <row r="37">
          <cell r="D37" t="str">
            <v>IPN_2</v>
          </cell>
          <cell r="E37" t="str">
            <v>C_CDC_IPN_Lu_2_1</v>
          </cell>
          <cell r="L37">
            <v>9.3625483444095945</v>
          </cell>
        </row>
        <row r="38">
          <cell r="D38" t="str">
            <v>IPN_3</v>
          </cell>
          <cell r="E38" t="str">
            <v>C_CDC_IPN_Lu_3_1</v>
          </cell>
          <cell r="L38">
            <v>9.2419157911667718</v>
          </cell>
        </row>
        <row r="39">
          <cell r="D39" t="str">
            <v>INF100_1</v>
          </cell>
          <cell r="E39" t="str">
            <v>C_CDC_INF100_Lu_1_1</v>
          </cell>
          <cell r="L39">
            <v>1.7224154652782337</v>
          </cell>
        </row>
        <row r="40">
          <cell r="D40" t="str">
            <v>INF100_2</v>
          </cell>
          <cell r="E40" t="str">
            <v>C_CDC_INF100_Lu_2_1</v>
          </cell>
          <cell r="L40">
            <v>6.6720473500134503</v>
          </cell>
        </row>
        <row r="41">
          <cell r="D41" t="str">
            <v>INF100_3</v>
          </cell>
          <cell r="E41" t="str">
            <v>C_CDC_INF100_Lu_3_1</v>
          </cell>
          <cell r="L41">
            <v>4.9141214618467064</v>
          </cell>
        </row>
        <row r="42">
          <cell r="D42" t="str">
            <v>INF100_swab</v>
          </cell>
          <cell r="E42" t="str">
            <v>C_CDC_INF100_Lu_swab_1</v>
          </cell>
          <cell r="L42">
            <v>17.819915959836457</v>
          </cell>
        </row>
        <row r="43">
          <cell r="D43" t="str">
            <v>INF80_1</v>
          </cell>
          <cell r="E43" t="str">
            <v>C_CDC_INF80_Lu_1_1</v>
          </cell>
          <cell r="L43">
            <v>0.28147856460516435</v>
          </cell>
        </row>
        <row r="44">
          <cell r="D44" t="str">
            <v>INF80_2</v>
          </cell>
          <cell r="E44" t="str">
            <v>C_CDC_INF80_Lu_2_1</v>
          </cell>
          <cell r="L44">
            <v>0.60743949304689615</v>
          </cell>
        </row>
        <row r="45">
          <cell r="D45" t="str">
            <v>INF80_3</v>
          </cell>
          <cell r="E45" t="str">
            <v>C_CDC_INF80_Lu_3_1</v>
          </cell>
          <cell r="L45">
            <v>9.3340042148862823E-2</v>
          </cell>
        </row>
        <row r="46">
          <cell r="D46" t="str">
            <v>INF41_1</v>
          </cell>
          <cell r="E46" t="str">
            <v>C_CDC_INF41_Lu_1_1</v>
          </cell>
          <cell r="L46">
            <v>0.74526189903232631</v>
          </cell>
        </row>
        <row r="47">
          <cell r="D47" t="str">
            <v>INF41_2</v>
          </cell>
          <cell r="E47" t="str">
            <v>C_CDC_INF41_Lu_2_1</v>
          </cell>
          <cell r="L47">
            <v>0.1502191303333261</v>
          </cell>
        </row>
        <row r="48">
          <cell r="D48" t="str">
            <v>INF41_3</v>
          </cell>
          <cell r="E48" t="str">
            <v>C_CDC_INF41_Lu_3_1</v>
          </cell>
          <cell r="L48">
            <v>0.13709318690614225</v>
          </cell>
        </row>
        <row r="49">
          <cell r="D49" t="str">
            <v>INF5_1</v>
          </cell>
          <cell r="E49" t="str">
            <v>C_CDC_INF5_Lu_1_1</v>
          </cell>
          <cell r="L49">
            <v>24.803534259377255</v>
          </cell>
        </row>
        <row r="50">
          <cell r="D50" t="str">
            <v>INF5_2</v>
          </cell>
          <cell r="E50" t="str">
            <v>C_CDC_INF5_Lu_2_1</v>
          </cell>
          <cell r="L50">
            <v>12.056978604703851</v>
          </cell>
        </row>
        <row r="51">
          <cell r="D51" t="str">
            <v>INF5_3</v>
          </cell>
          <cell r="E51" t="str">
            <v>C_CDC_INF5_Lu_3_1</v>
          </cell>
          <cell r="L51">
            <v>13.56356994180366</v>
          </cell>
        </row>
        <row r="52">
          <cell r="D52" t="str">
            <v>INF_1</v>
          </cell>
          <cell r="E52" t="str">
            <v>C_CDC_INF_Lu_1_1</v>
          </cell>
          <cell r="L52">
            <v>28.991971454058877</v>
          </cell>
        </row>
        <row r="53">
          <cell r="D53" t="str">
            <v>INF_2</v>
          </cell>
          <cell r="E53" t="str">
            <v>C_CDC_INF_Lu_2_1</v>
          </cell>
          <cell r="L53">
            <v>29.798365971425739</v>
          </cell>
        </row>
        <row r="54">
          <cell r="D54" t="str">
            <v>INF_3</v>
          </cell>
          <cell r="E54" t="str">
            <v>C_CDC_INF_Lu_3_1</v>
          </cell>
          <cell r="L54">
            <v>33.500417710944028</v>
          </cell>
        </row>
        <row r="55">
          <cell r="D55" t="str">
            <v>INF_1</v>
          </cell>
        </row>
        <row r="56">
          <cell r="D56" t="str">
            <v>INF_2</v>
          </cell>
        </row>
        <row r="57">
          <cell r="D57" t="str">
            <v>INF_3</v>
          </cell>
        </row>
        <row r="58">
          <cell r="D58" t="str">
            <v>INN_1</v>
          </cell>
          <cell r="E58" t="str">
            <v>C_CDC_INN_Lu_1_1</v>
          </cell>
          <cell r="L58">
            <v>42.830239440408938</v>
          </cell>
        </row>
        <row r="59">
          <cell r="D59" t="str">
            <v>INN_2</v>
          </cell>
          <cell r="E59" t="str">
            <v>C_CDC_INN_Lu_2_1</v>
          </cell>
          <cell r="L59">
            <v>41.445421463262683</v>
          </cell>
        </row>
        <row r="60">
          <cell r="D60" t="str">
            <v>INN_3</v>
          </cell>
          <cell r="E60" t="str">
            <v>C_CDC_INN_Lu_3_1</v>
          </cell>
          <cell r="L60">
            <v>42.816079747391079</v>
          </cell>
        </row>
        <row r="61">
          <cell r="D61" t="str">
            <v>NPF100_1</v>
          </cell>
          <cell r="E61" t="str">
            <v>C_CDC_NPF100_Lu_1_1</v>
          </cell>
          <cell r="L61">
            <v>0.39075133825732827</v>
          </cell>
        </row>
        <row r="62">
          <cell r="D62" t="str">
            <v>NPF100_2</v>
          </cell>
          <cell r="E62" t="str">
            <v>C_CDC_NPF100_Lu_2_1</v>
          </cell>
          <cell r="L62">
            <v>0.74982013557487326</v>
          </cell>
        </row>
        <row r="63">
          <cell r="D63" t="str">
            <v>NPF100_3</v>
          </cell>
          <cell r="E63" t="str">
            <v>C_CDC_NPF100_Lu_3_1</v>
          </cell>
          <cell r="L63">
            <v>0.60724870134584807</v>
          </cell>
        </row>
        <row r="64">
          <cell r="D64" t="str">
            <v>NPF100_swab</v>
          </cell>
          <cell r="E64" t="str">
            <v>C_CDC_NPF100_Lu_swab_1</v>
          </cell>
          <cell r="L64">
            <v>6.9131183435726289</v>
          </cell>
        </row>
        <row r="65">
          <cell r="D65" t="str">
            <v>NPF80_1</v>
          </cell>
          <cell r="E65" t="str">
            <v>C_CDC_NPF80_Lu_1_1</v>
          </cell>
          <cell r="L65">
            <v>6.8645505369530624E-2</v>
          </cell>
        </row>
        <row r="66">
          <cell r="D66" t="str">
            <v>NPF80_2</v>
          </cell>
          <cell r="E66" t="str">
            <v>C_CDC_NPF80_Lu_2_1</v>
          </cell>
          <cell r="L66">
            <v>6.4685187752057699E-2</v>
          </cell>
        </row>
        <row r="67">
          <cell r="D67" t="str">
            <v>NPF80_3</v>
          </cell>
          <cell r="E67" t="str">
            <v>C_CDC_NPF80_Lu_3_1</v>
          </cell>
          <cell r="L67">
            <v>7.9206352349458484E-2</v>
          </cell>
        </row>
        <row r="68">
          <cell r="D68" t="str">
            <v>NPF41_1</v>
          </cell>
          <cell r="E68" t="str">
            <v>C_CDC_NPF41_Lu_1_1</v>
          </cell>
          <cell r="L68">
            <v>9.9007940436823094E-2</v>
          </cell>
        </row>
        <row r="69">
          <cell r="D69" t="str">
            <v>NPF41_2</v>
          </cell>
          <cell r="E69" t="str">
            <v>C_CDC_NPF41_Lu_2_1</v>
          </cell>
          <cell r="L69">
            <v>9.2407411074368159E-2</v>
          </cell>
        </row>
        <row r="70">
          <cell r="D70" t="str">
            <v>NPF41_3</v>
          </cell>
          <cell r="E70" t="str">
            <v>C_CDC_NPF41_Lu_3_1</v>
          </cell>
          <cell r="L70">
            <v>5.2804234899638938E-2</v>
          </cell>
        </row>
        <row r="71">
          <cell r="D71" t="str">
            <v>NPF5_1</v>
          </cell>
          <cell r="E71" t="str">
            <v>C_CDC_NPF5_Lu_1_1</v>
          </cell>
          <cell r="L71">
            <v>19.344374377213839</v>
          </cell>
        </row>
        <row r="72">
          <cell r="D72" t="str">
            <v>NPF5_2</v>
          </cell>
          <cell r="E72" t="str">
            <v>C_CDC_NPF5_Lu_2_1</v>
          </cell>
          <cell r="L72">
            <v>11.867303817815502</v>
          </cell>
        </row>
        <row r="73">
          <cell r="D73" t="str">
            <v>NPF5_3</v>
          </cell>
          <cell r="E73" t="str">
            <v>C_CDC_NPF5_Lu_3_1</v>
          </cell>
          <cell r="L73">
            <v>38.207248685330256</v>
          </cell>
        </row>
        <row r="74">
          <cell r="D74" t="str">
            <v>NPF_1</v>
          </cell>
          <cell r="E74" t="str">
            <v>C_CDC_NPF_Lu_1_1</v>
          </cell>
          <cell r="L74">
            <v>9.7565588019230916</v>
          </cell>
        </row>
        <row r="75">
          <cell r="D75" t="str">
            <v>NPF_2</v>
          </cell>
          <cell r="E75" t="str">
            <v>C_CDC_NPF_Lu_2_1</v>
          </cell>
          <cell r="L75">
            <v>11.065773491311907</v>
          </cell>
        </row>
        <row r="76">
          <cell r="D76" t="str">
            <v>NPF_3</v>
          </cell>
          <cell r="E76" t="str">
            <v>C_CDC_NPF_Lu_3_1</v>
          </cell>
          <cell r="L76">
            <v>9.6736418715951356</v>
          </cell>
        </row>
        <row r="77">
          <cell r="D77" t="str">
            <v>NPF_1</v>
          </cell>
        </row>
        <row r="78">
          <cell r="D78" t="str">
            <v>NPF_2</v>
          </cell>
        </row>
        <row r="79">
          <cell r="D79" t="str">
            <v>NPF_3</v>
          </cell>
        </row>
        <row r="80">
          <cell r="D80" t="str">
            <v>NPN_1</v>
          </cell>
          <cell r="E80" t="str">
            <v>C_CDC_NPN_Lu_1_1</v>
          </cell>
          <cell r="L80">
            <v>15.937506818826506</v>
          </cell>
        </row>
        <row r="81">
          <cell r="D81" t="str">
            <v>NPN_2</v>
          </cell>
          <cell r="E81" t="str">
            <v>C_CDC_NPN_Lu_2_1</v>
          </cell>
          <cell r="L81">
            <v>17.863507095216274</v>
          </cell>
        </row>
        <row r="82">
          <cell r="D82" t="str">
            <v>NPN_3</v>
          </cell>
          <cell r="E82" t="str">
            <v>C_CDC_NPN_Lu_3_1</v>
          </cell>
          <cell r="L82">
            <v>17.05761271974805</v>
          </cell>
        </row>
        <row r="83">
          <cell r="D83" t="str">
            <v>NNF100_1</v>
          </cell>
          <cell r="E83" t="str">
            <v>C_CDC_NNF100_Lu_1_1</v>
          </cell>
          <cell r="L83">
            <v>0.81935879404233825</v>
          </cell>
        </row>
        <row r="84">
          <cell r="D84" t="str">
            <v>NNF100_2</v>
          </cell>
          <cell r="E84" t="str">
            <v>C_CDC_NNF100_Lu_2_1</v>
          </cell>
          <cell r="L84">
            <v>1.886112012694291</v>
          </cell>
        </row>
        <row r="85">
          <cell r="D85" t="str">
            <v>NNF100_3</v>
          </cell>
          <cell r="E85" t="str">
            <v>C_CDC_NNF100_Lu_3_1</v>
          </cell>
          <cell r="L85">
            <v>1.8558188178441344</v>
          </cell>
        </row>
        <row r="86">
          <cell r="D86" t="str">
            <v>NNF100_swab</v>
          </cell>
          <cell r="E86" t="str">
            <v>C_CDC_NNF100_Lu_swab_1</v>
          </cell>
          <cell r="L86">
            <v>6.7912388483804911</v>
          </cell>
        </row>
        <row r="87">
          <cell r="D87" t="str">
            <v>NNF80_1</v>
          </cell>
          <cell r="E87" t="str">
            <v>C_CDC_NNF80_Lu_1_1</v>
          </cell>
          <cell r="L87">
            <v>0.15723610660319526</v>
          </cell>
        </row>
        <row r="88">
          <cell r="D88" t="str">
            <v>NNF80_2</v>
          </cell>
          <cell r="E88" t="str">
            <v>C_CDC_NNF80_Lu_2_1</v>
          </cell>
          <cell r="L88">
            <v>0.21060983086299548</v>
          </cell>
        </row>
        <row r="89">
          <cell r="D89" t="str">
            <v>NNF80_3</v>
          </cell>
          <cell r="E89" t="str">
            <v>C_CDC_NNF80_Lu_3_1</v>
          </cell>
          <cell r="L89">
            <v>0.13559811028165461</v>
          </cell>
        </row>
        <row r="90">
          <cell r="D90" t="str">
            <v>NNF41_1</v>
          </cell>
          <cell r="E90" t="str">
            <v>C_CDC_NNF41_Lu_1_1</v>
          </cell>
          <cell r="L90">
            <v>0.12694291175303835</v>
          </cell>
        </row>
        <row r="91">
          <cell r="D91" t="str">
            <v>NNF41_2</v>
          </cell>
          <cell r="E91" t="str">
            <v>C_CDC_NNF41_Lu_2_1</v>
          </cell>
          <cell r="L91">
            <v>0.13415557719355187</v>
          </cell>
        </row>
        <row r="92">
          <cell r="D92" t="str">
            <v>NNF41_3</v>
          </cell>
          <cell r="E92" t="str">
            <v>C_CDC_NNF41_Lu_3_1</v>
          </cell>
          <cell r="L92">
            <v>0.11396011396011399</v>
          </cell>
        </row>
        <row r="93">
          <cell r="D93" t="str">
            <v>NNF5_1</v>
          </cell>
          <cell r="E93" t="str">
            <v>C_CDC_NNF5_Lu_1_1</v>
          </cell>
          <cell r="L93">
            <v>25.085115818919938</v>
          </cell>
        </row>
        <row r="94">
          <cell r="D94" t="str">
            <v>NNF5_2</v>
          </cell>
          <cell r="E94" t="str">
            <v>C_CDC_NNF5_Lu_2_1</v>
          </cell>
          <cell r="L94">
            <v>12.31126121516051</v>
          </cell>
        </row>
        <row r="95">
          <cell r="D95" t="str">
            <v>NNF5_3</v>
          </cell>
          <cell r="E95" t="str">
            <v>C_CDC_NNF5_Lu_3_1</v>
          </cell>
          <cell r="L95">
            <v>23.912257360215609</v>
          </cell>
        </row>
        <row r="96">
          <cell r="D96" t="str">
            <v>NNF_1</v>
          </cell>
          <cell r="E96" t="str">
            <v>C_CDC_NNF_Lu_1_1</v>
          </cell>
          <cell r="L96">
            <v>22.44098947934809</v>
          </cell>
        </row>
        <row r="97">
          <cell r="D97" t="str">
            <v>NNF_2</v>
          </cell>
          <cell r="E97" t="str">
            <v>C_CDC_NNF_Lu_2_1</v>
          </cell>
          <cell r="L97">
            <v>32.007986066862074</v>
          </cell>
        </row>
        <row r="98">
          <cell r="D98" t="str">
            <v>NNF_3</v>
          </cell>
          <cell r="E98" t="str">
            <v>C_CDC_NNF_Lu_3_1</v>
          </cell>
          <cell r="L98">
            <v>24.031830989904137</v>
          </cell>
        </row>
        <row r="99">
          <cell r="D99" t="str">
            <v>NNF_1</v>
          </cell>
        </row>
        <row r="100">
          <cell r="D100" t="str">
            <v>NNF_2</v>
          </cell>
        </row>
        <row r="101">
          <cell r="D101" t="str">
            <v>NNF_3</v>
          </cell>
        </row>
        <row r="102">
          <cell r="D102" t="str">
            <v>NNN_1</v>
          </cell>
          <cell r="E102" t="str">
            <v>C_CDC_NNN_Lu_1_1</v>
          </cell>
          <cell r="L102">
            <v>30.638521006497875</v>
          </cell>
        </row>
        <row r="103">
          <cell r="D103" t="str">
            <v>NNN_2</v>
          </cell>
          <cell r="E103" t="str">
            <v>C_CDC_NNN_Lu_2_1</v>
          </cell>
          <cell r="L103">
            <v>31.573875271925907</v>
          </cell>
        </row>
        <row r="104">
          <cell r="D104" t="str">
            <v>NNN_3</v>
          </cell>
          <cell r="E104" t="str">
            <v>C_CDC_NNN_Lu_3_1</v>
          </cell>
          <cell r="L104">
            <v>35.285531061556235</v>
          </cell>
        </row>
        <row r="105">
          <cell r="D105" t="str">
            <v>SP_1</v>
          </cell>
          <cell r="E105" t="str">
            <v>C_CDC_SP_Lu_1_1</v>
          </cell>
          <cell r="L105">
            <v>0.22035400349692216</v>
          </cell>
        </row>
        <row r="106">
          <cell r="D106" t="str">
            <v>SP_2</v>
          </cell>
          <cell r="E106" t="str">
            <v>C_CDC_SP_Lu_2_1</v>
          </cell>
          <cell r="L106">
            <v>0.23153138048589653</v>
          </cell>
        </row>
        <row r="107">
          <cell r="D107" t="str">
            <v>SP_3</v>
          </cell>
          <cell r="E107" t="str">
            <v>C_CDC_SP_Lu_3_1</v>
          </cell>
          <cell r="L107">
            <v>0.26825704773538356</v>
          </cell>
        </row>
        <row r="108">
          <cell r="D108" t="str">
            <v>SN_1</v>
          </cell>
          <cell r="E108" t="str">
            <v>C_CDC_SN_Lu_1_1</v>
          </cell>
          <cell r="L108">
            <v>5.4941827629052291</v>
          </cell>
        </row>
        <row r="109">
          <cell r="D109" t="str">
            <v>SN_2</v>
          </cell>
          <cell r="E109" t="str">
            <v>C_CDC_SN_Lu_2_1</v>
          </cell>
          <cell r="L109">
            <v>5.0513950073421441</v>
          </cell>
        </row>
        <row r="110">
          <cell r="D110" t="str">
            <v>SN_3</v>
          </cell>
          <cell r="E110" t="str">
            <v>C_CDC_SN_Lu_3_1</v>
          </cell>
          <cell r="L110">
            <v>5.1417598554162431</v>
          </cell>
        </row>
        <row r="111">
          <cell r="D111" t="str">
            <v>SPF100_1</v>
          </cell>
          <cell r="E111" t="str">
            <v>C_CDC_SPF100_Lu_1_1</v>
          </cell>
          <cell r="L111">
            <v>1.8752930145335248E-2</v>
          </cell>
        </row>
        <row r="112">
          <cell r="D112" t="str">
            <v>SPF100_2</v>
          </cell>
          <cell r="E112" t="str">
            <v>C_CDC_SPF100_Lu_2_1</v>
          </cell>
          <cell r="L112">
            <v>-4.3275992643081245E-3</v>
          </cell>
        </row>
        <row r="113">
          <cell r="D113" t="str">
            <v>SPF100_3</v>
          </cell>
          <cell r="E113" t="str">
            <v>C_CDC_SPF100_Lu_3_1</v>
          </cell>
          <cell r="L113">
            <v>1.7310397057232498E-2</v>
          </cell>
        </row>
        <row r="114">
          <cell r="D114" t="str">
            <v>SPF80_1</v>
          </cell>
          <cell r="E114" t="str">
            <v>C_CDC_SPF80_Lu_1_1</v>
          </cell>
          <cell r="L114">
            <v>2.308052940964337E-2</v>
          </cell>
        </row>
        <row r="115">
          <cell r="D115" t="str">
            <v>SPF80_2</v>
          </cell>
          <cell r="E115" t="str">
            <v>C_CDC_SPF80_Lu_2_1</v>
          </cell>
          <cell r="L115">
            <v>1.7310397057232498E-2</v>
          </cell>
        </row>
        <row r="116">
          <cell r="D116" t="str">
            <v>SPF80_3</v>
          </cell>
          <cell r="E116" t="str">
            <v>C_CDC_SPF80_Lu_3_1</v>
          </cell>
          <cell r="L116">
            <v>4.616105881928674E-2</v>
          </cell>
        </row>
        <row r="117">
          <cell r="D117" t="str">
            <v>SPF41_1</v>
          </cell>
          <cell r="E117" t="str">
            <v>C_CDC_SPF41_Lu_1_1</v>
          </cell>
          <cell r="L117">
            <v>1.623604253843141E-2</v>
          </cell>
        </row>
        <row r="118">
          <cell r="D118" t="str">
            <v>SPF41_2</v>
          </cell>
          <cell r="E118" t="str">
            <v>C_CDC_SPF41_Lu_2_1</v>
          </cell>
          <cell r="L118">
            <v>2.8044073475472421E-2</v>
          </cell>
        </row>
        <row r="119">
          <cell r="D119" t="str">
            <v>SPF41_3</v>
          </cell>
          <cell r="E119" t="str">
            <v>C_CDC_SPF41_Lu_3_1</v>
          </cell>
          <cell r="L119">
            <v>1.3284034804171185E-2</v>
          </cell>
        </row>
        <row r="120">
          <cell r="D120" t="str">
            <v>SPF5_1</v>
          </cell>
          <cell r="E120" t="str">
            <v>C_CDC_SPF5_Lu_1_1</v>
          </cell>
          <cell r="L120">
            <v>0.67455399061032872</v>
          </cell>
        </row>
        <row r="121">
          <cell r="D121" t="str">
            <v>SPF5_2</v>
          </cell>
          <cell r="E121" t="str">
            <v>C_CDC_SPF5_Lu_2_1</v>
          </cell>
          <cell r="L121">
            <v>0.92845070422535203</v>
          </cell>
        </row>
        <row r="122">
          <cell r="D122" t="str">
            <v>SPF5_3</v>
          </cell>
          <cell r="E122" t="str">
            <v>C_CDC_SPF5_Lu_3_1</v>
          </cell>
          <cell r="L122">
            <v>1.1147417840375589</v>
          </cell>
        </row>
        <row r="123">
          <cell r="D123" t="str">
            <v>SPF_1</v>
          </cell>
          <cell r="E123" t="str">
            <v>C_CDC_SPF_Lu_1_1</v>
          </cell>
          <cell r="L123">
            <v>0.2228765839366498</v>
          </cell>
        </row>
        <row r="124">
          <cell r="D124" t="str">
            <v>SPF_2</v>
          </cell>
          <cell r="E124" t="str">
            <v>C_CDC_SPF_Lu_2_1</v>
          </cell>
          <cell r="L124">
            <v>0.27306071541907434</v>
          </cell>
        </row>
        <row r="125">
          <cell r="D125" t="str">
            <v>SPF_3</v>
          </cell>
          <cell r="E125" t="str">
            <v>C_CDC_SPF_Lu_3_1</v>
          </cell>
          <cell r="L125">
            <v>0.28929675795750576</v>
          </cell>
        </row>
        <row r="126">
          <cell r="D126" t="str">
            <v>SPF_1</v>
          </cell>
        </row>
        <row r="127">
          <cell r="D127" t="str">
            <v>SPF_2</v>
          </cell>
        </row>
        <row r="128">
          <cell r="D128" t="str">
            <v>SPF_3</v>
          </cell>
        </row>
        <row r="129">
          <cell r="D129" t="str">
            <v>SPN_1</v>
          </cell>
          <cell r="E129" t="str">
            <v>C_CDC_SPN_Lu_1_1</v>
          </cell>
          <cell r="L129">
            <v>0.54316942310388849</v>
          </cell>
        </row>
        <row r="130">
          <cell r="D130" t="str">
            <v>SPN_2</v>
          </cell>
          <cell r="E130" t="str">
            <v>C_CDC_SPN_Lu_2_1</v>
          </cell>
          <cell r="L130">
            <v>0.52250536896406652</v>
          </cell>
        </row>
        <row r="131">
          <cell r="D131" t="str">
            <v>SPN_3</v>
          </cell>
          <cell r="E131" t="str">
            <v>C_CDC_SPN_Lu_3_1</v>
          </cell>
          <cell r="L131">
            <v>0.56235747337658004</v>
          </cell>
        </row>
        <row r="132">
          <cell r="D132" t="str">
            <v>SNF100_1</v>
          </cell>
          <cell r="E132" t="str">
            <v>C_CDC_SNF100_Lu_1_1</v>
          </cell>
          <cell r="L132" t="str">
            <v>NA</v>
          </cell>
        </row>
        <row r="133">
          <cell r="D133" t="str">
            <v>SNF100_2</v>
          </cell>
          <cell r="E133" t="str">
            <v>C_CDC_SNF100_Lu_2_1</v>
          </cell>
          <cell r="L133">
            <v>5.1096580521025399E-2</v>
          </cell>
        </row>
        <row r="134">
          <cell r="D134" t="str">
            <v>SNF100_3</v>
          </cell>
          <cell r="E134" t="str">
            <v>C_CDC_SNF100_Lu_3_1</v>
          </cell>
          <cell r="L134">
            <v>0.16127358226948657</v>
          </cell>
        </row>
        <row r="135">
          <cell r="D135" t="str">
            <v>SNF80_1</v>
          </cell>
          <cell r="E135" t="str">
            <v>C_CDC_SNF80_Lu_1_1</v>
          </cell>
          <cell r="L135">
            <v>4.3275992643081247E-2</v>
          </cell>
        </row>
        <row r="136">
          <cell r="D136" t="str">
            <v>SNF80_2</v>
          </cell>
          <cell r="E136" t="str">
            <v>C_CDC_SNF80_Lu_2_1</v>
          </cell>
          <cell r="L136">
            <v>0.11107504778390861</v>
          </cell>
        </row>
        <row r="137">
          <cell r="D137" t="str">
            <v>SNF80_3</v>
          </cell>
          <cell r="E137" t="str">
            <v>C_CDC_SNF80_Lu_3_1</v>
          </cell>
          <cell r="L137">
            <v>3.4620794114464996E-2</v>
          </cell>
        </row>
        <row r="138">
          <cell r="D138" t="str">
            <v>SNF41_1</v>
          </cell>
          <cell r="E138" t="str">
            <v>C_CDC_SNF41_Lu_1_1</v>
          </cell>
          <cell r="L138">
            <v>0.11684518013631937</v>
          </cell>
        </row>
        <row r="139">
          <cell r="D139" t="str">
            <v>SNF41_2</v>
          </cell>
          <cell r="E139" t="str">
            <v>C_CDC_SNF41_Lu_2_1</v>
          </cell>
          <cell r="L139">
            <v>5.3373724259800248E-2</v>
          </cell>
        </row>
        <row r="140">
          <cell r="D140" t="str">
            <v>SNF41_3</v>
          </cell>
          <cell r="E140" t="str">
            <v>C_CDC_SNF41_Lu_3_1</v>
          </cell>
          <cell r="L140">
            <v>5.6258790436005623E-2</v>
          </cell>
        </row>
        <row r="141">
          <cell r="D141" t="str">
            <v>SNF5_1</v>
          </cell>
          <cell r="E141" t="str">
            <v>C_CDC_SNF5_Lu_1_1</v>
          </cell>
          <cell r="L141">
            <v>6.7818818479611434</v>
          </cell>
        </row>
        <row r="142">
          <cell r="D142" t="str">
            <v>SNF5_2</v>
          </cell>
          <cell r="E142" t="str">
            <v>C_CDC_SNF5_Lu_2_1</v>
          </cell>
          <cell r="L142">
            <v>12.010994389849017</v>
          </cell>
        </row>
        <row r="143">
          <cell r="D143" t="str">
            <v>SNF5_3</v>
          </cell>
          <cell r="E143" t="str">
            <v>C_CDC_SNF5_Lu_3_1</v>
          </cell>
          <cell r="L143" t="str">
            <v>NA</v>
          </cell>
        </row>
        <row r="144">
          <cell r="D144" t="str">
            <v>SNF_1</v>
          </cell>
          <cell r="E144" t="str">
            <v>C_CDC_SNF_Lu_1_1</v>
          </cell>
          <cell r="L144">
            <v>11.55816063080036</v>
          </cell>
        </row>
        <row r="145">
          <cell r="D145" t="str">
            <v>SNF_2</v>
          </cell>
          <cell r="E145" t="str">
            <v>C_CDC_SNF_Lu_2_1</v>
          </cell>
          <cell r="L145">
            <v>11.466052613216103</v>
          </cell>
        </row>
        <row r="146">
          <cell r="D146" t="str">
            <v>SNF_3</v>
          </cell>
          <cell r="E146" t="str">
            <v>C_CDC_SNF_Lu_3_1</v>
          </cell>
          <cell r="L146">
            <v>11.563742934896379</v>
          </cell>
        </row>
        <row r="147">
          <cell r="D147" t="str">
            <v>SNF_1</v>
          </cell>
        </row>
        <row r="148">
          <cell r="D148" t="str">
            <v>SNF_2</v>
          </cell>
        </row>
        <row r="149">
          <cell r="D149" t="str">
            <v>SNF_3</v>
          </cell>
        </row>
        <row r="150">
          <cell r="D150" t="str">
            <v>SNN_1</v>
          </cell>
          <cell r="E150" t="str">
            <v>C_CDC_SNN_Lu_1_1</v>
          </cell>
          <cell r="L150">
            <v>12.035447631009697</v>
          </cell>
        </row>
        <row r="151">
          <cell r="D151" t="str">
            <v>SNN_2</v>
          </cell>
          <cell r="E151" t="str">
            <v>C_CDC_SNN_Lu_2_1</v>
          </cell>
          <cell r="L151">
            <v>12.050101179261739</v>
          </cell>
        </row>
        <row r="152">
          <cell r="D152" t="str">
            <v>SNN_3</v>
          </cell>
          <cell r="E152" t="str">
            <v>C_CDC_SNN_Lu_3_1</v>
          </cell>
          <cell r="L152">
            <v>11.855418323913195</v>
          </cell>
        </row>
        <row r="153">
          <cell r="D153" t="str">
            <v>NFC100_1</v>
          </cell>
          <cell r="E153" t="str">
            <v>C_CDC_NFC100_Lu_1_1</v>
          </cell>
          <cell r="L153">
            <v>-1.5967681412820906E-3</v>
          </cell>
        </row>
        <row r="154">
          <cell r="D154" t="str">
            <v>NFC100_2</v>
          </cell>
          <cell r="E154" t="str">
            <v>C_CDC_NFC100_Lu_2_1</v>
          </cell>
          <cell r="L154">
            <v>4.949981237974338E-2</v>
          </cell>
        </row>
        <row r="155">
          <cell r="D155" t="str">
            <v>NFC100_3</v>
          </cell>
          <cell r="E155" t="str">
            <v>C_CDC_NFC100_Lu_3_1</v>
          </cell>
          <cell r="L155">
            <v>1.1177376988974294E-2</v>
          </cell>
        </row>
        <row r="156">
          <cell r="D156" t="str">
            <v>NFC80_1</v>
          </cell>
          <cell r="E156" t="str">
            <v>C_CDC_NFC80_Lu_1_1</v>
          </cell>
          <cell r="L156">
            <v>2.0878072059174378E-2</v>
          </cell>
        </row>
        <row r="157">
          <cell r="D157" t="str">
            <v>NFC80_2</v>
          </cell>
          <cell r="E157" t="str">
            <v>C_CDC_NFC80_Lu_2_1</v>
          </cell>
          <cell r="L157">
            <v>4.473872584108805E-3</v>
          </cell>
        </row>
        <row r="158">
          <cell r="D158" t="str">
            <v>NFC80_3</v>
          </cell>
          <cell r="E158" t="str">
            <v>C_CDC_NFC80_Lu_3_1</v>
          </cell>
          <cell r="L158">
            <v>1.6404199475065575E-2</v>
          </cell>
        </row>
        <row r="159">
          <cell r="D159" t="str">
            <v>NFC41_1</v>
          </cell>
          <cell r="E159" t="str">
            <v>C_CDC_NFC41_Lu_1_1</v>
          </cell>
          <cell r="L159">
            <v>1.4912908613696437E-3</v>
          </cell>
        </row>
        <row r="160">
          <cell r="D160" t="str">
            <v>NFC41_2</v>
          </cell>
          <cell r="E160" t="str">
            <v>C_CDC_NFC41_Lu_2_1</v>
          </cell>
          <cell r="L160">
            <v>4.026485325697924E-2</v>
          </cell>
        </row>
        <row r="161">
          <cell r="D161" t="str">
            <v>NFC41_3</v>
          </cell>
          <cell r="E161" t="str">
            <v>C_CDC_NFC41_Lu_3_1</v>
          </cell>
          <cell r="L161">
            <v>3.8773562395609598E-2</v>
          </cell>
        </row>
        <row r="162">
          <cell r="D162" t="str">
            <v>NFC5_1</v>
          </cell>
          <cell r="E162" t="str">
            <v>C_CDC_NFC5_Lu_1_1</v>
          </cell>
          <cell r="L162">
            <v>2.9825817227391608E-3</v>
          </cell>
        </row>
        <row r="163">
          <cell r="D163" t="str">
            <v>NFC5_2</v>
          </cell>
          <cell r="E163" t="str">
            <v>C_CDC_NFC5_Lu_2_1</v>
          </cell>
          <cell r="L163">
            <v>-2.9825817227391608E-3</v>
          </cell>
        </row>
        <row r="164">
          <cell r="D164" t="str">
            <v>NFC5_3</v>
          </cell>
          <cell r="E164" t="str">
            <v>C_CDC_NFC5_Lu_3_1</v>
          </cell>
          <cell r="L164">
            <v>2.9825817227391988E-2</v>
          </cell>
        </row>
        <row r="165">
          <cell r="D165" t="str">
            <v>NFCA_1</v>
          </cell>
          <cell r="E165" t="str">
            <v>C_CDC_NFCA_Lu_1_1</v>
          </cell>
          <cell r="L165">
            <v>-1.2561607294599292E-2</v>
          </cell>
        </row>
        <row r="166">
          <cell r="D166" t="str">
            <v>NFCA_2</v>
          </cell>
          <cell r="E166" t="str">
            <v>C_CDC_NFCA_Lu_2_1</v>
          </cell>
          <cell r="L166">
            <v>2.2906460360739764E-2</v>
          </cell>
        </row>
        <row r="167">
          <cell r="D167" t="str">
            <v>NFCB_1</v>
          </cell>
          <cell r="E167" t="str">
            <v>C_CDC_NFCB_Lu_1_1</v>
          </cell>
          <cell r="L167">
            <v>1.4039443446905001E-2</v>
          </cell>
        </row>
        <row r="168">
          <cell r="D168" t="str">
            <v>NFCB_2</v>
          </cell>
          <cell r="E168" t="str">
            <v>C_CDC_NFCB_Lu_2_1</v>
          </cell>
          <cell r="L168">
            <v>-8.1280988376819085E-3</v>
          </cell>
        </row>
        <row r="169">
          <cell r="D169" t="str">
            <v>NMCA_1</v>
          </cell>
          <cell r="E169" t="str">
            <v>C_CDC_NMCA_Lu_1_1</v>
          </cell>
          <cell r="L169">
            <v>-5.1724265330702363E-3</v>
          </cell>
        </row>
        <row r="170">
          <cell r="D170" t="str">
            <v>NMCA_2</v>
          </cell>
          <cell r="E170" t="str">
            <v>C_CDC_NMCA_Lu_2_1</v>
          </cell>
          <cell r="L170">
            <v>-6.6502626853760724E-3</v>
          </cell>
        </row>
        <row r="171">
          <cell r="D171" t="str">
            <v>NMCB_1</v>
          </cell>
          <cell r="E171" t="str">
            <v>C_CDC_NMCB_Lu_1_1</v>
          </cell>
          <cell r="L171">
            <v>-1.8472951903822379E-2</v>
          </cell>
        </row>
        <row r="172">
          <cell r="D172" t="str">
            <v>NMCB_2</v>
          </cell>
          <cell r="E172" t="str">
            <v>C_CDC_NMCB_Lu_2_1</v>
          </cell>
          <cell r="L172">
            <v>-4.0640494188409357E-2</v>
          </cell>
        </row>
        <row r="173">
          <cell r="D173" t="str">
            <v>NKC_1</v>
          </cell>
          <cell r="E173" t="str">
            <v>C_CDC_NKC_Lu_1_1</v>
          </cell>
          <cell r="L173">
            <v>4.8048913794242884E-3</v>
          </cell>
        </row>
        <row r="174">
          <cell r="D174" t="str">
            <v>NKC_2</v>
          </cell>
          <cell r="E174" t="str">
            <v>C_CDC_NKC_Lu_2_1</v>
          </cell>
          <cell r="L174">
            <v>9.6097827588484726E-3</v>
          </cell>
        </row>
        <row r="175">
          <cell r="D175" t="str">
            <v>NKC_3</v>
          </cell>
          <cell r="E175" t="str">
            <v>C_CDC_NKC_Lu_3_1</v>
          </cell>
          <cell r="L175">
            <v>1.6817119827984853E-2</v>
          </cell>
        </row>
        <row r="176">
          <cell r="D176" t="str">
            <v>NKC_4</v>
          </cell>
          <cell r="E176" t="str">
            <v>C_CDC_NKC_Lu_4_1</v>
          </cell>
          <cell r="L176">
            <v>7.3880045671301338E-3</v>
          </cell>
        </row>
        <row r="177">
          <cell r="D177" t="str">
            <v>NKC_5</v>
          </cell>
          <cell r="E177" t="str">
            <v>C_CDC_NKC_Lu_5_1</v>
          </cell>
          <cell r="L177">
            <v>6.0516158552335365E-2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po_list_merged"/>
    </sheetNames>
    <sheetDataSet>
      <sheetData sheetId="0" refreshError="1">
        <row r="1">
          <cell r="A1" t="str">
            <v>kmer</v>
          </cell>
        </row>
        <row r="2">
          <cell r="A2" t="str">
            <v>C-CDC-AG-Lu-1-10</v>
          </cell>
        </row>
        <row r="3">
          <cell r="A3" t="str">
            <v>C-CDC-AG-Lu-1-1</v>
          </cell>
        </row>
        <row r="4">
          <cell r="A4" t="str">
            <v>C-CDC-AG-Lu-1-5</v>
          </cell>
        </row>
        <row r="5">
          <cell r="A5" t="str">
            <v>C-CDC-AG-Lu-2-10</v>
          </cell>
        </row>
        <row r="6">
          <cell r="A6" t="str">
            <v>C-CDC-AG-Lu-2-1</v>
          </cell>
        </row>
        <row r="7">
          <cell r="A7" t="str">
            <v>C-CDC-AG-Lu-2-5</v>
          </cell>
        </row>
        <row r="8">
          <cell r="A8" t="str">
            <v>C-CDC-AG-Lu-3-10</v>
          </cell>
        </row>
        <row r="9">
          <cell r="A9" t="str">
            <v>C-CDC-AG-Lu-3-1</v>
          </cell>
        </row>
        <row r="10">
          <cell r="A10" t="str">
            <v>C-CDC-AG-Lu-3-5</v>
          </cell>
        </row>
        <row r="11">
          <cell r="A11" t="str">
            <v>C-CDC-INF100-Lu-1-1</v>
          </cell>
        </row>
        <row r="12">
          <cell r="A12" t="str">
            <v>C-CDC-INF100-Lu-2-1</v>
          </cell>
        </row>
        <row r="13">
          <cell r="A13" t="str">
            <v>C-CDC-INF100-Lu-3-1</v>
          </cell>
        </row>
        <row r="14">
          <cell r="A14" t="str">
            <v>C-CDC-INF100-Lu-swab-1</v>
          </cell>
        </row>
        <row r="15">
          <cell r="A15" t="str">
            <v>C-CDC-INF5-Lu-1-1</v>
          </cell>
        </row>
        <row r="16">
          <cell r="A16" t="str">
            <v>C-CDC-INF5-Lu-2-1</v>
          </cell>
        </row>
        <row r="17">
          <cell r="A17" t="str">
            <v>C-CDC-INF5-Lu-3-1</v>
          </cell>
        </row>
        <row r="18">
          <cell r="A18" t="str">
            <v>C-CDC-INF-Lu-1-1</v>
          </cell>
        </row>
        <row r="19">
          <cell r="A19" t="str">
            <v>C-CDC-INF-Lu-2-1</v>
          </cell>
        </row>
        <row r="20">
          <cell r="A20" t="str">
            <v>C-CDC-INF-Lu-3-1</v>
          </cell>
        </row>
        <row r="21">
          <cell r="A21" t="str">
            <v>C-CDC-IN-Lu-1-1</v>
          </cell>
        </row>
        <row r="22">
          <cell r="A22" t="str">
            <v>C-CDC-IN-Lu-2-1</v>
          </cell>
        </row>
        <row r="23">
          <cell r="A23" t="str">
            <v>C-CDC-IN-Lu-3-1</v>
          </cell>
        </row>
        <row r="24">
          <cell r="A24" t="str">
            <v>C-CDC-INN-Lu-1-1</v>
          </cell>
        </row>
        <row r="25">
          <cell r="A25" t="str">
            <v>C-CDC-INN-Lu-2-1</v>
          </cell>
        </row>
        <row r="26">
          <cell r="A26" t="str">
            <v>C-CDC-INN-Lu-3-1</v>
          </cell>
        </row>
        <row r="27">
          <cell r="A27" t="str">
            <v>C-CDC-IPF100-Lu-1-1</v>
          </cell>
        </row>
        <row r="28">
          <cell r="A28" t="str">
            <v>C-CDC-IPF100-Lu-2-1</v>
          </cell>
        </row>
        <row r="29">
          <cell r="A29" t="str">
            <v>C-CDC-IPF100-Lu-3-1</v>
          </cell>
        </row>
        <row r="30">
          <cell r="A30" t="str">
            <v>C-CDC-IPF100-Lu-swab-1</v>
          </cell>
        </row>
        <row r="31">
          <cell r="A31" t="str">
            <v>C-CDC-IPF5-Lu-1-1</v>
          </cell>
        </row>
        <row r="32">
          <cell r="A32" t="str">
            <v>C-CDC-IPF5-Lu-3-1</v>
          </cell>
        </row>
        <row r="33">
          <cell r="A33" t="str">
            <v>C-CDC-IPF-Lu-1-1</v>
          </cell>
        </row>
        <row r="34">
          <cell r="A34" t="str">
            <v>C-CDC-IPF-Lu-2-1</v>
          </cell>
        </row>
        <row r="35">
          <cell r="A35" t="str">
            <v>C-CDC-IPF-Lu-3-1</v>
          </cell>
        </row>
        <row r="36">
          <cell r="A36" t="str">
            <v>C-CDC-IP-Lu-1-1</v>
          </cell>
        </row>
        <row r="37">
          <cell r="A37" t="str">
            <v>C-CDC-IP-Lu-2-1</v>
          </cell>
        </row>
        <row r="38">
          <cell r="A38" t="str">
            <v>C-CDC-IP-Lu-3-1</v>
          </cell>
        </row>
        <row r="39">
          <cell r="A39" t="str">
            <v>C-CDC-IPN-Lu-1-1</v>
          </cell>
        </row>
        <row r="40">
          <cell r="A40" t="str">
            <v>C-CDC-IPN-Lu-2-1</v>
          </cell>
        </row>
        <row r="41">
          <cell r="A41" t="str">
            <v>C-CDC-IPN-Lu-3-1</v>
          </cell>
        </row>
        <row r="42">
          <cell r="A42" t="str">
            <v>C-CDC-NNF100-Lu-1-1</v>
          </cell>
        </row>
        <row r="43">
          <cell r="A43" t="str">
            <v>C-CDC-NNF100-Lu-2-1</v>
          </cell>
        </row>
        <row r="44">
          <cell r="A44" t="str">
            <v>C-CDC-NNF100-Lu-swab-1</v>
          </cell>
        </row>
        <row r="45">
          <cell r="A45" t="str">
            <v>C-CDC-NNF5-Lu-1-1</v>
          </cell>
        </row>
        <row r="46">
          <cell r="A46" t="str">
            <v>C-CDC-NNF5-Lu-2-1</v>
          </cell>
        </row>
        <row r="47">
          <cell r="A47" t="str">
            <v>C-CDC-NNF5-Lu-3-1</v>
          </cell>
        </row>
        <row r="48">
          <cell r="A48" t="str">
            <v>C-CDC-NNF-Lu-1-1</v>
          </cell>
        </row>
        <row r="49">
          <cell r="A49" t="str">
            <v>C-CDC-NNF-Lu-2-1</v>
          </cell>
        </row>
        <row r="50">
          <cell r="A50" t="str">
            <v>C-CDC-NNF-Lu-3-1</v>
          </cell>
        </row>
        <row r="51">
          <cell r="A51" t="str">
            <v>C-CDC-NN-Lu-1-1</v>
          </cell>
        </row>
        <row r="52">
          <cell r="A52" t="str">
            <v>C-CDC-NN-Lu-2-1</v>
          </cell>
        </row>
        <row r="53">
          <cell r="A53" t="str">
            <v>C-CDC-NN-Lu-3-1</v>
          </cell>
        </row>
        <row r="54">
          <cell r="A54" t="str">
            <v>C-CDC-NNN-Lu-1-1</v>
          </cell>
        </row>
        <row r="55">
          <cell r="A55" t="str">
            <v>C-CDC-NNN-Lu-2-1</v>
          </cell>
        </row>
        <row r="56">
          <cell r="A56" t="str">
            <v>C-CDC-NNN-Lu-3-1</v>
          </cell>
        </row>
        <row r="57">
          <cell r="A57" t="str">
            <v>C-CDC-NPF100-Lu-1-1</v>
          </cell>
        </row>
        <row r="58">
          <cell r="A58" t="str">
            <v>C-CDC-NPF100-Lu-2-1</v>
          </cell>
        </row>
        <row r="59">
          <cell r="A59" t="str">
            <v>C-CDC-NPF100-Lu-3-1</v>
          </cell>
        </row>
        <row r="60">
          <cell r="A60" t="str">
            <v>C-CDC-NPF100-Lu-swab-1</v>
          </cell>
        </row>
        <row r="61">
          <cell r="A61" t="str">
            <v>C-CDC-NPF5-Lu-1-1</v>
          </cell>
        </row>
        <row r="62">
          <cell r="A62" t="str">
            <v>C-CDC-NPF5-Lu-2-1</v>
          </cell>
        </row>
        <row r="63">
          <cell r="A63" t="str">
            <v>C-CDC-NPF5-Lu-3-1</v>
          </cell>
        </row>
        <row r="64">
          <cell r="A64" t="str">
            <v>C-CDC-NPF-Lu-1-1</v>
          </cell>
        </row>
        <row r="65">
          <cell r="A65" t="str">
            <v>C-CDC-NPF-Lu-2-1</v>
          </cell>
        </row>
        <row r="66">
          <cell r="A66" t="str">
            <v>C-CDC-NPF-Lu-3-1</v>
          </cell>
        </row>
        <row r="67">
          <cell r="A67" t="str">
            <v>C-CDC-NP-Lu-1-1</v>
          </cell>
        </row>
        <row r="68">
          <cell r="A68" t="str">
            <v>C-CDC-NP-Lu-2-1</v>
          </cell>
        </row>
        <row r="69">
          <cell r="A69" t="str">
            <v>C-CDC-NP-Lu-3-1</v>
          </cell>
        </row>
        <row r="70">
          <cell r="A70" t="str">
            <v>C-CDC-NPN-Lu-1-1</v>
          </cell>
        </row>
        <row r="71">
          <cell r="A71" t="str">
            <v>C-CDC-NPN-Lu-2-1</v>
          </cell>
        </row>
        <row r="72">
          <cell r="A72" t="str">
            <v>C-CDC-NPN-Lu-3-1</v>
          </cell>
        </row>
        <row r="73">
          <cell r="A73" t="str">
            <v>C-CDC-SNF5-Lu-1-1</v>
          </cell>
        </row>
        <row r="74">
          <cell r="A74" t="str">
            <v>C-CDC-SNF5-Lu-2-1</v>
          </cell>
        </row>
        <row r="75">
          <cell r="A75" t="str">
            <v>C-CDC-SNF-Lu-1-1</v>
          </cell>
        </row>
        <row r="76">
          <cell r="A76" t="str">
            <v>C-CDC-SNF-Lu-2-1</v>
          </cell>
        </row>
        <row r="77">
          <cell r="A77" t="str">
            <v>C-CDC-SNF-Lu-3-1</v>
          </cell>
        </row>
        <row r="78">
          <cell r="A78" t="str">
            <v>C-CDC-SN-Lu-1-1</v>
          </cell>
        </row>
        <row r="79">
          <cell r="A79" t="str">
            <v>C-CDC-SN-Lu-2-1</v>
          </cell>
        </row>
        <row r="80">
          <cell r="A80" t="str">
            <v>C-CDC-SN-Lu-3-1</v>
          </cell>
        </row>
        <row r="81">
          <cell r="A81" t="str">
            <v>C-CDC-SNN-Lu-1-1</v>
          </cell>
        </row>
        <row r="82">
          <cell r="A82" t="str">
            <v>C-CDC-SNN-Lu-2-1</v>
          </cell>
        </row>
        <row r="83">
          <cell r="A83" t="str">
            <v>C-CDC-SNN-Lu-3-1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_parameter_kmer"/>
    </sheetNames>
    <sheetDataSet>
      <sheetData sheetId="0" refreshError="1">
        <row r="1">
          <cell r="C1" t="str">
            <v>C</v>
          </cell>
          <cell r="G1" t="str">
            <v>diversity</v>
          </cell>
        </row>
        <row r="2">
          <cell r="A2" t="str">
            <v>C-CDC-AG-Lu-1-10</v>
          </cell>
          <cell r="C2">
            <v>0.88443548183888698</v>
          </cell>
          <cell r="G2">
            <v>15.683918286438001</v>
          </cell>
        </row>
        <row r="3">
          <cell r="A3" t="str">
            <v>C-CDC-AG-Lu-1-1</v>
          </cell>
          <cell r="C3">
            <v>0.90407483467865402</v>
          </cell>
          <cell r="G3">
            <v>15.7405983215662</v>
          </cell>
        </row>
        <row r="4">
          <cell r="A4" t="str">
            <v>C-CDC-AG-Lu-1-5</v>
          </cell>
          <cell r="C4">
            <v>0.89418632178132396</v>
          </cell>
          <cell r="G4">
            <v>15.7137018546</v>
          </cell>
        </row>
        <row r="5">
          <cell r="A5" t="str">
            <v>C-CDC-AG-Lu-2-10</v>
          </cell>
          <cell r="C5">
            <v>0.88083760425222302</v>
          </cell>
          <cell r="G5">
            <v>15.7278162671159</v>
          </cell>
        </row>
        <row r="6">
          <cell r="A6" t="str">
            <v>C-CDC-AG-Lu-2-1</v>
          </cell>
          <cell r="C6">
            <v>0.87727536289183705</v>
          </cell>
          <cell r="G6">
            <v>15.673925218969201</v>
          </cell>
        </row>
        <row r="7">
          <cell r="A7" t="str">
            <v>C-CDC-AG-Lu-2-5</v>
          </cell>
          <cell r="C7">
            <v>0.88388062910149301</v>
          </cell>
          <cell r="G7">
            <v>15.719638208798701</v>
          </cell>
        </row>
        <row r="8">
          <cell r="A8" t="str">
            <v>C-CDC-AG-Lu-3-10</v>
          </cell>
          <cell r="C8">
            <v>0.89692953924021701</v>
          </cell>
          <cell r="G8">
            <v>15.6433445919184</v>
          </cell>
        </row>
        <row r="9">
          <cell r="A9" t="str">
            <v>C-CDC-AG-Lu-3-1</v>
          </cell>
          <cell r="C9">
            <v>0.89219999764067703</v>
          </cell>
          <cell r="G9">
            <v>15.6472588300241</v>
          </cell>
        </row>
        <row r="10">
          <cell r="A10" t="str">
            <v>C-CDC-AG-Lu-3-5</v>
          </cell>
          <cell r="C10">
            <v>0.88948314201074696</v>
          </cell>
          <cell r="G10">
            <v>15.589240562553201</v>
          </cell>
        </row>
        <row r="11">
          <cell r="A11" t="str">
            <v>C-CDC-INF100-Lu-1-1</v>
          </cell>
          <cell r="C11">
            <v>0.55069596252388597</v>
          </cell>
          <cell r="G11">
            <v>16.927423657568198</v>
          </cell>
        </row>
        <row r="12">
          <cell r="A12" t="str">
            <v>C-CDC-INF100-Lu-2-1</v>
          </cell>
          <cell r="C12">
            <v>0.49923175937919301</v>
          </cell>
          <cell r="G12">
            <v>17.077911069086198</v>
          </cell>
        </row>
        <row r="13">
          <cell r="A13" t="str">
            <v>C-CDC-INF100-Lu-3-1</v>
          </cell>
          <cell r="C13">
            <v>0.607720398809933</v>
          </cell>
          <cell r="G13">
            <v>16.940783452174699</v>
          </cell>
        </row>
        <row r="14">
          <cell r="A14" t="str">
            <v>C-CDC-INF100-Lu-swab-1</v>
          </cell>
          <cell r="C14">
            <v>0.76874173853986005</v>
          </cell>
          <cell r="G14">
            <v>16.341425024504801</v>
          </cell>
        </row>
        <row r="15">
          <cell r="A15" t="str">
            <v>C-CDC-INF5-Lu-1-1</v>
          </cell>
          <cell r="C15">
            <v>0.73352786220222699</v>
          </cell>
          <cell r="G15">
            <v>16.060227937680001</v>
          </cell>
        </row>
        <row r="16">
          <cell r="A16" t="str">
            <v>C-CDC-INF5-Lu-2-1</v>
          </cell>
          <cell r="C16">
            <v>0.75876608632314002</v>
          </cell>
          <cell r="G16">
            <v>15.9800064155654</v>
          </cell>
        </row>
        <row r="17">
          <cell r="A17" t="str">
            <v>C-CDC-INF5-Lu-3-1</v>
          </cell>
          <cell r="C17">
            <v>0.76278032109496396</v>
          </cell>
          <cell r="G17">
            <v>15.8870286949006</v>
          </cell>
        </row>
        <row r="18">
          <cell r="A18" t="str">
            <v>C-CDC-INF-Lu-1-1</v>
          </cell>
          <cell r="C18">
            <v>0.74781055230154803</v>
          </cell>
          <cell r="G18">
            <v>15.9804331470443</v>
          </cell>
        </row>
        <row r="19">
          <cell r="A19" t="str">
            <v>C-CDC-INF-Lu-2-1</v>
          </cell>
          <cell r="C19">
            <v>0.70219058658878297</v>
          </cell>
          <cell r="G19">
            <v>16.113617098812099</v>
          </cell>
        </row>
        <row r="20">
          <cell r="A20" t="str">
            <v>C-CDC-INF-Lu-3-1</v>
          </cell>
          <cell r="C20">
            <v>0.73917257207512599</v>
          </cell>
          <cell r="G20">
            <v>16.026398556001801</v>
          </cell>
        </row>
        <row r="21">
          <cell r="A21" t="str">
            <v>C-CDC-IN-Lu-1-1</v>
          </cell>
          <cell r="C21">
            <v>0.72814277018026996</v>
          </cell>
          <cell r="G21">
            <v>16.278950503028401</v>
          </cell>
        </row>
        <row r="22">
          <cell r="A22" t="str">
            <v>C-CDC-IN-Lu-2-1</v>
          </cell>
          <cell r="C22">
            <v>0.69888237943426001</v>
          </cell>
          <cell r="G22">
            <v>16.332324515039701</v>
          </cell>
        </row>
        <row r="23">
          <cell r="A23" t="str">
            <v>C-CDC-IN-Lu-3-1</v>
          </cell>
          <cell r="C23">
            <v>0.70435430666211796</v>
          </cell>
          <cell r="G23">
            <v>16.344660827778402</v>
          </cell>
        </row>
        <row r="24">
          <cell r="A24" t="str">
            <v>C-CDC-INN-Lu-1-1</v>
          </cell>
          <cell r="C24">
            <v>0.70143455428760904</v>
          </cell>
          <cell r="G24">
            <v>16.161585379143101</v>
          </cell>
        </row>
        <row r="25">
          <cell r="A25" t="str">
            <v>C-CDC-INN-Lu-2-1</v>
          </cell>
          <cell r="C25">
            <v>0.70166137201279299</v>
          </cell>
          <cell r="G25">
            <v>16.066122871642101</v>
          </cell>
        </row>
        <row r="26">
          <cell r="A26" t="str">
            <v>C-CDC-INN-Lu-3-1</v>
          </cell>
          <cell r="C26">
            <v>0.69870274900126506</v>
          </cell>
          <cell r="G26">
            <v>16.1601739219949</v>
          </cell>
        </row>
        <row r="27">
          <cell r="A27" t="str">
            <v>C-CDC-IPF100-Lu-1-1</v>
          </cell>
          <cell r="C27">
            <v>0.82583429547768294</v>
          </cell>
          <cell r="G27">
            <v>15.7590935136003</v>
          </cell>
        </row>
        <row r="28">
          <cell r="A28" t="str">
            <v>C-CDC-IPF100-Lu-2-1</v>
          </cell>
          <cell r="C28">
            <v>0.91233055309314703</v>
          </cell>
          <cell r="G28">
            <v>15.673978717768801</v>
          </cell>
        </row>
        <row r="29">
          <cell r="A29" t="str">
            <v>C-CDC-IPF100-Lu-3-1</v>
          </cell>
          <cell r="C29">
            <v>0.93472876559212503</v>
          </cell>
          <cell r="G29">
            <v>15.6614653739947</v>
          </cell>
        </row>
        <row r="30">
          <cell r="A30" t="str">
            <v>C-CDC-IPF100-Lu-swab-1</v>
          </cell>
          <cell r="C30">
            <v>0.85385077612299998</v>
          </cell>
          <cell r="G30">
            <v>15.4607846821593</v>
          </cell>
        </row>
        <row r="31">
          <cell r="A31" t="str">
            <v>C-CDC-IPF5-Lu-1-1</v>
          </cell>
          <cell r="C31">
            <v>0.87981070752135104</v>
          </cell>
          <cell r="G31">
            <v>15.432813669591701</v>
          </cell>
        </row>
        <row r="32">
          <cell r="A32" t="str">
            <v>C-CDC-IPF5-Lu-3-1</v>
          </cell>
          <cell r="C32">
            <v>0.91054164330331</v>
          </cell>
          <cell r="G32">
            <v>15.4055032773196</v>
          </cell>
        </row>
        <row r="33">
          <cell r="A33" t="str">
            <v>C-CDC-IPF-Lu-1-1</v>
          </cell>
          <cell r="C33">
            <v>0.89302229378995301</v>
          </cell>
          <cell r="G33">
            <v>15.352238338670899</v>
          </cell>
        </row>
        <row r="34">
          <cell r="A34" t="str">
            <v>C-CDC-IPF-Lu-2-1</v>
          </cell>
          <cell r="C34">
            <v>0.89737281347289299</v>
          </cell>
          <cell r="G34">
            <v>15.346547194691301</v>
          </cell>
        </row>
        <row r="35">
          <cell r="A35" t="str">
            <v>C-CDC-IPF-Lu-3-1</v>
          </cell>
          <cell r="C35">
            <v>0.87021162499225302</v>
          </cell>
          <cell r="G35">
            <v>15.3711891482155</v>
          </cell>
        </row>
        <row r="36">
          <cell r="A36" t="str">
            <v>C-CDC-IP-Lu-1-1</v>
          </cell>
          <cell r="C36">
            <v>0.90948105122807499</v>
          </cell>
          <cell r="G36">
            <v>15.3593684919419</v>
          </cell>
        </row>
        <row r="37">
          <cell r="A37" t="str">
            <v>C-CDC-IP-Lu-2-1</v>
          </cell>
          <cell r="C37">
            <v>0.88459268416828796</v>
          </cell>
          <cell r="G37">
            <v>15.350526010643</v>
          </cell>
        </row>
        <row r="38">
          <cell r="A38" t="str">
            <v>C-CDC-IP-Lu-3-1</v>
          </cell>
          <cell r="C38">
            <v>0.88842021434773699</v>
          </cell>
          <cell r="G38">
            <v>15.3743536481772</v>
          </cell>
        </row>
        <row r="39">
          <cell r="A39" t="str">
            <v>C-CDC-IPN-Lu-1-1</v>
          </cell>
          <cell r="C39">
            <v>0.88331649527076705</v>
          </cell>
          <cell r="G39">
            <v>15.4471748854794</v>
          </cell>
        </row>
        <row r="40">
          <cell r="A40" t="str">
            <v>C-CDC-IPN-Lu-2-1</v>
          </cell>
          <cell r="C40">
            <v>0.89439878771173198</v>
          </cell>
          <cell r="G40">
            <v>15.339160091590999</v>
          </cell>
        </row>
        <row r="41">
          <cell r="A41" t="str">
            <v>C-CDC-IPN-Lu-3-1</v>
          </cell>
          <cell r="C41">
            <v>0.90247822142685197</v>
          </cell>
          <cell r="G41">
            <v>15.353719238528001</v>
          </cell>
        </row>
        <row r="42">
          <cell r="A42" t="str">
            <v>C-CDC-NNF100-Lu-1-1</v>
          </cell>
          <cell r="C42">
            <v>0.64644026803420396</v>
          </cell>
          <cell r="G42">
            <v>16.705568073948001</v>
          </cell>
        </row>
        <row r="43">
          <cell r="A43" t="str">
            <v>C-CDC-NNF100-Lu-2-1</v>
          </cell>
          <cell r="C43">
            <v>0.70430707054048802</v>
          </cell>
          <cell r="G43">
            <v>16.7092839330709</v>
          </cell>
        </row>
        <row r="44">
          <cell r="A44" t="str">
            <v>C-CDC-NNF100-Lu-swab-1</v>
          </cell>
          <cell r="C44">
            <v>0.65108624650625202</v>
          </cell>
          <cell r="G44">
            <v>16.5855960330282</v>
          </cell>
        </row>
        <row r="45">
          <cell r="A45" t="str">
            <v>C-CDC-NNF5-Lu-1-1</v>
          </cell>
          <cell r="C45">
            <v>0.76688629269438802</v>
          </cell>
          <cell r="G45">
            <v>15.963492240968201</v>
          </cell>
        </row>
        <row r="46">
          <cell r="A46" t="str">
            <v>C-CDC-NNF5-Lu-2-1</v>
          </cell>
          <cell r="C46">
            <v>0.80392595869207195</v>
          </cell>
          <cell r="G46">
            <v>15.8856693435217</v>
          </cell>
        </row>
        <row r="47">
          <cell r="A47" t="str">
            <v>C-CDC-NNF5-Lu-3-1</v>
          </cell>
          <cell r="C47">
            <v>0.81697884045176306</v>
          </cell>
          <cell r="G47">
            <v>15.747113774367699</v>
          </cell>
        </row>
        <row r="48">
          <cell r="A48" t="str">
            <v>C-CDC-NNF-Lu-1-1</v>
          </cell>
          <cell r="C48">
            <v>0.78820809903652</v>
          </cell>
          <cell r="G48">
            <v>15.6285848571413</v>
          </cell>
        </row>
        <row r="49">
          <cell r="A49" t="str">
            <v>C-CDC-NNF-Lu-2-1</v>
          </cell>
          <cell r="C49">
            <v>0.82387029382203603</v>
          </cell>
          <cell r="G49">
            <v>15.5423013961579</v>
          </cell>
        </row>
        <row r="50">
          <cell r="A50" t="str">
            <v>C-CDC-NNF-Lu-3-1</v>
          </cell>
          <cell r="C50">
            <v>0.76805770903838</v>
          </cell>
          <cell r="G50">
            <v>15.667894054490899</v>
          </cell>
        </row>
        <row r="51">
          <cell r="A51" t="str">
            <v>C-CDC-NN-Lu-1-1</v>
          </cell>
          <cell r="C51">
            <v>0.79444083057112402</v>
          </cell>
          <cell r="G51">
            <v>15.837272802222399</v>
          </cell>
        </row>
        <row r="52">
          <cell r="A52" t="str">
            <v>C-CDC-NN-Lu-2-1</v>
          </cell>
          <cell r="C52">
            <v>0.70504392015848405</v>
          </cell>
          <cell r="G52">
            <v>15.882142588463999</v>
          </cell>
        </row>
        <row r="53">
          <cell r="A53" t="str">
            <v>C-CDC-NN-Lu-3-1</v>
          </cell>
          <cell r="C53">
            <v>0.76240524319295799</v>
          </cell>
          <cell r="G53">
            <v>15.7830602963337</v>
          </cell>
        </row>
        <row r="54">
          <cell r="A54" t="str">
            <v>C-CDC-NNN-Lu-1-1</v>
          </cell>
          <cell r="C54">
            <v>0.81219818232081897</v>
          </cell>
          <cell r="G54">
            <v>15.8281235679692</v>
          </cell>
        </row>
        <row r="55">
          <cell r="A55" t="str">
            <v>C-CDC-NNN-Lu-2-1</v>
          </cell>
          <cell r="C55">
            <v>0.79121757976709794</v>
          </cell>
          <cell r="G55">
            <v>15.8167305064787</v>
          </cell>
        </row>
        <row r="56">
          <cell r="A56" t="str">
            <v>C-CDC-NNN-Lu-3-1</v>
          </cell>
          <cell r="C56">
            <v>0.79728934812887897</v>
          </cell>
          <cell r="G56">
            <v>15.828728744963</v>
          </cell>
        </row>
        <row r="57">
          <cell r="A57" t="str">
            <v>C-CDC-NPF100-Lu-1-1</v>
          </cell>
          <cell r="C57">
            <v>0.70192598398647399</v>
          </cell>
          <cell r="G57">
            <v>16.057413448337101</v>
          </cell>
        </row>
        <row r="58">
          <cell r="A58" t="str">
            <v>C-CDC-NPF100-Lu-2-1</v>
          </cell>
          <cell r="C58">
            <v>0.81129394041754599</v>
          </cell>
          <cell r="G58">
            <v>16.077446968210499</v>
          </cell>
        </row>
        <row r="59">
          <cell r="A59" t="str">
            <v>C-CDC-NPF100-Lu-3-1</v>
          </cell>
          <cell r="C59">
            <v>0.73946410515727001</v>
          </cell>
          <cell r="G59">
            <v>16.103935997862301</v>
          </cell>
        </row>
        <row r="60">
          <cell r="A60" t="str">
            <v>C-CDC-NPF100-Lu-swab-1</v>
          </cell>
          <cell r="C60">
            <v>0.83249560688720803</v>
          </cell>
          <cell r="G60">
            <v>15.6960742816929</v>
          </cell>
        </row>
        <row r="61">
          <cell r="A61" t="str">
            <v>C-CDC-NPF5-Lu-1-1</v>
          </cell>
          <cell r="C61">
            <v>0.87161924621600895</v>
          </cell>
          <cell r="G61">
            <v>15.4601719920152</v>
          </cell>
        </row>
        <row r="62">
          <cell r="A62" t="str">
            <v>C-CDC-NPF5-Lu-2-1</v>
          </cell>
          <cell r="C62">
            <v>0.86076946126707299</v>
          </cell>
          <cell r="G62">
            <v>15.472237178128101</v>
          </cell>
        </row>
        <row r="63">
          <cell r="A63" t="str">
            <v>C-CDC-NPF5-Lu-3-1</v>
          </cell>
          <cell r="C63">
            <v>0.83302569115798097</v>
          </cell>
          <cell r="G63">
            <v>15.4874676688219</v>
          </cell>
        </row>
        <row r="64">
          <cell r="A64" t="str">
            <v>C-CDC-NPF-Lu-1-1</v>
          </cell>
          <cell r="C64">
            <v>0.89105420786685396</v>
          </cell>
          <cell r="G64">
            <v>15.356430388120399</v>
          </cell>
        </row>
        <row r="65">
          <cell r="A65" t="str">
            <v>C-CDC-NPF-Lu-2-1</v>
          </cell>
          <cell r="C65">
            <v>0.89732664003363705</v>
          </cell>
          <cell r="G65">
            <v>15.3550290067285</v>
          </cell>
        </row>
        <row r="66">
          <cell r="A66" t="str">
            <v>C-CDC-NPF-Lu-3-1</v>
          </cell>
          <cell r="C66">
            <v>0.87681263454170599</v>
          </cell>
          <cell r="G66">
            <v>15.352875510464999</v>
          </cell>
        </row>
        <row r="67">
          <cell r="A67" t="str">
            <v>C-CDC-NP-Lu-1-1</v>
          </cell>
          <cell r="C67">
            <v>0.895932096943585</v>
          </cell>
          <cell r="G67">
            <v>15.401826583158</v>
          </cell>
        </row>
        <row r="68">
          <cell r="A68" t="str">
            <v>C-CDC-NP-Lu-2-1</v>
          </cell>
          <cell r="C68">
            <v>0.88960329154122797</v>
          </cell>
          <cell r="G68">
            <v>15.4038886995792</v>
          </cell>
        </row>
        <row r="69">
          <cell r="A69" t="str">
            <v>C-CDC-NP-Lu-3-1</v>
          </cell>
          <cell r="C69">
            <v>0.87572976051904305</v>
          </cell>
          <cell r="G69">
            <v>15.4566760225943</v>
          </cell>
        </row>
        <row r="70">
          <cell r="A70" t="str">
            <v>C-CDC-NPN-Lu-1-1</v>
          </cell>
          <cell r="C70">
            <v>0.88330724689323903</v>
          </cell>
          <cell r="G70">
            <v>15.402944626450401</v>
          </cell>
        </row>
        <row r="71">
          <cell r="A71" t="str">
            <v>C-CDC-NPN-Lu-2-1</v>
          </cell>
          <cell r="C71">
            <v>0.88377890255061597</v>
          </cell>
          <cell r="G71">
            <v>15.389338907559599</v>
          </cell>
        </row>
        <row r="72">
          <cell r="A72" t="str">
            <v>C-CDC-NPN-Lu-3-1</v>
          </cell>
          <cell r="C72">
            <v>0.89189508322365296</v>
          </cell>
          <cell r="G72">
            <v>15.3988792948407</v>
          </cell>
        </row>
        <row r="73">
          <cell r="A73" t="str">
            <v>C-CDC-SNF5-Lu-1-1</v>
          </cell>
          <cell r="C73">
            <v>0.70803780908654101</v>
          </cell>
          <cell r="G73">
            <v>16.518763190344501</v>
          </cell>
        </row>
        <row r="74">
          <cell r="A74" t="str">
            <v>C-CDC-SNF5-Lu-2-1</v>
          </cell>
          <cell r="C74">
            <v>0.75101333357709898</v>
          </cell>
          <cell r="G74">
            <v>16.639006391680599</v>
          </cell>
        </row>
        <row r="75">
          <cell r="A75" t="str">
            <v>C-CDC-SNF-Lu-1-1</v>
          </cell>
          <cell r="C75">
            <v>0.75567902147434796</v>
          </cell>
          <cell r="G75">
            <v>16.822184599146201</v>
          </cell>
        </row>
        <row r="76">
          <cell r="A76" t="str">
            <v>C-CDC-SNF-Lu-2-1</v>
          </cell>
          <cell r="C76">
            <v>0.583246874803097</v>
          </cell>
          <cell r="G76">
            <v>16.997364641367898</v>
          </cell>
        </row>
        <row r="77">
          <cell r="A77" t="str">
            <v>C-CDC-SNF-Lu-3-1</v>
          </cell>
          <cell r="C77">
            <v>0.55585649713781404</v>
          </cell>
          <cell r="G77">
            <v>17.014925709618598</v>
          </cell>
        </row>
        <row r="78">
          <cell r="A78" t="str">
            <v>C-CDC-SN-Lu-1-1</v>
          </cell>
          <cell r="C78">
            <v>0.54532766572345903</v>
          </cell>
          <cell r="G78">
            <v>17.164327160533102</v>
          </cell>
        </row>
        <row r="79">
          <cell r="A79" t="str">
            <v>C-CDC-SN-Lu-2-1</v>
          </cell>
          <cell r="C79">
            <v>0.63011625777281699</v>
          </cell>
          <cell r="G79">
            <v>17.071724206665799</v>
          </cell>
        </row>
        <row r="80">
          <cell r="A80" t="str">
            <v>C-CDC-SN-Lu-3-1</v>
          </cell>
          <cell r="C80">
            <v>0.62736628209143497</v>
          </cell>
          <cell r="G80">
            <v>17.085612119452801</v>
          </cell>
        </row>
        <row r="81">
          <cell r="A81" t="str">
            <v>C-CDC-SNN-Lu-1-1</v>
          </cell>
          <cell r="C81">
            <v>0.66507209886885099</v>
          </cell>
          <cell r="G81">
            <v>16.876201842825001</v>
          </cell>
        </row>
        <row r="82">
          <cell r="A82" t="str">
            <v>C-CDC-SNN-Lu-2-1</v>
          </cell>
          <cell r="C82">
            <v>0.68776544253766003</v>
          </cell>
          <cell r="G82">
            <v>16.886442805250802</v>
          </cell>
        </row>
        <row r="83">
          <cell r="A83" t="str">
            <v>C-CDC-SNN-Lu-3-1</v>
          </cell>
          <cell r="C83">
            <v>0.62536037759116403</v>
          </cell>
          <cell r="G83">
            <v>16.9466615649388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7"/>
  <sheetViews>
    <sheetView zoomScale="133" zoomScaleNormal="130" workbookViewId="0">
      <pane ySplit="1" topLeftCell="A54" activePane="bottomLeft" state="frozen"/>
      <selection pane="bottomLeft" activeCell="O18" sqref="O18"/>
    </sheetView>
  </sheetViews>
  <sheetFormatPr baseColWidth="10" defaultColWidth="8.83203125" defaultRowHeight="15" x14ac:dyDescent="0.2"/>
  <cols>
    <col min="1" max="1" width="31.5" style="7" customWidth="1"/>
    <col min="2" max="2" width="12.5" style="7" customWidth="1"/>
    <col min="3" max="3" width="16.6640625" style="7" customWidth="1"/>
    <col min="4" max="4" width="23.5" style="7" customWidth="1"/>
    <col min="5" max="5" width="29.83203125" style="7" customWidth="1"/>
    <col min="6" max="6" width="9.1640625" style="7" customWidth="1"/>
    <col min="7" max="7" width="14.33203125" style="7" customWidth="1"/>
    <col min="8" max="8" width="8.5" style="7" customWidth="1"/>
    <col min="9" max="9" width="9.1640625" style="7" customWidth="1"/>
    <col min="10" max="10" width="11.5" style="23" customWidth="1"/>
    <col min="11" max="11" width="8.83203125" style="7" customWidth="1"/>
    <col min="12" max="12" width="8.83203125" style="7"/>
  </cols>
  <sheetData>
    <row r="1" spans="1:12" s="27" customFormat="1" ht="34" x14ac:dyDescent="0.2">
      <c r="A1" s="24" t="s">
        <v>0</v>
      </c>
      <c r="B1" s="24" t="s">
        <v>3</v>
      </c>
      <c r="C1" s="24" t="s">
        <v>144</v>
      </c>
      <c r="D1" s="24" t="s">
        <v>327</v>
      </c>
      <c r="E1" s="24" t="s">
        <v>1</v>
      </c>
      <c r="F1" s="24" t="s">
        <v>50</v>
      </c>
      <c r="G1" s="24" t="s">
        <v>146</v>
      </c>
      <c r="H1" s="25" t="s">
        <v>145</v>
      </c>
      <c r="I1" s="24" t="s">
        <v>152</v>
      </c>
      <c r="J1" s="26" t="s">
        <v>155</v>
      </c>
      <c r="K1" s="24" t="s">
        <v>153</v>
      </c>
      <c r="L1" s="24" t="s">
        <v>328</v>
      </c>
    </row>
    <row r="2" spans="1:12" s="20" customFormat="1" x14ac:dyDescent="0.2">
      <c r="A2" s="18" t="s">
        <v>329</v>
      </c>
      <c r="B2" s="18" t="s">
        <v>4</v>
      </c>
      <c r="C2" s="18">
        <v>250</v>
      </c>
      <c r="D2" s="18" t="s">
        <v>330</v>
      </c>
      <c r="E2" s="18" t="s">
        <v>333</v>
      </c>
      <c r="F2" s="18" t="s">
        <v>51</v>
      </c>
      <c r="G2" s="18"/>
      <c r="H2" s="19" t="s">
        <v>51</v>
      </c>
      <c r="I2" s="20" t="s">
        <v>154</v>
      </c>
      <c r="J2" s="21">
        <v>8.4532650806304996</v>
      </c>
      <c r="K2" s="18">
        <v>50</v>
      </c>
      <c r="L2" s="18" t="s">
        <v>51</v>
      </c>
    </row>
    <row r="3" spans="1:12" s="20" customFormat="1" x14ac:dyDescent="0.2">
      <c r="A3" s="18"/>
      <c r="B3" s="18" t="s">
        <v>4</v>
      </c>
      <c r="C3" s="18">
        <v>250</v>
      </c>
      <c r="D3" s="18" t="s">
        <v>331</v>
      </c>
      <c r="E3" s="18" t="s">
        <v>334</v>
      </c>
      <c r="F3" s="18" t="s">
        <v>51</v>
      </c>
      <c r="G3" s="18"/>
      <c r="H3" s="19" t="s">
        <v>51</v>
      </c>
      <c r="I3" s="20" t="s">
        <v>154</v>
      </c>
      <c r="J3" s="21">
        <v>8.7511713450537769</v>
      </c>
      <c r="K3" s="18">
        <v>50</v>
      </c>
      <c r="L3" s="18" t="s">
        <v>51</v>
      </c>
    </row>
    <row r="4" spans="1:12" s="20" customFormat="1" x14ac:dyDescent="0.2">
      <c r="A4" s="18"/>
      <c r="B4" s="18" t="s">
        <v>4</v>
      </c>
      <c r="C4" s="18">
        <v>250</v>
      </c>
      <c r="D4" s="18" t="s">
        <v>332</v>
      </c>
      <c r="E4" s="18" t="s">
        <v>335</v>
      </c>
      <c r="F4" s="18" t="s">
        <v>51</v>
      </c>
      <c r="G4" s="18"/>
      <c r="H4" s="19" t="s">
        <v>51</v>
      </c>
      <c r="I4" s="20" t="s">
        <v>154</v>
      </c>
      <c r="J4" s="21">
        <v>7.9371739464887625</v>
      </c>
      <c r="K4" s="18">
        <v>50</v>
      </c>
      <c r="L4" s="18" t="s">
        <v>51</v>
      </c>
    </row>
    <row r="5" spans="1:12" s="2" customFormat="1" x14ac:dyDescent="0.2">
      <c r="A5" s="5" t="s">
        <v>2</v>
      </c>
      <c r="B5" s="5" t="s">
        <v>4</v>
      </c>
      <c r="C5" s="5">
        <v>250</v>
      </c>
      <c r="D5" s="5" t="s">
        <v>52</v>
      </c>
      <c r="E5" s="5" t="s">
        <v>177</v>
      </c>
      <c r="F5" s="5" t="s">
        <v>51</v>
      </c>
      <c r="G5" s="5"/>
      <c r="H5" s="5" t="s">
        <v>51</v>
      </c>
      <c r="I5" s="2" t="s">
        <v>154</v>
      </c>
      <c r="J5" s="9">
        <v>4.1356294859204974</v>
      </c>
      <c r="K5" s="5">
        <v>50</v>
      </c>
      <c r="L5" s="5" t="s">
        <v>51</v>
      </c>
    </row>
    <row r="6" spans="1:12" s="2" customFormat="1" x14ac:dyDescent="0.2">
      <c r="A6" s="5"/>
      <c r="B6" s="5" t="s">
        <v>4</v>
      </c>
      <c r="C6" s="5">
        <v>250</v>
      </c>
      <c r="D6" s="5" t="s">
        <v>53</v>
      </c>
      <c r="E6" s="5" t="s">
        <v>178</v>
      </c>
      <c r="F6" s="5" t="s">
        <v>51</v>
      </c>
      <c r="G6" s="5"/>
      <c r="H6" s="5" t="s">
        <v>51</v>
      </c>
      <c r="I6" s="2" t="s">
        <v>154</v>
      </c>
      <c r="J6" s="9">
        <v>4.7328207707599823</v>
      </c>
      <c r="K6" s="5">
        <v>50</v>
      </c>
      <c r="L6" s="5" t="s">
        <v>51</v>
      </c>
    </row>
    <row r="7" spans="1:12" s="2" customFormat="1" x14ac:dyDescent="0.2">
      <c r="A7" s="5"/>
      <c r="B7" s="5" t="s">
        <v>4</v>
      </c>
      <c r="C7" s="5">
        <v>250</v>
      </c>
      <c r="D7" s="5" t="s">
        <v>54</v>
      </c>
      <c r="E7" s="5" t="s">
        <v>179</v>
      </c>
      <c r="F7" s="5" t="s">
        <v>51</v>
      </c>
      <c r="G7" s="5"/>
      <c r="H7" s="5" t="s">
        <v>51</v>
      </c>
      <c r="I7" s="2" t="s">
        <v>154</v>
      </c>
      <c r="J7" s="9">
        <v>4.9132555707248518</v>
      </c>
      <c r="K7" s="5">
        <v>50</v>
      </c>
      <c r="L7" s="5" t="s">
        <v>51</v>
      </c>
    </row>
    <row r="8" spans="1:12" s="4" customFormat="1" x14ac:dyDescent="0.2">
      <c r="A8" s="6"/>
      <c r="B8" s="6" t="s">
        <v>4</v>
      </c>
      <c r="C8" s="6">
        <v>250</v>
      </c>
      <c r="D8" s="6" t="s">
        <v>55</v>
      </c>
      <c r="E8" s="6" t="s">
        <v>181</v>
      </c>
      <c r="F8" s="6" t="s">
        <v>51</v>
      </c>
      <c r="G8" s="6"/>
      <c r="H8" s="6" t="s">
        <v>51</v>
      </c>
      <c r="I8" s="4" t="s">
        <v>154</v>
      </c>
      <c r="J8" s="13">
        <v>9.6228222168607758</v>
      </c>
      <c r="K8" s="6">
        <v>50</v>
      </c>
      <c r="L8" s="6" t="s">
        <v>51</v>
      </c>
    </row>
    <row r="9" spans="1:12" s="4" customFormat="1" x14ac:dyDescent="0.2">
      <c r="A9" s="6"/>
      <c r="B9" s="6" t="s">
        <v>4</v>
      </c>
      <c r="C9" s="6">
        <v>250</v>
      </c>
      <c r="D9" s="6" t="s">
        <v>56</v>
      </c>
      <c r="E9" s="6" t="s">
        <v>182</v>
      </c>
      <c r="F9" s="6" t="s">
        <v>51</v>
      </c>
      <c r="G9" s="6"/>
      <c r="H9" s="6" t="s">
        <v>51</v>
      </c>
      <c r="I9" s="4" t="s">
        <v>154</v>
      </c>
      <c r="J9" s="13">
        <v>10.112663493664964</v>
      </c>
      <c r="K9" s="6">
        <v>50</v>
      </c>
      <c r="L9" s="6" t="s">
        <v>51</v>
      </c>
    </row>
    <row r="10" spans="1:12" s="4" customFormat="1" x14ac:dyDescent="0.2">
      <c r="A10" s="6"/>
      <c r="B10" s="6" t="s">
        <v>4</v>
      </c>
      <c r="C10" s="6">
        <v>250</v>
      </c>
      <c r="D10" s="6" t="s">
        <v>57</v>
      </c>
      <c r="E10" s="6" t="s">
        <v>183</v>
      </c>
      <c r="F10" s="6" t="s">
        <v>51</v>
      </c>
      <c r="G10" s="6"/>
      <c r="H10" s="6" t="s">
        <v>51</v>
      </c>
      <c r="I10" s="4" t="s">
        <v>154</v>
      </c>
      <c r="J10" s="13">
        <v>8.5671045993902553</v>
      </c>
      <c r="K10" s="6">
        <v>50</v>
      </c>
      <c r="L10" s="6" t="s">
        <v>51</v>
      </c>
    </row>
    <row r="11" spans="1:12" s="2" customFormat="1" ht="16" x14ac:dyDescent="0.2">
      <c r="A11" s="5"/>
      <c r="B11" s="5" t="s">
        <v>4</v>
      </c>
      <c r="C11" s="5">
        <v>250</v>
      </c>
      <c r="D11" s="8" t="s">
        <v>58</v>
      </c>
      <c r="E11" s="5" t="s">
        <v>184</v>
      </c>
      <c r="F11" s="5" t="s">
        <v>51</v>
      </c>
      <c r="G11" s="5"/>
      <c r="H11" s="5" t="s">
        <v>51</v>
      </c>
      <c r="I11" s="2" t="s">
        <v>154</v>
      </c>
      <c r="J11" s="9">
        <v>6.3569646584768007</v>
      </c>
      <c r="K11" s="5">
        <v>50</v>
      </c>
      <c r="L11" s="5" t="s">
        <v>51</v>
      </c>
    </row>
    <row r="12" spans="1:12" s="2" customFormat="1" ht="16" x14ac:dyDescent="0.2">
      <c r="A12" s="5"/>
      <c r="B12" s="5" t="s">
        <v>4</v>
      </c>
      <c r="C12" s="5">
        <v>250</v>
      </c>
      <c r="D12" s="8" t="s">
        <v>60</v>
      </c>
      <c r="E12" s="5" t="s">
        <v>185</v>
      </c>
      <c r="F12" s="5" t="s">
        <v>51</v>
      </c>
      <c r="G12" s="5"/>
      <c r="H12" s="5" t="s">
        <v>51</v>
      </c>
      <c r="I12" s="2" t="s">
        <v>154</v>
      </c>
      <c r="J12" s="9">
        <v>6.0456624989999046</v>
      </c>
      <c r="K12" s="5">
        <v>50</v>
      </c>
      <c r="L12" s="5" t="s">
        <v>51</v>
      </c>
    </row>
    <row r="13" spans="1:12" s="2" customFormat="1" ht="16" x14ac:dyDescent="0.2">
      <c r="A13" s="5"/>
      <c r="B13" s="5" t="s">
        <v>4</v>
      </c>
      <c r="C13" s="5">
        <v>250</v>
      </c>
      <c r="D13" s="8" t="s">
        <v>61</v>
      </c>
      <c r="E13" s="5" t="s">
        <v>186</v>
      </c>
      <c r="F13" s="5" t="s">
        <v>51</v>
      </c>
      <c r="G13" s="5"/>
      <c r="H13" s="5" t="s">
        <v>51</v>
      </c>
      <c r="I13" s="2" t="s">
        <v>154</v>
      </c>
      <c r="J13" s="9">
        <v>5.9583815197073173</v>
      </c>
      <c r="K13" s="5">
        <v>50</v>
      </c>
      <c r="L13" s="5" t="s">
        <v>51</v>
      </c>
    </row>
    <row r="14" spans="1:12" s="4" customFormat="1" x14ac:dyDescent="0.2">
      <c r="A14" s="6"/>
      <c r="B14" s="6" t="s">
        <v>4</v>
      </c>
      <c r="C14" s="6">
        <v>250</v>
      </c>
      <c r="D14" s="6" t="s">
        <v>59</v>
      </c>
      <c r="E14" s="6" t="s">
        <v>187</v>
      </c>
      <c r="F14" s="6" t="s">
        <v>51</v>
      </c>
      <c r="G14" s="6"/>
      <c r="H14" s="6" t="s">
        <v>51</v>
      </c>
      <c r="I14" s="6" t="s">
        <v>154</v>
      </c>
      <c r="J14" s="22">
        <v>14.362176628010705</v>
      </c>
      <c r="K14" s="6">
        <v>50</v>
      </c>
      <c r="L14" s="6" t="s">
        <v>51</v>
      </c>
    </row>
    <row r="15" spans="1:12" s="4" customFormat="1" x14ac:dyDescent="0.2">
      <c r="A15" s="6"/>
      <c r="B15" s="6" t="s">
        <v>4</v>
      </c>
      <c r="C15" s="6">
        <v>250</v>
      </c>
      <c r="D15" s="6" t="s">
        <v>62</v>
      </c>
      <c r="E15" s="6" t="s">
        <v>188</v>
      </c>
      <c r="F15" s="6" t="s">
        <v>51</v>
      </c>
      <c r="G15" s="6"/>
      <c r="H15" s="6" t="s">
        <v>51</v>
      </c>
      <c r="I15" s="6" t="s">
        <v>154</v>
      </c>
      <c r="J15" s="22">
        <v>16.222052305906008</v>
      </c>
      <c r="K15" s="6">
        <v>50</v>
      </c>
      <c r="L15" s="6" t="s">
        <v>51</v>
      </c>
    </row>
    <row r="16" spans="1:12" s="4" customFormat="1" x14ac:dyDescent="0.2">
      <c r="A16" s="6"/>
      <c r="B16" s="6" t="s">
        <v>4</v>
      </c>
      <c r="C16" s="6">
        <v>250</v>
      </c>
      <c r="D16" s="6" t="s">
        <v>63</v>
      </c>
      <c r="E16" s="6" t="s">
        <v>189</v>
      </c>
      <c r="F16" s="6" t="s">
        <v>51</v>
      </c>
      <c r="G16" s="6"/>
      <c r="H16" s="6" t="s">
        <v>51</v>
      </c>
      <c r="I16" s="6" t="s">
        <v>154</v>
      </c>
      <c r="J16" s="22">
        <v>14.076150829050027</v>
      </c>
      <c r="K16" s="6">
        <v>50</v>
      </c>
      <c r="L16" s="6" t="s">
        <v>51</v>
      </c>
    </row>
    <row r="17" spans="1:12" s="2" customFormat="1" x14ac:dyDescent="0.2">
      <c r="A17" s="5" t="s">
        <v>31</v>
      </c>
      <c r="B17" s="5" t="s">
        <v>5</v>
      </c>
      <c r="C17" s="5" t="s">
        <v>24</v>
      </c>
      <c r="D17" s="5" t="s">
        <v>64</v>
      </c>
      <c r="E17" s="5" t="s">
        <v>190</v>
      </c>
      <c r="F17" s="5" t="s">
        <v>51</v>
      </c>
      <c r="G17" s="5"/>
      <c r="H17" s="5" t="s">
        <v>51</v>
      </c>
      <c r="I17" s="2" t="s">
        <v>154</v>
      </c>
      <c r="J17" s="9">
        <v>0.34969222294076779</v>
      </c>
      <c r="K17" s="5">
        <v>50</v>
      </c>
      <c r="L17" s="5" t="s">
        <v>51</v>
      </c>
    </row>
    <row r="18" spans="1:12" s="2" customFormat="1" x14ac:dyDescent="0.2">
      <c r="A18" s="5"/>
      <c r="B18" s="5" t="s">
        <v>5</v>
      </c>
      <c r="C18" s="5" t="s">
        <v>24</v>
      </c>
      <c r="D18" s="5" t="s">
        <v>65</v>
      </c>
      <c r="E18" s="5" t="s">
        <v>191</v>
      </c>
      <c r="F18" s="5" t="s">
        <v>51</v>
      </c>
      <c r="G18" s="5"/>
      <c r="H18" s="5" t="s">
        <v>51</v>
      </c>
      <c r="I18" s="2" t="s">
        <v>154</v>
      </c>
      <c r="J18" s="9">
        <v>1.0650443502351241</v>
      </c>
      <c r="K18" s="5">
        <v>50</v>
      </c>
      <c r="L18" s="5" t="s">
        <v>51</v>
      </c>
    </row>
    <row r="19" spans="1:12" s="2" customFormat="1" x14ac:dyDescent="0.2">
      <c r="A19" s="5"/>
      <c r="B19" s="5" t="s">
        <v>5</v>
      </c>
      <c r="C19" s="5" t="s">
        <v>24</v>
      </c>
      <c r="D19" s="5" t="s">
        <v>66</v>
      </c>
      <c r="E19" s="5" t="s">
        <v>192</v>
      </c>
      <c r="F19" s="5" t="s">
        <v>51</v>
      </c>
      <c r="G19" s="5"/>
      <c r="H19" s="5" t="s">
        <v>51</v>
      </c>
      <c r="I19" s="2" t="s">
        <v>154</v>
      </c>
      <c r="J19" s="9">
        <v>1.8841864067128131</v>
      </c>
      <c r="K19" s="5">
        <v>50</v>
      </c>
      <c r="L19" s="5" t="s">
        <v>51</v>
      </c>
    </row>
    <row r="20" spans="1:12" s="49" customFormat="1" x14ac:dyDescent="0.2">
      <c r="A20" s="40"/>
      <c r="B20" s="40" t="s">
        <v>137</v>
      </c>
      <c r="C20" s="40" t="s">
        <v>138</v>
      </c>
      <c r="D20" s="40" t="s">
        <v>136</v>
      </c>
      <c r="E20" s="5" t="s">
        <v>193</v>
      </c>
      <c r="F20" s="5" t="s">
        <v>51</v>
      </c>
      <c r="G20" s="5" t="s">
        <v>342</v>
      </c>
      <c r="H20" s="5" t="s">
        <v>51</v>
      </c>
      <c r="I20" s="2" t="s">
        <v>154</v>
      </c>
      <c r="J20" s="48">
        <v>9.4995146078243824</v>
      </c>
      <c r="K20" s="40">
        <v>50</v>
      </c>
      <c r="L20" s="40" t="s">
        <v>51</v>
      </c>
    </row>
    <row r="21" spans="1:12" s="2" customFormat="1" x14ac:dyDescent="0.2">
      <c r="A21" s="5"/>
      <c r="B21" s="5" t="s">
        <v>5</v>
      </c>
      <c r="C21" s="5" t="s">
        <v>24</v>
      </c>
      <c r="D21" s="5" t="s">
        <v>67</v>
      </c>
      <c r="E21" s="5" t="s">
        <v>194</v>
      </c>
      <c r="F21" s="5" t="s">
        <v>51</v>
      </c>
      <c r="G21" s="5"/>
      <c r="H21" s="5" t="s">
        <v>51</v>
      </c>
      <c r="I21" s="2" t="s">
        <v>154</v>
      </c>
      <c r="J21" s="9">
        <v>4.2243387919711183E-2</v>
      </c>
      <c r="K21" s="5">
        <v>50</v>
      </c>
      <c r="L21" s="5" t="s">
        <v>51</v>
      </c>
    </row>
    <row r="22" spans="1:12" s="2" customFormat="1" x14ac:dyDescent="0.2">
      <c r="A22" s="5"/>
      <c r="B22" s="5" t="s">
        <v>5</v>
      </c>
      <c r="C22" s="5" t="s">
        <v>24</v>
      </c>
      <c r="D22" s="5" t="s">
        <v>68</v>
      </c>
      <c r="E22" s="5" t="s">
        <v>195</v>
      </c>
      <c r="F22" s="5" t="s">
        <v>51</v>
      </c>
      <c r="G22" s="5"/>
      <c r="H22" s="5" t="s">
        <v>51</v>
      </c>
      <c r="I22" s="2" t="s">
        <v>154</v>
      </c>
      <c r="J22" s="9">
        <v>5.6764552517111849E-2</v>
      </c>
      <c r="K22" s="5">
        <v>50</v>
      </c>
      <c r="L22" s="5" t="s">
        <v>51</v>
      </c>
    </row>
    <row r="23" spans="1:12" s="2" customFormat="1" x14ac:dyDescent="0.2">
      <c r="A23" s="5"/>
      <c r="B23" s="5" t="s">
        <v>5</v>
      </c>
      <c r="C23" s="5" t="s">
        <v>24</v>
      </c>
      <c r="D23" s="5" t="s">
        <v>69</v>
      </c>
      <c r="E23" s="5" t="s">
        <v>196</v>
      </c>
      <c r="F23" s="5" t="s">
        <v>51</v>
      </c>
      <c r="G23" s="5"/>
      <c r="H23" s="5" t="s">
        <v>51</v>
      </c>
      <c r="I23" s="2" t="s">
        <v>154</v>
      </c>
      <c r="J23" s="9">
        <v>1.5841270469891686E-2</v>
      </c>
      <c r="K23" s="5">
        <v>50</v>
      </c>
      <c r="L23" s="5" t="s">
        <v>51</v>
      </c>
    </row>
    <row r="24" spans="1:12" s="2" customFormat="1" x14ac:dyDescent="0.2">
      <c r="A24" s="5"/>
      <c r="B24" s="5" t="s">
        <v>5</v>
      </c>
      <c r="C24" s="5" t="s">
        <v>24</v>
      </c>
      <c r="D24" s="5" t="s">
        <v>70</v>
      </c>
      <c r="E24" s="5" t="s">
        <v>197</v>
      </c>
      <c r="F24" s="5" t="s">
        <v>51</v>
      </c>
      <c r="G24" s="5"/>
      <c r="H24" s="5" t="s">
        <v>51</v>
      </c>
      <c r="I24" s="2" t="s">
        <v>154</v>
      </c>
      <c r="J24" s="9">
        <v>0.12675972321641618</v>
      </c>
      <c r="K24" s="5">
        <v>50</v>
      </c>
      <c r="L24" s="5" t="s">
        <v>51</v>
      </c>
    </row>
    <row r="25" spans="1:12" s="2" customFormat="1" x14ac:dyDescent="0.2">
      <c r="A25" s="5"/>
      <c r="B25" s="5" t="s">
        <v>5</v>
      </c>
      <c r="C25" s="5" t="s">
        <v>24</v>
      </c>
      <c r="D25" s="5" t="s">
        <v>71</v>
      </c>
      <c r="E25" s="5" t="s">
        <v>198</v>
      </c>
      <c r="F25" s="5" t="s">
        <v>51</v>
      </c>
      <c r="G25" s="5"/>
      <c r="H25" s="5" t="s">
        <v>51</v>
      </c>
      <c r="I25" s="2" t="s">
        <v>154</v>
      </c>
      <c r="J25" s="9">
        <v>7.9038415652588845E-2</v>
      </c>
      <c r="K25" s="5">
        <v>50</v>
      </c>
      <c r="L25" s="5" t="s">
        <v>51</v>
      </c>
    </row>
    <row r="26" spans="1:12" s="2" customFormat="1" x14ac:dyDescent="0.2">
      <c r="A26" s="5"/>
      <c r="B26" s="5" t="s">
        <v>5</v>
      </c>
      <c r="C26" s="5" t="s">
        <v>24</v>
      </c>
      <c r="D26" s="5" t="s">
        <v>72</v>
      </c>
      <c r="E26" s="5" t="s">
        <v>199</v>
      </c>
      <c r="F26" s="5" t="s">
        <v>51</v>
      </c>
      <c r="G26" s="5"/>
      <c r="H26" s="5" t="s">
        <v>51</v>
      </c>
      <c r="I26" s="2" t="s">
        <v>154</v>
      </c>
      <c r="J26" s="9">
        <v>4.1756144118348888E-2</v>
      </c>
      <c r="K26" s="5">
        <v>50</v>
      </c>
      <c r="L26" s="5" t="s">
        <v>51</v>
      </c>
    </row>
    <row r="27" spans="1:12" s="1" customFormat="1" x14ac:dyDescent="0.2">
      <c r="A27" s="5"/>
      <c r="B27" s="5" t="s">
        <v>5</v>
      </c>
      <c r="C27" s="5" t="s">
        <v>24</v>
      </c>
      <c r="D27" s="10" t="s">
        <v>73</v>
      </c>
      <c r="E27" s="5" t="s">
        <v>200</v>
      </c>
      <c r="F27" s="5" t="s">
        <v>51</v>
      </c>
      <c r="G27" s="5"/>
      <c r="H27" s="5" t="s">
        <v>51</v>
      </c>
      <c r="I27" s="2" t="s">
        <v>154</v>
      </c>
      <c r="J27" s="15">
        <v>13.9673933506533</v>
      </c>
      <c r="K27" s="5">
        <v>50</v>
      </c>
      <c r="L27" s="5" t="s">
        <v>51</v>
      </c>
    </row>
    <row r="28" spans="1:12" s="1" customFormat="1" x14ac:dyDescent="0.2">
      <c r="A28" s="5"/>
      <c r="B28" s="5" t="s">
        <v>5</v>
      </c>
      <c r="C28" s="5" t="s">
        <v>24</v>
      </c>
      <c r="D28" s="5" t="s">
        <v>74</v>
      </c>
      <c r="E28" s="5" t="s">
        <v>201</v>
      </c>
      <c r="F28" s="5" t="s">
        <v>140</v>
      </c>
      <c r="G28" s="5" t="s">
        <v>141</v>
      </c>
      <c r="H28" s="5" t="s">
        <v>148</v>
      </c>
      <c r="I28" s="5" t="s">
        <v>148</v>
      </c>
      <c r="J28" s="38" t="s">
        <v>148</v>
      </c>
      <c r="K28" s="5" t="s">
        <v>148</v>
      </c>
      <c r="L28" s="5" t="s">
        <v>148</v>
      </c>
    </row>
    <row r="29" spans="1:12" s="1" customFormat="1" x14ac:dyDescent="0.2">
      <c r="A29" s="5"/>
      <c r="B29" s="5" t="s">
        <v>5</v>
      </c>
      <c r="C29" s="5" t="s">
        <v>24</v>
      </c>
      <c r="D29" s="10" t="s">
        <v>75</v>
      </c>
      <c r="E29" s="5" t="s">
        <v>202</v>
      </c>
      <c r="F29" s="5" t="s">
        <v>51</v>
      </c>
      <c r="G29" s="5"/>
      <c r="H29" s="5" t="s">
        <v>51</v>
      </c>
      <c r="I29" s="2" t="s">
        <v>154</v>
      </c>
      <c r="J29" s="15">
        <v>5.2765540871267698</v>
      </c>
      <c r="K29" s="5">
        <v>50</v>
      </c>
      <c r="L29" s="5" t="s">
        <v>51</v>
      </c>
    </row>
    <row r="30" spans="1:12" s="1" customFormat="1" x14ac:dyDescent="0.2">
      <c r="A30" s="5"/>
      <c r="B30" s="5" t="s">
        <v>4</v>
      </c>
      <c r="C30" s="5">
        <v>250</v>
      </c>
      <c r="D30" s="5" t="s">
        <v>76</v>
      </c>
      <c r="E30" s="5" t="s">
        <v>203</v>
      </c>
      <c r="F30" s="5" t="s">
        <v>51</v>
      </c>
      <c r="G30" s="5" t="s">
        <v>142</v>
      </c>
      <c r="H30" s="5" t="s">
        <v>51</v>
      </c>
      <c r="I30" s="2" t="s">
        <v>154</v>
      </c>
      <c r="J30" s="15">
        <v>8.5123686885801408</v>
      </c>
      <c r="K30" s="5">
        <v>50</v>
      </c>
      <c r="L30" s="5" t="s">
        <v>51</v>
      </c>
    </row>
    <row r="31" spans="1:12" s="1" customFormat="1" x14ac:dyDescent="0.2">
      <c r="A31" s="5"/>
      <c r="B31" s="5" t="s">
        <v>4</v>
      </c>
      <c r="C31" s="5">
        <v>250</v>
      </c>
      <c r="D31" s="5" t="s">
        <v>77</v>
      </c>
      <c r="E31" s="5" t="s">
        <v>204</v>
      </c>
      <c r="F31" s="5" t="s">
        <v>51</v>
      </c>
      <c r="G31" s="5" t="s">
        <v>142</v>
      </c>
      <c r="H31" s="5" t="s">
        <v>51</v>
      </c>
      <c r="I31" s="2" t="s">
        <v>154</v>
      </c>
      <c r="J31" s="15">
        <v>7.0740615234007294</v>
      </c>
      <c r="K31" s="5">
        <v>50</v>
      </c>
      <c r="L31" s="5" t="s">
        <v>51</v>
      </c>
    </row>
    <row r="32" spans="1:12" s="1" customFormat="1" x14ac:dyDescent="0.2">
      <c r="A32" s="5"/>
      <c r="B32" s="5" t="s">
        <v>4</v>
      </c>
      <c r="C32" s="5">
        <v>250</v>
      </c>
      <c r="D32" s="5" t="s">
        <v>78</v>
      </c>
      <c r="E32" s="5" t="s">
        <v>205</v>
      </c>
      <c r="F32" s="5" t="s">
        <v>51</v>
      </c>
      <c r="G32" s="5" t="s">
        <v>142</v>
      </c>
      <c r="H32" s="5" t="s">
        <v>51</v>
      </c>
      <c r="I32" s="2" t="s">
        <v>154</v>
      </c>
      <c r="J32" s="15">
        <v>6.1704130426597388</v>
      </c>
      <c r="K32" s="5">
        <v>50</v>
      </c>
      <c r="L32" s="5" t="s">
        <v>51</v>
      </c>
    </row>
    <row r="33" spans="1:12" s="1" customFormat="1" x14ac:dyDescent="0.2">
      <c r="A33" s="5"/>
      <c r="B33" s="5" t="s">
        <v>4</v>
      </c>
      <c r="C33" s="5" t="s">
        <v>143</v>
      </c>
      <c r="D33" s="5" t="s">
        <v>76</v>
      </c>
      <c r="E33" s="5"/>
      <c r="F33" s="5" t="s">
        <v>51</v>
      </c>
      <c r="G33" s="5"/>
      <c r="H33" s="5"/>
      <c r="J33" s="15"/>
      <c r="K33" s="5"/>
      <c r="L33" s="5"/>
    </row>
    <row r="34" spans="1:12" s="1" customFormat="1" x14ac:dyDescent="0.2">
      <c r="A34" s="5"/>
      <c r="B34" s="5" t="s">
        <v>4</v>
      </c>
      <c r="C34" s="5" t="s">
        <v>143</v>
      </c>
      <c r="D34" s="5" t="s">
        <v>77</v>
      </c>
      <c r="E34" s="5"/>
      <c r="F34" s="5" t="s">
        <v>51</v>
      </c>
      <c r="G34" s="5"/>
      <c r="H34" s="5"/>
      <c r="J34" s="15"/>
      <c r="K34" s="5"/>
      <c r="L34" s="5"/>
    </row>
    <row r="35" spans="1:12" s="1" customFormat="1" x14ac:dyDescent="0.2">
      <c r="A35" s="5"/>
      <c r="B35" s="5" t="s">
        <v>4</v>
      </c>
      <c r="C35" s="5" t="s">
        <v>143</v>
      </c>
      <c r="D35" s="5" t="s">
        <v>78</v>
      </c>
      <c r="E35" s="5"/>
      <c r="F35" s="5" t="s">
        <v>51</v>
      </c>
      <c r="G35" s="5"/>
      <c r="H35" s="5"/>
      <c r="J35" s="15"/>
      <c r="K35" s="5"/>
      <c r="L35" s="5"/>
    </row>
    <row r="36" spans="1:12" s="11" customFormat="1" x14ac:dyDescent="0.2">
      <c r="A36" s="10"/>
      <c r="B36" s="10" t="s">
        <v>4</v>
      </c>
      <c r="C36" s="10">
        <v>250</v>
      </c>
      <c r="D36" s="10" t="s">
        <v>79</v>
      </c>
      <c r="E36" s="10" t="s">
        <v>206</v>
      </c>
      <c r="F36" s="10" t="s">
        <v>51</v>
      </c>
      <c r="G36" s="10"/>
      <c r="H36" s="10" t="s">
        <v>51</v>
      </c>
      <c r="I36" s="2" t="s">
        <v>154</v>
      </c>
      <c r="J36" s="16">
        <v>3.0007463072569149</v>
      </c>
      <c r="K36" s="5">
        <v>50</v>
      </c>
      <c r="L36" s="10" t="s">
        <v>51</v>
      </c>
    </row>
    <row r="37" spans="1:12" s="11" customFormat="1" x14ac:dyDescent="0.2">
      <c r="A37" s="10"/>
      <c r="B37" s="10" t="s">
        <v>4</v>
      </c>
      <c r="C37" s="10">
        <v>250</v>
      </c>
      <c r="D37" s="10" t="s">
        <v>80</v>
      </c>
      <c r="E37" s="10" t="s">
        <v>207</v>
      </c>
      <c r="F37" s="10" t="s">
        <v>51</v>
      </c>
      <c r="G37" s="10"/>
      <c r="H37" s="10" t="s">
        <v>51</v>
      </c>
      <c r="I37" s="2" t="s">
        <v>154</v>
      </c>
      <c r="J37" s="16">
        <v>9.3625483444095945</v>
      </c>
      <c r="K37" s="5">
        <v>50</v>
      </c>
      <c r="L37" s="10" t="s">
        <v>51</v>
      </c>
    </row>
    <row r="38" spans="1:12" s="11" customFormat="1" x14ac:dyDescent="0.2">
      <c r="A38" s="10"/>
      <c r="B38" s="10" t="s">
        <v>4</v>
      </c>
      <c r="C38" s="10">
        <v>250</v>
      </c>
      <c r="D38" s="10" t="s">
        <v>81</v>
      </c>
      <c r="E38" s="10" t="s">
        <v>208</v>
      </c>
      <c r="F38" s="10" t="s">
        <v>51</v>
      </c>
      <c r="G38" s="10"/>
      <c r="H38" s="10" t="s">
        <v>51</v>
      </c>
      <c r="I38" s="2" t="s">
        <v>154</v>
      </c>
      <c r="J38" s="16">
        <v>9.2419157911667718</v>
      </c>
      <c r="K38" s="5">
        <v>50</v>
      </c>
      <c r="L38" s="10" t="s">
        <v>51</v>
      </c>
    </row>
    <row r="39" spans="1:12" s="3" customFormat="1" x14ac:dyDescent="0.2">
      <c r="A39" s="6"/>
      <c r="B39" s="6" t="s">
        <v>5</v>
      </c>
      <c r="C39" s="6" t="s">
        <v>24</v>
      </c>
      <c r="D39" s="39" t="s">
        <v>82</v>
      </c>
      <c r="E39" s="6" t="s">
        <v>209</v>
      </c>
      <c r="F39" s="6" t="s">
        <v>51</v>
      </c>
      <c r="G39" s="6"/>
      <c r="H39" s="6" t="s">
        <v>51</v>
      </c>
      <c r="I39" s="6" t="s">
        <v>154</v>
      </c>
      <c r="J39" s="22">
        <v>1.7224154652782337</v>
      </c>
      <c r="K39" s="6">
        <v>50</v>
      </c>
      <c r="L39" s="6" t="s">
        <v>51</v>
      </c>
    </row>
    <row r="40" spans="1:12" s="3" customFormat="1" x14ac:dyDescent="0.2">
      <c r="A40" s="6"/>
      <c r="B40" s="6" t="s">
        <v>5</v>
      </c>
      <c r="C40" s="6" t="s">
        <v>24</v>
      </c>
      <c r="D40" s="39" t="s">
        <v>83</v>
      </c>
      <c r="E40" s="6" t="s">
        <v>210</v>
      </c>
      <c r="F40" s="6" t="s">
        <v>51</v>
      </c>
      <c r="G40" s="6"/>
      <c r="H40" s="6" t="s">
        <v>51</v>
      </c>
      <c r="I40" s="6" t="s">
        <v>154</v>
      </c>
      <c r="J40" s="22">
        <v>6.6720473500134503</v>
      </c>
      <c r="K40" s="6">
        <v>50</v>
      </c>
      <c r="L40" s="6" t="s">
        <v>51</v>
      </c>
    </row>
    <row r="41" spans="1:12" s="3" customFormat="1" x14ac:dyDescent="0.2">
      <c r="A41" s="6"/>
      <c r="B41" s="6" t="s">
        <v>5</v>
      </c>
      <c r="C41" s="6" t="s">
        <v>24</v>
      </c>
      <c r="D41" s="39" t="s">
        <v>84</v>
      </c>
      <c r="E41" s="6" t="s">
        <v>211</v>
      </c>
      <c r="F41" s="6" t="s">
        <v>51</v>
      </c>
      <c r="G41" s="6"/>
      <c r="H41" s="6" t="s">
        <v>51</v>
      </c>
      <c r="I41" s="6" t="s">
        <v>154</v>
      </c>
      <c r="J41" s="22">
        <v>4.9141214618467064</v>
      </c>
      <c r="K41" s="6">
        <v>50</v>
      </c>
      <c r="L41" s="6" t="s">
        <v>51</v>
      </c>
    </row>
    <row r="42" spans="1:12" s="47" customFormat="1" x14ac:dyDescent="0.2">
      <c r="A42" s="29"/>
      <c r="B42" s="29" t="s">
        <v>137</v>
      </c>
      <c r="C42" s="29" t="s">
        <v>138</v>
      </c>
      <c r="D42" s="29" t="s">
        <v>336</v>
      </c>
      <c r="E42" s="12" t="s">
        <v>337</v>
      </c>
      <c r="F42" s="12" t="s">
        <v>51</v>
      </c>
      <c r="G42" s="12" t="s">
        <v>342</v>
      </c>
      <c r="H42" s="12" t="s">
        <v>51</v>
      </c>
      <c r="I42" s="14" t="s">
        <v>154</v>
      </c>
      <c r="J42" s="46">
        <v>17.819915959836457</v>
      </c>
      <c r="K42" s="29">
        <v>50</v>
      </c>
      <c r="L42" s="29" t="s">
        <v>51</v>
      </c>
    </row>
    <row r="43" spans="1:12" s="3" customFormat="1" x14ac:dyDescent="0.2">
      <c r="A43" s="6"/>
      <c r="B43" s="6" t="s">
        <v>5</v>
      </c>
      <c r="C43" s="6" t="s">
        <v>24</v>
      </c>
      <c r="D43" s="39" t="s">
        <v>85</v>
      </c>
      <c r="E43" s="6" t="s">
        <v>212</v>
      </c>
      <c r="F43" s="6" t="s">
        <v>51</v>
      </c>
      <c r="G43" s="6"/>
      <c r="H43" s="6" t="s">
        <v>51</v>
      </c>
      <c r="I43" s="6" t="s">
        <v>154</v>
      </c>
      <c r="J43" s="22">
        <v>0.28147856460516435</v>
      </c>
      <c r="K43" s="6">
        <v>50</v>
      </c>
      <c r="L43" s="6" t="s">
        <v>51</v>
      </c>
    </row>
    <row r="44" spans="1:12" s="3" customFormat="1" x14ac:dyDescent="0.2">
      <c r="A44" s="6"/>
      <c r="B44" s="6" t="s">
        <v>5</v>
      </c>
      <c r="C44" s="6" t="s">
        <v>24</v>
      </c>
      <c r="D44" s="39" t="s">
        <v>86</v>
      </c>
      <c r="E44" s="6" t="s">
        <v>213</v>
      </c>
      <c r="F44" s="6" t="s">
        <v>51</v>
      </c>
      <c r="G44" s="6"/>
      <c r="H44" s="6" t="s">
        <v>51</v>
      </c>
      <c r="I44" s="6" t="s">
        <v>154</v>
      </c>
      <c r="J44" s="22">
        <v>0.60743949304689615</v>
      </c>
      <c r="K44" s="6">
        <v>50</v>
      </c>
      <c r="L44" s="6" t="s">
        <v>51</v>
      </c>
    </row>
    <row r="45" spans="1:12" s="3" customFormat="1" x14ac:dyDescent="0.2">
      <c r="A45" s="6"/>
      <c r="B45" s="6" t="s">
        <v>5</v>
      </c>
      <c r="C45" s="6" t="s">
        <v>24</v>
      </c>
      <c r="D45" s="39" t="s">
        <v>87</v>
      </c>
      <c r="E45" s="6" t="s">
        <v>214</v>
      </c>
      <c r="F45" s="6" t="s">
        <v>51</v>
      </c>
      <c r="G45" s="6"/>
      <c r="H45" s="6" t="s">
        <v>51</v>
      </c>
      <c r="I45" s="6" t="s">
        <v>154</v>
      </c>
      <c r="J45" s="22">
        <v>9.3340042148862823E-2</v>
      </c>
      <c r="K45" s="6">
        <v>50</v>
      </c>
      <c r="L45" s="6" t="s">
        <v>51</v>
      </c>
    </row>
    <row r="46" spans="1:12" s="3" customFormat="1" x14ac:dyDescent="0.2">
      <c r="A46" s="6"/>
      <c r="B46" s="6" t="s">
        <v>5</v>
      </c>
      <c r="C46" s="6" t="s">
        <v>24</v>
      </c>
      <c r="D46" s="39" t="s">
        <v>88</v>
      </c>
      <c r="E46" s="6" t="s">
        <v>215</v>
      </c>
      <c r="F46" s="6" t="s">
        <v>51</v>
      </c>
      <c r="G46" s="6"/>
      <c r="H46" s="6" t="s">
        <v>51</v>
      </c>
      <c r="I46" s="6" t="s">
        <v>154</v>
      </c>
      <c r="J46" s="22">
        <v>0.74526189903232631</v>
      </c>
      <c r="K46" s="6">
        <v>50</v>
      </c>
      <c r="L46" s="6" t="s">
        <v>51</v>
      </c>
    </row>
    <row r="47" spans="1:12" s="3" customFormat="1" x14ac:dyDescent="0.2">
      <c r="A47" s="6"/>
      <c r="B47" s="6" t="s">
        <v>5</v>
      </c>
      <c r="C47" s="6" t="s">
        <v>24</v>
      </c>
      <c r="D47" s="39" t="s">
        <v>89</v>
      </c>
      <c r="E47" s="6" t="s">
        <v>216</v>
      </c>
      <c r="F47" s="6" t="s">
        <v>51</v>
      </c>
      <c r="G47" s="6"/>
      <c r="H47" s="6" t="s">
        <v>51</v>
      </c>
      <c r="I47" s="6" t="s">
        <v>154</v>
      </c>
      <c r="J47" s="22">
        <v>0.1502191303333261</v>
      </c>
      <c r="K47" s="6">
        <v>50</v>
      </c>
      <c r="L47" s="6" t="s">
        <v>51</v>
      </c>
    </row>
    <row r="48" spans="1:12" s="3" customFormat="1" x14ac:dyDescent="0.2">
      <c r="A48" s="6"/>
      <c r="B48" s="6" t="s">
        <v>5</v>
      </c>
      <c r="C48" s="6" t="s">
        <v>24</v>
      </c>
      <c r="D48" s="39" t="s">
        <v>90</v>
      </c>
      <c r="E48" s="6" t="s">
        <v>217</v>
      </c>
      <c r="F48" s="6" t="s">
        <v>51</v>
      </c>
      <c r="G48" s="6"/>
      <c r="H48" s="6" t="s">
        <v>51</v>
      </c>
      <c r="I48" s="6" t="s">
        <v>154</v>
      </c>
      <c r="J48" s="22">
        <v>0.13709318690614225</v>
      </c>
      <c r="K48" s="6">
        <v>50</v>
      </c>
      <c r="L48" s="6" t="s">
        <v>51</v>
      </c>
    </row>
    <row r="49" spans="1:12" s="3" customFormat="1" x14ac:dyDescent="0.2">
      <c r="A49" s="6"/>
      <c r="B49" s="6" t="s">
        <v>5</v>
      </c>
      <c r="C49" s="6" t="s">
        <v>24</v>
      </c>
      <c r="D49" s="39" t="s">
        <v>91</v>
      </c>
      <c r="E49" s="6" t="s">
        <v>218</v>
      </c>
      <c r="F49" s="6" t="s">
        <v>51</v>
      </c>
      <c r="G49" s="6"/>
      <c r="H49" s="6" t="s">
        <v>51</v>
      </c>
      <c r="I49" s="6" t="s">
        <v>154</v>
      </c>
      <c r="J49" s="22">
        <v>24.803534259377255</v>
      </c>
      <c r="K49" s="6">
        <v>50</v>
      </c>
      <c r="L49" s="6" t="s">
        <v>51</v>
      </c>
    </row>
    <row r="50" spans="1:12" s="3" customFormat="1" x14ac:dyDescent="0.2">
      <c r="A50" s="6"/>
      <c r="B50" s="6" t="s">
        <v>5</v>
      </c>
      <c r="C50" s="6" t="s">
        <v>24</v>
      </c>
      <c r="D50" s="39" t="s">
        <v>92</v>
      </c>
      <c r="E50" s="6" t="s">
        <v>219</v>
      </c>
      <c r="F50" s="6" t="s">
        <v>51</v>
      </c>
      <c r="G50" s="6"/>
      <c r="H50" s="6" t="s">
        <v>51</v>
      </c>
      <c r="I50" s="6" t="s">
        <v>154</v>
      </c>
      <c r="J50" s="22">
        <v>12.056978604703851</v>
      </c>
      <c r="K50" s="6">
        <v>50</v>
      </c>
      <c r="L50" s="6" t="s">
        <v>51</v>
      </c>
    </row>
    <row r="51" spans="1:12" s="3" customFormat="1" x14ac:dyDescent="0.2">
      <c r="A51" s="6"/>
      <c r="B51" s="6" t="s">
        <v>5</v>
      </c>
      <c r="C51" s="6" t="s">
        <v>24</v>
      </c>
      <c r="D51" s="39" t="s">
        <v>93</v>
      </c>
      <c r="E51" s="6" t="s">
        <v>220</v>
      </c>
      <c r="F51" s="6" t="s">
        <v>51</v>
      </c>
      <c r="G51" s="6"/>
      <c r="H51" s="6" t="s">
        <v>51</v>
      </c>
      <c r="I51" s="6" t="s">
        <v>154</v>
      </c>
      <c r="J51" s="22">
        <v>13.56356994180366</v>
      </c>
      <c r="K51" s="6">
        <v>50</v>
      </c>
      <c r="L51" s="6" t="s">
        <v>51</v>
      </c>
    </row>
    <row r="52" spans="1:12" s="3" customFormat="1" x14ac:dyDescent="0.2">
      <c r="A52" s="6"/>
      <c r="B52" s="6" t="s">
        <v>4</v>
      </c>
      <c r="C52" s="6">
        <v>250</v>
      </c>
      <c r="D52" s="39" t="s">
        <v>94</v>
      </c>
      <c r="E52" s="6" t="s">
        <v>221</v>
      </c>
      <c r="F52" s="6" t="s">
        <v>51</v>
      </c>
      <c r="G52" s="6"/>
      <c r="H52" s="6" t="s">
        <v>51</v>
      </c>
      <c r="I52" s="6" t="s">
        <v>154</v>
      </c>
      <c r="J52" s="22">
        <v>28.991971454058877</v>
      </c>
      <c r="K52" s="6">
        <v>50</v>
      </c>
      <c r="L52" s="6" t="s">
        <v>51</v>
      </c>
    </row>
    <row r="53" spans="1:12" s="3" customFormat="1" x14ac:dyDescent="0.2">
      <c r="A53" s="6"/>
      <c r="B53" s="6" t="s">
        <v>4</v>
      </c>
      <c r="C53" s="6">
        <v>250</v>
      </c>
      <c r="D53" s="39" t="s">
        <v>95</v>
      </c>
      <c r="E53" s="6" t="s">
        <v>222</v>
      </c>
      <c r="F53" s="6" t="s">
        <v>51</v>
      </c>
      <c r="G53" s="6"/>
      <c r="H53" s="6" t="s">
        <v>51</v>
      </c>
      <c r="I53" s="6" t="s">
        <v>154</v>
      </c>
      <c r="J53" s="22">
        <v>29.798365971425739</v>
      </c>
      <c r="K53" s="6">
        <v>50</v>
      </c>
      <c r="L53" s="6" t="s">
        <v>51</v>
      </c>
    </row>
    <row r="54" spans="1:12" s="3" customFormat="1" x14ac:dyDescent="0.2">
      <c r="A54" s="6"/>
      <c r="B54" s="6" t="s">
        <v>4</v>
      </c>
      <c r="C54" s="6">
        <v>250</v>
      </c>
      <c r="D54" s="39" t="s">
        <v>96</v>
      </c>
      <c r="E54" s="6" t="s">
        <v>223</v>
      </c>
      <c r="F54" s="6" t="s">
        <v>51</v>
      </c>
      <c r="G54" s="6"/>
      <c r="H54" s="6" t="s">
        <v>51</v>
      </c>
      <c r="I54" s="6" t="s">
        <v>154</v>
      </c>
      <c r="J54" s="22">
        <v>33.500417710944028</v>
      </c>
      <c r="K54" s="6">
        <v>50</v>
      </c>
      <c r="L54" s="6" t="s">
        <v>51</v>
      </c>
    </row>
    <row r="55" spans="1:12" s="3" customFormat="1" x14ac:dyDescent="0.2">
      <c r="A55" s="6"/>
      <c r="B55" s="6" t="s">
        <v>4</v>
      </c>
      <c r="C55" s="6" t="s">
        <v>143</v>
      </c>
      <c r="D55" s="6" t="s">
        <v>94</v>
      </c>
      <c r="E55" s="6"/>
      <c r="F55" s="6" t="s">
        <v>51</v>
      </c>
      <c r="G55" s="6"/>
      <c r="H55" s="6"/>
      <c r="J55" s="17"/>
      <c r="K55" s="6"/>
      <c r="L55" s="6"/>
    </row>
    <row r="56" spans="1:12" s="3" customFormat="1" x14ac:dyDescent="0.2">
      <c r="A56" s="6"/>
      <c r="B56" s="6" t="s">
        <v>4</v>
      </c>
      <c r="C56" s="6" t="s">
        <v>143</v>
      </c>
      <c r="D56" s="6" t="s">
        <v>95</v>
      </c>
      <c r="E56" s="6"/>
      <c r="F56" s="6" t="s">
        <v>51</v>
      </c>
      <c r="G56" s="6"/>
      <c r="H56" s="6"/>
      <c r="J56" s="17"/>
      <c r="K56" s="6"/>
      <c r="L56" s="6"/>
    </row>
    <row r="57" spans="1:12" s="3" customFormat="1" x14ac:dyDescent="0.2">
      <c r="A57" s="6"/>
      <c r="B57" s="6" t="s">
        <v>4</v>
      </c>
      <c r="C57" s="6" t="s">
        <v>143</v>
      </c>
      <c r="D57" s="6" t="s">
        <v>96</v>
      </c>
      <c r="E57" s="6"/>
      <c r="F57" s="6" t="s">
        <v>51</v>
      </c>
      <c r="G57" s="6"/>
      <c r="H57" s="6"/>
      <c r="J57" s="17"/>
      <c r="K57" s="6"/>
      <c r="L57" s="6"/>
    </row>
    <row r="58" spans="1:12" s="3" customFormat="1" x14ac:dyDescent="0.2">
      <c r="A58" s="6"/>
      <c r="B58" s="6" t="s">
        <v>4</v>
      </c>
      <c r="C58" s="6">
        <v>250</v>
      </c>
      <c r="D58" s="39" t="s">
        <v>97</v>
      </c>
      <c r="E58" s="6" t="s">
        <v>224</v>
      </c>
      <c r="F58" s="6" t="s">
        <v>51</v>
      </c>
      <c r="G58" s="6"/>
      <c r="H58" s="6" t="s">
        <v>51</v>
      </c>
      <c r="I58" s="6" t="s">
        <v>154</v>
      </c>
      <c r="J58" s="22">
        <v>42.830239440408938</v>
      </c>
      <c r="K58" s="6">
        <v>50</v>
      </c>
      <c r="L58" s="6" t="s">
        <v>51</v>
      </c>
    </row>
    <row r="59" spans="1:12" s="3" customFormat="1" x14ac:dyDescent="0.2">
      <c r="A59" s="6"/>
      <c r="B59" s="6" t="s">
        <v>4</v>
      </c>
      <c r="C59" s="6">
        <v>250</v>
      </c>
      <c r="D59" s="39" t="s">
        <v>98</v>
      </c>
      <c r="E59" s="6" t="s">
        <v>225</v>
      </c>
      <c r="F59" s="6" t="s">
        <v>51</v>
      </c>
      <c r="G59" s="6"/>
      <c r="H59" s="6" t="s">
        <v>51</v>
      </c>
      <c r="I59" s="6" t="s">
        <v>154</v>
      </c>
      <c r="J59" s="22">
        <v>41.445421463262683</v>
      </c>
      <c r="K59" s="6">
        <v>50</v>
      </c>
      <c r="L59" s="6" t="s">
        <v>51</v>
      </c>
    </row>
    <row r="60" spans="1:12" s="3" customFormat="1" x14ac:dyDescent="0.2">
      <c r="A60" s="6"/>
      <c r="B60" s="6" t="s">
        <v>4</v>
      </c>
      <c r="C60" s="6">
        <v>250</v>
      </c>
      <c r="D60" s="39" t="s">
        <v>99</v>
      </c>
      <c r="E60" s="6" t="s">
        <v>226</v>
      </c>
      <c r="F60" s="6" t="s">
        <v>51</v>
      </c>
      <c r="G60" s="6"/>
      <c r="H60" s="6" t="s">
        <v>51</v>
      </c>
      <c r="I60" s="6" t="s">
        <v>154</v>
      </c>
      <c r="J60" s="22">
        <v>42.816079747391079</v>
      </c>
      <c r="K60" s="6">
        <v>50</v>
      </c>
      <c r="L60" s="6" t="s">
        <v>51</v>
      </c>
    </row>
    <row r="61" spans="1:12" s="2" customFormat="1" x14ac:dyDescent="0.2">
      <c r="A61" s="5"/>
      <c r="B61" s="5" t="s">
        <v>5</v>
      </c>
      <c r="C61" s="5" t="s">
        <v>24</v>
      </c>
      <c r="D61" s="10" t="s">
        <v>100</v>
      </c>
      <c r="E61" s="5" t="s">
        <v>227</v>
      </c>
      <c r="F61" s="5" t="s">
        <v>51</v>
      </c>
      <c r="G61" s="5"/>
      <c r="H61" s="5" t="s">
        <v>51</v>
      </c>
      <c r="I61" s="2" t="s">
        <v>154</v>
      </c>
      <c r="J61" s="9">
        <v>0.39075133825732827</v>
      </c>
      <c r="K61" s="5">
        <v>50</v>
      </c>
      <c r="L61" s="5" t="s">
        <v>51</v>
      </c>
    </row>
    <row r="62" spans="1:12" s="2" customFormat="1" x14ac:dyDescent="0.2">
      <c r="A62" s="5"/>
      <c r="B62" s="5" t="s">
        <v>5</v>
      </c>
      <c r="C62" s="5" t="s">
        <v>24</v>
      </c>
      <c r="D62" s="10" t="s">
        <v>101</v>
      </c>
      <c r="E62" s="5" t="s">
        <v>228</v>
      </c>
      <c r="F62" s="5" t="s">
        <v>51</v>
      </c>
      <c r="G62" s="5"/>
      <c r="H62" s="5" t="s">
        <v>51</v>
      </c>
      <c r="I62" s="2" t="s">
        <v>154</v>
      </c>
      <c r="J62" s="9">
        <v>0.74982013557487326</v>
      </c>
      <c r="K62" s="5">
        <v>50</v>
      </c>
      <c r="L62" s="5" t="s">
        <v>51</v>
      </c>
    </row>
    <row r="63" spans="1:12" s="2" customFormat="1" x14ac:dyDescent="0.2">
      <c r="A63" s="5"/>
      <c r="B63" s="5" t="s">
        <v>5</v>
      </c>
      <c r="C63" s="5" t="s">
        <v>24</v>
      </c>
      <c r="D63" s="10" t="s">
        <v>102</v>
      </c>
      <c r="E63" s="5" t="s">
        <v>229</v>
      </c>
      <c r="F63" s="5" t="s">
        <v>51</v>
      </c>
      <c r="G63" s="5"/>
      <c r="H63" s="5" t="s">
        <v>51</v>
      </c>
      <c r="I63" s="2" t="s">
        <v>154</v>
      </c>
      <c r="J63" s="9">
        <v>0.60724870134584807</v>
      </c>
      <c r="K63" s="5">
        <v>50</v>
      </c>
      <c r="L63" s="5" t="s">
        <v>51</v>
      </c>
    </row>
    <row r="64" spans="1:12" s="42" customFormat="1" x14ac:dyDescent="0.2">
      <c r="A64" s="40"/>
      <c r="B64" s="40" t="s">
        <v>137</v>
      </c>
      <c r="C64" s="40" t="s">
        <v>138</v>
      </c>
      <c r="D64" s="40" t="s">
        <v>139</v>
      </c>
      <c r="E64" s="5" t="s">
        <v>230</v>
      </c>
      <c r="F64" s="5" t="s">
        <v>51</v>
      </c>
      <c r="G64" s="5" t="s">
        <v>342</v>
      </c>
      <c r="H64" s="5" t="s">
        <v>51</v>
      </c>
      <c r="I64" s="2" t="s">
        <v>154</v>
      </c>
      <c r="J64" s="41">
        <v>6.9131183435726289</v>
      </c>
      <c r="K64" s="40">
        <v>50</v>
      </c>
      <c r="L64" s="40" t="s">
        <v>51</v>
      </c>
    </row>
    <row r="65" spans="1:12" s="42" customFormat="1" x14ac:dyDescent="0.2">
      <c r="A65" s="40"/>
      <c r="B65" s="40" t="s">
        <v>5</v>
      </c>
      <c r="C65" s="40" t="s">
        <v>24</v>
      </c>
      <c r="D65" s="40" t="s">
        <v>103</v>
      </c>
      <c r="E65" s="5" t="s">
        <v>231</v>
      </c>
      <c r="F65" s="5" t="s">
        <v>51</v>
      </c>
      <c r="G65" s="5"/>
      <c r="H65" s="5" t="s">
        <v>51</v>
      </c>
      <c r="I65" s="2" t="s">
        <v>154</v>
      </c>
      <c r="J65" s="41">
        <v>6.8645505369530624E-2</v>
      </c>
      <c r="K65" s="40">
        <v>50</v>
      </c>
      <c r="L65" s="40" t="s">
        <v>51</v>
      </c>
    </row>
    <row r="66" spans="1:12" s="42" customFormat="1" x14ac:dyDescent="0.2">
      <c r="A66" s="40"/>
      <c r="B66" s="40" t="s">
        <v>5</v>
      </c>
      <c r="C66" s="40" t="s">
        <v>24</v>
      </c>
      <c r="D66" s="40" t="s">
        <v>104</v>
      </c>
      <c r="E66" s="5" t="s">
        <v>232</v>
      </c>
      <c r="F66" s="5" t="s">
        <v>51</v>
      </c>
      <c r="G66" s="5"/>
      <c r="H66" s="5" t="s">
        <v>51</v>
      </c>
      <c r="I66" s="2" t="s">
        <v>154</v>
      </c>
      <c r="J66" s="41">
        <v>6.4685187752057699E-2</v>
      </c>
      <c r="K66" s="40">
        <v>50</v>
      </c>
      <c r="L66" s="40" t="s">
        <v>51</v>
      </c>
    </row>
    <row r="67" spans="1:12" s="42" customFormat="1" x14ac:dyDescent="0.2">
      <c r="A67" s="40"/>
      <c r="B67" s="40" t="s">
        <v>5</v>
      </c>
      <c r="C67" s="40" t="s">
        <v>24</v>
      </c>
      <c r="D67" s="40" t="s">
        <v>105</v>
      </c>
      <c r="E67" s="5" t="s">
        <v>233</v>
      </c>
      <c r="F67" s="5" t="s">
        <v>51</v>
      </c>
      <c r="G67" s="5"/>
      <c r="H67" s="5" t="s">
        <v>51</v>
      </c>
      <c r="I67" s="2" t="s">
        <v>154</v>
      </c>
      <c r="J67" s="41">
        <v>7.9206352349458484E-2</v>
      </c>
      <c r="K67" s="40">
        <v>50</v>
      </c>
      <c r="L67" s="40" t="s">
        <v>51</v>
      </c>
    </row>
    <row r="68" spans="1:12" s="42" customFormat="1" x14ac:dyDescent="0.2">
      <c r="A68" s="40"/>
      <c r="B68" s="40" t="s">
        <v>5</v>
      </c>
      <c r="C68" s="40" t="s">
        <v>24</v>
      </c>
      <c r="D68" s="40" t="s">
        <v>106</v>
      </c>
      <c r="E68" s="5" t="s">
        <v>234</v>
      </c>
      <c r="F68" s="5" t="s">
        <v>51</v>
      </c>
      <c r="G68" s="5"/>
      <c r="H68" s="5" t="s">
        <v>51</v>
      </c>
      <c r="I68" s="2" t="s">
        <v>154</v>
      </c>
      <c r="J68" s="41">
        <v>9.9007940436823094E-2</v>
      </c>
      <c r="K68" s="40">
        <v>50</v>
      </c>
      <c r="L68" s="40" t="s">
        <v>51</v>
      </c>
    </row>
    <row r="69" spans="1:12" s="42" customFormat="1" x14ac:dyDescent="0.2">
      <c r="A69" s="40"/>
      <c r="B69" s="40" t="s">
        <v>5</v>
      </c>
      <c r="C69" s="40" t="s">
        <v>24</v>
      </c>
      <c r="D69" s="40" t="s">
        <v>107</v>
      </c>
      <c r="E69" s="5" t="s">
        <v>235</v>
      </c>
      <c r="F69" s="5" t="s">
        <v>51</v>
      </c>
      <c r="G69" s="5"/>
      <c r="H69" s="5" t="s">
        <v>51</v>
      </c>
      <c r="I69" s="2" t="s">
        <v>154</v>
      </c>
      <c r="J69" s="41">
        <v>9.2407411074368159E-2</v>
      </c>
      <c r="K69" s="40">
        <v>50</v>
      </c>
      <c r="L69" s="40" t="s">
        <v>51</v>
      </c>
    </row>
    <row r="70" spans="1:12" s="42" customFormat="1" x14ac:dyDescent="0.2">
      <c r="A70" s="40"/>
      <c r="B70" s="40" t="s">
        <v>5</v>
      </c>
      <c r="C70" s="40" t="s">
        <v>24</v>
      </c>
      <c r="D70" s="40" t="s">
        <v>108</v>
      </c>
      <c r="E70" s="5" t="s">
        <v>236</v>
      </c>
      <c r="F70" s="5" t="s">
        <v>51</v>
      </c>
      <c r="G70" s="5"/>
      <c r="H70" s="5" t="s">
        <v>51</v>
      </c>
      <c r="I70" s="2" t="s">
        <v>154</v>
      </c>
      <c r="J70" s="41">
        <v>5.2804234899638938E-2</v>
      </c>
      <c r="K70" s="40">
        <v>50</v>
      </c>
      <c r="L70" s="40" t="s">
        <v>51</v>
      </c>
    </row>
    <row r="71" spans="1:12" s="42" customFormat="1" x14ac:dyDescent="0.2">
      <c r="A71" s="40"/>
      <c r="B71" s="40" t="s">
        <v>5</v>
      </c>
      <c r="C71" s="40" t="s">
        <v>24</v>
      </c>
      <c r="D71" s="40" t="s">
        <v>109</v>
      </c>
      <c r="E71" s="5" t="s">
        <v>237</v>
      </c>
      <c r="F71" s="5" t="s">
        <v>51</v>
      </c>
      <c r="G71" s="5"/>
      <c r="H71" s="5" t="s">
        <v>51</v>
      </c>
      <c r="I71" s="2" t="s">
        <v>154</v>
      </c>
      <c r="J71" s="41">
        <v>19.344374377213839</v>
      </c>
      <c r="K71" s="40">
        <v>50</v>
      </c>
      <c r="L71" s="40" t="s">
        <v>51</v>
      </c>
    </row>
    <row r="72" spans="1:12" s="42" customFormat="1" x14ac:dyDescent="0.2">
      <c r="A72" s="40"/>
      <c r="B72" s="40" t="s">
        <v>5</v>
      </c>
      <c r="C72" s="40" t="s">
        <v>24</v>
      </c>
      <c r="D72" s="40" t="s">
        <v>110</v>
      </c>
      <c r="E72" s="5" t="s">
        <v>238</v>
      </c>
      <c r="F72" s="5" t="s">
        <v>51</v>
      </c>
      <c r="G72" s="5"/>
      <c r="H72" s="5" t="s">
        <v>51</v>
      </c>
      <c r="I72" s="2" t="s">
        <v>154</v>
      </c>
      <c r="J72" s="41">
        <v>11.867303817815502</v>
      </c>
      <c r="K72" s="40">
        <v>50</v>
      </c>
      <c r="L72" s="40" t="s">
        <v>51</v>
      </c>
    </row>
    <row r="73" spans="1:12" s="42" customFormat="1" x14ac:dyDescent="0.2">
      <c r="A73" s="40"/>
      <c r="B73" s="40" t="s">
        <v>5</v>
      </c>
      <c r="C73" s="40" t="s">
        <v>24</v>
      </c>
      <c r="D73" s="40" t="s">
        <v>111</v>
      </c>
      <c r="E73" s="5" t="s">
        <v>239</v>
      </c>
      <c r="F73" s="5" t="s">
        <v>51</v>
      </c>
      <c r="G73" s="5"/>
      <c r="H73" s="5" t="s">
        <v>51</v>
      </c>
      <c r="I73" s="2" t="s">
        <v>154</v>
      </c>
      <c r="J73" s="41">
        <v>38.207248685330256</v>
      </c>
      <c r="K73" s="40">
        <v>50</v>
      </c>
      <c r="L73" s="40" t="s">
        <v>51</v>
      </c>
    </row>
    <row r="74" spans="1:12" s="2" customFormat="1" x14ac:dyDescent="0.2">
      <c r="A74" s="5"/>
      <c r="B74" s="5" t="s">
        <v>4</v>
      </c>
      <c r="C74" s="5">
        <v>250</v>
      </c>
      <c r="D74" s="5" t="s">
        <v>112</v>
      </c>
      <c r="E74" s="5" t="s">
        <v>240</v>
      </c>
      <c r="F74" s="5" t="s">
        <v>51</v>
      </c>
      <c r="G74" s="5" t="s">
        <v>142</v>
      </c>
      <c r="H74" s="5" t="s">
        <v>51</v>
      </c>
      <c r="I74" s="2" t="s">
        <v>154</v>
      </c>
      <c r="J74" s="9">
        <v>9.7565588019230916</v>
      </c>
      <c r="K74" s="5">
        <v>50</v>
      </c>
      <c r="L74" s="5" t="s">
        <v>51</v>
      </c>
    </row>
    <row r="75" spans="1:12" s="2" customFormat="1" x14ac:dyDescent="0.2">
      <c r="A75" s="5"/>
      <c r="B75" s="5" t="s">
        <v>4</v>
      </c>
      <c r="C75" s="5">
        <v>250</v>
      </c>
      <c r="D75" s="5" t="s">
        <v>113</v>
      </c>
      <c r="E75" s="5" t="s">
        <v>241</v>
      </c>
      <c r="F75" s="5" t="s">
        <v>51</v>
      </c>
      <c r="G75" s="5" t="s">
        <v>142</v>
      </c>
      <c r="H75" s="5" t="s">
        <v>51</v>
      </c>
      <c r="I75" s="2" t="s">
        <v>154</v>
      </c>
      <c r="J75" s="9">
        <v>11.065773491311907</v>
      </c>
      <c r="K75" s="5">
        <v>50</v>
      </c>
      <c r="L75" s="5" t="s">
        <v>51</v>
      </c>
    </row>
    <row r="76" spans="1:12" s="2" customFormat="1" x14ac:dyDescent="0.2">
      <c r="A76" s="5"/>
      <c r="B76" s="5" t="s">
        <v>4</v>
      </c>
      <c r="C76" s="5">
        <v>250</v>
      </c>
      <c r="D76" s="5" t="s">
        <v>114</v>
      </c>
      <c r="E76" s="5" t="s">
        <v>242</v>
      </c>
      <c r="F76" s="5" t="s">
        <v>51</v>
      </c>
      <c r="G76" s="5" t="s">
        <v>142</v>
      </c>
      <c r="H76" s="5" t="s">
        <v>51</v>
      </c>
      <c r="I76" s="2" t="s">
        <v>154</v>
      </c>
      <c r="J76" s="9">
        <v>9.6736418715951356</v>
      </c>
      <c r="K76" s="5">
        <v>50</v>
      </c>
      <c r="L76" s="5" t="s">
        <v>51</v>
      </c>
    </row>
    <row r="77" spans="1:12" s="2" customFormat="1" x14ac:dyDescent="0.2">
      <c r="A77" s="5"/>
      <c r="B77" s="5" t="s">
        <v>4</v>
      </c>
      <c r="C77" s="5" t="s">
        <v>143</v>
      </c>
      <c r="D77" s="5" t="s">
        <v>112</v>
      </c>
      <c r="E77" s="5"/>
      <c r="F77" s="5" t="s">
        <v>51</v>
      </c>
      <c r="G77" s="5"/>
      <c r="H77" s="5"/>
      <c r="J77" s="9"/>
      <c r="K77" s="5"/>
      <c r="L77" s="5"/>
    </row>
    <row r="78" spans="1:12" s="2" customFormat="1" x14ac:dyDescent="0.2">
      <c r="A78" s="5"/>
      <c r="B78" s="5" t="s">
        <v>4</v>
      </c>
      <c r="C78" s="5" t="s">
        <v>143</v>
      </c>
      <c r="D78" s="5" t="s">
        <v>113</v>
      </c>
      <c r="E78" s="5"/>
      <c r="F78" s="5" t="s">
        <v>51</v>
      </c>
      <c r="G78" s="5"/>
      <c r="H78" s="5"/>
      <c r="J78" s="9"/>
      <c r="K78" s="5"/>
      <c r="L78" s="5"/>
    </row>
    <row r="79" spans="1:12" s="2" customFormat="1" x14ac:dyDescent="0.2">
      <c r="A79" s="5"/>
      <c r="B79" s="5" t="s">
        <v>4</v>
      </c>
      <c r="C79" s="5" t="s">
        <v>143</v>
      </c>
      <c r="D79" s="5" t="s">
        <v>114</v>
      </c>
      <c r="E79" s="5"/>
      <c r="F79" s="5" t="s">
        <v>51</v>
      </c>
      <c r="G79" s="5"/>
      <c r="H79" s="5"/>
      <c r="J79" s="9"/>
      <c r="K79" s="5"/>
      <c r="L79" s="5"/>
    </row>
    <row r="80" spans="1:12" s="42" customFormat="1" x14ac:dyDescent="0.2">
      <c r="A80" s="40"/>
      <c r="B80" s="40" t="s">
        <v>4</v>
      </c>
      <c r="C80" s="40">
        <v>250</v>
      </c>
      <c r="D80" s="40" t="s">
        <v>115</v>
      </c>
      <c r="E80" s="5" t="s">
        <v>243</v>
      </c>
      <c r="F80" s="5" t="s">
        <v>51</v>
      </c>
      <c r="G80" s="5"/>
      <c r="H80" s="5" t="s">
        <v>51</v>
      </c>
      <c r="I80" s="2" t="s">
        <v>154</v>
      </c>
      <c r="J80" s="41">
        <v>15.937506818826506</v>
      </c>
      <c r="K80" s="40">
        <v>50</v>
      </c>
      <c r="L80" s="40" t="s">
        <v>51</v>
      </c>
    </row>
    <row r="81" spans="1:12" s="42" customFormat="1" x14ac:dyDescent="0.2">
      <c r="A81" s="40"/>
      <c r="B81" s="40" t="s">
        <v>4</v>
      </c>
      <c r="C81" s="40">
        <v>250</v>
      </c>
      <c r="D81" s="40" t="s">
        <v>116</v>
      </c>
      <c r="E81" s="5" t="s">
        <v>244</v>
      </c>
      <c r="F81" s="5" t="s">
        <v>51</v>
      </c>
      <c r="G81" s="5"/>
      <c r="H81" s="5" t="s">
        <v>51</v>
      </c>
      <c r="I81" s="2" t="s">
        <v>154</v>
      </c>
      <c r="J81" s="41">
        <v>17.863507095216274</v>
      </c>
      <c r="K81" s="40">
        <v>50</v>
      </c>
      <c r="L81" s="40" t="s">
        <v>51</v>
      </c>
    </row>
    <row r="82" spans="1:12" s="42" customFormat="1" x14ac:dyDescent="0.2">
      <c r="A82" s="40"/>
      <c r="B82" s="40" t="s">
        <v>4</v>
      </c>
      <c r="C82" s="40">
        <v>250</v>
      </c>
      <c r="D82" s="40" t="s">
        <v>117</v>
      </c>
      <c r="E82" s="5" t="s">
        <v>245</v>
      </c>
      <c r="F82" s="5" t="s">
        <v>51</v>
      </c>
      <c r="G82" s="5"/>
      <c r="H82" s="5" t="s">
        <v>51</v>
      </c>
      <c r="I82" s="2" t="s">
        <v>154</v>
      </c>
      <c r="J82" s="41">
        <v>17.05761271974805</v>
      </c>
      <c r="K82" s="40">
        <v>50</v>
      </c>
      <c r="L82" s="40" t="s">
        <v>51</v>
      </c>
    </row>
    <row r="83" spans="1:12" s="45" customFormat="1" x14ac:dyDescent="0.2">
      <c r="A83" s="43"/>
      <c r="B83" s="43" t="s">
        <v>5</v>
      </c>
      <c r="C83" s="43" t="s">
        <v>24</v>
      </c>
      <c r="D83" s="43" t="s">
        <v>118</v>
      </c>
      <c r="E83" s="6" t="s">
        <v>246</v>
      </c>
      <c r="F83" s="6" t="s">
        <v>51</v>
      </c>
      <c r="G83" s="6"/>
      <c r="H83" s="6" t="s">
        <v>51</v>
      </c>
      <c r="I83" s="6" t="s">
        <v>154</v>
      </c>
      <c r="J83" s="44">
        <v>0.81935879404233825</v>
      </c>
      <c r="K83" s="43">
        <v>50</v>
      </c>
      <c r="L83" s="43" t="s">
        <v>51</v>
      </c>
    </row>
    <row r="84" spans="1:12" s="45" customFormat="1" x14ac:dyDescent="0.2">
      <c r="A84" s="43"/>
      <c r="B84" s="43" t="s">
        <v>5</v>
      </c>
      <c r="C84" s="43" t="s">
        <v>24</v>
      </c>
      <c r="D84" s="43" t="s">
        <v>119</v>
      </c>
      <c r="E84" s="6" t="s">
        <v>247</v>
      </c>
      <c r="F84" s="6" t="s">
        <v>51</v>
      </c>
      <c r="G84" s="6"/>
      <c r="H84" s="6" t="s">
        <v>51</v>
      </c>
      <c r="I84" s="6" t="s">
        <v>154</v>
      </c>
      <c r="J84" s="44">
        <v>1.886112012694291</v>
      </c>
      <c r="K84" s="43">
        <v>50</v>
      </c>
      <c r="L84" s="43" t="s">
        <v>51</v>
      </c>
    </row>
    <row r="85" spans="1:12" s="45" customFormat="1" x14ac:dyDescent="0.2">
      <c r="A85" s="43"/>
      <c r="B85" s="43" t="s">
        <v>5</v>
      </c>
      <c r="C85" s="43" t="s">
        <v>24</v>
      </c>
      <c r="D85" s="43" t="s">
        <v>120</v>
      </c>
      <c r="E85" s="6" t="s">
        <v>248</v>
      </c>
      <c r="F85" s="6" t="s">
        <v>51</v>
      </c>
      <c r="G85" s="6"/>
      <c r="H85" s="6" t="s">
        <v>51</v>
      </c>
      <c r="I85" s="6" t="s">
        <v>154</v>
      </c>
      <c r="J85" s="44">
        <v>1.8558188178441344</v>
      </c>
      <c r="K85" s="43">
        <v>50</v>
      </c>
      <c r="L85" s="43" t="s">
        <v>51</v>
      </c>
    </row>
    <row r="86" spans="1:12" s="47" customFormat="1" x14ac:dyDescent="0.2">
      <c r="A86" s="29"/>
      <c r="B86" s="29" t="s">
        <v>137</v>
      </c>
      <c r="C86" s="29" t="s">
        <v>138</v>
      </c>
      <c r="D86" s="29" t="s">
        <v>338</v>
      </c>
      <c r="E86" s="12" t="s">
        <v>339</v>
      </c>
      <c r="F86" s="12" t="s">
        <v>51</v>
      </c>
      <c r="G86" s="12" t="s">
        <v>342</v>
      </c>
      <c r="H86" s="12" t="s">
        <v>51</v>
      </c>
      <c r="I86" s="14" t="s">
        <v>154</v>
      </c>
      <c r="J86" s="46">
        <v>6.7912388483804911</v>
      </c>
      <c r="K86" s="29">
        <v>50</v>
      </c>
      <c r="L86" s="43" t="s">
        <v>51</v>
      </c>
    </row>
    <row r="87" spans="1:12" s="45" customFormat="1" x14ac:dyDescent="0.2">
      <c r="A87" s="43"/>
      <c r="B87" s="43" t="s">
        <v>5</v>
      </c>
      <c r="C87" s="43" t="s">
        <v>24</v>
      </c>
      <c r="D87" s="43" t="s">
        <v>121</v>
      </c>
      <c r="E87" s="6" t="s">
        <v>249</v>
      </c>
      <c r="F87" s="6" t="s">
        <v>51</v>
      </c>
      <c r="G87" s="6"/>
      <c r="H87" s="6" t="s">
        <v>51</v>
      </c>
      <c r="I87" s="6" t="s">
        <v>154</v>
      </c>
      <c r="J87" s="44">
        <v>0.15723610660319526</v>
      </c>
      <c r="K87" s="43">
        <v>50</v>
      </c>
      <c r="L87" s="43" t="s">
        <v>51</v>
      </c>
    </row>
    <row r="88" spans="1:12" s="45" customFormat="1" x14ac:dyDescent="0.2">
      <c r="A88" s="43"/>
      <c r="B88" s="43" t="s">
        <v>5</v>
      </c>
      <c r="C88" s="43" t="s">
        <v>24</v>
      </c>
      <c r="D88" s="43" t="s">
        <v>122</v>
      </c>
      <c r="E88" s="6" t="s">
        <v>250</v>
      </c>
      <c r="F88" s="6" t="s">
        <v>51</v>
      </c>
      <c r="G88" s="6"/>
      <c r="H88" s="6" t="s">
        <v>51</v>
      </c>
      <c r="I88" s="6" t="s">
        <v>154</v>
      </c>
      <c r="J88" s="44">
        <v>0.21060983086299548</v>
      </c>
      <c r="K88" s="43">
        <v>50</v>
      </c>
      <c r="L88" s="43" t="s">
        <v>51</v>
      </c>
    </row>
    <row r="89" spans="1:12" s="45" customFormat="1" x14ac:dyDescent="0.2">
      <c r="A89" s="43"/>
      <c r="B89" s="43" t="s">
        <v>5</v>
      </c>
      <c r="C89" s="43" t="s">
        <v>24</v>
      </c>
      <c r="D89" s="43" t="s">
        <v>123</v>
      </c>
      <c r="E89" s="6" t="s">
        <v>251</v>
      </c>
      <c r="F89" s="6" t="s">
        <v>51</v>
      </c>
      <c r="G89" s="6"/>
      <c r="H89" s="6" t="s">
        <v>51</v>
      </c>
      <c r="I89" s="6" t="s">
        <v>154</v>
      </c>
      <c r="J89" s="44">
        <v>0.13559811028165461</v>
      </c>
      <c r="K89" s="43">
        <v>50</v>
      </c>
      <c r="L89" s="43" t="s">
        <v>51</v>
      </c>
    </row>
    <row r="90" spans="1:12" s="45" customFormat="1" x14ac:dyDescent="0.2">
      <c r="A90" s="43"/>
      <c r="B90" s="43" t="s">
        <v>5</v>
      </c>
      <c r="C90" s="43" t="s">
        <v>24</v>
      </c>
      <c r="D90" s="43" t="s">
        <v>124</v>
      </c>
      <c r="E90" s="6" t="s">
        <v>252</v>
      </c>
      <c r="F90" s="6" t="s">
        <v>51</v>
      </c>
      <c r="G90" s="6"/>
      <c r="H90" s="6" t="s">
        <v>51</v>
      </c>
      <c r="I90" s="6" t="s">
        <v>154</v>
      </c>
      <c r="J90" s="44">
        <v>0.12694291175303835</v>
      </c>
      <c r="K90" s="43">
        <v>50</v>
      </c>
      <c r="L90" s="43" t="s">
        <v>51</v>
      </c>
    </row>
    <row r="91" spans="1:12" s="45" customFormat="1" x14ac:dyDescent="0.2">
      <c r="A91" s="43"/>
      <c r="B91" s="43" t="s">
        <v>5</v>
      </c>
      <c r="C91" s="43" t="s">
        <v>24</v>
      </c>
      <c r="D91" s="43" t="s">
        <v>125</v>
      </c>
      <c r="E91" s="6" t="s">
        <v>253</v>
      </c>
      <c r="F91" s="6" t="s">
        <v>51</v>
      </c>
      <c r="G91" s="6"/>
      <c r="H91" s="6" t="s">
        <v>51</v>
      </c>
      <c r="I91" s="6" t="s">
        <v>154</v>
      </c>
      <c r="J91" s="44">
        <v>0.13415557719355187</v>
      </c>
      <c r="K91" s="43">
        <v>50</v>
      </c>
      <c r="L91" s="43" t="s">
        <v>51</v>
      </c>
    </row>
    <row r="92" spans="1:12" s="45" customFormat="1" x14ac:dyDescent="0.2">
      <c r="A92" s="43"/>
      <c r="B92" s="43" t="s">
        <v>5</v>
      </c>
      <c r="C92" s="43" t="s">
        <v>24</v>
      </c>
      <c r="D92" s="43" t="s">
        <v>126</v>
      </c>
      <c r="E92" s="6" t="s">
        <v>254</v>
      </c>
      <c r="F92" s="6" t="s">
        <v>51</v>
      </c>
      <c r="G92" s="6"/>
      <c r="H92" s="6" t="s">
        <v>51</v>
      </c>
      <c r="I92" s="6" t="s">
        <v>154</v>
      </c>
      <c r="J92" s="44">
        <v>0.11396011396011399</v>
      </c>
      <c r="K92" s="43">
        <v>50</v>
      </c>
      <c r="L92" s="43" t="s">
        <v>51</v>
      </c>
    </row>
    <row r="93" spans="1:12" s="45" customFormat="1" x14ac:dyDescent="0.2">
      <c r="A93" s="43"/>
      <c r="B93" s="43" t="s">
        <v>5</v>
      </c>
      <c r="C93" s="43" t="s">
        <v>24</v>
      </c>
      <c r="D93" s="43" t="s">
        <v>127</v>
      </c>
      <c r="E93" s="6" t="s">
        <v>255</v>
      </c>
      <c r="F93" s="6" t="s">
        <v>51</v>
      </c>
      <c r="G93" s="6"/>
      <c r="H93" s="6" t="s">
        <v>51</v>
      </c>
      <c r="I93" s="6" t="s">
        <v>154</v>
      </c>
      <c r="J93" s="44">
        <v>25.085115818919938</v>
      </c>
      <c r="K93" s="43">
        <v>50</v>
      </c>
      <c r="L93" s="29" t="s">
        <v>51</v>
      </c>
    </row>
    <row r="94" spans="1:12" s="45" customFormat="1" x14ac:dyDescent="0.2">
      <c r="A94" s="43"/>
      <c r="B94" s="43" t="s">
        <v>5</v>
      </c>
      <c r="C94" s="43" t="s">
        <v>24</v>
      </c>
      <c r="D94" s="43" t="s">
        <v>128</v>
      </c>
      <c r="E94" s="6" t="s">
        <v>256</v>
      </c>
      <c r="F94" s="6" t="s">
        <v>51</v>
      </c>
      <c r="G94" s="6"/>
      <c r="H94" s="6" t="s">
        <v>51</v>
      </c>
      <c r="I94" s="6" t="s">
        <v>154</v>
      </c>
      <c r="J94" s="44">
        <v>12.31126121516051</v>
      </c>
      <c r="K94" s="43">
        <v>50</v>
      </c>
      <c r="L94" s="29" t="s">
        <v>51</v>
      </c>
    </row>
    <row r="95" spans="1:12" s="45" customFormat="1" x14ac:dyDescent="0.2">
      <c r="A95" s="43"/>
      <c r="B95" s="43" t="s">
        <v>5</v>
      </c>
      <c r="C95" s="43" t="s">
        <v>24</v>
      </c>
      <c r="D95" s="43" t="s">
        <v>129</v>
      </c>
      <c r="E95" s="6" t="s">
        <v>257</v>
      </c>
      <c r="F95" s="6" t="s">
        <v>51</v>
      </c>
      <c r="G95" s="6"/>
      <c r="H95" s="6" t="s">
        <v>51</v>
      </c>
      <c r="I95" s="6" t="s">
        <v>154</v>
      </c>
      <c r="J95" s="44">
        <v>23.912257360215609</v>
      </c>
      <c r="K95" s="43">
        <v>50</v>
      </c>
      <c r="L95" s="29" t="s">
        <v>51</v>
      </c>
    </row>
    <row r="96" spans="1:12" s="45" customFormat="1" x14ac:dyDescent="0.2">
      <c r="A96" s="43"/>
      <c r="B96" s="43" t="s">
        <v>4</v>
      </c>
      <c r="C96" s="43">
        <v>250</v>
      </c>
      <c r="D96" s="43" t="s">
        <v>130</v>
      </c>
      <c r="E96" s="6" t="s">
        <v>258</v>
      </c>
      <c r="F96" s="6" t="s">
        <v>51</v>
      </c>
      <c r="G96" s="6"/>
      <c r="H96" s="6" t="s">
        <v>51</v>
      </c>
      <c r="I96" s="6" t="s">
        <v>154</v>
      </c>
      <c r="J96" s="50">
        <v>22.44098947934809</v>
      </c>
      <c r="K96" s="43">
        <v>50</v>
      </c>
      <c r="L96" s="29" t="s">
        <v>51</v>
      </c>
    </row>
    <row r="97" spans="1:12" s="45" customFormat="1" x14ac:dyDescent="0.2">
      <c r="A97" s="43"/>
      <c r="B97" s="43" t="s">
        <v>4</v>
      </c>
      <c r="C97" s="43">
        <v>250</v>
      </c>
      <c r="D97" s="43" t="s">
        <v>131</v>
      </c>
      <c r="E97" s="6" t="s">
        <v>259</v>
      </c>
      <c r="F97" s="6" t="s">
        <v>51</v>
      </c>
      <c r="G97" s="6"/>
      <c r="H97" s="6" t="s">
        <v>51</v>
      </c>
      <c r="I97" s="6" t="s">
        <v>154</v>
      </c>
      <c r="J97" s="50">
        <v>32.007986066862074</v>
      </c>
      <c r="K97" s="43">
        <v>50</v>
      </c>
      <c r="L97" s="29" t="s">
        <v>51</v>
      </c>
    </row>
    <row r="98" spans="1:12" s="45" customFormat="1" x14ac:dyDescent="0.2">
      <c r="A98" s="43"/>
      <c r="B98" s="43" t="s">
        <v>4</v>
      </c>
      <c r="C98" s="43">
        <v>250</v>
      </c>
      <c r="D98" s="43" t="s">
        <v>132</v>
      </c>
      <c r="E98" s="6" t="s">
        <v>260</v>
      </c>
      <c r="F98" s="6" t="s">
        <v>51</v>
      </c>
      <c r="G98" s="6"/>
      <c r="H98" s="6" t="s">
        <v>51</v>
      </c>
      <c r="I98" s="6" t="s">
        <v>154</v>
      </c>
      <c r="J98" s="50">
        <v>24.031830989904137</v>
      </c>
      <c r="K98" s="43">
        <v>50</v>
      </c>
      <c r="L98" s="29" t="s">
        <v>51</v>
      </c>
    </row>
    <row r="99" spans="1:12" s="4" customFormat="1" x14ac:dyDescent="0.2">
      <c r="A99" s="6"/>
      <c r="B99" s="6" t="s">
        <v>4</v>
      </c>
      <c r="C99" s="6" t="s">
        <v>143</v>
      </c>
      <c r="D99" s="6" t="s">
        <v>130</v>
      </c>
      <c r="E99" s="6"/>
      <c r="F99" s="6" t="s">
        <v>51</v>
      </c>
      <c r="G99" s="6"/>
      <c r="H99" s="6"/>
      <c r="J99" s="13"/>
      <c r="K99" s="6"/>
      <c r="L99" s="6"/>
    </row>
    <row r="100" spans="1:12" s="4" customFormat="1" x14ac:dyDescent="0.2">
      <c r="A100" s="6"/>
      <c r="B100" s="6" t="s">
        <v>4</v>
      </c>
      <c r="C100" s="6" t="s">
        <v>143</v>
      </c>
      <c r="D100" s="6" t="s">
        <v>131</v>
      </c>
      <c r="E100" s="6"/>
      <c r="F100" s="6" t="s">
        <v>51</v>
      </c>
      <c r="G100" s="6"/>
      <c r="H100" s="6"/>
      <c r="J100" s="13"/>
      <c r="K100" s="6"/>
      <c r="L100" s="6"/>
    </row>
    <row r="101" spans="1:12" s="4" customFormat="1" x14ac:dyDescent="0.2">
      <c r="A101" s="6"/>
      <c r="B101" s="6" t="s">
        <v>4</v>
      </c>
      <c r="C101" s="6" t="s">
        <v>143</v>
      </c>
      <c r="D101" s="6" t="s">
        <v>132</v>
      </c>
      <c r="E101" s="6"/>
      <c r="F101" s="6" t="s">
        <v>51</v>
      </c>
      <c r="G101" s="6"/>
      <c r="H101" s="6"/>
      <c r="J101" s="13"/>
      <c r="K101" s="6"/>
      <c r="L101" s="6"/>
    </row>
    <row r="102" spans="1:12" s="45" customFormat="1" x14ac:dyDescent="0.2">
      <c r="A102" s="43"/>
      <c r="B102" s="43" t="s">
        <v>4</v>
      </c>
      <c r="C102" s="43">
        <v>250</v>
      </c>
      <c r="D102" s="43" t="s">
        <v>133</v>
      </c>
      <c r="E102" s="6" t="s">
        <v>261</v>
      </c>
      <c r="F102" s="6" t="s">
        <v>51</v>
      </c>
      <c r="G102" s="6"/>
      <c r="H102" s="6" t="s">
        <v>51</v>
      </c>
      <c r="I102" s="14" t="s">
        <v>154</v>
      </c>
      <c r="J102" s="44">
        <v>30.638521006497875</v>
      </c>
      <c r="K102" s="29">
        <v>50</v>
      </c>
      <c r="L102" s="29" t="s">
        <v>51</v>
      </c>
    </row>
    <row r="103" spans="1:12" s="45" customFormat="1" x14ac:dyDescent="0.2">
      <c r="A103" s="43"/>
      <c r="B103" s="43" t="s">
        <v>4</v>
      </c>
      <c r="C103" s="43">
        <v>250</v>
      </c>
      <c r="D103" s="43" t="s">
        <v>134</v>
      </c>
      <c r="E103" s="6" t="s">
        <v>262</v>
      </c>
      <c r="F103" s="6" t="s">
        <v>51</v>
      </c>
      <c r="G103" s="6"/>
      <c r="H103" s="6" t="s">
        <v>51</v>
      </c>
      <c r="I103" s="14" t="s">
        <v>154</v>
      </c>
      <c r="J103" s="44">
        <v>31.573875271925907</v>
      </c>
      <c r="K103" s="29">
        <v>50</v>
      </c>
      <c r="L103" s="29" t="s">
        <v>51</v>
      </c>
    </row>
    <row r="104" spans="1:12" s="45" customFormat="1" x14ac:dyDescent="0.2">
      <c r="A104" s="43"/>
      <c r="B104" s="43" t="s">
        <v>4</v>
      </c>
      <c r="C104" s="43">
        <v>250</v>
      </c>
      <c r="D104" s="43" t="s">
        <v>135</v>
      </c>
      <c r="E104" s="6" t="s">
        <v>263</v>
      </c>
      <c r="F104" s="6" t="s">
        <v>51</v>
      </c>
      <c r="G104" s="6"/>
      <c r="H104" s="6" t="s">
        <v>51</v>
      </c>
      <c r="I104" s="14" t="s">
        <v>154</v>
      </c>
      <c r="J104" s="44">
        <v>35.285531061556235</v>
      </c>
      <c r="K104" s="29">
        <v>50</v>
      </c>
      <c r="L104" s="29" t="s">
        <v>51</v>
      </c>
    </row>
    <row r="105" spans="1:12" s="42" customFormat="1" x14ac:dyDescent="0.2">
      <c r="A105" s="40" t="s">
        <v>2</v>
      </c>
      <c r="B105" s="40" t="s">
        <v>4</v>
      </c>
      <c r="C105" s="40">
        <v>250</v>
      </c>
      <c r="D105" s="40" t="s">
        <v>6</v>
      </c>
      <c r="E105" s="5" t="s">
        <v>264</v>
      </c>
      <c r="F105" s="5" t="s">
        <v>51</v>
      </c>
      <c r="G105" s="5"/>
      <c r="H105" s="5" t="s">
        <v>51</v>
      </c>
      <c r="I105" s="2" t="s">
        <v>154</v>
      </c>
      <c r="J105" s="41">
        <v>0.22035400349692216</v>
      </c>
      <c r="K105" s="40">
        <v>50</v>
      </c>
      <c r="L105" s="40" t="s">
        <v>51</v>
      </c>
    </row>
    <row r="106" spans="1:12" s="42" customFormat="1" x14ac:dyDescent="0.2">
      <c r="A106" s="40"/>
      <c r="B106" s="40" t="s">
        <v>4</v>
      </c>
      <c r="C106" s="40">
        <v>250</v>
      </c>
      <c r="D106" s="40" t="s">
        <v>7</v>
      </c>
      <c r="E106" s="5" t="s">
        <v>265</v>
      </c>
      <c r="F106" s="5" t="s">
        <v>51</v>
      </c>
      <c r="G106" s="5"/>
      <c r="H106" s="5" t="s">
        <v>51</v>
      </c>
      <c r="I106" s="2" t="s">
        <v>154</v>
      </c>
      <c r="J106" s="41">
        <v>0.23153138048589653</v>
      </c>
      <c r="K106" s="40">
        <v>50</v>
      </c>
      <c r="L106" s="40" t="s">
        <v>51</v>
      </c>
    </row>
    <row r="107" spans="1:12" s="42" customFormat="1" x14ac:dyDescent="0.2">
      <c r="A107" s="40"/>
      <c r="B107" s="40" t="s">
        <v>4</v>
      </c>
      <c r="C107" s="40">
        <v>250</v>
      </c>
      <c r="D107" s="40" t="s">
        <v>8</v>
      </c>
      <c r="E107" s="5" t="s">
        <v>266</v>
      </c>
      <c r="F107" s="5" t="s">
        <v>51</v>
      </c>
      <c r="G107" s="5"/>
      <c r="H107" s="5" t="s">
        <v>51</v>
      </c>
      <c r="I107" s="2" t="s">
        <v>154</v>
      </c>
      <c r="J107" s="41">
        <v>0.26825704773538356</v>
      </c>
      <c r="K107" s="40">
        <v>50</v>
      </c>
      <c r="L107" s="40" t="s">
        <v>51</v>
      </c>
    </row>
    <row r="108" spans="1:12" s="45" customFormat="1" x14ac:dyDescent="0.2">
      <c r="A108" s="43"/>
      <c r="B108" s="43" t="s">
        <v>4</v>
      </c>
      <c r="C108" s="43">
        <v>250</v>
      </c>
      <c r="D108" s="43" t="s">
        <v>9</v>
      </c>
      <c r="E108" s="6" t="s">
        <v>267</v>
      </c>
      <c r="F108" s="6" t="s">
        <v>51</v>
      </c>
      <c r="G108" s="6"/>
      <c r="H108" s="6" t="s">
        <v>51</v>
      </c>
      <c r="I108" s="4" t="s">
        <v>154</v>
      </c>
      <c r="J108" s="44">
        <v>5.4941827629052291</v>
      </c>
      <c r="K108" s="43">
        <v>50</v>
      </c>
      <c r="L108" s="43" t="s">
        <v>51</v>
      </c>
    </row>
    <row r="109" spans="1:12" s="45" customFormat="1" x14ac:dyDescent="0.2">
      <c r="A109" s="43"/>
      <c r="B109" s="43" t="s">
        <v>4</v>
      </c>
      <c r="C109" s="43">
        <v>250</v>
      </c>
      <c r="D109" s="43" t="s">
        <v>10</v>
      </c>
      <c r="E109" s="6" t="s">
        <v>268</v>
      </c>
      <c r="F109" s="6" t="s">
        <v>51</v>
      </c>
      <c r="G109" s="6"/>
      <c r="H109" s="6" t="s">
        <v>51</v>
      </c>
      <c r="I109" s="4" t="s">
        <v>154</v>
      </c>
      <c r="J109" s="44">
        <v>5.0513950073421441</v>
      </c>
      <c r="K109" s="43">
        <v>50</v>
      </c>
      <c r="L109" s="43" t="s">
        <v>51</v>
      </c>
    </row>
    <row r="110" spans="1:12" s="45" customFormat="1" x14ac:dyDescent="0.2">
      <c r="A110" s="43"/>
      <c r="B110" s="43" t="s">
        <v>4</v>
      </c>
      <c r="C110" s="43">
        <v>250</v>
      </c>
      <c r="D110" s="43" t="s">
        <v>11</v>
      </c>
      <c r="E110" s="6" t="s">
        <v>269</v>
      </c>
      <c r="F110" s="6" t="s">
        <v>51</v>
      </c>
      <c r="G110" s="6"/>
      <c r="H110" s="6" t="s">
        <v>51</v>
      </c>
      <c r="I110" s="4" t="s">
        <v>154</v>
      </c>
      <c r="J110" s="44">
        <v>5.1417598554162431</v>
      </c>
      <c r="K110" s="43">
        <v>50</v>
      </c>
      <c r="L110" s="43" t="s">
        <v>51</v>
      </c>
    </row>
    <row r="111" spans="1:12" s="42" customFormat="1" x14ac:dyDescent="0.2">
      <c r="A111" s="40" t="s">
        <v>31</v>
      </c>
      <c r="B111" s="40" t="s">
        <v>5</v>
      </c>
      <c r="C111" s="40" t="s">
        <v>24</v>
      </c>
      <c r="D111" s="40" t="s">
        <v>12</v>
      </c>
      <c r="E111" s="5" t="s">
        <v>270</v>
      </c>
      <c r="F111" s="5" t="s">
        <v>51</v>
      </c>
      <c r="G111" s="5"/>
      <c r="H111" s="5" t="s">
        <v>51</v>
      </c>
      <c r="I111" s="5" t="s">
        <v>154</v>
      </c>
      <c r="J111" s="41">
        <v>1.8752930145335248E-2</v>
      </c>
      <c r="K111" s="40">
        <v>50</v>
      </c>
      <c r="L111" s="40" t="s">
        <v>51</v>
      </c>
    </row>
    <row r="112" spans="1:12" s="42" customFormat="1" x14ac:dyDescent="0.2">
      <c r="A112" s="40"/>
      <c r="B112" s="40" t="s">
        <v>5</v>
      </c>
      <c r="C112" s="40" t="s">
        <v>24</v>
      </c>
      <c r="D112" s="40" t="s">
        <v>13</v>
      </c>
      <c r="E112" s="5" t="s">
        <v>271</v>
      </c>
      <c r="F112" s="5" t="s">
        <v>51</v>
      </c>
      <c r="G112" s="5"/>
      <c r="H112" s="5" t="s">
        <v>51</v>
      </c>
      <c r="I112" s="5" t="s">
        <v>154</v>
      </c>
      <c r="J112" s="41">
        <v>-4.3275992643081245E-3</v>
      </c>
      <c r="K112" s="40">
        <v>50</v>
      </c>
      <c r="L112" s="40" t="s">
        <v>51</v>
      </c>
    </row>
    <row r="113" spans="1:12" s="42" customFormat="1" x14ac:dyDescent="0.2">
      <c r="A113" s="40"/>
      <c r="B113" s="40" t="s">
        <v>5</v>
      </c>
      <c r="C113" s="40" t="s">
        <v>24</v>
      </c>
      <c r="D113" s="40" t="s">
        <v>14</v>
      </c>
      <c r="E113" s="5" t="s">
        <v>272</v>
      </c>
      <c r="F113" s="5" t="s">
        <v>51</v>
      </c>
      <c r="G113" s="5"/>
      <c r="H113" s="5" t="s">
        <v>51</v>
      </c>
      <c r="I113" s="5" t="s">
        <v>154</v>
      </c>
      <c r="J113" s="41">
        <v>1.7310397057232498E-2</v>
      </c>
      <c r="K113" s="40">
        <v>50</v>
      </c>
      <c r="L113" s="40" t="s">
        <v>51</v>
      </c>
    </row>
    <row r="114" spans="1:12" s="42" customFormat="1" x14ac:dyDescent="0.2">
      <c r="A114" s="40"/>
      <c r="B114" s="40" t="s">
        <v>5</v>
      </c>
      <c r="C114" s="40" t="s">
        <v>24</v>
      </c>
      <c r="D114" s="40" t="s">
        <v>15</v>
      </c>
      <c r="E114" s="5" t="s">
        <v>273</v>
      </c>
      <c r="F114" s="5" t="s">
        <v>51</v>
      </c>
      <c r="G114" s="5"/>
      <c r="H114" s="5" t="s">
        <v>51</v>
      </c>
      <c r="I114" s="5" t="s">
        <v>154</v>
      </c>
      <c r="J114" s="41">
        <v>2.308052940964337E-2</v>
      </c>
      <c r="K114" s="40">
        <v>50</v>
      </c>
      <c r="L114" s="40" t="s">
        <v>51</v>
      </c>
    </row>
    <row r="115" spans="1:12" s="42" customFormat="1" x14ac:dyDescent="0.2">
      <c r="A115" s="40"/>
      <c r="B115" s="40" t="s">
        <v>5</v>
      </c>
      <c r="C115" s="40" t="s">
        <v>24</v>
      </c>
      <c r="D115" s="40" t="s">
        <v>16</v>
      </c>
      <c r="E115" s="5" t="s">
        <v>274</v>
      </c>
      <c r="F115" s="5" t="s">
        <v>51</v>
      </c>
      <c r="G115" s="5"/>
      <c r="H115" s="5" t="s">
        <v>51</v>
      </c>
      <c r="I115" s="5" t="s">
        <v>154</v>
      </c>
      <c r="J115" s="41">
        <v>1.7310397057232498E-2</v>
      </c>
      <c r="K115" s="40">
        <v>50</v>
      </c>
      <c r="L115" s="40" t="s">
        <v>51</v>
      </c>
    </row>
    <row r="116" spans="1:12" s="42" customFormat="1" x14ac:dyDescent="0.2">
      <c r="A116" s="40"/>
      <c r="B116" s="40" t="s">
        <v>5</v>
      </c>
      <c r="C116" s="40" t="s">
        <v>24</v>
      </c>
      <c r="D116" s="40" t="s">
        <v>17</v>
      </c>
      <c r="E116" s="5" t="s">
        <v>275</v>
      </c>
      <c r="F116" s="5" t="s">
        <v>51</v>
      </c>
      <c r="G116" s="5"/>
      <c r="H116" s="5" t="s">
        <v>51</v>
      </c>
      <c r="I116" s="5" t="s">
        <v>154</v>
      </c>
      <c r="J116" s="41">
        <v>4.616105881928674E-2</v>
      </c>
      <c r="K116" s="40">
        <v>50</v>
      </c>
      <c r="L116" s="40" t="s">
        <v>51</v>
      </c>
    </row>
    <row r="117" spans="1:12" s="52" customFormat="1" x14ac:dyDescent="0.2">
      <c r="A117" s="10"/>
      <c r="B117" s="10" t="s">
        <v>5</v>
      </c>
      <c r="C117" s="10" t="s">
        <v>24</v>
      </c>
      <c r="D117" s="10" t="s">
        <v>18</v>
      </c>
      <c r="E117" s="5" t="s">
        <v>276</v>
      </c>
      <c r="F117" s="5" t="s">
        <v>51</v>
      </c>
      <c r="G117" s="5"/>
      <c r="H117" s="5" t="s">
        <v>51</v>
      </c>
      <c r="I117" s="2" t="s">
        <v>154</v>
      </c>
      <c r="J117" s="51">
        <v>1.623604253843141E-2</v>
      </c>
      <c r="K117" s="10">
        <v>50</v>
      </c>
      <c r="L117" s="10" t="s">
        <v>51</v>
      </c>
    </row>
    <row r="118" spans="1:12" s="52" customFormat="1" x14ac:dyDescent="0.2">
      <c r="A118" s="10"/>
      <c r="B118" s="10" t="s">
        <v>5</v>
      </c>
      <c r="C118" s="10" t="s">
        <v>24</v>
      </c>
      <c r="D118" s="10" t="s">
        <v>19</v>
      </c>
      <c r="E118" s="5" t="s">
        <v>277</v>
      </c>
      <c r="F118" s="5" t="s">
        <v>51</v>
      </c>
      <c r="G118" s="5"/>
      <c r="H118" s="5" t="s">
        <v>51</v>
      </c>
      <c r="I118" s="2" t="s">
        <v>154</v>
      </c>
      <c r="J118" s="51">
        <v>2.8044073475472421E-2</v>
      </c>
      <c r="K118" s="10">
        <v>50</v>
      </c>
      <c r="L118" s="10" t="s">
        <v>51</v>
      </c>
    </row>
    <row r="119" spans="1:12" s="52" customFormat="1" x14ac:dyDescent="0.2">
      <c r="A119" s="10"/>
      <c r="B119" s="10" t="s">
        <v>5</v>
      </c>
      <c r="C119" s="10" t="s">
        <v>24</v>
      </c>
      <c r="D119" s="10" t="s">
        <v>20</v>
      </c>
      <c r="E119" s="5" t="s">
        <v>278</v>
      </c>
      <c r="F119" s="5" t="s">
        <v>51</v>
      </c>
      <c r="G119" s="5"/>
      <c r="H119" s="5" t="s">
        <v>51</v>
      </c>
      <c r="I119" s="2" t="s">
        <v>154</v>
      </c>
      <c r="J119" s="51">
        <v>1.3284034804171185E-2</v>
      </c>
      <c r="K119" s="10">
        <v>50</v>
      </c>
      <c r="L119" s="10" t="s">
        <v>51</v>
      </c>
    </row>
    <row r="120" spans="1:12" s="52" customFormat="1" x14ac:dyDescent="0.2">
      <c r="A120" s="10"/>
      <c r="B120" s="10" t="s">
        <v>5</v>
      </c>
      <c r="C120" s="10" t="s">
        <v>24</v>
      </c>
      <c r="D120" s="10" t="s">
        <v>21</v>
      </c>
      <c r="E120" s="5" t="s">
        <v>279</v>
      </c>
      <c r="F120" s="5" t="s">
        <v>51</v>
      </c>
      <c r="G120" s="5"/>
      <c r="H120" s="5" t="s">
        <v>51</v>
      </c>
      <c r="I120" s="2" t="s">
        <v>154</v>
      </c>
      <c r="J120" s="51">
        <v>0.67455399061032872</v>
      </c>
      <c r="K120" s="10">
        <v>50</v>
      </c>
      <c r="L120" s="10" t="s">
        <v>51</v>
      </c>
    </row>
    <row r="121" spans="1:12" s="52" customFormat="1" x14ac:dyDescent="0.2">
      <c r="A121" s="10"/>
      <c r="B121" s="10" t="s">
        <v>5</v>
      </c>
      <c r="C121" s="10" t="s">
        <v>24</v>
      </c>
      <c r="D121" s="10" t="s">
        <v>22</v>
      </c>
      <c r="E121" s="5" t="s">
        <v>280</v>
      </c>
      <c r="F121" s="5" t="s">
        <v>51</v>
      </c>
      <c r="G121" s="5"/>
      <c r="H121" s="5" t="s">
        <v>51</v>
      </c>
      <c r="I121" s="2" t="s">
        <v>154</v>
      </c>
      <c r="J121" s="51">
        <v>0.92845070422535203</v>
      </c>
      <c r="K121" s="10">
        <v>50</v>
      </c>
      <c r="L121" s="10" t="s">
        <v>51</v>
      </c>
    </row>
    <row r="122" spans="1:12" s="52" customFormat="1" x14ac:dyDescent="0.2">
      <c r="A122" s="10"/>
      <c r="B122" s="10" t="s">
        <v>5</v>
      </c>
      <c r="C122" s="10" t="s">
        <v>24</v>
      </c>
      <c r="D122" s="10" t="s">
        <v>23</v>
      </c>
      <c r="E122" s="5" t="s">
        <v>281</v>
      </c>
      <c r="F122" s="5" t="s">
        <v>51</v>
      </c>
      <c r="G122" s="5"/>
      <c r="H122" s="5" t="s">
        <v>51</v>
      </c>
      <c r="I122" s="2" t="s">
        <v>154</v>
      </c>
      <c r="J122" s="51">
        <v>1.1147417840375589</v>
      </c>
      <c r="K122" s="10">
        <v>50</v>
      </c>
      <c r="L122" s="10" t="s">
        <v>51</v>
      </c>
    </row>
    <row r="123" spans="1:12" s="52" customFormat="1" x14ac:dyDescent="0.2">
      <c r="A123" s="10"/>
      <c r="B123" s="10" t="s">
        <v>4</v>
      </c>
      <c r="C123" s="10">
        <v>250</v>
      </c>
      <c r="D123" s="10" t="s">
        <v>26</v>
      </c>
      <c r="E123" s="5" t="s">
        <v>282</v>
      </c>
      <c r="F123" s="5" t="s">
        <v>156</v>
      </c>
      <c r="G123" s="5" t="s">
        <v>343</v>
      </c>
      <c r="H123" s="5" t="s">
        <v>51</v>
      </c>
      <c r="I123" s="2" t="s">
        <v>154</v>
      </c>
      <c r="J123" s="51">
        <v>0.2228765839366498</v>
      </c>
      <c r="K123" s="10">
        <v>50</v>
      </c>
      <c r="L123" s="10" t="s">
        <v>51</v>
      </c>
    </row>
    <row r="124" spans="1:12" s="52" customFormat="1" x14ac:dyDescent="0.2">
      <c r="A124" s="10"/>
      <c r="B124" s="10" t="s">
        <v>4</v>
      </c>
      <c r="C124" s="10">
        <v>250</v>
      </c>
      <c r="D124" s="10" t="s">
        <v>27</v>
      </c>
      <c r="E124" s="5" t="s">
        <v>283</v>
      </c>
      <c r="F124" s="5" t="s">
        <v>156</v>
      </c>
      <c r="G124" s="5" t="s">
        <v>344</v>
      </c>
      <c r="H124" s="5" t="s">
        <v>51</v>
      </c>
      <c r="I124" s="2" t="s">
        <v>154</v>
      </c>
      <c r="J124" s="51">
        <v>0.27306071541907434</v>
      </c>
      <c r="K124" s="10">
        <v>50</v>
      </c>
      <c r="L124" s="10" t="s">
        <v>51</v>
      </c>
    </row>
    <row r="125" spans="1:12" s="52" customFormat="1" x14ac:dyDescent="0.2">
      <c r="A125" s="10"/>
      <c r="B125" s="10" t="s">
        <v>4</v>
      </c>
      <c r="C125" s="10">
        <v>250</v>
      </c>
      <c r="D125" s="10" t="s">
        <v>28</v>
      </c>
      <c r="E125" s="5" t="s">
        <v>284</v>
      </c>
      <c r="F125" s="5" t="s">
        <v>156</v>
      </c>
      <c r="G125" s="5" t="s">
        <v>345</v>
      </c>
      <c r="H125" s="5" t="s">
        <v>51</v>
      </c>
      <c r="I125" s="2" t="s">
        <v>154</v>
      </c>
      <c r="J125" s="51">
        <v>0.28929675795750576</v>
      </c>
      <c r="K125" s="10">
        <v>50</v>
      </c>
      <c r="L125" s="10" t="s">
        <v>51</v>
      </c>
    </row>
    <row r="126" spans="1:12" s="2" customFormat="1" x14ac:dyDescent="0.2">
      <c r="A126" s="5"/>
      <c r="B126" s="5" t="s">
        <v>4</v>
      </c>
      <c r="C126" s="5" t="s">
        <v>143</v>
      </c>
      <c r="D126" s="5" t="s">
        <v>26</v>
      </c>
      <c r="E126" s="5"/>
      <c r="F126" s="5" t="s">
        <v>51</v>
      </c>
      <c r="G126" s="5"/>
      <c r="H126" s="5"/>
      <c r="J126" s="9"/>
      <c r="K126" s="5"/>
      <c r="L126" s="5"/>
    </row>
    <row r="127" spans="1:12" s="2" customFormat="1" x14ac:dyDescent="0.2">
      <c r="A127" s="5"/>
      <c r="B127" s="5" t="s">
        <v>4</v>
      </c>
      <c r="C127" s="5" t="s">
        <v>143</v>
      </c>
      <c r="D127" s="5" t="s">
        <v>27</v>
      </c>
      <c r="E127" s="5"/>
      <c r="F127" s="5" t="s">
        <v>51</v>
      </c>
      <c r="G127" s="5"/>
      <c r="H127" s="5"/>
      <c r="J127" s="9"/>
      <c r="K127" s="5"/>
      <c r="L127" s="5"/>
    </row>
    <row r="128" spans="1:12" s="2" customFormat="1" x14ac:dyDescent="0.2">
      <c r="A128" s="5"/>
      <c r="B128" s="5" t="s">
        <v>4</v>
      </c>
      <c r="C128" s="5" t="s">
        <v>143</v>
      </c>
      <c r="D128" s="5" t="s">
        <v>28</v>
      </c>
      <c r="E128" s="5"/>
      <c r="F128" s="5" t="s">
        <v>51</v>
      </c>
      <c r="G128" s="5"/>
      <c r="H128" s="5"/>
      <c r="J128" s="9"/>
      <c r="K128" s="5"/>
      <c r="L128" s="5"/>
    </row>
    <row r="129" spans="1:12" s="52" customFormat="1" x14ac:dyDescent="0.2">
      <c r="A129" s="10"/>
      <c r="B129" s="10" t="s">
        <v>4</v>
      </c>
      <c r="C129" s="10">
        <v>250</v>
      </c>
      <c r="D129" s="10" t="s">
        <v>25</v>
      </c>
      <c r="E129" s="5" t="s">
        <v>285</v>
      </c>
      <c r="F129" s="5" t="s">
        <v>51</v>
      </c>
      <c r="G129" s="5"/>
      <c r="H129" s="5" t="s">
        <v>51</v>
      </c>
      <c r="I129" s="2" t="s">
        <v>154</v>
      </c>
      <c r="J129" s="51">
        <v>0.54316942310388849</v>
      </c>
      <c r="K129" s="10">
        <v>50</v>
      </c>
      <c r="L129" s="10" t="s">
        <v>51</v>
      </c>
    </row>
    <row r="130" spans="1:12" s="52" customFormat="1" x14ac:dyDescent="0.2">
      <c r="A130" s="10"/>
      <c r="B130" s="10" t="s">
        <v>4</v>
      </c>
      <c r="C130" s="10">
        <v>250</v>
      </c>
      <c r="D130" s="10" t="s">
        <v>29</v>
      </c>
      <c r="E130" s="5" t="s">
        <v>286</v>
      </c>
      <c r="F130" s="5" t="s">
        <v>51</v>
      </c>
      <c r="G130" s="5"/>
      <c r="H130" s="5" t="s">
        <v>51</v>
      </c>
      <c r="I130" s="2" t="s">
        <v>154</v>
      </c>
      <c r="J130" s="51">
        <v>0.52250536896406652</v>
      </c>
      <c r="K130" s="10">
        <v>50</v>
      </c>
      <c r="L130" s="10" t="s">
        <v>51</v>
      </c>
    </row>
    <row r="131" spans="1:12" s="52" customFormat="1" x14ac:dyDescent="0.2">
      <c r="A131" s="10"/>
      <c r="B131" s="10" t="s">
        <v>4</v>
      </c>
      <c r="C131" s="10">
        <v>250</v>
      </c>
      <c r="D131" s="10" t="s">
        <v>30</v>
      </c>
      <c r="E131" s="5" t="s">
        <v>287</v>
      </c>
      <c r="F131" s="5" t="s">
        <v>51</v>
      </c>
      <c r="G131" s="5"/>
      <c r="H131" s="5" t="s">
        <v>51</v>
      </c>
      <c r="I131" s="2" t="s">
        <v>154</v>
      </c>
      <c r="J131" s="51">
        <v>0.56235747337658004</v>
      </c>
      <c r="K131" s="10">
        <v>50</v>
      </c>
      <c r="L131" s="10" t="s">
        <v>51</v>
      </c>
    </row>
    <row r="132" spans="1:12" s="4" customFormat="1" x14ac:dyDescent="0.2">
      <c r="A132" s="6"/>
      <c r="B132" s="6" t="s">
        <v>5</v>
      </c>
      <c r="C132" s="6" t="s">
        <v>24</v>
      </c>
      <c r="D132" s="6" t="s">
        <v>32</v>
      </c>
      <c r="E132" s="6" t="s">
        <v>288</v>
      </c>
      <c r="F132" s="6" t="s">
        <v>140</v>
      </c>
      <c r="G132" s="6" t="s">
        <v>141</v>
      </c>
      <c r="H132" s="6" t="s">
        <v>148</v>
      </c>
      <c r="I132" s="6" t="s">
        <v>148</v>
      </c>
      <c r="J132" s="6" t="s">
        <v>148</v>
      </c>
      <c r="K132" s="6" t="s">
        <v>148</v>
      </c>
      <c r="L132" s="6" t="s">
        <v>148</v>
      </c>
    </row>
    <row r="133" spans="1:12" s="54" customFormat="1" x14ac:dyDescent="0.2">
      <c r="A133" s="39"/>
      <c r="B133" s="39" t="s">
        <v>5</v>
      </c>
      <c r="C133" s="39" t="s">
        <v>24</v>
      </c>
      <c r="D133" s="39" t="s">
        <v>33</v>
      </c>
      <c r="E133" s="6" t="s">
        <v>289</v>
      </c>
      <c r="F133" s="6" t="s">
        <v>51</v>
      </c>
      <c r="G133" s="6"/>
      <c r="H133" s="6" t="s">
        <v>51</v>
      </c>
      <c r="I133" s="4" t="s">
        <v>154</v>
      </c>
      <c r="J133" s="53">
        <v>5.1096580521025399E-2</v>
      </c>
      <c r="K133" s="39">
        <v>50</v>
      </c>
      <c r="L133" s="39" t="s">
        <v>51</v>
      </c>
    </row>
    <row r="134" spans="1:12" s="54" customFormat="1" x14ac:dyDescent="0.2">
      <c r="A134" s="39"/>
      <c r="B134" s="39" t="s">
        <v>5</v>
      </c>
      <c r="C134" s="39" t="s">
        <v>24</v>
      </c>
      <c r="D134" s="39" t="s">
        <v>34</v>
      </c>
      <c r="E134" s="6" t="s">
        <v>290</v>
      </c>
      <c r="F134" s="6" t="s">
        <v>51</v>
      </c>
      <c r="G134" s="6"/>
      <c r="H134" s="6" t="s">
        <v>51</v>
      </c>
      <c r="I134" s="4" t="s">
        <v>154</v>
      </c>
      <c r="J134" s="53">
        <v>0.16127358226948657</v>
      </c>
      <c r="K134" s="39">
        <v>50</v>
      </c>
      <c r="L134" s="39" t="s">
        <v>51</v>
      </c>
    </row>
    <row r="135" spans="1:12" s="4" customFormat="1" x14ac:dyDescent="0.2">
      <c r="A135" s="6"/>
      <c r="B135" s="6" t="s">
        <v>5</v>
      </c>
      <c r="C135" s="6" t="s">
        <v>24</v>
      </c>
      <c r="D135" s="6" t="s">
        <v>35</v>
      </c>
      <c r="E135" s="6" t="s">
        <v>291</v>
      </c>
      <c r="F135" s="6" t="s">
        <v>51</v>
      </c>
      <c r="G135" s="6"/>
      <c r="H135" s="6" t="s">
        <v>51</v>
      </c>
      <c r="I135" s="6" t="s">
        <v>154</v>
      </c>
      <c r="J135" s="13">
        <v>4.3275992643081247E-2</v>
      </c>
      <c r="K135" s="6">
        <v>50</v>
      </c>
      <c r="L135" s="6" t="s">
        <v>51</v>
      </c>
    </row>
    <row r="136" spans="1:12" s="4" customFormat="1" x14ac:dyDescent="0.2">
      <c r="A136" s="6"/>
      <c r="B136" s="6" t="s">
        <v>5</v>
      </c>
      <c r="C136" s="6" t="s">
        <v>24</v>
      </c>
      <c r="D136" s="6" t="s">
        <v>36</v>
      </c>
      <c r="E136" s="6" t="s">
        <v>292</v>
      </c>
      <c r="F136" s="6" t="s">
        <v>51</v>
      </c>
      <c r="G136" s="6"/>
      <c r="H136" s="6" t="s">
        <v>51</v>
      </c>
      <c r="I136" s="6" t="s">
        <v>154</v>
      </c>
      <c r="J136" s="13">
        <v>0.11107504778390861</v>
      </c>
      <c r="K136" s="6">
        <v>50</v>
      </c>
      <c r="L136" s="6" t="s">
        <v>51</v>
      </c>
    </row>
    <row r="137" spans="1:12" s="4" customFormat="1" x14ac:dyDescent="0.2">
      <c r="A137" s="6"/>
      <c r="B137" s="6" t="s">
        <v>5</v>
      </c>
      <c r="C137" s="6" t="s">
        <v>24</v>
      </c>
      <c r="D137" s="6" t="s">
        <v>37</v>
      </c>
      <c r="E137" s="6" t="s">
        <v>293</v>
      </c>
      <c r="F137" s="6" t="s">
        <v>51</v>
      </c>
      <c r="G137" s="6"/>
      <c r="H137" s="6" t="s">
        <v>51</v>
      </c>
      <c r="I137" s="6" t="s">
        <v>154</v>
      </c>
      <c r="J137" s="13">
        <v>3.4620794114464996E-2</v>
      </c>
      <c r="K137" s="6">
        <v>50</v>
      </c>
      <c r="L137" s="6" t="s">
        <v>51</v>
      </c>
    </row>
    <row r="138" spans="1:12" s="54" customFormat="1" x14ac:dyDescent="0.2">
      <c r="A138" s="39"/>
      <c r="B138" s="39" t="s">
        <v>5</v>
      </c>
      <c r="C138" s="39" t="s">
        <v>24</v>
      </c>
      <c r="D138" s="39" t="s">
        <v>38</v>
      </c>
      <c r="E138" s="6" t="s">
        <v>294</v>
      </c>
      <c r="F138" s="6" t="s">
        <v>51</v>
      </c>
      <c r="G138" s="6"/>
      <c r="H138" s="6" t="s">
        <v>51</v>
      </c>
      <c r="I138" s="6" t="s">
        <v>154</v>
      </c>
      <c r="J138" s="53">
        <v>0.11684518013631937</v>
      </c>
      <c r="K138" s="39">
        <v>50</v>
      </c>
      <c r="L138" s="39" t="s">
        <v>51</v>
      </c>
    </row>
    <row r="139" spans="1:12" s="54" customFormat="1" x14ac:dyDescent="0.2">
      <c r="A139" s="39"/>
      <c r="B139" s="39" t="s">
        <v>5</v>
      </c>
      <c r="C139" s="39" t="s">
        <v>24</v>
      </c>
      <c r="D139" s="39" t="s">
        <v>39</v>
      </c>
      <c r="E139" s="6" t="s">
        <v>295</v>
      </c>
      <c r="F139" s="6" t="s">
        <v>51</v>
      </c>
      <c r="G139" s="6"/>
      <c r="H139" s="6" t="s">
        <v>51</v>
      </c>
      <c r="I139" s="6" t="s">
        <v>154</v>
      </c>
      <c r="J139" s="53">
        <v>5.3373724259800248E-2</v>
      </c>
      <c r="K139" s="39">
        <v>50</v>
      </c>
      <c r="L139" s="39" t="s">
        <v>51</v>
      </c>
    </row>
    <row r="140" spans="1:12" s="54" customFormat="1" x14ac:dyDescent="0.2">
      <c r="A140" s="39"/>
      <c r="B140" s="39" t="s">
        <v>5</v>
      </c>
      <c r="C140" s="39" t="s">
        <v>24</v>
      </c>
      <c r="D140" s="39" t="s">
        <v>40</v>
      </c>
      <c r="E140" s="6" t="s">
        <v>296</v>
      </c>
      <c r="F140" s="6" t="s">
        <v>51</v>
      </c>
      <c r="G140" s="6"/>
      <c r="H140" s="6" t="s">
        <v>51</v>
      </c>
      <c r="I140" s="6" t="s">
        <v>154</v>
      </c>
      <c r="J140" s="53">
        <v>5.6258790436005623E-2</v>
      </c>
      <c r="K140" s="39">
        <v>50</v>
      </c>
      <c r="L140" s="39" t="s">
        <v>51</v>
      </c>
    </row>
    <row r="141" spans="1:12" s="54" customFormat="1" x14ac:dyDescent="0.2">
      <c r="A141" s="39"/>
      <c r="B141" s="39" t="s">
        <v>5</v>
      </c>
      <c r="C141" s="39" t="s">
        <v>24</v>
      </c>
      <c r="D141" s="39" t="s">
        <v>41</v>
      </c>
      <c r="E141" s="6" t="s">
        <v>297</v>
      </c>
      <c r="F141" s="6" t="s">
        <v>51</v>
      </c>
      <c r="G141" s="6"/>
      <c r="H141" s="6" t="s">
        <v>51</v>
      </c>
      <c r="I141" s="4" t="s">
        <v>154</v>
      </c>
      <c r="J141" s="53">
        <v>6.7818818479611434</v>
      </c>
      <c r="K141" s="39">
        <v>50</v>
      </c>
      <c r="L141" s="39" t="s">
        <v>51</v>
      </c>
    </row>
    <row r="142" spans="1:12" s="54" customFormat="1" x14ac:dyDescent="0.2">
      <c r="A142" s="39"/>
      <c r="B142" s="39" t="s">
        <v>5</v>
      </c>
      <c r="C142" s="39" t="s">
        <v>24</v>
      </c>
      <c r="D142" s="39" t="s">
        <v>42</v>
      </c>
      <c r="E142" s="6" t="s">
        <v>298</v>
      </c>
      <c r="F142" s="6" t="s">
        <v>51</v>
      </c>
      <c r="G142" s="6"/>
      <c r="H142" s="6" t="s">
        <v>51</v>
      </c>
      <c r="I142" s="4" t="s">
        <v>154</v>
      </c>
      <c r="J142" s="53">
        <v>12.010994389849017</v>
      </c>
      <c r="K142" s="39">
        <v>50</v>
      </c>
      <c r="L142" s="39" t="s">
        <v>51</v>
      </c>
    </row>
    <row r="143" spans="1:12" s="4" customFormat="1" x14ac:dyDescent="0.2">
      <c r="A143" s="6"/>
      <c r="B143" s="6" t="s">
        <v>5</v>
      </c>
      <c r="C143" s="6" t="s">
        <v>24</v>
      </c>
      <c r="D143" s="6" t="s">
        <v>43</v>
      </c>
      <c r="E143" s="6" t="s">
        <v>299</v>
      </c>
      <c r="F143" s="6" t="s">
        <v>140</v>
      </c>
      <c r="G143" s="6" t="s">
        <v>147</v>
      </c>
      <c r="H143" s="6" t="s">
        <v>148</v>
      </c>
      <c r="I143" s="6" t="s">
        <v>148</v>
      </c>
      <c r="J143" s="6" t="s">
        <v>148</v>
      </c>
      <c r="K143" s="6" t="s">
        <v>148</v>
      </c>
      <c r="L143" s="6" t="s">
        <v>148</v>
      </c>
    </row>
    <row r="144" spans="1:12" s="54" customFormat="1" x14ac:dyDescent="0.2">
      <c r="A144" s="39"/>
      <c r="B144" s="39" t="s">
        <v>4</v>
      </c>
      <c r="C144" s="39">
        <v>250</v>
      </c>
      <c r="D144" s="39" t="s">
        <v>44</v>
      </c>
      <c r="E144" s="6" t="s">
        <v>300</v>
      </c>
      <c r="F144" s="6" t="s">
        <v>156</v>
      </c>
      <c r="G144" s="6" t="s">
        <v>343</v>
      </c>
      <c r="H144" s="6" t="s">
        <v>51</v>
      </c>
      <c r="I144" s="14" t="s">
        <v>154</v>
      </c>
      <c r="J144" s="53">
        <v>11.55816063080036</v>
      </c>
      <c r="K144" s="39">
        <v>50</v>
      </c>
      <c r="L144" s="39" t="s">
        <v>51</v>
      </c>
    </row>
    <row r="145" spans="1:12" s="54" customFormat="1" x14ac:dyDescent="0.2">
      <c r="A145" s="39"/>
      <c r="B145" s="39" t="s">
        <v>4</v>
      </c>
      <c r="C145" s="39">
        <v>250</v>
      </c>
      <c r="D145" s="39" t="s">
        <v>45</v>
      </c>
      <c r="E145" s="6" t="s">
        <v>301</v>
      </c>
      <c r="F145" s="6" t="s">
        <v>156</v>
      </c>
      <c r="G145" s="6" t="s">
        <v>344</v>
      </c>
      <c r="H145" s="6" t="s">
        <v>51</v>
      </c>
      <c r="I145" s="14" t="s">
        <v>154</v>
      </c>
      <c r="J145" s="53">
        <v>11.466052613216103</v>
      </c>
      <c r="K145" s="39">
        <v>50</v>
      </c>
      <c r="L145" s="39" t="s">
        <v>51</v>
      </c>
    </row>
    <row r="146" spans="1:12" s="54" customFormat="1" x14ac:dyDescent="0.2">
      <c r="A146" s="39"/>
      <c r="B146" s="39" t="s">
        <v>4</v>
      </c>
      <c r="C146" s="39">
        <v>250</v>
      </c>
      <c r="D146" s="39" t="s">
        <v>46</v>
      </c>
      <c r="E146" s="6" t="s">
        <v>302</v>
      </c>
      <c r="F146" s="6" t="s">
        <v>156</v>
      </c>
      <c r="G146" s="6" t="s">
        <v>345</v>
      </c>
      <c r="H146" s="6" t="s">
        <v>51</v>
      </c>
      <c r="I146" s="14" t="s">
        <v>154</v>
      </c>
      <c r="J146" s="53">
        <v>11.563742934896379</v>
      </c>
      <c r="K146" s="39">
        <v>50</v>
      </c>
      <c r="L146" s="39" t="s">
        <v>51</v>
      </c>
    </row>
    <row r="147" spans="1:12" s="4" customFormat="1" x14ac:dyDescent="0.2">
      <c r="A147" s="6"/>
      <c r="B147" s="6" t="s">
        <v>4</v>
      </c>
      <c r="C147" s="6" t="s">
        <v>143</v>
      </c>
      <c r="D147" s="6" t="s">
        <v>44</v>
      </c>
      <c r="E147" s="6"/>
      <c r="F147" s="6" t="s">
        <v>51</v>
      </c>
      <c r="G147" s="6"/>
      <c r="H147" s="6"/>
      <c r="J147" s="13"/>
      <c r="K147" s="6"/>
      <c r="L147" s="6"/>
    </row>
    <row r="148" spans="1:12" s="4" customFormat="1" x14ac:dyDescent="0.2">
      <c r="A148" s="6"/>
      <c r="B148" s="6" t="s">
        <v>4</v>
      </c>
      <c r="C148" s="6" t="s">
        <v>143</v>
      </c>
      <c r="D148" s="6" t="s">
        <v>45</v>
      </c>
      <c r="E148" s="6"/>
      <c r="F148" s="6" t="s">
        <v>51</v>
      </c>
      <c r="G148" s="6"/>
      <c r="H148" s="6"/>
      <c r="J148" s="13"/>
      <c r="K148" s="6"/>
      <c r="L148" s="6"/>
    </row>
    <row r="149" spans="1:12" s="4" customFormat="1" x14ac:dyDescent="0.2">
      <c r="A149" s="6"/>
      <c r="B149" s="6" t="s">
        <v>4</v>
      </c>
      <c r="C149" s="6" t="s">
        <v>143</v>
      </c>
      <c r="D149" s="6" t="s">
        <v>46</v>
      </c>
      <c r="E149" s="6"/>
      <c r="F149" s="6" t="s">
        <v>51</v>
      </c>
      <c r="G149" s="6"/>
      <c r="H149" s="6"/>
      <c r="J149" s="13"/>
      <c r="K149" s="6"/>
      <c r="L149" s="6"/>
    </row>
    <row r="150" spans="1:12" s="4" customFormat="1" x14ac:dyDescent="0.2">
      <c r="A150" s="6"/>
      <c r="B150" s="6" t="s">
        <v>4</v>
      </c>
      <c r="C150" s="6">
        <v>250</v>
      </c>
      <c r="D150" s="6" t="s">
        <v>47</v>
      </c>
      <c r="E150" s="6" t="s">
        <v>303</v>
      </c>
      <c r="F150" s="6" t="s">
        <v>51</v>
      </c>
      <c r="G150" s="6"/>
      <c r="H150" s="6" t="s">
        <v>51</v>
      </c>
      <c r="I150" s="14" t="s">
        <v>154</v>
      </c>
      <c r="J150" s="13">
        <v>12.035447631009697</v>
      </c>
      <c r="K150" s="6">
        <v>50</v>
      </c>
      <c r="L150" s="6" t="s">
        <v>51</v>
      </c>
    </row>
    <row r="151" spans="1:12" s="4" customFormat="1" x14ac:dyDescent="0.2">
      <c r="A151" s="6"/>
      <c r="B151" s="6" t="s">
        <v>4</v>
      </c>
      <c r="C151" s="6">
        <v>250</v>
      </c>
      <c r="D151" s="6" t="s">
        <v>48</v>
      </c>
      <c r="E151" s="6" t="s">
        <v>304</v>
      </c>
      <c r="F151" s="6" t="s">
        <v>51</v>
      </c>
      <c r="G151" s="6"/>
      <c r="H151" s="6" t="s">
        <v>51</v>
      </c>
      <c r="I151" s="14" t="s">
        <v>154</v>
      </c>
      <c r="J151" s="13">
        <v>12.050101179261739</v>
      </c>
      <c r="K151" s="6">
        <v>50</v>
      </c>
      <c r="L151" s="6" t="s">
        <v>51</v>
      </c>
    </row>
    <row r="152" spans="1:12" s="4" customFormat="1" x14ac:dyDescent="0.2">
      <c r="A152" s="6"/>
      <c r="B152" s="6" t="s">
        <v>4</v>
      </c>
      <c r="C152" s="6">
        <v>250</v>
      </c>
      <c r="D152" s="6" t="s">
        <v>49</v>
      </c>
      <c r="E152" s="6" t="s">
        <v>305</v>
      </c>
      <c r="F152" s="6" t="s">
        <v>51</v>
      </c>
      <c r="G152" s="6"/>
      <c r="H152" s="6" t="s">
        <v>51</v>
      </c>
      <c r="I152" s="14" t="s">
        <v>154</v>
      </c>
      <c r="J152" s="13">
        <v>11.855418323913195</v>
      </c>
      <c r="K152" s="6">
        <v>50</v>
      </c>
      <c r="L152" s="6" t="s">
        <v>51</v>
      </c>
    </row>
    <row r="153" spans="1:12" s="2" customFormat="1" x14ac:dyDescent="0.2">
      <c r="A153" s="5" t="s">
        <v>149</v>
      </c>
      <c r="B153" s="5" t="s">
        <v>5</v>
      </c>
      <c r="C153" s="5" t="s">
        <v>24</v>
      </c>
      <c r="D153" s="5" t="s">
        <v>157</v>
      </c>
      <c r="E153" s="5" t="s">
        <v>306</v>
      </c>
      <c r="F153" s="5" t="s">
        <v>51</v>
      </c>
      <c r="G153" s="5"/>
      <c r="H153" s="5" t="s">
        <v>51</v>
      </c>
      <c r="I153" s="2" t="s">
        <v>154</v>
      </c>
      <c r="J153" s="9">
        <v>-1.5967681412820906E-3</v>
      </c>
      <c r="K153" s="5">
        <v>50</v>
      </c>
      <c r="L153" s="5" t="s">
        <v>51</v>
      </c>
    </row>
    <row r="154" spans="1:12" s="2" customFormat="1" x14ac:dyDescent="0.2">
      <c r="A154" s="5" t="s">
        <v>149</v>
      </c>
      <c r="B154" s="5" t="s">
        <v>5</v>
      </c>
      <c r="C154" s="5" t="s">
        <v>24</v>
      </c>
      <c r="D154" s="5" t="s">
        <v>158</v>
      </c>
      <c r="E154" s="5" t="s">
        <v>307</v>
      </c>
      <c r="F154" s="5" t="s">
        <v>51</v>
      </c>
      <c r="G154" s="5"/>
      <c r="H154" s="5" t="s">
        <v>51</v>
      </c>
      <c r="I154" s="2" t="s">
        <v>154</v>
      </c>
      <c r="J154" s="9">
        <v>4.949981237974338E-2</v>
      </c>
      <c r="K154" s="5">
        <v>50</v>
      </c>
      <c r="L154" s="5" t="s">
        <v>51</v>
      </c>
    </row>
    <row r="155" spans="1:12" s="2" customFormat="1" x14ac:dyDescent="0.2">
      <c r="A155" s="5" t="s">
        <v>149</v>
      </c>
      <c r="B155" s="5" t="s">
        <v>5</v>
      </c>
      <c r="C155" s="5" t="s">
        <v>24</v>
      </c>
      <c r="D155" s="5" t="s">
        <v>159</v>
      </c>
      <c r="E155" s="5" t="s">
        <v>308</v>
      </c>
      <c r="F155" s="5" t="s">
        <v>51</v>
      </c>
      <c r="G155" s="5"/>
      <c r="H155" s="5" t="s">
        <v>51</v>
      </c>
      <c r="I155" s="2" t="s">
        <v>154</v>
      </c>
      <c r="J155" s="9">
        <v>1.1177376988974294E-2</v>
      </c>
      <c r="K155" s="5">
        <v>50</v>
      </c>
      <c r="L155" s="5" t="s">
        <v>51</v>
      </c>
    </row>
    <row r="156" spans="1:12" s="2" customFormat="1" x14ac:dyDescent="0.2">
      <c r="A156" s="5" t="s">
        <v>149</v>
      </c>
      <c r="B156" s="5" t="s">
        <v>5</v>
      </c>
      <c r="C156" s="5" t="s">
        <v>24</v>
      </c>
      <c r="D156" s="5" t="s">
        <v>160</v>
      </c>
      <c r="E156" s="5" t="s">
        <v>309</v>
      </c>
      <c r="F156" s="5" t="s">
        <v>51</v>
      </c>
      <c r="G156" s="5"/>
      <c r="H156" s="5" t="s">
        <v>51</v>
      </c>
      <c r="I156" s="2" t="s">
        <v>154</v>
      </c>
      <c r="J156" s="9">
        <v>2.0878072059174378E-2</v>
      </c>
      <c r="K156" s="5">
        <v>50</v>
      </c>
      <c r="L156" s="5" t="s">
        <v>51</v>
      </c>
    </row>
    <row r="157" spans="1:12" s="2" customFormat="1" x14ac:dyDescent="0.2">
      <c r="A157" s="5" t="s">
        <v>149</v>
      </c>
      <c r="B157" s="5" t="s">
        <v>5</v>
      </c>
      <c r="C157" s="5" t="s">
        <v>24</v>
      </c>
      <c r="D157" s="5" t="s">
        <v>161</v>
      </c>
      <c r="E157" s="5" t="s">
        <v>310</v>
      </c>
      <c r="F157" s="5" t="s">
        <v>51</v>
      </c>
      <c r="G157" s="5"/>
      <c r="H157" s="5" t="s">
        <v>51</v>
      </c>
      <c r="I157" s="2" t="s">
        <v>154</v>
      </c>
      <c r="J157" s="9">
        <v>4.473872584108805E-3</v>
      </c>
      <c r="K157" s="5">
        <v>50</v>
      </c>
      <c r="L157" s="5" t="s">
        <v>51</v>
      </c>
    </row>
    <row r="158" spans="1:12" s="2" customFormat="1" x14ac:dyDescent="0.2">
      <c r="A158" s="5" t="s">
        <v>149</v>
      </c>
      <c r="B158" s="5" t="s">
        <v>5</v>
      </c>
      <c r="C158" s="5" t="s">
        <v>24</v>
      </c>
      <c r="D158" s="5" t="s">
        <v>162</v>
      </c>
      <c r="E158" s="5" t="s">
        <v>311</v>
      </c>
      <c r="F158" s="5" t="s">
        <v>51</v>
      </c>
      <c r="G158" s="5"/>
      <c r="H158" s="5" t="s">
        <v>51</v>
      </c>
      <c r="I158" s="2" t="s">
        <v>154</v>
      </c>
      <c r="J158" s="9">
        <v>1.6404199475065575E-2</v>
      </c>
      <c r="K158" s="5">
        <v>50</v>
      </c>
      <c r="L158" s="5" t="s">
        <v>51</v>
      </c>
    </row>
    <row r="159" spans="1:12" s="2" customFormat="1" x14ac:dyDescent="0.2">
      <c r="A159" s="5" t="s">
        <v>149</v>
      </c>
      <c r="B159" s="5" t="s">
        <v>5</v>
      </c>
      <c r="C159" s="5" t="s">
        <v>24</v>
      </c>
      <c r="D159" s="5" t="s">
        <v>163</v>
      </c>
      <c r="E159" s="5" t="s">
        <v>312</v>
      </c>
      <c r="F159" s="5" t="s">
        <v>51</v>
      </c>
      <c r="G159" s="5"/>
      <c r="H159" s="5" t="s">
        <v>51</v>
      </c>
      <c r="I159" s="2" t="s">
        <v>154</v>
      </c>
      <c r="J159" s="9">
        <v>1.4912908613696437E-3</v>
      </c>
      <c r="K159" s="5">
        <v>50</v>
      </c>
      <c r="L159" s="5" t="s">
        <v>51</v>
      </c>
    </row>
    <row r="160" spans="1:12" s="2" customFormat="1" x14ac:dyDescent="0.2">
      <c r="A160" s="5" t="s">
        <v>149</v>
      </c>
      <c r="B160" s="5" t="s">
        <v>5</v>
      </c>
      <c r="C160" s="5" t="s">
        <v>24</v>
      </c>
      <c r="D160" s="5" t="s">
        <v>164</v>
      </c>
      <c r="E160" s="5" t="s">
        <v>313</v>
      </c>
      <c r="F160" s="5" t="s">
        <v>51</v>
      </c>
      <c r="G160" s="5"/>
      <c r="H160" s="5" t="s">
        <v>51</v>
      </c>
      <c r="I160" s="2" t="s">
        <v>154</v>
      </c>
      <c r="J160" s="9">
        <v>4.026485325697924E-2</v>
      </c>
      <c r="K160" s="5">
        <v>50</v>
      </c>
      <c r="L160" s="5" t="s">
        <v>51</v>
      </c>
    </row>
    <row r="161" spans="1:12" s="2" customFormat="1" x14ac:dyDescent="0.2">
      <c r="A161" s="5" t="s">
        <v>149</v>
      </c>
      <c r="B161" s="5" t="s">
        <v>5</v>
      </c>
      <c r="C161" s="5" t="s">
        <v>24</v>
      </c>
      <c r="D161" s="5" t="s">
        <v>165</v>
      </c>
      <c r="E161" s="5" t="s">
        <v>314</v>
      </c>
      <c r="F161" s="5" t="s">
        <v>51</v>
      </c>
      <c r="G161" s="5"/>
      <c r="H161" s="5" t="s">
        <v>51</v>
      </c>
      <c r="I161" s="2" t="s">
        <v>154</v>
      </c>
      <c r="J161" s="9">
        <v>3.8773562395609598E-2</v>
      </c>
      <c r="K161" s="5">
        <v>50</v>
      </c>
      <c r="L161" s="5" t="s">
        <v>51</v>
      </c>
    </row>
    <row r="162" spans="1:12" s="2" customFormat="1" x14ac:dyDescent="0.2">
      <c r="A162" s="5" t="s">
        <v>149</v>
      </c>
      <c r="B162" s="5" t="s">
        <v>5</v>
      </c>
      <c r="C162" s="5" t="s">
        <v>24</v>
      </c>
      <c r="D162" s="5" t="s">
        <v>166</v>
      </c>
      <c r="E162" s="5" t="s">
        <v>315</v>
      </c>
      <c r="F162" s="5" t="s">
        <v>51</v>
      </c>
      <c r="G162" s="5"/>
      <c r="H162" s="5" t="s">
        <v>51</v>
      </c>
      <c r="I162" s="2" t="s">
        <v>154</v>
      </c>
      <c r="J162" s="9">
        <v>2.9825817227391608E-3</v>
      </c>
      <c r="K162" s="5">
        <v>50</v>
      </c>
      <c r="L162" s="5" t="s">
        <v>51</v>
      </c>
    </row>
    <row r="163" spans="1:12" s="2" customFormat="1" x14ac:dyDescent="0.2">
      <c r="A163" s="5" t="s">
        <v>149</v>
      </c>
      <c r="B163" s="5" t="s">
        <v>5</v>
      </c>
      <c r="C163" s="5" t="s">
        <v>24</v>
      </c>
      <c r="D163" s="5" t="s">
        <v>167</v>
      </c>
      <c r="E163" s="5" t="s">
        <v>316</v>
      </c>
      <c r="F163" s="5" t="s">
        <v>51</v>
      </c>
      <c r="G163" s="5"/>
      <c r="H163" s="5" t="s">
        <v>51</v>
      </c>
      <c r="I163" s="2" t="s">
        <v>154</v>
      </c>
      <c r="J163" s="9">
        <v>-2.9825817227391608E-3</v>
      </c>
      <c r="K163" s="5">
        <v>50</v>
      </c>
      <c r="L163" s="5" t="s">
        <v>51</v>
      </c>
    </row>
    <row r="164" spans="1:12" s="2" customFormat="1" x14ac:dyDescent="0.2">
      <c r="A164" s="5" t="s">
        <v>149</v>
      </c>
      <c r="B164" s="5" t="s">
        <v>5</v>
      </c>
      <c r="C164" s="5" t="s">
        <v>24</v>
      </c>
      <c r="D164" s="5" t="s">
        <v>168</v>
      </c>
      <c r="E164" s="5" t="s">
        <v>317</v>
      </c>
      <c r="F164" s="5" t="s">
        <v>51</v>
      </c>
      <c r="G164" s="5"/>
      <c r="H164" s="5" t="s">
        <v>51</v>
      </c>
      <c r="I164" s="2" t="s">
        <v>154</v>
      </c>
      <c r="J164" s="9">
        <v>2.9825817227391988E-2</v>
      </c>
      <c r="K164" s="5">
        <v>50</v>
      </c>
      <c r="L164" s="5" t="s">
        <v>51</v>
      </c>
    </row>
    <row r="165" spans="1:12" s="2" customFormat="1" x14ac:dyDescent="0.2">
      <c r="A165" s="5" t="s">
        <v>150</v>
      </c>
      <c r="B165" s="5" t="s">
        <v>4</v>
      </c>
      <c r="C165" s="5">
        <v>250</v>
      </c>
      <c r="D165" s="5" t="s">
        <v>169</v>
      </c>
      <c r="E165" s="5" t="s">
        <v>318</v>
      </c>
      <c r="F165" s="5" t="s">
        <v>51</v>
      </c>
      <c r="G165" s="5"/>
      <c r="H165" s="5" t="s">
        <v>51</v>
      </c>
      <c r="I165" s="2" t="s">
        <v>154</v>
      </c>
      <c r="J165" s="9">
        <v>-1.2561607294599292E-2</v>
      </c>
      <c r="K165" s="5">
        <v>50</v>
      </c>
      <c r="L165" s="5" t="s">
        <v>51</v>
      </c>
    </row>
    <row r="166" spans="1:12" s="2" customFormat="1" x14ac:dyDescent="0.2">
      <c r="A166" s="5" t="s">
        <v>150</v>
      </c>
      <c r="B166" s="5" t="s">
        <v>4</v>
      </c>
      <c r="C166" s="5">
        <v>250</v>
      </c>
      <c r="D166" s="5" t="s">
        <v>170</v>
      </c>
      <c r="E166" s="5" t="s">
        <v>319</v>
      </c>
      <c r="F166" s="5" t="s">
        <v>51</v>
      </c>
      <c r="G166" s="5"/>
      <c r="H166" s="5" t="s">
        <v>51</v>
      </c>
      <c r="I166" s="2" t="s">
        <v>154</v>
      </c>
      <c r="J166" s="9">
        <v>2.2906460360739764E-2</v>
      </c>
      <c r="K166" s="5">
        <v>50</v>
      </c>
      <c r="L166" s="5" t="s">
        <v>51</v>
      </c>
    </row>
    <row r="167" spans="1:12" s="2" customFormat="1" x14ac:dyDescent="0.2">
      <c r="A167" s="5" t="s">
        <v>150</v>
      </c>
      <c r="B167" s="5" t="s">
        <v>4</v>
      </c>
      <c r="C167" s="5">
        <v>250</v>
      </c>
      <c r="D167" s="5" t="s">
        <v>171</v>
      </c>
      <c r="E167" s="5" t="s">
        <v>320</v>
      </c>
      <c r="F167" s="5" t="s">
        <v>51</v>
      </c>
      <c r="G167" s="5"/>
      <c r="H167" s="5" t="s">
        <v>51</v>
      </c>
      <c r="I167" s="2" t="s">
        <v>154</v>
      </c>
      <c r="J167" s="9">
        <v>1.4039443446905001E-2</v>
      </c>
      <c r="K167" s="5">
        <v>50</v>
      </c>
      <c r="L167" s="5" t="s">
        <v>51</v>
      </c>
    </row>
    <row r="168" spans="1:12" s="2" customFormat="1" x14ac:dyDescent="0.2">
      <c r="A168" s="5" t="s">
        <v>150</v>
      </c>
      <c r="B168" s="5" t="s">
        <v>4</v>
      </c>
      <c r="C168" s="5">
        <v>250</v>
      </c>
      <c r="D168" s="5" t="s">
        <v>172</v>
      </c>
      <c r="E168" s="5" t="s">
        <v>321</v>
      </c>
      <c r="F168" s="5" t="s">
        <v>51</v>
      </c>
      <c r="G168" s="5"/>
      <c r="H168" s="5" t="s">
        <v>51</v>
      </c>
      <c r="I168" s="2" t="s">
        <v>154</v>
      </c>
      <c r="J168" s="9">
        <v>-8.1280988376819085E-3</v>
      </c>
      <c r="K168" s="5">
        <v>50</v>
      </c>
      <c r="L168" s="5" t="s">
        <v>51</v>
      </c>
    </row>
    <row r="169" spans="1:12" s="2" customFormat="1" x14ac:dyDescent="0.2">
      <c r="A169" s="5" t="s">
        <v>151</v>
      </c>
      <c r="B169" s="5" t="s">
        <v>4</v>
      </c>
      <c r="C169" s="5">
        <v>250</v>
      </c>
      <c r="D169" s="5" t="s">
        <v>173</v>
      </c>
      <c r="E169" s="5" t="s">
        <v>322</v>
      </c>
      <c r="F169" s="5" t="s">
        <v>51</v>
      </c>
      <c r="G169" s="5"/>
      <c r="H169" s="5" t="s">
        <v>51</v>
      </c>
      <c r="I169" s="2" t="s">
        <v>154</v>
      </c>
      <c r="J169" s="9">
        <v>-5.1724265330702363E-3</v>
      </c>
      <c r="K169" s="5">
        <v>50</v>
      </c>
      <c r="L169" s="5" t="s">
        <v>51</v>
      </c>
    </row>
    <row r="170" spans="1:12" s="2" customFormat="1" x14ac:dyDescent="0.2">
      <c r="A170" s="5" t="s">
        <v>151</v>
      </c>
      <c r="B170" s="5" t="s">
        <v>4</v>
      </c>
      <c r="C170" s="5">
        <v>250</v>
      </c>
      <c r="D170" s="5" t="s">
        <v>174</v>
      </c>
      <c r="E170" s="5" t="s">
        <v>323</v>
      </c>
      <c r="F170" s="5" t="s">
        <v>51</v>
      </c>
      <c r="G170" s="5"/>
      <c r="H170" s="5" t="s">
        <v>51</v>
      </c>
      <c r="I170" s="2" t="s">
        <v>154</v>
      </c>
      <c r="J170" s="9">
        <v>-6.6502626853760724E-3</v>
      </c>
      <c r="K170" s="5">
        <v>50</v>
      </c>
      <c r="L170" s="5" t="s">
        <v>51</v>
      </c>
    </row>
    <row r="171" spans="1:12" s="2" customFormat="1" x14ac:dyDescent="0.2">
      <c r="A171" s="5" t="s">
        <v>151</v>
      </c>
      <c r="B171" s="5" t="s">
        <v>4</v>
      </c>
      <c r="C171" s="5">
        <v>250</v>
      </c>
      <c r="D171" s="5" t="s">
        <v>175</v>
      </c>
      <c r="E171" s="5" t="s">
        <v>324</v>
      </c>
      <c r="F171" s="5" t="s">
        <v>51</v>
      </c>
      <c r="G171" s="5"/>
      <c r="H171" s="5" t="s">
        <v>51</v>
      </c>
      <c r="I171" s="2" t="s">
        <v>154</v>
      </c>
      <c r="J171" s="9">
        <v>-1.8472951903822379E-2</v>
      </c>
      <c r="K171" s="5">
        <v>50</v>
      </c>
      <c r="L171" s="5" t="s">
        <v>51</v>
      </c>
    </row>
    <row r="172" spans="1:12" s="2" customFormat="1" x14ac:dyDescent="0.2">
      <c r="A172" s="5" t="s">
        <v>151</v>
      </c>
      <c r="B172" s="5" t="s">
        <v>4</v>
      </c>
      <c r="C172" s="5">
        <v>250</v>
      </c>
      <c r="D172" s="5" t="s">
        <v>176</v>
      </c>
      <c r="E172" s="5" t="s">
        <v>325</v>
      </c>
      <c r="F172" s="5" t="s">
        <v>51</v>
      </c>
      <c r="G172" s="5"/>
      <c r="H172" s="5" t="s">
        <v>51</v>
      </c>
      <c r="I172" s="2" t="s">
        <v>154</v>
      </c>
      <c r="J172" s="9">
        <v>-4.0640494188409357E-2</v>
      </c>
      <c r="K172" s="5">
        <v>50</v>
      </c>
      <c r="L172" s="5" t="s">
        <v>51</v>
      </c>
    </row>
    <row r="173" spans="1:12" s="52" customFormat="1" x14ac:dyDescent="0.2">
      <c r="A173" s="10" t="s">
        <v>340</v>
      </c>
      <c r="B173" s="10" t="s">
        <v>4</v>
      </c>
      <c r="C173" s="10">
        <v>250</v>
      </c>
      <c r="D173" s="10" t="s">
        <v>348</v>
      </c>
      <c r="E173" s="5" t="s">
        <v>341</v>
      </c>
      <c r="F173" s="5" t="s">
        <v>51</v>
      </c>
      <c r="G173" s="5"/>
      <c r="H173" s="5" t="s">
        <v>51</v>
      </c>
      <c r="I173" s="2" t="s">
        <v>154</v>
      </c>
      <c r="J173" s="51">
        <v>4.8048913794242884E-3</v>
      </c>
      <c r="K173" s="10">
        <v>50</v>
      </c>
      <c r="L173" s="10" t="s">
        <v>51</v>
      </c>
    </row>
    <row r="174" spans="1:12" s="2" customFormat="1" x14ac:dyDescent="0.2">
      <c r="A174" s="5" t="s">
        <v>340</v>
      </c>
      <c r="B174" s="5" t="s">
        <v>4</v>
      </c>
      <c r="C174" s="5">
        <v>250</v>
      </c>
      <c r="D174" s="5" t="s">
        <v>349</v>
      </c>
      <c r="E174" s="5" t="s">
        <v>351</v>
      </c>
      <c r="F174" s="5" t="s">
        <v>51</v>
      </c>
      <c r="G174" s="5"/>
      <c r="H174" s="5" t="s">
        <v>51</v>
      </c>
      <c r="I174" s="2" t="s">
        <v>154</v>
      </c>
      <c r="J174" s="9">
        <v>9.6097827588484726E-3</v>
      </c>
      <c r="K174" s="5">
        <v>50</v>
      </c>
      <c r="L174" s="5" t="s">
        <v>51</v>
      </c>
    </row>
    <row r="175" spans="1:12" s="2" customFormat="1" x14ac:dyDescent="0.2">
      <c r="A175" s="5" t="s">
        <v>340</v>
      </c>
      <c r="B175" s="5" t="s">
        <v>4</v>
      </c>
      <c r="C175" s="5">
        <v>250</v>
      </c>
      <c r="D175" s="5" t="s">
        <v>350</v>
      </c>
      <c r="E175" s="5" t="s">
        <v>352</v>
      </c>
      <c r="F175" s="5" t="s">
        <v>51</v>
      </c>
      <c r="G175" s="5"/>
      <c r="H175" s="5" t="s">
        <v>51</v>
      </c>
      <c r="I175" s="2" t="s">
        <v>154</v>
      </c>
      <c r="J175" s="9">
        <v>1.6817119827984853E-2</v>
      </c>
      <c r="K175" s="5">
        <v>50</v>
      </c>
      <c r="L175" s="5" t="s">
        <v>51</v>
      </c>
    </row>
    <row r="176" spans="1:12" s="2" customFormat="1" x14ac:dyDescent="0.2">
      <c r="A176" s="5" t="s">
        <v>340</v>
      </c>
      <c r="B176" s="5" t="s">
        <v>4</v>
      </c>
      <c r="C176" s="5">
        <v>250</v>
      </c>
      <c r="D176" s="5" t="s">
        <v>180</v>
      </c>
      <c r="E176" s="5" t="s">
        <v>326</v>
      </c>
      <c r="F176" s="5" t="s">
        <v>51</v>
      </c>
      <c r="G176" s="5"/>
      <c r="H176" s="5" t="s">
        <v>51</v>
      </c>
      <c r="I176" s="2" t="s">
        <v>154</v>
      </c>
      <c r="J176" s="9">
        <v>7.3880045671301338E-3</v>
      </c>
      <c r="K176" s="5">
        <v>50</v>
      </c>
      <c r="L176" s="5" t="s">
        <v>51</v>
      </c>
    </row>
    <row r="177" spans="1:12" s="2" customFormat="1" x14ac:dyDescent="0.2">
      <c r="A177" s="5" t="s">
        <v>340</v>
      </c>
      <c r="B177" s="5" t="s">
        <v>4</v>
      </c>
      <c r="C177" s="5">
        <v>250</v>
      </c>
      <c r="D177" s="5" t="s">
        <v>346</v>
      </c>
      <c r="E177" s="5" t="s">
        <v>347</v>
      </c>
      <c r="F177" s="5" t="s">
        <v>51</v>
      </c>
      <c r="G177" s="5"/>
      <c r="H177" s="5" t="s">
        <v>51</v>
      </c>
      <c r="I177" s="2" t="s">
        <v>154</v>
      </c>
      <c r="J177" s="28">
        <v>6.0516158552335365E-2</v>
      </c>
      <c r="K177" s="5">
        <v>50</v>
      </c>
      <c r="L177" s="5" t="s">
        <v>51</v>
      </c>
    </row>
  </sheetData>
  <autoFilter ref="A1:L177" xr:uid="{DEFB03F0-A6C4-45C6-AC7B-3F83E4D4F61B}"/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421A2-036F-4743-9B73-320EF1087F4D}">
  <dimension ref="A1:Q184"/>
  <sheetViews>
    <sheetView tabSelected="1" topLeftCell="J1" zoomScale="170" workbookViewId="0">
      <selection activeCell="L1" sqref="L1"/>
    </sheetView>
  </sheetViews>
  <sheetFormatPr baseColWidth="10" defaultColWidth="11.5" defaultRowHeight="15" x14ac:dyDescent="0.2"/>
  <cols>
    <col min="1" max="5" width="23.33203125" style="30" customWidth="1"/>
    <col min="6" max="6" width="5.33203125" style="30" customWidth="1"/>
    <col min="7" max="7" width="13.33203125" style="30" customWidth="1"/>
    <col min="8" max="8" width="6" style="30" customWidth="1"/>
    <col min="9" max="9" width="23.33203125" style="30" customWidth="1"/>
    <col min="10" max="10" width="11.6640625" style="30" customWidth="1"/>
    <col min="11" max="11" width="10" style="30" customWidth="1"/>
    <col min="12" max="13" width="23.33203125" style="30" customWidth="1"/>
    <col min="14" max="14" width="11.5" style="30"/>
    <col min="15" max="15" width="16.1640625" style="30" customWidth="1"/>
    <col min="16" max="16384" width="11.5" style="30"/>
  </cols>
  <sheetData>
    <row r="1" spans="1:17" s="31" customFormat="1" x14ac:dyDescent="0.2">
      <c r="A1" s="31" t="s">
        <v>1</v>
      </c>
      <c r="B1" s="31" t="s">
        <v>522</v>
      </c>
      <c r="C1" s="31" t="s">
        <v>870</v>
      </c>
      <c r="D1" s="31" t="s">
        <v>869</v>
      </c>
      <c r="E1" s="31" t="s">
        <v>868</v>
      </c>
      <c r="F1" s="31" t="s">
        <v>359</v>
      </c>
      <c r="G1" s="31" t="s">
        <v>3</v>
      </c>
      <c r="H1" s="31" t="s">
        <v>360</v>
      </c>
      <c r="I1" s="31" t="s">
        <v>523</v>
      </c>
      <c r="J1" s="31" t="s">
        <v>534</v>
      </c>
      <c r="K1" s="31" t="s">
        <v>533</v>
      </c>
      <c r="L1" s="31" t="s">
        <v>529</v>
      </c>
      <c r="M1" s="31" t="s">
        <v>530</v>
      </c>
      <c r="N1" s="31" t="s">
        <v>531</v>
      </c>
      <c r="O1" s="31" t="s">
        <v>532</v>
      </c>
      <c r="P1" s="31" t="s">
        <v>535</v>
      </c>
      <c r="Q1" s="31" t="s">
        <v>536</v>
      </c>
    </row>
    <row r="2" spans="1:17" ht="16" x14ac:dyDescent="0.2">
      <c r="A2" s="55" t="s">
        <v>333</v>
      </c>
      <c r="B2" s="55" t="s">
        <v>361</v>
      </c>
      <c r="C2" s="55" t="s">
        <v>867</v>
      </c>
      <c r="D2" s="55" t="s">
        <v>866</v>
      </c>
      <c r="E2" s="55" t="s">
        <v>865</v>
      </c>
      <c r="F2" s="30">
        <v>1</v>
      </c>
      <c r="G2" s="30" t="s">
        <v>4</v>
      </c>
      <c r="H2" s="30">
        <v>1</v>
      </c>
      <c r="I2" s="30" t="s">
        <v>525</v>
      </c>
      <c r="J2" s="30">
        <f>INDEX([1]sample!L:L,MATCH('seq_1~3_long'!A2,[1]sample!E:E,0))</f>
        <v>8.4532650806304996</v>
      </c>
      <c r="K2" s="30">
        <f t="shared" ref="K2:K13" si="0">J2</f>
        <v>8.4532650806304996</v>
      </c>
      <c r="L2" s="30">
        <v>16.111111111111111</v>
      </c>
      <c r="M2" s="30">
        <v>7.45</v>
      </c>
      <c r="N2" s="30" t="str">
        <f t="shared" ref="N2:N33" si="1">IF(L2&gt;=4, "Y", "N")</f>
        <v>Y</v>
      </c>
      <c r="O2" s="30" t="str">
        <f>INDEX([2]npo_list_merged!$A:$A,MATCH(B2,[2]npo_list_merged!$A:$A,0))</f>
        <v>C-CDC-AG-Lu-1-1</v>
      </c>
      <c r="P2" s="30">
        <f>INDEX([3]out_parameter_kmer!$C:$C,MATCH(B2,[3]out_parameter_kmer!$A:$A,0))</f>
        <v>0.90407483467865402</v>
      </c>
      <c r="Q2" s="30">
        <f>INDEX([3]out_parameter_kmer!$G:$G,MATCH(B2,[3]out_parameter_kmer!$A:$A,0))</f>
        <v>15.7405983215662</v>
      </c>
    </row>
    <row r="3" spans="1:17" ht="16" x14ac:dyDescent="0.2">
      <c r="A3" s="55" t="s">
        <v>334</v>
      </c>
      <c r="B3" s="55" t="s">
        <v>362</v>
      </c>
      <c r="C3" s="55" t="s">
        <v>864</v>
      </c>
      <c r="D3" s="55" t="s">
        <v>863</v>
      </c>
      <c r="E3" s="55" t="s">
        <v>862</v>
      </c>
      <c r="F3" s="30">
        <v>1</v>
      </c>
      <c r="G3" s="30" t="s">
        <v>4</v>
      </c>
      <c r="H3" s="30">
        <v>1</v>
      </c>
      <c r="I3" s="30" t="s">
        <v>525</v>
      </c>
      <c r="J3" s="30">
        <f>INDEX([1]sample!L:L,MATCH('seq_1~3_long'!A3,[1]sample!E:E,0))</f>
        <v>8.7511713450537769</v>
      </c>
      <c r="K3" s="30">
        <f t="shared" si="0"/>
        <v>8.7511713450537769</v>
      </c>
      <c r="L3" s="30">
        <v>14.747</v>
      </c>
      <c r="M3" s="30">
        <v>8.14</v>
      </c>
      <c r="N3" s="30" t="str">
        <f t="shared" si="1"/>
        <v>Y</v>
      </c>
      <c r="O3" s="30" t="str">
        <f>INDEX([2]npo_list_merged!$A:$A,MATCH(B3,[2]npo_list_merged!$A:$A,0))</f>
        <v>C-CDC-AG-Lu-2-1</v>
      </c>
      <c r="P3" s="30">
        <f>INDEX([3]out_parameter_kmer!$C:$C,MATCH(B3,[3]out_parameter_kmer!$A:$A,0))</f>
        <v>0.87727536289183705</v>
      </c>
      <c r="Q3" s="30">
        <f>INDEX([3]out_parameter_kmer!$G:$G,MATCH(B3,[3]out_parameter_kmer!$A:$A,0))</f>
        <v>15.673925218969201</v>
      </c>
    </row>
    <row r="4" spans="1:17" ht="16" x14ac:dyDescent="0.2">
      <c r="A4" s="55" t="s">
        <v>335</v>
      </c>
      <c r="B4" s="55" t="s">
        <v>363</v>
      </c>
      <c r="C4" s="55" t="s">
        <v>861</v>
      </c>
      <c r="D4" s="55" t="s">
        <v>860</v>
      </c>
      <c r="E4" s="55" t="s">
        <v>859</v>
      </c>
      <c r="F4" s="30">
        <v>1</v>
      </c>
      <c r="G4" s="30" t="s">
        <v>4</v>
      </c>
      <c r="H4" s="30">
        <v>1</v>
      </c>
      <c r="I4" s="30" t="s">
        <v>525</v>
      </c>
      <c r="J4" s="30">
        <f>INDEX([1]sample!L:L,MATCH('seq_1~3_long'!A4,[1]sample!E:E,0))</f>
        <v>7.9371739464887625</v>
      </c>
      <c r="K4" s="30">
        <f t="shared" si="0"/>
        <v>7.9371739464887625</v>
      </c>
      <c r="L4" s="30">
        <v>18.332999999999998</v>
      </c>
      <c r="M4" s="30">
        <v>6.55</v>
      </c>
      <c r="N4" s="30" t="str">
        <f t="shared" si="1"/>
        <v>Y</v>
      </c>
      <c r="O4" s="30" t="str">
        <f>INDEX([2]npo_list_merged!$A:$A,MATCH(B4,[2]npo_list_merged!$A:$A,0))</f>
        <v>C-CDC-AG-Lu-3-1</v>
      </c>
      <c r="P4" s="30">
        <f>INDEX([3]out_parameter_kmer!$C:$C,MATCH(B4,[3]out_parameter_kmer!$A:$A,0))</f>
        <v>0.89219999764067703</v>
      </c>
      <c r="Q4" s="30">
        <f>INDEX([3]out_parameter_kmer!$G:$G,MATCH(B4,[3]out_parameter_kmer!$A:$A,0))</f>
        <v>15.6472588300241</v>
      </c>
    </row>
    <row r="5" spans="1:17" ht="16" x14ac:dyDescent="0.2">
      <c r="A5" s="55" t="s">
        <v>341</v>
      </c>
      <c r="B5" s="55" t="s">
        <v>364</v>
      </c>
      <c r="C5" s="55" t="str">
        <f>INDEX([1]sample!D:D,MATCH(A5,[1]sample!E:E,0))</f>
        <v>NKC_1</v>
      </c>
      <c r="D5" s="55" t="s">
        <v>682</v>
      </c>
      <c r="E5" s="55" t="s">
        <v>681</v>
      </c>
      <c r="F5" s="30">
        <v>1</v>
      </c>
      <c r="G5" s="30" t="s">
        <v>340</v>
      </c>
      <c r="H5" s="30">
        <v>2</v>
      </c>
      <c r="I5" s="30" t="s">
        <v>148</v>
      </c>
      <c r="J5" s="30">
        <f>INDEX([1]sample!L:L,MATCH('seq_1~3_long'!A5,[1]sample!E:E,0))</f>
        <v>4.8048913794242884E-3</v>
      </c>
      <c r="K5" s="30">
        <f t="shared" si="0"/>
        <v>4.8048913794242884E-3</v>
      </c>
      <c r="L5" s="30">
        <v>0</v>
      </c>
      <c r="M5" s="30">
        <v>30</v>
      </c>
      <c r="N5" s="30" t="str">
        <f t="shared" si="1"/>
        <v>N</v>
      </c>
      <c r="O5" s="30" t="e">
        <f>INDEX([2]npo_list_merged!$A:$A,MATCH(B5,[2]npo_list_merged!$A:$A,0))</f>
        <v>#N/A</v>
      </c>
      <c r="P5" s="30" t="e">
        <f>INDEX([3]out_parameter_kmer!$C:$C,MATCH(B5,[3]out_parameter_kmer!$A:$A,0))</f>
        <v>#N/A</v>
      </c>
      <c r="Q5" s="30" t="e">
        <f>INDEX([3]out_parameter_kmer!$G:$G,MATCH(B5,[3]out_parameter_kmer!$A:$A,0))</f>
        <v>#N/A</v>
      </c>
    </row>
    <row r="6" spans="1:17" ht="16" x14ac:dyDescent="0.2">
      <c r="A6" s="30" t="s">
        <v>353</v>
      </c>
      <c r="B6" s="30" t="s">
        <v>365</v>
      </c>
      <c r="C6" s="55" t="s">
        <v>858</v>
      </c>
      <c r="D6" s="55" t="s">
        <v>857</v>
      </c>
      <c r="E6" s="55" t="s">
        <v>856</v>
      </c>
      <c r="F6" s="30">
        <v>1</v>
      </c>
      <c r="G6" s="30" t="s">
        <v>4</v>
      </c>
      <c r="H6" s="30">
        <v>1</v>
      </c>
      <c r="I6" s="30" t="s">
        <v>525</v>
      </c>
      <c r="J6" s="30">
        <f>J2/5</f>
        <v>1.6906530161261</v>
      </c>
      <c r="K6" s="30">
        <f t="shared" si="0"/>
        <v>1.6906530161261</v>
      </c>
      <c r="L6" s="30">
        <v>17.827999999999999</v>
      </c>
      <c r="M6" s="30">
        <v>6.73</v>
      </c>
      <c r="N6" s="30" t="str">
        <f t="shared" si="1"/>
        <v>Y</v>
      </c>
      <c r="O6" s="30" t="str">
        <f>INDEX([2]npo_list_merged!$A:$A,MATCH(B6,[2]npo_list_merged!$A:$A,0))</f>
        <v>C-CDC-AG-Lu-1-5</v>
      </c>
      <c r="P6" s="30">
        <f>INDEX([3]out_parameter_kmer!$C:$C,MATCH(B6,[3]out_parameter_kmer!$A:$A,0))</f>
        <v>0.89418632178132396</v>
      </c>
      <c r="Q6" s="30">
        <f>INDEX([3]out_parameter_kmer!$G:$G,MATCH(B6,[3]out_parameter_kmer!$A:$A,0))</f>
        <v>15.7137018546</v>
      </c>
    </row>
    <row r="7" spans="1:17" ht="16" x14ac:dyDescent="0.2">
      <c r="A7" s="30" t="s">
        <v>355</v>
      </c>
      <c r="B7" s="30" t="s">
        <v>366</v>
      </c>
      <c r="C7" s="55" t="s">
        <v>855</v>
      </c>
      <c r="D7" s="55" t="s">
        <v>854</v>
      </c>
      <c r="E7" s="55" t="s">
        <v>853</v>
      </c>
      <c r="F7" s="30">
        <v>1</v>
      </c>
      <c r="G7" s="30" t="s">
        <v>4</v>
      </c>
      <c r="H7" s="30">
        <v>1</v>
      </c>
      <c r="I7" s="30" t="s">
        <v>525</v>
      </c>
      <c r="J7" s="30">
        <f>J3/5</f>
        <v>1.7502342690107553</v>
      </c>
      <c r="K7" s="30">
        <f t="shared" si="0"/>
        <v>1.7502342690107553</v>
      </c>
      <c r="L7" s="30">
        <v>16.263000000000002</v>
      </c>
      <c r="M7" s="30">
        <v>7.38</v>
      </c>
      <c r="N7" s="30" t="str">
        <f t="shared" si="1"/>
        <v>Y</v>
      </c>
      <c r="O7" s="30" t="str">
        <f>INDEX([2]npo_list_merged!$A:$A,MATCH(B7,[2]npo_list_merged!$A:$A,0))</f>
        <v>C-CDC-AG-Lu-2-5</v>
      </c>
      <c r="P7" s="30">
        <f>INDEX([3]out_parameter_kmer!$C:$C,MATCH(B7,[3]out_parameter_kmer!$A:$A,0))</f>
        <v>0.88388062910149301</v>
      </c>
      <c r="Q7" s="30">
        <f>INDEX([3]out_parameter_kmer!$G:$G,MATCH(B7,[3]out_parameter_kmer!$A:$A,0))</f>
        <v>15.719638208798701</v>
      </c>
    </row>
    <row r="8" spans="1:17" ht="16" x14ac:dyDescent="0.2">
      <c r="A8" s="30" t="s">
        <v>357</v>
      </c>
      <c r="B8" s="30" t="s">
        <v>367</v>
      </c>
      <c r="C8" s="55" t="s">
        <v>852</v>
      </c>
      <c r="D8" s="55" t="s">
        <v>851</v>
      </c>
      <c r="E8" s="55" t="s">
        <v>850</v>
      </c>
      <c r="F8" s="30">
        <v>1</v>
      </c>
      <c r="G8" s="30" t="s">
        <v>4</v>
      </c>
      <c r="H8" s="30">
        <v>1</v>
      </c>
      <c r="I8" s="30" t="s">
        <v>525</v>
      </c>
      <c r="J8" s="30">
        <f>J4/5</f>
        <v>1.5874347892977525</v>
      </c>
      <c r="K8" s="30">
        <f t="shared" si="0"/>
        <v>1.5874347892977525</v>
      </c>
      <c r="L8" s="30">
        <v>13.03</v>
      </c>
      <c r="M8" s="30">
        <v>9.2100000000000009</v>
      </c>
      <c r="N8" s="30" t="str">
        <f t="shared" si="1"/>
        <v>Y</v>
      </c>
      <c r="O8" s="30" t="str">
        <f>INDEX([2]npo_list_merged!$A:$A,MATCH(B8,[2]npo_list_merged!$A:$A,0))</f>
        <v>C-CDC-AG-Lu-3-5</v>
      </c>
      <c r="P8" s="30">
        <f>INDEX([3]out_parameter_kmer!$C:$C,MATCH(B8,[3]out_parameter_kmer!$A:$A,0))</f>
        <v>0.88948314201074696</v>
      </c>
      <c r="Q8" s="30">
        <f>INDEX([3]out_parameter_kmer!$G:$G,MATCH(B8,[3]out_parameter_kmer!$A:$A,0))</f>
        <v>15.589240562553201</v>
      </c>
    </row>
    <row r="9" spans="1:17" ht="16" x14ac:dyDescent="0.2">
      <c r="A9" s="30" t="s">
        <v>351</v>
      </c>
      <c r="B9" s="30" t="s">
        <v>368</v>
      </c>
      <c r="C9" s="55" t="str">
        <f>INDEX([1]sample!D:D,MATCH(A9,[1]sample!E:E,0))</f>
        <v>NKC_2</v>
      </c>
      <c r="D9" s="55" t="s">
        <v>849</v>
      </c>
      <c r="E9" s="55" t="s">
        <v>848</v>
      </c>
      <c r="F9" s="30">
        <v>1</v>
      </c>
      <c r="G9" s="30" t="s">
        <v>340</v>
      </c>
      <c r="H9" s="30">
        <v>1</v>
      </c>
      <c r="I9" s="30" t="s">
        <v>148</v>
      </c>
      <c r="J9" s="30">
        <f>INDEX([1]sample!L:L,MATCH('seq_1~3_long'!A9,[1]sample!E:E,0))</f>
        <v>9.6097827588484726E-3</v>
      </c>
      <c r="K9" s="30">
        <f t="shared" si="0"/>
        <v>9.6097827588484726E-3</v>
      </c>
      <c r="L9" s="30">
        <v>0</v>
      </c>
      <c r="M9" s="30">
        <v>30</v>
      </c>
      <c r="N9" s="30" t="str">
        <f t="shared" si="1"/>
        <v>N</v>
      </c>
      <c r="O9" s="30" t="e">
        <f>INDEX([2]npo_list_merged!$A:$A,MATCH(B9,[2]npo_list_merged!$A:$A,0))</f>
        <v>#N/A</v>
      </c>
      <c r="P9" s="30" t="e">
        <f>INDEX([3]out_parameter_kmer!$C:$C,MATCH(B9,[3]out_parameter_kmer!$A:$A,0))</f>
        <v>#N/A</v>
      </c>
      <c r="Q9" s="30" t="e">
        <f>INDEX([3]out_parameter_kmer!$G:$G,MATCH(B9,[3]out_parameter_kmer!$A:$A,0))</f>
        <v>#N/A</v>
      </c>
    </row>
    <row r="10" spans="1:17" ht="16" x14ac:dyDescent="0.2">
      <c r="A10" s="30" t="s">
        <v>354</v>
      </c>
      <c r="B10" s="30" t="s">
        <v>369</v>
      </c>
      <c r="C10" s="55" t="s">
        <v>847</v>
      </c>
      <c r="D10" s="55" t="s">
        <v>846</v>
      </c>
      <c r="E10" s="55" t="s">
        <v>845</v>
      </c>
      <c r="F10" s="30">
        <v>1</v>
      </c>
      <c r="G10" s="30" t="s">
        <v>4</v>
      </c>
      <c r="H10" s="30">
        <v>1</v>
      </c>
      <c r="I10" s="30" t="s">
        <v>525</v>
      </c>
      <c r="J10" s="30">
        <f>J2/10</f>
        <v>0.84532650806304999</v>
      </c>
      <c r="K10" s="30">
        <f t="shared" si="0"/>
        <v>0.84532650806304999</v>
      </c>
      <c r="L10" s="30">
        <v>17.98</v>
      </c>
      <c r="M10" s="30">
        <v>6.67</v>
      </c>
      <c r="N10" s="30" t="str">
        <f t="shared" si="1"/>
        <v>Y</v>
      </c>
      <c r="O10" s="30" t="str">
        <f>INDEX([2]npo_list_merged!$A:$A,MATCH(B10,[2]npo_list_merged!$A:$A,0))</f>
        <v>C-CDC-AG-Lu-1-10</v>
      </c>
      <c r="P10" s="30">
        <f>INDEX([3]out_parameter_kmer!$C:$C,MATCH(B10,[3]out_parameter_kmer!$A:$A,0))</f>
        <v>0.88443548183888698</v>
      </c>
      <c r="Q10" s="30">
        <f>INDEX([3]out_parameter_kmer!$G:$G,MATCH(B10,[3]out_parameter_kmer!$A:$A,0))</f>
        <v>15.683918286438001</v>
      </c>
    </row>
    <row r="11" spans="1:17" ht="16" x14ac:dyDescent="0.2">
      <c r="A11" s="30" t="s">
        <v>356</v>
      </c>
      <c r="B11" s="30" t="s">
        <v>370</v>
      </c>
      <c r="C11" s="55" t="s">
        <v>844</v>
      </c>
      <c r="D11" s="55" t="s">
        <v>843</v>
      </c>
      <c r="E11" s="55" t="s">
        <v>842</v>
      </c>
      <c r="F11" s="30">
        <v>1</v>
      </c>
      <c r="G11" s="30" t="s">
        <v>4</v>
      </c>
      <c r="H11" s="30">
        <v>1</v>
      </c>
      <c r="I11" s="30" t="s">
        <v>525</v>
      </c>
      <c r="J11" s="30">
        <f>J3/10</f>
        <v>0.87511713450537765</v>
      </c>
      <c r="K11" s="30">
        <f t="shared" si="0"/>
        <v>0.87511713450537765</v>
      </c>
      <c r="L11" s="30">
        <v>14.494999999999999</v>
      </c>
      <c r="M11" s="30">
        <v>8.2799999999999994</v>
      </c>
      <c r="N11" s="30" t="str">
        <f t="shared" si="1"/>
        <v>Y</v>
      </c>
      <c r="O11" s="30" t="str">
        <f>INDEX([2]npo_list_merged!$A:$A,MATCH(B11,[2]npo_list_merged!$A:$A,0))</f>
        <v>C-CDC-AG-Lu-2-10</v>
      </c>
      <c r="P11" s="30">
        <f>INDEX([3]out_parameter_kmer!$C:$C,MATCH(B11,[3]out_parameter_kmer!$A:$A,0))</f>
        <v>0.88083760425222302</v>
      </c>
      <c r="Q11" s="30">
        <f>INDEX([3]out_parameter_kmer!$G:$G,MATCH(B11,[3]out_parameter_kmer!$A:$A,0))</f>
        <v>15.7278162671159</v>
      </c>
    </row>
    <row r="12" spans="1:17" ht="16" x14ac:dyDescent="0.2">
      <c r="A12" s="30" t="s">
        <v>358</v>
      </c>
      <c r="B12" s="30" t="s">
        <v>371</v>
      </c>
      <c r="C12" s="55" t="s">
        <v>841</v>
      </c>
      <c r="D12" s="55" t="s">
        <v>840</v>
      </c>
      <c r="E12" s="55" t="s">
        <v>839</v>
      </c>
      <c r="F12" s="30">
        <v>1</v>
      </c>
      <c r="G12" s="30" t="s">
        <v>4</v>
      </c>
      <c r="H12" s="30">
        <v>1</v>
      </c>
      <c r="I12" s="30" t="s">
        <v>525</v>
      </c>
      <c r="J12" s="30">
        <f>J4/10</f>
        <v>0.79371739464887625</v>
      </c>
      <c r="K12" s="30">
        <f t="shared" si="0"/>
        <v>0.79371739464887625</v>
      </c>
      <c r="L12" s="30">
        <v>21.97</v>
      </c>
      <c r="M12" s="30">
        <v>5.46</v>
      </c>
      <c r="N12" s="30" t="str">
        <f t="shared" si="1"/>
        <v>Y</v>
      </c>
      <c r="O12" s="30" t="str">
        <f>INDEX([2]npo_list_merged!$A:$A,MATCH(B12,[2]npo_list_merged!$A:$A,0))</f>
        <v>C-CDC-AG-Lu-3-10</v>
      </c>
      <c r="P12" s="30">
        <f>INDEX([3]out_parameter_kmer!$C:$C,MATCH(B12,[3]out_parameter_kmer!$A:$A,0))</f>
        <v>0.89692953924021701</v>
      </c>
      <c r="Q12" s="30">
        <f>INDEX([3]out_parameter_kmer!$G:$G,MATCH(B12,[3]out_parameter_kmer!$A:$A,0))</f>
        <v>15.6433445919184</v>
      </c>
    </row>
    <row r="13" spans="1:17" ht="16" x14ac:dyDescent="0.2">
      <c r="A13" s="30" t="s">
        <v>352</v>
      </c>
      <c r="B13" s="30" t="s">
        <v>372</v>
      </c>
      <c r="C13" s="55" t="str">
        <f>INDEX([1]sample!D:D,MATCH(A13,[1]sample!E:E,0))</f>
        <v>NKC_3</v>
      </c>
      <c r="D13" s="55" t="s">
        <v>838</v>
      </c>
      <c r="E13" s="55" t="s">
        <v>837</v>
      </c>
      <c r="F13" s="30">
        <v>1</v>
      </c>
      <c r="G13" s="30" t="s">
        <v>340</v>
      </c>
      <c r="H13" s="30">
        <v>1</v>
      </c>
      <c r="I13" s="30" t="s">
        <v>148</v>
      </c>
      <c r="J13" s="30">
        <f>INDEX([1]sample!L:L,MATCH('seq_1~3_long'!A13,[1]sample!E:E,0))</f>
        <v>1.6817119827984853E-2</v>
      </c>
      <c r="K13" s="30">
        <f t="shared" si="0"/>
        <v>1.6817119827984853E-2</v>
      </c>
      <c r="L13" s="30">
        <v>0</v>
      </c>
      <c r="M13" s="30">
        <v>30</v>
      </c>
      <c r="N13" s="30" t="str">
        <f t="shared" si="1"/>
        <v>N</v>
      </c>
      <c r="O13" s="30" t="e">
        <f>INDEX([2]npo_list_merged!$A:$A,MATCH(B13,[2]npo_list_merged!$A:$A,0))</f>
        <v>#N/A</v>
      </c>
      <c r="P13" s="30" t="e">
        <f>INDEX([3]out_parameter_kmer!$C:$C,MATCH(B13,[3]out_parameter_kmer!$A:$A,0))</f>
        <v>#N/A</v>
      </c>
      <c r="Q13" s="30" t="e">
        <f>INDEX([3]out_parameter_kmer!$G:$G,MATCH(B13,[3]out_parameter_kmer!$A:$A,0))</f>
        <v>#N/A</v>
      </c>
    </row>
    <row r="14" spans="1:17" ht="16" x14ac:dyDescent="0.2">
      <c r="A14" s="30" t="s">
        <v>177</v>
      </c>
      <c r="B14" s="30" t="s">
        <v>373</v>
      </c>
      <c r="C14" s="55" t="str">
        <f>INDEX([1]sample!D:D,MATCH(A14,[1]sample!E:E,0))</f>
        <v>IP_1</v>
      </c>
      <c r="D14" s="55" t="s">
        <v>836</v>
      </c>
      <c r="E14" s="55" t="s">
        <v>835</v>
      </c>
      <c r="F14" s="30">
        <v>2</v>
      </c>
      <c r="G14" s="30" t="s">
        <v>4</v>
      </c>
      <c r="H14" s="30">
        <v>1</v>
      </c>
      <c r="I14" s="30" t="s">
        <v>525</v>
      </c>
      <c r="J14" s="30">
        <f>INDEX([1]sample!L:L,MATCH('seq_1~3_long'!A14,[1]sample!E:E,0))</f>
        <v>4.1356294859204974</v>
      </c>
      <c r="K14" s="32">
        <v>4.1356294859204974</v>
      </c>
      <c r="L14" s="30">
        <v>12.779310171385116</v>
      </c>
      <c r="M14" s="30">
        <v>9.3901782170291828</v>
      </c>
      <c r="N14" s="30" t="str">
        <f t="shared" si="1"/>
        <v>Y</v>
      </c>
      <c r="O14" s="30" t="str">
        <f>INDEX([2]npo_list_merged!$A:$A,MATCH(B14,[2]npo_list_merged!$A:$A,0))</f>
        <v>C-CDC-IP-Lu-1-1</v>
      </c>
      <c r="P14" s="30">
        <f>INDEX([3]out_parameter_kmer!$C:$C,MATCH(B14,[3]out_parameter_kmer!$A:$A,0))</f>
        <v>0.90948105122807499</v>
      </c>
      <c r="Q14" s="30">
        <f>INDEX([3]out_parameter_kmer!$G:$G,MATCH(B14,[3]out_parameter_kmer!$A:$A,0))</f>
        <v>15.3593684919419</v>
      </c>
    </row>
    <row r="15" spans="1:17" ht="16" x14ac:dyDescent="0.2">
      <c r="A15" s="30" t="s">
        <v>178</v>
      </c>
      <c r="B15" s="30" t="s">
        <v>374</v>
      </c>
      <c r="C15" s="55" t="str">
        <f>INDEX([1]sample!D:D,MATCH(A15,[1]sample!E:E,0))</f>
        <v>IP_2</v>
      </c>
      <c r="D15" s="55" t="s">
        <v>834</v>
      </c>
      <c r="E15" s="55" t="s">
        <v>833</v>
      </c>
      <c r="F15" s="30">
        <v>2</v>
      </c>
      <c r="G15" s="30" t="s">
        <v>4</v>
      </c>
      <c r="H15" s="30">
        <v>1</v>
      </c>
      <c r="I15" s="30" t="s">
        <v>525</v>
      </c>
      <c r="J15" s="30">
        <f>INDEX([1]sample!L:L,MATCH('seq_1~3_long'!A15,[1]sample!E:E,0))</f>
        <v>4.7328207707599823</v>
      </c>
      <c r="K15" s="32">
        <v>4.7328207707599823</v>
      </c>
      <c r="L15" s="30">
        <v>10.986985097632013</v>
      </c>
      <c r="M15" s="30">
        <v>10.922013539989527</v>
      </c>
      <c r="N15" s="30" t="str">
        <f t="shared" si="1"/>
        <v>Y</v>
      </c>
      <c r="O15" s="30" t="str">
        <f>INDEX([2]npo_list_merged!$A:$A,MATCH(B15,[2]npo_list_merged!$A:$A,0))</f>
        <v>C-CDC-IP-Lu-2-1</v>
      </c>
      <c r="P15" s="30">
        <f>INDEX([3]out_parameter_kmer!$C:$C,MATCH(B15,[3]out_parameter_kmer!$A:$A,0))</f>
        <v>0.88459268416828796</v>
      </c>
      <c r="Q15" s="30">
        <f>INDEX([3]out_parameter_kmer!$G:$G,MATCH(B15,[3]out_parameter_kmer!$A:$A,0))</f>
        <v>15.350526010643</v>
      </c>
    </row>
    <row r="16" spans="1:17" ht="16" x14ac:dyDescent="0.2">
      <c r="A16" s="30" t="s">
        <v>179</v>
      </c>
      <c r="B16" s="30" t="s">
        <v>375</v>
      </c>
      <c r="C16" s="55" t="str">
        <f>INDEX([1]sample!D:D,MATCH(A16,[1]sample!E:E,0))</f>
        <v>IP_3</v>
      </c>
      <c r="D16" s="55" t="s">
        <v>832</v>
      </c>
      <c r="E16" s="55" t="s">
        <v>831</v>
      </c>
      <c r="F16" s="30">
        <v>2</v>
      </c>
      <c r="G16" s="30" t="s">
        <v>4</v>
      </c>
      <c r="H16" s="30">
        <v>1</v>
      </c>
      <c r="I16" s="30" t="s">
        <v>525</v>
      </c>
      <c r="J16" s="30">
        <f>INDEX([1]sample!L:L,MATCH('seq_1~3_long'!A16,[1]sample!E:E,0))</f>
        <v>4.9132555707248518</v>
      </c>
      <c r="K16" s="32">
        <v>4.9132555707248518</v>
      </c>
      <c r="L16" s="30">
        <v>11.676881913620742</v>
      </c>
      <c r="M16" s="30">
        <v>10.276716069212236</v>
      </c>
      <c r="N16" s="30" t="str">
        <f t="shared" si="1"/>
        <v>Y</v>
      </c>
      <c r="O16" s="30" t="str">
        <f>INDEX([2]npo_list_merged!$A:$A,MATCH(B16,[2]npo_list_merged!$A:$A,0))</f>
        <v>C-CDC-IP-Lu-3-1</v>
      </c>
      <c r="P16" s="30">
        <f>INDEX([3]out_parameter_kmer!$C:$C,MATCH(B16,[3]out_parameter_kmer!$A:$A,0))</f>
        <v>0.88842021434773699</v>
      </c>
      <c r="Q16" s="30">
        <f>INDEX([3]out_parameter_kmer!$G:$G,MATCH(B16,[3]out_parameter_kmer!$A:$A,0))</f>
        <v>15.3743536481772</v>
      </c>
    </row>
    <row r="17" spans="1:17" ht="16" x14ac:dyDescent="0.2">
      <c r="A17" s="30" t="s">
        <v>181</v>
      </c>
      <c r="B17" s="30" t="s">
        <v>376</v>
      </c>
      <c r="C17" s="55" t="str">
        <f>INDEX([1]sample!D:D,MATCH(A17,[1]sample!E:E,0))</f>
        <v>IN_1</v>
      </c>
      <c r="D17" s="55" t="s">
        <v>830</v>
      </c>
      <c r="E17" s="55" t="s">
        <v>829</v>
      </c>
      <c r="F17" s="30">
        <v>2</v>
      </c>
      <c r="G17" s="30" t="s">
        <v>4</v>
      </c>
      <c r="H17" s="30">
        <v>1</v>
      </c>
      <c r="I17" s="30" t="s">
        <v>525</v>
      </c>
      <c r="J17" s="30">
        <f>INDEX([1]sample!L:L,MATCH('seq_1~3_long'!A17,[1]sample!E:E,0))</f>
        <v>9.6228222168607758</v>
      </c>
      <c r="K17" s="32">
        <v>9.6228222168607758</v>
      </c>
      <c r="L17" s="30">
        <v>15.446698064750983</v>
      </c>
      <c r="M17" s="30">
        <v>7.7686505877807823</v>
      </c>
      <c r="N17" s="30" t="str">
        <f t="shared" si="1"/>
        <v>Y</v>
      </c>
      <c r="O17" s="30" t="str">
        <f>INDEX([2]npo_list_merged!$A:$A,MATCH(B17,[2]npo_list_merged!$A:$A,0))</f>
        <v>C-CDC-IN-Lu-1-1</v>
      </c>
      <c r="P17" s="30">
        <f>INDEX([3]out_parameter_kmer!$C:$C,MATCH(B17,[3]out_parameter_kmer!$A:$A,0))</f>
        <v>0.72814277018026996</v>
      </c>
      <c r="Q17" s="30">
        <f>INDEX([3]out_parameter_kmer!$G:$G,MATCH(B17,[3]out_parameter_kmer!$A:$A,0))</f>
        <v>16.278950503028401</v>
      </c>
    </row>
    <row r="18" spans="1:17" ht="16" x14ac:dyDescent="0.2">
      <c r="A18" s="30" t="s">
        <v>182</v>
      </c>
      <c r="B18" s="30" t="s">
        <v>377</v>
      </c>
      <c r="C18" s="55" t="str">
        <f>INDEX([1]sample!D:D,MATCH(A18,[1]sample!E:E,0))</f>
        <v>IN_2</v>
      </c>
      <c r="D18" s="55" t="s">
        <v>828</v>
      </c>
      <c r="E18" s="55" t="s">
        <v>827</v>
      </c>
      <c r="F18" s="30">
        <v>2</v>
      </c>
      <c r="G18" s="30" t="s">
        <v>4</v>
      </c>
      <c r="H18" s="30">
        <v>1</v>
      </c>
      <c r="I18" s="30" t="s">
        <v>525</v>
      </c>
      <c r="J18" s="30">
        <f>INDEX([1]sample!L:L,MATCH('seq_1~3_long'!A18,[1]sample!E:E,0))</f>
        <v>10.112663493664964</v>
      </c>
      <c r="K18" s="32">
        <v>10.112663493664964</v>
      </c>
      <c r="L18" s="30">
        <v>19.647715710508468</v>
      </c>
      <c r="M18" s="30">
        <v>6.1075802280576914</v>
      </c>
      <c r="N18" s="30" t="str">
        <f t="shared" si="1"/>
        <v>Y</v>
      </c>
      <c r="O18" s="30" t="str">
        <f>INDEX([2]npo_list_merged!$A:$A,MATCH(B18,[2]npo_list_merged!$A:$A,0))</f>
        <v>C-CDC-IN-Lu-2-1</v>
      </c>
      <c r="P18" s="30">
        <f>INDEX([3]out_parameter_kmer!$C:$C,MATCH(B18,[3]out_parameter_kmer!$A:$A,0))</f>
        <v>0.69888237943426001</v>
      </c>
      <c r="Q18" s="30">
        <f>INDEX([3]out_parameter_kmer!$G:$G,MATCH(B18,[3]out_parameter_kmer!$A:$A,0))</f>
        <v>16.332324515039701</v>
      </c>
    </row>
    <row r="19" spans="1:17" ht="16" x14ac:dyDescent="0.2">
      <c r="A19" s="30" t="s">
        <v>183</v>
      </c>
      <c r="B19" s="30" t="s">
        <v>378</v>
      </c>
      <c r="C19" s="55" t="str">
        <f>INDEX([1]sample!D:D,MATCH(A19,[1]sample!E:E,0))</f>
        <v>IN_3</v>
      </c>
      <c r="D19" s="55" t="s">
        <v>826</v>
      </c>
      <c r="E19" s="55" t="s">
        <v>825</v>
      </c>
      <c r="F19" s="30">
        <v>2</v>
      </c>
      <c r="G19" s="30" t="s">
        <v>4</v>
      </c>
      <c r="H19" s="30">
        <v>1</v>
      </c>
      <c r="I19" s="30" t="s">
        <v>525</v>
      </c>
      <c r="J19" s="30">
        <f>INDEX([1]sample!L:L,MATCH('seq_1~3_long'!A19,[1]sample!E:E,0))</f>
        <v>8.5671045993902553</v>
      </c>
      <c r="K19" s="32">
        <v>8.5671045993902553</v>
      </c>
      <c r="L19" s="30">
        <v>22.520346308167547</v>
      </c>
      <c r="M19" s="30">
        <v>5.3285148619796807</v>
      </c>
      <c r="N19" s="30" t="str">
        <f t="shared" si="1"/>
        <v>Y</v>
      </c>
      <c r="O19" s="30" t="str">
        <f>INDEX([2]npo_list_merged!$A:$A,MATCH(B19,[2]npo_list_merged!$A:$A,0))</f>
        <v>C-CDC-IN-Lu-3-1</v>
      </c>
      <c r="P19" s="30">
        <f>INDEX([3]out_parameter_kmer!$C:$C,MATCH(B19,[3]out_parameter_kmer!$A:$A,0))</f>
        <v>0.70435430666211796</v>
      </c>
      <c r="Q19" s="30">
        <f>INDEX([3]out_parameter_kmer!$G:$G,MATCH(B19,[3]out_parameter_kmer!$A:$A,0))</f>
        <v>16.344660827778402</v>
      </c>
    </row>
    <row r="20" spans="1:17" ht="16" x14ac:dyDescent="0.2">
      <c r="A20" s="30" t="s">
        <v>184</v>
      </c>
      <c r="B20" s="30" t="s">
        <v>379</v>
      </c>
      <c r="C20" s="55" t="str">
        <f>INDEX([1]sample!D:D,MATCH(A20,[1]sample!E:E,0))</f>
        <v>NP_1</v>
      </c>
      <c r="D20" s="55" t="s">
        <v>824</v>
      </c>
      <c r="E20" s="55" t="s">
        <v>823</v>
      </c>
      <c r="F20" s="30">
        <v>2</v>
      </c>
      <c r="G20" s="30" t="s">
        <v>4</v>
      </c>
      <c r="H20" s="30">
        <v>1</v>
      </c>
      <c r="I20" s="30" t="s">
        <v>525</v>
      </c>
      <c r="J20" s="30">
        <f>INDEX([1]sample!L:L,MATCH('seq_1~3_long'!A20,[1]sample!E:E,0))</f>
        <v>6.3569646584768007</v>
      </c>
      <c r="K20" s="32">
        <v>6.3569646584768007</v>
      </c>
      <c r="L20" s="30">
        <v>18.442602162060322</v>
      </c>
      <c r="M20" s="30">
        <v>6.506674001072426</v>
      </c>
      <c r="N20" s="30" t="str">
        <f t="shared" si="1"/>
        <v>Y</v>
      </c>
      <c r="O20" s="30" t="str">
        <f>INDEX([2]npo_list_merged!$A:$A,MATCH(B20,[2]npo_list_merged!$A:$A,0))</f>
        <v>C-CDC-NP-Lu-1-1</v>
      </c>
      <c r="P20" s="30">
        <f>INDEX([3]out_parameter_kmer!$C:$C,MATCH(B20,[3]out_parameter_kmer!$A:$A,0))</f>
        <v>0.895932096943585</v>
      </c>
      <c r="Q20" s="30">
        <f>INDEX([3]out_parameter_kmer!$G:$G,MATCH(B20,[3]out_parameter_kmer!$A:$A,0))</f>
        <v>15.401826583158</v>
      </c>
    </row>
    <row r="21" spans="1:17" ht="16" x14ac:dyDescent="0.2">
      <c r="A21" s="30" t="s">
        <v>185</v>
      </c>
      <c r="B21" s="30" t="s">
        <v>380</v>
      </c>
      <c r="C21" s="55" t="str">
        <f>INDEX([1]sample!D:D,MATCH(A21,[1]sample!E:E,0))</f>
        <v>NP_2</v>
      </c>
      <c r="D21" s="55" t="s">
        <v>822</v>
      </c>
      <c r="E21" s="55" t="s">
        <v>821</v>
      </c>
      <c r="F21" s="30">
        <v>2</v>
      </c>
      <c r="G21" s="30" t="s">
        <v>4</v>
      </c>
      <c r="H21" s="30">
        <v>1</v>
      </c>
      <c r="I21" s="30" t="s">
        <v>525</v>
      </c>
      <c r="J21" s="30">
        <f>INDEX([1]sample!L:L,MATCH('seq_1~3_long'!A21,[1]sample!E:E,0))</f>
        <v>6.0456624989999046</v>
      </c>
      <c r="K21" s="32">
        <v>6.0456624989999046</v>
      </c>
      <c r="L21" s="30">
        <v>15.84593029079673</v>
      </c>
      <c r="M21" s="30">
        <v>7.5729223717269321</v>
      </c>
      <c r="N21" s="30" t="str">
        <f t="shared" si="1"/>
        <v>Y</v>
      </c>
      <c r="O21" s="30" t="str">
        <f>INDEX([2]npo_list_merged!$A:$A,MATCH(B21,[2]npo_list_merged!$A:$A,0))</f>
        <v>C-CDC-NP-Lu-2-1</v>
      </c>
      <c r="P21" s="30">
        <f>INDEX([3]out_parameter_kmer!$C:$C,MATCH(B21,[3]out_parameter_kmer!$A:$A,0))</f>
        <v>0.88960329154122797</v>
      </c>
      <c r="Q21" s="30">
        <f>INDEX([3]out_parameter_kmer!$G:$G,MATCH(B21,[3]out_parameter_kmer!$A:$A,0))</f>
        <v>15.4038886995792</v>
      </c>
    </row>
    <row r="22" spans="1:17" ht="16" x14ac:dyDescent="0.2">
      <c r="A22" s="30" t="s">
        <v>186</v>
      </c>
      <c r="B22" s="30" t="s">
        <v>381</v>
      </c>
      <c r="C22" s="55" t="str">
        <f>INDEX([1]sample!D:D,MATCH(A22,[1]sample!E:E,0))</f>
        <v>NP_3</v>
      </c>
      <c r="D22" s="55" t="s">
        <v>820</v>
      </c>
      <c r="E22" s="55" t="s">
        <v>819</v>
      </c>
      <c r="F22" s="30">
        <v>2</v>
      </c>
      <c r="G22" s="30" t="s">
        <v>4</v>
      </c>
      <c r="H22" s="30">
        <v>1</v>
      </c>
      <c r="I22" s="30" t="s">
        <v>525</v>
      </c>
      <c r="J22" s="30">
        <f>INDEX([1]sample!L:L,MATCH('seq_1~3_long'!A22,[1]sample!E:E,0))</f>
        <v>5.9583815197073173</v>
      </c>
      <c r="K22" s="32">
        <v>5.9583815197073173</v>
      </c>
      <c r="L22" s="30">
        <v>12.448747934252427</v>
      </c>
      <c r="M22" s="30">
        <v>9.6395236399495978</v>
      </c>
      <c r="N22" s="30" t="str">
        <f t="shared" si="1"/>
        <v>Y</v>
      </c>
      <c r="O22" s="30" t="str">
        <f>INDEX([2]npo_list_merged!$A:$A,MATCH(B22,[2]npo_list_merged!$A:$A,0))</f>
        <v>C-CDC-NP-Lu-3-1</v>
      </c>
      <c r="P22" s="30">
        <f>INDEX([3]out_parameter_kmer!$C:$C,MATCH(B22,[3]out_parameter_kmer!$A:$A,0))</f>
        <v>0.87572976051904305</v>
      </c>
      <c r="Q22" s="30">
        <f>INDEX([3]out_parameter_kmer!$G:$G,MATCH(B22,[3]out_parameter_kmer!$A:$A,0))</f>
        <v>15.4566760225943</v>
      </c>
    </row>
    <row r="23" spans="1:17" ht="16" x14ac:dyDescent="0.2">
      <c r="A23" s="30" t="s">
        <v>190</v>
      </c>
      <c r="B23" s="30" t="s">
        <v>382</v>
      </c>
      <c r="C23" s="55" t="str">
        <f>INDEX([1]sample!D:D,MATCH(A23,[1]sample!E:E,0))</f>
        <v>IPF100_1</v>
      </c>
      <c r="D23" s="55" t="s">
        <v>818</v>
      </c>
      <c r="E23" s="55" t="s">
        <v>817</v>
      </c>
      <c r="F23" s="30">
        <v>2</v>
      </c>
      <c r="G23" s="30" t="s">
        <v>5</v>
      </c>
      <c r="H23" s="30">
        <v>1</v>
      </c>
      <c r="I23" s="30" t="s">
        <v>524</v>
      </c>
      <c r="J23" s="30">
        <f>INDEX([1]sample!L:L,MATCH('seq_1~3_long'!A23,[1]sample!E:E,0))</f>
        <v>0.34969222294076779</v>
      </c>
      <c r="K23" s="32">
        <v>0.34969222294076779</v>
      </c>
      <c r="L23" s="30">
        <v>2.1147458038203704</v>
      </c>
      <c r="M23" s="30">
        <v>30</v>
      </c>
      <c r="N23" s="30" t="str">
        <f t="shared" si="1"/>
        <v>N</v>
      </c>
      <c r="O23" s="30" t="str">
        <f>INDEX([2]npo_list_merged!$A:$A,MATCH(B23,[2]npo_list_merged!$A:$A,0))</f>
        <v>C-CDC-IPF100-Lu-1-1</v>
      </c>
      <c r="P23" s="30">
        <f>INDEX([3]out_parameter_kmer!$C:$C,MATCH(B23,[3]out_parameter_kmer!$A:$A,0))</f>
        <v>0.82583429547768294</v>
      </c>
      <c r="Q23" s="30">
        <f>INDEX([3]out_parameter_kmer!$G:$G,MATCH(B23,[3]out_parameter_kmer!$A:$A,0))</f>
        <v>15.7590935136003</v>
      </c>
    </row>
    <row r="24" spans="1:17" ht="16" x14ac:dyDescent="0.2">
      <c r="A24" s="30" t="s">
        <v>191</v>
      </c>
      <c r="B24" s="30" t="s">
        <v>383</v>
      </c>
      <c r="C24" s="55" t="str">
        <f>INDEX([1]sample!D:D,MATCH(A24,[1]sample!E:E,0))</f>
        <v>IPF100_2</v>
      </c>
      <c r="D24" s="55" t="s">
        <v>816</v>
      </c>
      <c r="E24" s="55" t="s">
        <v>815</v>
      </c>
      <c r="F24" s="30">
        <v>2</v>
      </c>
      <c r="G24" s="30" t="s">
        <v>5</v>
      </c>
      <c r="H24" s="30">
        <v>1</v>
      </c>
      <c r="I24" s="30" t="s">
        <v>524</v>
      </c>
      <c r="J24" s="30">
        <f>INDEX([1]sample!L:L,MATCH('seq_1~3_long'!A24,[1]sample!E:E,0))</f>
        <v>1.0650443502351241</v>
      </c>
      <c r="K24" s="32">
        <v>1.0650443502351241</v>
      </c>
      <c r="L24" s="30">
        <v>5.0615451045885269</v>
      </c>
      <c r="M24" s="30">
        <v>23.708175570976223</v>
      </c>
      <c r="N24" s="30" t="str">
        <f t="shared" si="1"/>
        <v>Y</v>
      </c>
      <c r="O24" s="30" t="str">
        <f>INDEX([2]npo_list_merged!$A:$A,MATCH(B24,[2]npo_list_merged!$A:$A,0))</f>
        <v>C-CDC-IPF100-Lu-2-1</v>
      </c>
      <c r="P24" s="30">
        <f>INDEX([3]out_parameter_kmer!$C:$C,MATCH(B24,[3]out_parameter_kmer!$A:$A,0))</f>
        <v>0.91233055309314703</v>
      </c>
      <c r="Q24" s="30">
        <f>INDEX([3]out_parameter_kmer!$G:$G,MATCH(B24,[3]out_parameter_kmer!$A:$A,0))</f>
        <v>15.673978717768801</v>
      </c>
    </row>
    <row r="25" spans="1:17" ht="16" x14ac:dyDescent="0.2">
      <c r="A25" s="30" t="s">
        <v>192</v>
      </c>
      <c r="B25" s="30" t="s">
        <v>384</v>
      </c>
      <c r="C25" s="55" t="str">
        <f>INDEX([1]sample!D:D,MATCH(A25,[1]sample!E:E,0))</f>
        <v>IPF100_3</v>
      </c>
      <c r="D25" s="55" t="s">
        <v>814</v>
      </c>
      <c r="E25" s="55" t="s">
        <v>813</v>
      </c>
      <c r="F25" s="30">
        <v>2</v>
      </c>
      <c r="G25" s="30" t="s">
        <v>5</v>
      </c>
      <c r="H25" s="30">
        <v>1</v>
      </c>
      <c r="I25" s="30" t="s">
        <v>524</v>
      </c>
      <c r="J25" s="30">
        <f>INDEX([1]sample!L:L,MATCH('seq_1~3_long'!A25,[1]sample!E:E,0))</f>
        <v>1.8841864067128131</v>
      </c>
      <c r="K25" s="32">
        <v>1.8841864067128131</v>
      </c>
      <c r="L25" s="30">
        <v>8.3519501040706245</v>
      </c>
      <c r="M25" s="30">
        <v>14.367901927660423</v>
      </c>
      <c r="N25" s="30" t="str">
        <f t="shared" si="1"/>
        <v>Y</v>
      </c>
      <c r="O25" s="30" t="str">
        <f>INDEX([2]npo_list_merged!$A:$A,MATCH(B25,[2]npo_list_merged!$A:$A,0))</f>
        <v>C-CDC-IPF100-Lu-3-1</v>
      </c>
      <c r="P25" s="30">
        <f>INDEX([3]out_parameter_kmer!$C:$C,MATCH(B25,[3]out_parameter_kmer!$A:$A,0))</f>
        <v>0.93472876559212503</v>
      </c>
      <c r="Q25" s="30">
        <f>INDEX([3]out_parameter_kmer!$G:$G,MATCH(B25,[3]out_parameter_kmer!$A:$A,0))</f>
        <v>15.6614653739947</v>
      </c>
    </row>
    <row r="26" spans="1:17" ht="16" x14ac:dyDescent="0.2">
      <c r="A26" s="30" t="s">
        <v>194</v>
      </c>
      <c r="B26" s="30" t="s">
        <v>385</v>
      </c>
      <c r="C26" s="55" t="str">
        <f>INDEX([1]sample!D:D,MATCH(A26,[1]sample!E:E,0))</f>
        <v>IPF80_1</v>
      </c>
      <c r="D26" s="55" t="s">
        <v>812</v>
      </c>
      <c r="E26" s="55" t="s">
        <v>811</v>
      </c>
      <c r="F26" s="30">
        <v>2</v>
      </c>
      <c r="G26" s="30" t="s">
        <v>5</v>
      </c>
      <c r="H26" s="30">
        <v>1</v>
      </c>
      <c r="I26" s="30" t="s">
        <v>526</v>
      </c>
      <c r="J26" s="30">
        <f>INDEX([1]sample!L:L,MATCH('seq_1~3_long'!A26,[1]sample!E:E,0))</f>
        <v>4.2243387919711183E-2</v>
      </c>
      <c r="K26" s="32">
        <v>4.2243387919711183E-2</v>
      </c>
      <c r="L26" s="30">
        <v>6.1551498442244106E-2</v>
      </c>
      <c r="M26" s="30">
        <v>30</v>
      </c>
      <c r="N26" s="30" t="str">
        <f t="shared" si="1"/>
        <v>N</v>
      </c>
      <c r="O26" s="30" t="e">
        <f>INDEX([2]npo_list_merged!$A:$A,MATCH(B26,[2]npo_list_merged!$A:$A,0))</f>
        <v>#N/A</v>
      </c>
      <c r="P26" s="30" t="e">
        <f>INDEX([3]out_parameter_kmer!$C:$C,MATCH(B26,[3]out_parameter_kmer!$A:$A,0))</f>
        <v>#N/A</v>
      </c>
      <c r="Q26" s="30" t="e">
        <f>INDEX([3]out_parameter_kmer!$G:$G,MATCH(B26,[3]out_parameter_kmer!$A:$A,0))</f>
        <v>#N/A</v>
      </c>
    </row>
    <row r="27" spans="1:17" ht="16" x14ac:dyDescent="0.2">
      <c r="A27" s="30" t="s">
        <v>195</v>
      </c>
      <c r="B27" s="30" t="s">
        <v>386</v>
      </c>
      <c r="C27" s="55" t="str">
        <f>INDEX([1]sample!D:D,MATCH(A27,[1]sample!E:E,0))</f>
        <v>IPF80_2</v>
      </c>
      <c r="D27" s="55" t="s">
        <v>810</v>
      </c>
      <c r="E27" s="55" t="s">
        <v>809</v>
      </c>
      <c r="F27" s="30">
        <v>2</v>
      </c>
      <c r="G27" s="30" t="s">
        <v>5</v>
      </c>
      <c r="H27" s="30">
        <v>1</v>
      </c>
      <c r="I27" s="30" t="s">
        <v>526</v>
      </c>
      <c r="J27" s="30">
        <f>INDEX([1]sample!L:L,MATCH('seq_1~3_long'!A27,[1]sample!E:E,0))</f>
        <v>5.6764552517111849E-2</v>
      </c>
      <c r="K27" s="32">
        <v>5.6764552517111849E-2</v>
      </c>
      <c r="L27" s="30">
        <v>0.14300919478790097</v>
      </c>
      <c r="M27" s="30">
        <v>30</v>
      </c>
      <c r="N27" s="30" t="str">
        <f t="shared" si="1"/>
        <v>N</v>
      </c>
      <c r="O27" s="30" t="e">
        <f>INDEX([2]npo_list_merged!$A:$A,MATCH(B27,[2]npo_list_merged!$A:$A,0))</f>
        <v>#N/A</v>
      </c>
      <c r="P27" s="30" t="e">
        <f>INDEX([3]out_parameter_kmer!$C:$C,MATCH(B27,[3]out_parameter_kmer!$A:$A,0))</f>
        <v>#N/A</v>
      </c>
      <c r="Q27" s="30" t="e">
        <f>INDEX([3]out_parameter_kmer!$G:$G,MATCH(B27,[3]out_parameter_kmer!$A:$A,0))</f>
        <v>#N/A</v>
      </c>
    </row>
    <row r="28" spans="1:17" ht="16" x14ac:dyDescent="0.2">
      <c r="A28" s="30" t="s">
        <v>196</v>
      </c>
      <c r="B28" s="30" t="s">
        <v>387</v>
      </c>
      <c r="C28" s="55" t="str">
        <f>INDEX([1]sample!D:D,MATCH(A28,[1]sample!E:E,0))</f>
        <v>IPF80_3</v>
      </c>
      <c r="D28" s="55" t="s">
        <v>808</v>
      </c>
      <c r="E28" s="55" t="s">
        <v>807</v>
      </c>
      <c r="F28" s="30">
        <v>2</v>
      </c>
      <c r="G28" s="30" t="s">
        <v>5</v>
      </c>
      <c r="H28" s="30">
        <v>1</v>
      </c>
      <c r="I28" s="30" t="s">
        <v>526</v>
      </c>
      <c r="J28" s="30">
        <f>INDEX([1]sample!L:L,MATCH('seq_1~3_long'!A28,[1]sample!E:E,0))</f>
        <v>1.5841270469891686E-2</v>
      </c>
      <c r="K28" s="32">
        <v>1.5841270469891686E-2</v>
      </c>
      <c r="L28" s="30">
        <v>7.0502893645063527E-2</v>
      </c>
      <c r="M28" s="30">
        <v>30</v>
      </c>
      <c r="N28" s="30" t="str">
        <f t="shared" si="1"/>
        <v>N</v>
      </c>
      <c r="O28" s="30" t="e">
        <f>INDEX([2]npo_list_merged!$A:$A,MATCH(B28,[2]npo_list_merged!$A:$A,0))</f>
        <v>#N/A</v>
      </c>
      <c r="P28" s="30" t="e">
        <f>INDEX([3]out_parameter_kmer!$C:$C,MATCH(B28,[3]out_parameter_kmer!$A:$A,0))</f>
        <v>#N/A</v>
      </c>
      <c r="Q28" s="30" t="e">
        <f>INDEX([3]out_parameter_kmer!$G:$G,MATCH(B28,[3]out_parameter_kmer!$A:$A,0))</f>
        <v>#N/A</v>
      </c>
    </row>
    <row r="29" spans="1:17" ht="16" x14ac:dyDescent="0.2">
      <c r="A29" s="30" t="s">
        <v>197</v>
      </c>
      <c r="B29" s="30" t="s">
        <v>388</v>
      </c>
      <c r="C29" s="55" t="str">
        <f>INDEX([1]sample!D:D,MATCH(A29,[1]sample!E:E,0))</f>
        <v>IPF41_1</v>
      </c>
      <c r="D29" s="55" t="s">
        <v>806</v>
      </c>
      <c r="E29" s="55" t="s">
        <v>805</v>
      </c>
      <c r="F29" s="30">
        <v>2</v>
      </c>
      <c r="G29" s="30" t="s">
        <v>5</v>
      </c>
      <c r="H29" s="30">
        <v>1</v>
      </c>
      <c r="I29" s="30" t="s">
        <v>527</v>
      </c>
      <c r="J29" s="30">
        <f>INDEX([1]sample!L:L,MATCH('seq_1~3_long'!A29,[1]sample!E:E,0))</f>
        <v>0.12675972321641618</v>
      </c>
      <c r="K29" s="32">
        <v>0.12675972321641618</v>
      </c>
      <c r="L29" s="30">
        <v>0.33930050387829852</v>
      </c>
      <c r="M29" s="30">
        <v>30</v>
      </c>
      <c r="N29" s="30" t="str">
        <f t="shared" si="1"/>
        <v>N</v>
      </c>
      <c r="O29" s="30" t="e">
        <f>INDEX([2]npo_list_merged!$A:$A,MATCH(B29,[2]npo_list_merged!$A:$A,0))</f>
        <v>#N/A</v>
      </c>
      <c r="P29" s="30" t="e">
        <f>INDEX([3]out_parameter_kmer!$C:$C,MATCH(B29,[3]out_parameter_kmer!$A:$A,0))</f>
        <v>#N/A</v>
      </c>
      <c r="Q29" s="30" t="e">
        <f>INDEX([3]out_parameter_kmer!$G:$G,MATCH(B29,[3]out_parameter_kmer!$A:$A,0))</f>
        <v>#N/A</v>
      </c>
    </row>
    <row r="30" spans="1:17" ht="16" x14ac:dyDescent="0.2">
      <c r="A30" s="30" t="s">
        <v>198</v>
      </c>
      <c r="B30" s="30" t="s">
        <v>389</v>
      </c>
      <c r="C30" s="55" t="str">
        <f>INDEX([1]sample!D:D,MATCH(A30,[1]sample!E:E,0))</f>
        <v>IPF41_2</v>
      </c>
      <c r="D30" s="55" t="s">
        <v>804</v>
      </c>
      <c r="E30" s="55" t="s">
        <v>803</v>
      </c>
      <c r="F30" s="30">
        <v>2</v>
      </c>
      <c r="G30" s="30" t="s">
        <v>5</v>
      </c>
      <c r="H30" s="30">
        <v>1</v>
      </c>
      <c r="I30" s="30" t="s">
        <v>527</v>
      </c>
      <c r="J30" s="30">
        <f>INDEX([1]sample!L:L,MATCH('seq_1~3_long'!A30,[1]sample!E:E,0))</f>
        <v>7.9038415652588845E-2</v>
      </c>
      <c r="K30" s="32">
        <v>7.9038415652588845E-2</v>
      </c>
      <c r="L30" s="30">
        <v>0.20937739636309077</v>
      </c>
      <c r="M30" s="30">
        <v>30</v>
      </c>
      <c r="N30" s="30" t="str">
        <f t="shared" si="1"/>
        <v>N</v>
      </c>
      <c r="O30" s="30" t="e">
        <f>INDEX([2]npo_list_merged!$A:$A,MATCH(B30,[2]npo_list_merged!$A:$A,0))</f>
        <v>#N/A</v>
      </c>
      <c r="P30" s="30" t="e">
        <f>INDEX([3]out_parameter_kmer!$C:$C,MATCH(B30,[3]out_parameter_kmer!$A:$A,0))</f>
        <v>#N/A</v>
      </c>
      <c r="Q30" s="30" t="e">
        <f>INDEX([3]out_parameter_kmer!$G:$G,MATCH(B30,[3]out_parameter_kmer!$A:$A,0))</f>
        <v>#N/A</v>
      </c>
    </row>
    <row r="31" spans="1:17" ht="16" x14ac:dyDescent="0.2">
      <c r="A31" s="30" t="s">
        <v>199</v>
      </c>
      <c r="B31" s="30" t="s">
        <v>390</v>
      </c>
      <c r="C31" s="55" t="str">
        <f>INDEX([1]sample!D:D,MATCH(A31,[1]sample!E:E,0))</f>
        <v>IPF41_3</v>
      </c>
      <c r="D31" s="55" t="s">
        <v>802</v>
      </c>
      <c r="E31" s="55" t="s">
        <v>801</v>
      </c>
      <c r="F31" s="30">
        <v>2</v>
      </c>
      <c r="G31" s="30" t="s">
        <v>5</v>
      </c>
      <c r="H31" s="30">
        <v>1</v>
      </c>
      <c r="I31" s="30" t="s">
        <v>527</v>
      </c>
      <c r="J31" s="30">
        <f>INDEX([1]sample!L:L,MATCH('seq_1~3_long'!A31,[1]sample!E:E,0))</f>
        <v>4.1756144118348888E-2</v>
      </c>
      <c r="K31" s="32">
        <v>4.1756144118348888E-2</v>
      </c>
      <c r="L31" s="30">
        <v>8.0093674219512939E-2</v>
      </c>
      <c r="M31" s="30">
        <v>30</v>
      </c>
      <c r="N31" s="30" t="str">
        <f t="shared" si="1"/>
        <v>N</v>
      </c>
      <c r="O31" s="30" t="e">
        <f>INDEX([2]npo_list_merged!$A:$A,MATCH(B31,[2]npo_list_merged!$A:$A,0))</f>
        <v>#N/A</v>
      </c>
      <c r="P31" s="30" t="e">
        <f>INDEX([3]out_parameter_kmer!$C:$C,MATCH(B31,[3]out_parameter_kmer!$A:$A,0))</f>
        <v>#N/A</v>
      </c>
      <c r="Q31" s="30" t="e">
        <f>INDEX([3]out_parameter_kmer!$G:$G,MATCH(B31,[3]out_parameter_kmer!$A:$A,0))</f>
        <v>#N/A</v>
      </c>
    </row>
    <row r="32" spans="1:17" ht="16" x14ac:dyDescent="0.2">
      <c r="A32" s="30" t="s">
        <v>200</v>
      </c>
      <c r="B32" s="30" t="s">
        <v>391</v>
      </c>
      <c r="C32" s="55" t="str">
        <f>INDEX([1]sample!D:D,MATCH(A32,[1]sample!E:E,0))</f>
        <v>IPF5_1</v>
      </c>
      <c r="D32" s="55" t="s">
        <v>800</v>
      </c>
      <c r="E32" s="55" t="s">
        <v>799</v>
      </c>
      <c r="F32" s="30">
        <v>2</v>
      </c>
      <c r="G32" s="30" t="s">
        <v>5</v>
      </c>
      <c r="H32" s="30">
        <v>1</v>
      </c>
      <c r="I32" s="30" t="s">
        <v>528</v>
      </c>
      <c r="J32" s="30">
        <f>INDEX([1]sample!L:L,MATCH('seq_1~3_long'!A32,[1]sample!E:E,0))</f>
        <v>13.9673933506533</v>
      </c>
      <c r="K32" s="32">
        <v>13.9673933506533</v>
      </c>
      <c r="L32" s="30">
        <v>15.793117059100098</v>
      </c>
      <c r="M32" s="30">
        <v>7.5982467267824889</v>
      </c>
      <c r="N32" s="30" t="str">
        <f t="shared" si="1"/>
        <v>Y</v>
      </c>
      <c r="O32" s="30" t="str">
        <f>INDEX([2]npo_list_merged!$A:$A,MATCH(B32,[2]npo_list_merged!$A:$A,0))</f>
        <v>C-CDC-IPF5-Lu-1-1</v>
      </c>
      <c r="P32" s="30">
        <f>INDEX([3]out_parameter_kmer!$C:$C,MATCH(B32,[3]out_parameter_kmer!$A:$A,0))</f>
        <v>0.87981070752135104</v>
      </c>
      <c r="Q32" s="30">
        <f>INDEX([3]out_parameter_kmer!$G:$G,MATCH(B32,[3]out_parameter_kmer!$A:$A,0))</f>
        <v>15.432813669591701</v>
      </c>
    </row>
    <row r="33" spans="1:17" ht="16" x14ac:dyDescent="0.2">
      <c r="A33" s="30" t="s">
        <v>202</v>
      </c>
      <c r="B33" s="30" t="s">
        <v>392</v>
      </c>
      <c r="C33" s="55" t="str">
        <f>INDEX([1]sample!D:D,MATCH(A33,[1]sample!E:E,0))</f>
        <v>IPF5_3</v>
      </c>
      <c r="D33" s="55" t="s">
        <v>798</v>
      </c>
      <c r="E33" s="55" t="s">
        <v>797</v>
      </c>
      <c r="F33" s="30">
        <v>2</v>
      </c>
      <c r="G33" s="30" t="s">
        <v>5</v>
      </c>
      <c r="H33" s="30">
        <v>1</v>
      </c>
      <c r="I33" s="30" t="s">
        <v>528</v>
      </c>
      <c r="J33" s="30">
        <f>INDEX([1]sample!L:L,MATCH('seq_1~3_long'!A33,[1]sample!E:E,0))</f>
        <v>5.2765540871267698</v>
      </c>
      <c r="K33" s="32">
        <v>5.2765540871267698</v>
      </c>
      <c r="L33" s="30">
        <v>14.963322723798735</v>
      </c>
      <c r="M33" s="30">
        <v>8.019609161349134</v>
      </c>
      <c r="N33" s="30" t="str">
        <f t="shared" si="1"/>
        <v>Y</v>
      </c>
      <c r="O33" s="30" t="str">
        <f>INDEX([2]npo_list_merged!$A:$A,MATCH(B33,[2]npo_list_merged!$A:$A,0))</f>
        <v>C-CDC-IPF5-Lu-3-1</v>
      </c>
      <c r="P33" s="30">
        <f>INDEX([3]out_parameter_kmer!$C:$C,MATCH(B33,[3]out_parameter_kmer!$A:$A,0))</f>
        <v>0.91054164330331</v>
      </c>
      <c r="Q33" s="30">
        <f>INDEX([3]out_parameter_kmer!$G:$G,MATCH(B33,[3]out_parameter_kmer!$A:$A,0))</f>
        <v>15.4055032773196</v>
      </c>
    </row>
    <row r="34" spans="1:17" ht="16" x14ac:dyDescent="0.2">
      <c r="A34" s="30" t="s">
        <v>203</v>
      </c>
      <c r="B34" s="30" t="s">
        <v>393</v>
      </c>
      <c r="C34" s="55" t="str">
        <f>INDEX([1]sample!D:D,MATCH(A34,[1]sample!E:E,0))</f>
        <v>IPF_1</v>
      </c>
      <c r="D34" s="55" t="s">
        <v>796</v>
      </c>
      <c r="E34" s="55" t="s">
        <v>795</v>
      </c>
      <c r="F34" s="30">
        <v>2</v>
      </c>
      <c r="G34" s="30" t="s">
        <v>4</v>
      </c>
      <c r="H34" s="30">
        <v>1</v>
      </c>
      <c r="I34" s="30" t="s">
        <v>528</v>
      </c>
      <c r="J34" s="30">
        <f>INDEX([1]sample!L:L,MATCH('seq_1~3_long'!A34,[1]sample!E:E,0))</f>
        <v>8.5123686885801408</v>
      </c>
      <c r="K34" s="32">
        <v>8.5123686885801408</v>
      </c>
      <c r="L34" s="30">
        <v>18.506540699223315</v>
      </c>
      <c r="M34" s="30">
        <v>6.4841939912106952</v>
      </c>
      <c r="N34" s="30" t="str">
        <f t="shared" ref="N34:N65" si="2">IF(L34&gt;=4, "Y", "N")</f>
        <v>Y</v>
      </c>
      <c r="O34" s="30" t="str">
        <f>INDEX([2]npo_list_merged!$A:$A,MATCH(B34,[2]npo_list_merged!$A:$A,0))</f>
        <v>C-CDC-IPF-Lu-1-1</v>
      </c>
      <c r="P34" s="30">
        <f>INDEX([3]out_parameter_kmer!$C:$C,MATCH(B34,[3]out_parameter_kmer!$A:$A,0))</f>
        <v>0.89302229378995301</v>
      </c>
      <c r="Q34" s="30">
        <f>INDEX([3]out_parameter_kmer!$G:$G,MATCH(B34,[3]out_parameter_kmer!$A:$A,0))</f>
        <v>15.352238338670899</v>
      </c>
    </row>
    <row r="35" spans="1:17" ht="16" x14ac:dyDescent="0.2">
      <c r="A35" s="30" t="s">
        <v>204</v>
      </c>
      <c r="B35" s="30" t="s">
        <v>394</v>
      </c>
      <c r="C35" s="55" t="str">
        <f>INDEX([1]sample!D:D,MATCH(A35,[1]sample!E:E,0))</f>
        <v>IPF_2</v>
      </c>
      <c r="D35" s="55" t="s">
        <v>794</v>
      </c>
      <c r="E35" s="55" t="s">
        <v>793</v>
      </c>
      <c r="F35" s="30">
        <v>2</v>
      </c>
      <c r="G35" s="30" t="s">
        <v>4</v>
      </c>
      <c r="H35" s="30">
        <v>1</v>
      </c>
      <c r="I35" s="30" t="s">
        <v>528</v>
      </c>
      <c r="J35" s="30">
        <f>INDEX([1]sample!L:L,MATCH('seq_1~3_long'!A35,[1]sample!E:E,0))</f>
        <v>7.0740615234007294</v>
      </c>
      <c r="K35" s="32">
        <v>7.0740615234007294</v>
      </c>
      <c r="L35" s="30">
        <v>22.788760287177805</v>
      </c>
      <c r="M35" s="30">
        <v>5.2657537526303493</v>
      </c>
      <c r="N35" s="30" t="str">
        <f t="shared" si="2"/>
        <v>Y</v>
      </c>
      <c r="O35" s="30" t="str">
        <f>INDEX([2]npo_list_merged!$A:$A,MATCH(B35,[2]npo_list_merged!$A:$A,0))</f>
        <v>C-CDC-IPF-Lu-2-1</v>
      </c>
      <c r="P35" s="30">
        <f>INDEX([3]out_parameter_kmer!$C:$C,MATCH(B35,[3]out_parameter_kmer!$A:$A,0))</f>
        <v>0.89737281347289299</v>
      </c>
      <c r="Q35" s="30">
        <f>INDEX([3]out_parameter_kmer!$G:$G,MATCH(B35,[3]out_parameter_kmer!$A:$A,0))</f>
        <v>15.346547194691301</v>
      </c>
    </row>
    <row r="36" spans="1:17" ht="16" x14ac:dyDescent="0.2">
      <c r="A36" s="30" t="s">
        <v>205</v>
      </c>
      <c r="B36" s="30" t="s">
        <v>395</v>
      </c>
      <c r="C36" s="55" t="str">
        <f>INDEX([1]sample!D:D,MATCH(A36,[1]sample!E:E,0))</f>
        <v>IPF_3</v>
      </c>
      <c r="D36" s="55" t="s">
        <v>792</v>
      </c>
      <c r="E36" s="55" t="s">
        <v>791</v>
      </c>
      <c r="F36" s="30">
        <v>2</v>
      </c>
      <c r="G36" s="30" t="s">
        <v>4</v>
      </c>
      <c r="H36" s="30">
        <v>1</v>
      </c>
      <c r="I36" s="30" t="s">
        <v>528</v>
      </c>
      <c r="J36" s="30">
        <f>INDEX([1]sample!L:L,MATCH('seq_1~3_long'!A36,[1]sample!E:E,0))</f>
        <v>6.1704130426597388</v>
      </c>
      <c r="K36" s="32">
        <v>6.1704130426597388</v>
      </c>
      <c r="L36" s="30">
        <v>25.940418661016203</v>
      </c>
      <c r="M36" s="30">
        <v>4.6259854772636526</v>
      </c>
      <c r="N36" s="30" t="str">
        <f t="shared" si="2"/>
        <v>Y</v>
      </c>
      <c r="O36" s="30" t="str">
        <f>INDEX([2]npo_list_merged!$A:$A,MATCH(B36,[2]npo_list_merged!$A:$A,0))</f>
        <v>C-CDC-IPF-Lu-3-1</v>
      </c>
      <c r="P36" s="30">
        <f>INDEX([3]out_parameter_kmer!$C:$C,MATCH(B36,[3]out_parameter_kmer!$A:$A,0))</f>
        <v>0.87021162499225302</v>
      </c>
      <c r="Q36" s="30">
        <f>INDEX([3]out_parameter_kmer!$G:$G,MATCH(B36,[3]out_parameter_kmer!$A:$A,0))</f>
        <v>15.3711891482155</v>
      </c>
    </row>
    <row r="37" spans="1:17" ht="16" x14ac:dyDescent="0.2">
      <c r="A37" s="30" t="s">
        <v>206</v>
      </c>
      <c r="B37" s="30" t="s">
        <v>396</v>
      </c>
      <c r="C37" s="55" t="str">
        <f>INDEX([1]sample!D:D,MATCH(A37,[1]sample!E:E,0))</f>
        <v>IPN_1</v>
      </c>
      <c r="D37" s="55" t="s">
        <v>790</v>
      </c>
      <c r="E37" s="55" t="s">
        <v>789</v>
      </c>
      <c r="F37" s="30">
        <v>2</v>
      </c>
      <c r="G37" s="30" t="s">
        <v>4</v>
      </c>
      <c r="H37" s="30">
        <v>1</v>
      </c>
      <c r="I37" s="30" t="s">
        <v>525</v>
      </c>
      <c r="J37" s="30">
        <f>INDEX([1]sample!L:L,MATCH('seq_1~3_long'!A37,[1]sample!E:E,0))</f>
        <v>3.0007463072569149</v>
      </c>
      <c r="K37" s="32">
        <v>3.0007463072569149</v>
      </c>
      <c r="L37" s="30">
        <v>24.17980710169595</v>
      </c>
      <c r="M37" s="30">
        <v>4.9628187476972601</v>
      </c>
      <c r="N37" s="30" t="str">
        <f t="shared" si="2"/>
        <v>Y</v>
      </c>
      <c r="O37" s="30" t="str">
        <f>INDEX([2]npo_list_merged!$A:$A,MATCH(B37,[2]npo_list_merged!$A:$A,0))</f>
        <v>C-CDC-IPN-Lu-1-1</v>
      </c>
      <c r="P37" s="30">
        <f>INDEX([3]out_parameter_kmer!$C:$C,MATCH(B37,[3]out_parameter_kmer!$A:$A,0))</f>
        <v>0.88331649527076705</v>
      </c>
      <c r="Q37" s="30">
        <f>INDEX([3]out_parameter_kmer!$G:$G,MATCH(B37,[3]out_parameter_kmer!$A:$A,0))</f>
        <v>15.4471748854794</v>
      </c>
    </row>
    <row r="38" spans="1:17" ht="16" x14ac:dyDescent="0.2">
      <c r="A38" s="30" t="s">
        <v>207</v>
      </c>
      <c r="B38" s="30" t="s">
        <v>397</v>
      </c>
      <c r="C38" s="55" t="str">
        <f>INDEX([1]sample!D:D,MATCH(A38,[1]sample!E:E,0))</f>
        <v>IPN_2</v>
      </c>
      <c r="D38" s="55" t="s">
        <v>788</v>
      </c>
      <c r="E38" s="55" t="s">
        <v>787</v>
      </c>
      <c r="F38" s="30">
        <v>2</v>
      </c>
      <c r="G38" s="30" t="s">
        <v>4</v>
      </c>
      <c r="H38" s="30">
        <v>1</v>
      </c>
      <c r="I38" s="30" t="s">
        <v>525</v>
      </c>
      <c r="J38" s="30">
        <f>INDEX([1]sample!L:L,MATCH('seq_1~3_long'!A38,[1]sample!E:E,0))</f>
        <v>9.3625483444095945</v>
      </c>
      <c r="K38" s="32">
        <v>9.3625483444095945</v>
      </c>
      <c r="L38" s="30">
        <v>21.977124496430733</v>
      </c>
      <c r="M38" s="30">
        <v>5.4602229704568037</v>
      </c>
      <c r="N38" s="30" t="str">
        <f t="shared" si="2"/>
        <v>Y</v>
      </c>
      <c r="O38" s="30" t="str">
        <f>INDEX([2]npo_list_merged!$A:$A,MATCH(B38,[2]npo_list_merged!$A:$A,0))</f>
        <v>C-CDC-IPN-Lu-2-1</v>
      </c>
      <c r="P38" s="30">
        <f>INDEX([3]out_parameter_kmer!$C:$C,MATCH(B38,[3]out_parameter_kmer!$A:$A,0))</f>
        <v>0.89439878771173198</v>
      </c>
      <c r="Q38" s="30">
        <f>INDEX([3]out_parameter_kmer!$G:$G,MATCH(B38,[3]out_parameter_kmer!$A:$A,0))</f>
        <v>15.339160091590999</v>
      </c>
    </row>
    <row r="39" spans="1:17" ht="16" x14ac:dyDescent="0.2">
      <c r="A39" s="30" t="s">
        <v>208</v>
      </c>
      <c r="B39" s="30" t="s">
        <v>398</v>
      </c>
      <c r="C39" s="55" t="str">
        <f>INDEX([1]sample!D:D,MATCH(A39,[1]sample!E:E,0))</f>
        <v>IPN_3</v>
      </c>
      <c r="D39" s="55" t="s">
        <v>786</v>
      </c>
      <c r="E39" s="55" t="s">
        <v>785</v>
      </c>
      <c r="F39" s="30">
        <v>2</v>
      </c>
      <c r="G39" s="30" t="s">
        <v>4</v>
      </c>
      <c r="H39" s="30">
        <v>1</v>
      </c>
      <c r="I39" s="30" t="s">
        <v>525</v>
      </c>
      <c r="J39" s="30">
        <f>INDEX([1]sample!L:L,MATCH('seq_1~3_long'!A39,[1]sample!E:E,0))</f>
        <v>9.2419157911667718</v>
      </c>
      <c r="K39" s="32">
        <v>9.2419157911667718</v>
      </c>
      <c r="L39" s="30">
        <v>20.701550680028969</v>
      </c>
      <c r="M39" s="30">
        <v>5.7966672088852462</v>
      </c>
      <c r="N39" s="30" t="str">
        <f t="shared" si="2"/>
        <v>Y</v>
      </c>
      <c r="O39" s="30" t="str">
        <f>INDEX([2]npo_list_merged!$A:$A,MATCH(B39,[2]npo_list_merged!$A:$A,0))</f>
        <v>C-CDC-IPN-Lu-3-1</v>
      </c>
      <c r="P39" s="30">
        <f>INDEX([3]out_parameter_kmer!$C:$C,MATCH(B39,[3]out_parameter_kmer!$A:$A,0))</f>
        <v>0.90247822142685197</v>
      </c>
      <c r="Q39" s="30">
        <f>INDEX([3]out_parameter_kmer!$G:$G,MATCH(B39,[3]out_parameter_kmer!$A:$A,0))</f>
        <v>15.353719238528001</v>
      </c>
    </row>
    <row r="40" spans="1:17" ht="16" x14ac:dyDescent="0.2">
      <c r="A40" s="30" t="s">
        <v>227</v>
      </c>
      <c r="B40" s="30" t="s">
        <v>399</v>
      </c>
      <c r="C40" s="55" t="str">
        <f>INDEX([1]sample!D:D,MATCH(A40,[1]sample!E:E,0))</f>
        <v>NPF100_1</v>
      </c>
      <c r="D40" s="55" t="s">
        <v>784</v>
      </c>
      <c r="E40" s="55" t="s">
        <v>783</v>
      </c>
      <c r="F40" s="30">
        <v>2</v>
      </c>
      <c r="G40" s="30" t="s">
        <v>5</v>
      </c>
      <c r="H40" s="30">
        <v>1</v>
      </c>
      <c r="I40" s="30" t="s">
        <v>524</v>
      </c>
      <c r="J40" s="30">
        <f>INDEX([1]sample!L:L,MATCH('seq_1~3_long'!A40,[1]sample!E:E,0))</f>
        <v>0.39075133825732827</v>
      </c>
      <c r="K40" s="32">
        <v>0.39075133825732827</v>
      </c>
      <c r="L40" s="30">
        <v>2.2465870674504678</v>
      </c>
      <c r="M40" s="30">
        <v>30</v>
      </c>
      <c r="N40" s="30" t="str">
        <f t="shared" si="2"/>
        <v>N</v>
      </c>
      <c r="O40" s="30" t="str">
        <f>INDEX([2]npo_list_merged!$A:$A,MATCH(B40,[2]npo_list_merged!$A:$A,0))</f>
        <v>C-CDC-NPF100-Lu-1-1</v>
      </c>
      <c r="P40" s="30">
        <f>INDEX([3]out_parameter_kmer!$C:$C,MATCH(B40,[3]out_parameter_kmer!$A:$A,0))</f>
        <v>0.70192598398647399</v>
      </c>
      <c r="Q40" s="30">
        <f>INDEX([3]out_parameter_kmer!$G:$G,MATCH(B40,[3]out_parameter_kmer!$A:$A,0))</f>
        <v>16.057413448337101</v>
      </c>
    </row>
    <row r="41" spans="1:17" ht="16" x14ac:dyDescent="0.2">
      <c r="A41" s="30" t="s">
        <v>228</v>
      </c>
      <c r="B41" s="30" t="s">
        <v>400</v>
      </c>
      <c r="C41" s="55" t="str">
        <f>INDEX([1]sample!D:D,MATCH(A41,[1]sample!E:E,0))</f>
        <v>NPF100_2</v>
      </c>
      <c r="D41" s="55" t="s">
        <v>782</v>
      </c>
      <c r="E41" s="55" t="s">
        <v>781</v>
      </c>
      <c r="F41" s="30">
        <v>2</v>
      </c>
      <c r="G41" s="30" t="s">
        <v>5</v>
      </c>
      <c r="H41" s="30">
        <v>1</v>
      </c>
      <c r="I41" s="30" t="s">
        <v>524</v>
      </c>
      <c r="J41" s="30">
        <f>INDEX([1]sample!L:L,MATCH('seq_1~3_long'!A41,[1]sample!E:E,0))</f>
        <v>0.74982013557487326</v>
      </c>
      <c r="K41" s="32">
        <v>0.74982013557487326</v>
      </c>
      <c r="L41" s="30">
        <v>4.6742054464550993</v>
      </c>
      <c r="M41" s="30">
        <v>25.672812497150201</v>
      </c>
      <c r="N41" s="30" t="str">
        <f t="shared" si="2"/>
        <v>Y</v>
      </c>
      <c r="O41" s="30" t="str">
        <f>INDEX([2]npo_list_merged!$A:$A,MATCH(B41,[2]npo_list_merged!$A:$A,0))</f>
        <v>C-CDC-NPF100-Lu-2-1</v>
      </c>
      <c r="P41" s="30">
        <f>INDEX([3]out_parameter_kmer!$C:$C,MATCH(B41,[3]out_parameter_kmer!$A:$A,0))</f>
        <v>0.81129394041754599</v>
      </c>
      <c r="Q41" s="30">
        <f>INDEX([3]out_parameter_kmer!$G:$G,MATCH(B41,[3]out_parameter_kmer!$A:$A,0))</f>
        <v>16.077446968210499</v>
      </c>
    </row>
    <row r="42" spans="1:17" ht="16" x14ac:dyDescent="0.2">
      <c r="A42" s="30" t="s">
        <v>229</v>
      </c>
      <c r="B42" s="30" t="s">
        <v>401</v>
      </c>
      <c r="C42" s="55" t="str">
        <f>INDEX([1]sample!D:D,MATCH(A42,[1]sample!E:E,0))</f>
        <v>NPF100_3</v>
      </c>
      <c r="D42" s="55" t="s">
        <v>780</v>
      </c>
      <c r="E42" s="55" t="s">
        <v>779</v>
      </c>
      <c r="F42" s="30">
        <v>2</v>
      </c>
      <c r="G42" s="30" t="s">
        <v>5</v>
      </c>
      <c r="H42" s="30">
        <v>1</v>
      </c>
      <c r="I42" s="30" t="s">
        <v>524</v>
      </c>
      <c r="J42" s="30">
        <f>INDEX([1]sample!L:L,MATCH('seq_1~3_long'!A42,[1]sample!E:E,0))</f>
        <v>0.60724870134584807</v>
      </c>
      <c r="K42" s="32">
        <v>0.60724870134584807</v>
      </c>
      <c r="L42" s="30">
        <v>3.8941552930665475</v>
      </c>
      <c r="M42" s="30">
        <v>30</v>
      </c>
      <c r="N42" s="30" t="str">
        <f t="shared" si="2"/>
        <v>N</v>
      </c>
      <c r="O42" s="30" t="str">
        <f>INDEX([2]npo_list_merged!$A:$A,MATCH(B42,[2]npo_list_merged!$A:$A,0))</f>
        <v>C-CDC-NPF100-Lu-3-1</v>
      </c>
      <c r="P42" s="30">
        <f>INDEX([3]out_parameter_kmer!$C:$C,MATCH(B42,[3]out_parameter_kmer!$A:$A,0))</f>
        <v>0.73946410515727001</v>
      </c>
      <c r="Q42" s="30">
        <f>INDEX([3]out_parameter_kmer!$G:$G,MATCH(B42,[3]out_parameter_kmer!$A:$A,0))</f>
        <v>16.103935997862301</v>
      </c>
    </row>
    <row r="43" spans="1:17" ht="16" x14ac:dyDescent="0.2">
      <c r="A43" s="30" t="s">
        <v>231</v>
      </c>
      <c r="B43" s="30" t="s">
        <v>402</v>
      </c>
      <c r="C43" s="55" t="str">
        <f>INDEX([1]sample!D:D,MATCH(A43,[1]sample!E:E,0))</f>
        <v>NPF80_1</v>
      </c>
      <c r="D43" s="55" t="s">
        <v>778</v>
      </c>
      <c r="E43" s="55" t="s">
        <v>777</v>
      </c>
      <c r="F43" s="30">
        <v>2</v>
      </c>
      <c r="G43" s="30" t="s">
        <v>5</v>
      </c>
      <c r="H43" s="30">
        <v>1</v>
      </c>
      <c r="I43" s="30" t="s">
        <v>526</v>
      </c>
      <c r="J43" s="30">
        <f>INDEX([1]sample!L:L,MATCH('seq_1~3_long'!A43,[1]sample!E:E,0))</f>
        <v>6.8645505369530624E-2</v>
      </c>
      <c r="K43" s="32">
        <v>6.8645505369530624E-2</v>
      </c>
      <c r="L43" s="30">
        <v>0.55234370970540103</v>
      </c>
      <c r="M43" s="30">
        <v>30</v>
      </c>
      <c r="N43" s="30" t="str">
        <f t="shared" si="2"/>
        <v>N</v>
      </c>
      <c r="O43" s="30" t="e">
        <f>INDEX([2]npo_list_merged!$A:$A,MATCH(B43,[2]npo_list_merged!$A:$A,0))</f>
        <v>#N/A</v>
      </c>
      <c r="P43" s="30" t="e">
        <f>INDEX([3]out_parameter_kmer!$C:$C,MATCH(B43,[3]out_parameter_kmer!$A:$A,0))</f>
        <v>#N/A</v>
      </c>
      <c r="Q43" s="30" t="e">
        <f>INDEX([3]out_parameter_kmer!$G:$G,MATCH(B43,[3]out_parameter_kmer!$A:$A,0))</f>
        <v>#N/A</v>
      </c>
    </row>
    <row r="44" spans="1:17" ht="16" x14ac:dyDescent="0.2">
      <c r="A44" s="30" t="s">
        <v>232</v>
      </c>
      <c r="B44" s="30" t="s">
        <v>403</v>
      </c>
      <c r="C44" s="55" t="str">
        <f>INDEX([1]sample!D:D,MATCH(A44,[1]sample!E:E,0))</f>
        <v>NPF80_2</v>
      </c>
      <c r="D44" s="55" t="s">
        <v>776</v>
      </c>
      <c r="E44" s="55" t="s">
        <v>775</v>
      </c>
      <c r="F44" s="30">
        <v>2</v>
      </c>
      <c r="G44" s="30" t="s">
        <v>5</v>
      </c>
      <c r="H44" s="30">
        <v>1</v>
      </c>
      <c r="I44" s="30" t="s">
        <v>526</v>
      </c>
      <c r="J44" s="30">
        <f>INDEX([1]sample!L:L,MATCH('seq_1~3_long'!A44,[1]sample!E:E,0))</f>
        <v>6.4685187752057699E-2</v>
      </c>
      <c r="K44" s="32">
        <v>6.4685187752057699E-2</v>
      </c>
      <c r="L44" s="30">
        <v>0.3395562580269505</v>
      </c>
      <c r="M44" s="30">
        <v>30</v>
      </c>
      <c r="N44" s="30" t="str">
        <f t="shared" si="2"/>
        <v>N</v>
      </c>
      <c r="O44" s="30" t="e">
        <f>INDEX([2]npo_list_merged!$A:$A,MATCH(B44,[2]npo_list_merged!$A:$A,0))</f>
        <v>#N/A</v>
      </c>
      <c r="P44" s="30" t="e">
        <f>INDEX([3]out_parameter_kmer!$C:$C,MATCH(B44,[3]out_parameter_kmer!$A:$A,0))</f>
        <v>#N/A</v>
      </c>
      <c r="Q44" s="30" t="e">
        <f>INDEX([3]out_parameter_kmer!$G:$G,MATCH(B44,[3]out_parameter_kmer!$A:$A,0))</f>
        <v>#N/A</v>
      </c>
    </row>
    <row r="45" spans="1:17" ht="16" x14ac:dyDescent="0.2">
      <c r="A45" s="30" t="s">
        <v>233</v>
      </c>
      <c r="B45" s="30" t="s">
        <v>404</v>
      </c>
      <c r="C45" s="55" t="str">
        <f>INDEX([1]sample!D:D,MATCH(A45,[1]sample!E:E,0))</f>
        <v>NPF80_3</v>
      </c>
      <c r="D45" s="55" t="s">
        <v>774</v>
      </c>
      <c r="E45" s="55" t="s">
        <v>773</v>
      </c>
      <c r="F45" s="30">
        <v>2</v>
      </c>
      <c r="G45" s="30" t="s">
        <v>5</v>
      </c>
      <c r="H45" s="30">
        <v>1</v>
      </c>
      <c r="I45" s="30" t="s">
        <v>526</v>
      </c>
      <c r="J45" s="30">
        <f>INDEX([1]sample!L:L,MATCH('seq_1~3_long'!A45,[1]sample!E:E,0))</f>
        <v>7.9206352349458484E-2</v>
      </c>
      <c r="K45" s="32">
        <v>7.9206352349458484E-2</v>
      </c>
      <c r="L45" s="30">
        <v>0.3114233016752323</v>
      </c>
      <c r="M45" s="30">
        <v>30</v>
      </c>
      <c r="N45" s="30" t="str">
        <f t="shared" si="2"/>
        <v>N</v>
      </c>
      <c r="O45" s="30" t="e">
        <f>INDEX([2]npo_list_merged!$A:$A,MATCH(B45,[2]npo_list_merged!$A:$A,0))</f>
        <v>#N/A</v>
      </c>
      <c r="P45" s="30" t="e">
        <f>INDEX([3]out_parameter_kmer!$C:$C,MATCH(B45,[3]out_parameter_kmer!$A:$A,0))</f>
        <v>#N/A</v>
      </c>
      <c r="Q45" s="30" t="e">
        <f>INDEX([3]out_parameter_kmer!$G:$G,MATCH(B45,[3]out_parameter_kmer!$A:$A,0))</f>
        <v>#N/A</v>
      </c>
    </row>
    <row r="46" spans="1:17" ht="16" x14ac:dyDescent="0.2">
      <c r="A46" s="30" t="s">
        <v>234</v>
      </c>
      <c r="B46" s="30" t="s">
        <v>405</v>
      </c>
      <c r="C46" s="55" t="str">
        <f>INDEX([1]sample!D:D,MATCH(A46,[1]sample!E:E,0))</f>
        <v>NPF41_1</v>
      </c>
      <c r="D46" s="55" t="s">
        <v>772</v>
      </c>
      <c r="E46" s="55" t="s">
        <v>771</v>
      </c>
      <c r="F46" s="30">
        <v>2</v>
      </c>
      <c r="G46" s="30" t="s">
        <v>5</v>
      </c>
      <c r="H46" s="30">
        <v>1</v>
      </c>
      <c r="I46" s="30" t="s">
        <v>527</v>
      </c>
      <c r="J46" s="30">
        <f>INDEX([1]sample!L:L,MATCH('seq_1~3_long'!A46,[1]sample!E:E,0))</f>
        <v>9.9007940436823094E-2</v>
      </c>
      <c r="K46" s="32">
        <v>9.9007940436823094E-2</v>
      </c>
      <c r="L46" s="30">
        <v>0.61346895123322531</v>
      </c>
      <c r="M46" s="30">
        <v>30</v>
      </c>
      <c r="N46" s="30" t="str">
        <f t="shared" si="2"/>
        <v>N</v>
      </c>
      <c r="O46" s="30" t="e">
        <f>INDEX([2]npo_list_merged!$A:$A,MATCH(B46,[2]npo_list_merged!$A:$A,0))</f>
        <v>#N/A</v>
      </c>
      <c r="P46" s="30" t="e">
        <f>INDEX([3]out_parameter_kmer!$C:$C,MATCH(B46,[3]out_parameter_kmer!$A:$A,0))</f>
        <v>#N/A</v>
      </c>
      <c r="Q46" s="30" t="e">
        <f>INDEX([3]out_parameter_kmer!$G:$G,MATCH(B46,[3]out_parameter_kmer!$A:$A,0))</f>
        <v>#N/A</v>
      </c>
    </row>
    <row r="47" spans="1:17" ht="16" x14ac:dyDescent="0.2">
      <c r="A47" s="30" t="s">
        <v>235</v>
      </c>
      <c r="B47" s="30" t="s">
        <v>406</v>
      </c>
      <c r="C47" s="55" t="str">
        <f>INDEX([1]sample!D:D,MATCH(A47,[1]sample!E:E,0))</f>
        <v>NPF41_2</v>
      </c>
      <c r="D47" s="55" t="s">
        <v>770</v>
      </c>
      <c r="E47" s="55" t="s">
        <v>769</v>
      </c>
      <c r="F47" s="30">
        <v>2</v>
      </c>
      <c r="G47" s="30" t="s">
        <v>5</v>
      </c>
      <c r="H47" s="30">
        <v>1</v>
      </c>
      <c r="I47" s="30" t="s">
        <v>527</v>
      </c>
      <c r="J47" s="30">
        <f>INDEX([1]sample!L:L,MATCH('seq_1~3_long'!A47,[1]sample!E:E,0))</f>
        <v>9.2407411074368159E-2</v>
      </c>
      <c r="K47" s="32">
        <v>9.2407411074368159E-2</v>
      </c>
      <c r="L47" s="30">
        <v>0.55515700534057277</v>
      </c>
      <c r="M47" s="30">
        <v>30</v>
      </c>
      <c r="N47" s="30" t="str">
        <f t="shared" si="2"/>
        <v>N</v>
      </c>
      <c r="O47" s="30" t="e">
        <f>INDEX([2]npo_list_merged!$A:$A,MATCH(B47,[2]npo_list_merged!$A:$A,0))</f>
        <v>#N/A</v>
      </c>
      <c r="P47" s="30" t="e">
        <f>INDEX([3]out_parameter_kmer!$C:$C,MATCH(B47,[3]out_parameter_kmer!$A:$A,0))</f>
        <v>#N/A</v>
      </c>
      <c r="Q47" s="30" t="e">
        <f>INDEX([3]out_parameter_kmer!$G:$G,MATCH(B47,[3]out_parameter_kmer!$A:$A,0))</f>
        <v>#N/A</v>
      </c>
    </row>
    <row r="48" spans="1:17" ht="16" x14ac:dyDescent="0.2">
      <c r="A48" s="30" t="s">
        <v>236</v>
      </c>
      <c r="B48" s="30" t="s">
        <v>407</v>
      </c>
      <c r="C48" s="55" t="str">
        <f>INDEX([1]sample!D:D,MATCH(A48,[1]sample!E:E,0))</f>
        <v>NPF41_3</v>
      </c>
      <c r="D48" s="55" t="s">
        <v>768</v>
      </c>
      <c r="E48" s="55" t="s">
        <v>767</v>
      </c>
      <c r="F48" s="30">
        <v>2</v>
      </c>
      <c r="G48" s="30" t="s">
        <v>5</v>
      </c>
      <c r="H48" s="30">
        <v>1</v>
      </c>
      <c r="I48" s="30" t="s">
        <v>527</v>
      </c>
      <c r="J48" s="30">
        <f>INDEX([1]sample!L:L,MATCH('seq_1~3_long'!A48,[1]sample!E:E,0))</f>
        <v>5.2804234899638938E-2</v>
      </c>
      <c r="K48" s="32">
        <v>5.2804234899638938E-2</v>
      </c>
      <c r="L48" s="30">
        <v>0.29134660100605153</v>
      </c>
      <c r="M48" s="30">
        <v>30</v>
      </c>
      <c r="N48" s="30" t="str">
        <f t="shared" si="2"/>
        <v>N</v>
      </c>
      <c r="O48" s="30" t="e">
        <f>INDEX([2]npo_list_merged!$A:$A,MATCH(B48,[2]npo_list_merged!$A:$A,0))</f>
        <v>#N/A</v>
      </c>
      <c r="P48" s="30" t="e">
        <f>INDEX([3]out_parameter_kmer!$C:$C,MATCH(B48,[3]out_parameter_kmer!$A:$A,0))</f>
        <v>#N/A</v>
      </c>
      <c r="Q48" s="30" t="e">
        <f>INDEX([3]out_parameter_kmer!$G:$G,MATCH(B48,[3]out_parameter_kmer!$A:$A,0))</f>
        <v>#N/A</v>
      </c>
    </row>
    <row r="49" spans="1:17" ht="16" x14ac:dyDescent="0.2">
      <c r="A49" s="30" t="s">
        <v>237</v>
      </c>
      <c r="B49" s="30" t="s">
        <v>408</v>
      </c>
      <c r="C49" s="55" t="str">
        <f>INDEX([1]sample!D:D,MATCH(A49,[1]sample!E:E,0))</f>
        <v>NPF5_1</v>
      </c>
      <c r="D49" s="55" t="s">
        <v>766</v>
      </c>
      <c r="E49" s="55" t="s">
        <v>765</v>
      </c>
      <c r="F49" s="30">
        <v>2</v>
      </c>
      <c r="G49" s="30" t="s">
        <v>5</v>
      </c>
      <c r="H49" s="30">
        <v>1</v>
      </c>
      <c r="I49" s="30" t="s">
        <v>528</v>
      </c>
      <c r="J49" s="30">
        <f>INDEX([1]sample!L:L,MATCH('seq_1~3_long'!A49,[1]sample!E:E,0))</f>
        <v>19.344374377213839</v>
      </c>
      <c r="K49" s="32">
        <v>19.344374377213839</v>
      </c>
      <c r="L49" s="30">
        <v>15.163194590970262</v>
      </c>
      <c r="M49" s="30">
        <v>7.913899625838769</v>
      </c>
      <c r="N49" s="30" t="str">
        <f t="shared" si="2"/>
        <v>Y</v>
      </c>
      <c r="O49" s="30" t="str">
        <f>INDEX([2]npo_list_merged!$A:$A,MATCH(B49,[2]npo_list_merged!$A:$A,0))</f>
        <v>C-CDC-NPF5-Lu-1-1</v>
      </c>
      <c r="P49" s="30">
        <f>INDEX([3]out_parameter_kmer!$C:$C,MATCH(B49,[3]out_parameter_kmer!$A:$A,0))</f>
        <v>0.87161924621600895</v>
      </c>
      <c r="Q49" s="30">
        <f>INDEX([3]out_parameter_kmer!$G:$G,MATCH(B49,[3]out_parameter_kmer!$A:$A,0))</f>
        <v>15.4601719920152</v>
      </c>
    </row>
    <row r="50" spans="1:17" ht="16" x14ac:dyDescent="0.2">
      <c r="A50" s="30" t="s">
        <v>238</v>
      </c>
      <c r="B50" s="30" t="s">
        <v>409</v>
      </c>
      <c r="C50" s="55" t="str">
        <f>INDEX([1]sample!D:D,MATCH(A50,[1]sample!E:E,0))</f>
        <v>NPF5_2</v>
      </c>
      <c r="D50" s="55" t="s">
        <v>764</v>
      </c>
      <c r="E50" s="55" t="s">
        <v>763</v>
      </c>
      <c r="F50" s="30">
        <v>2</v>
      </c>
      <c r="G50" s="30" t="s">
        <v>5</v>
      </c>
      <c r="H50" s="30">
        <v>1</v>
      </c>
      <c r="I50" s="30" t="s">
        <v>528</v>
      </c>
      <c r="J50" s="30">
        <f>INDEX([1]sample!L:L,MATCH('seq_1~3_long'!A50,[1]sample!E:E,0))</f>
        <v>11.867303817815502</v>
      </c>
      <c r="K50" s="32">
        <v>11.867303817815502</v>
      </c>
      <c r="L50" s="30">
        <v>21.904873949436553</v>
      </c>
      <c r="M50" s="30">
        <v>5.4782328479496547</v>
      </c>
      <c r="N50" s="30" t="str">
        <f t="shared" si="2"/>
        <v>Y</v>
      </c>
      <c r="O50" s="30" t="str">
        <f>INDEX([2]npo_list_merged!$A:$A,MATCH(B50,[2]npo_list_merged!$A:$A,0))</f>
        <v>C-CDC-NPF5-Lu-2-1</v>
      </c>
      <c r="P50" s="30">
        <f>INDEX([3]out_parameter_kmer!$C:$C,MATCH(B50,[3]out_parameter_kmer!$A:$A,0))</f>
        <v>0.86076946126707299</v>
      </c>
      <c r="Q50" s="30">
        <f>INDEX([3]out_parameter_kmer!$G:$G,MATCH(B50,[3]out_parameter_kmer!$A:$A,0))</f>
        <v>15.472237178128101</v>
      </c>
    </row>
    <row r="51" spans="1:17" ht="16" x14ac:dyDescent="0.2">
      <c r="A51" s="30" t="s">
        <v>239</v>
      </c>
      <c r="B51" s="30" t="s">
        <v>410</v>
      </c>
      <c r="C51" s="55" t="str">
        <f>INDEX([1]sample!D:D,MATCH(A51,[1]sample!E:E,0))</f>
        <v>NPF5_3</v>
      </c>
      <c r="D51" s="55" t="s">
        <v>762</v>
      </c>
      <c r="E51" s="55" t="s">
        <v>761</v>
      </c>
      <c r="F51" s="30">
        <v>2</v>
      </c>
      <c r="G51" s="30" t="s">
        <v>5</v>
      </c>
      <c r="H51" s="30">
        <v>1</v>
      </c>
      <c r="I51" s="30" t="s">
        <v>528</v>
      </c>
      <c r="J51" s="30">
        <f>INDEX([1]sample!L:L,MATCH('seq_1~3_long'!A51,[1]sample!E:E,0))</f>
        <v>38.207248685330256</v>
      </c>
      <c r="K51" s="32">
        <v>38.207248685330256</v>
      </c>
      <c r="L51" s="30">
        <v>13.547595633935675</v>
      </c>
      <c r="M51" s="30">
        <v>8.8576602994710978</v>
      </c>
      <c r="N51" s="30" t="str">
        <f t="shared" si="2"/>
        <v>Y</v>
      </c>
      <c r="O51" s="30" t="str">
        <f>INDEX([2]npo_list_merged!$A:$A,MATCH(B51,[2]npo_list_merged!$A:$A,0))</f>
        <v>C-CDC-NPF5-Lu-3-1</v>
      </c>
      <c r="P51" s="30">
        <f>INDEX([3]out_parameter_kmer!$C:$C,MATCH(B51,[3]out_parameter_kmer!$A:$A,0))</f>
        <v>0.83302569115798097</v>
      </c>
      <c r="Q51" s="30">
        <f>INDEX([3]out_parameter_kmer!$G:$G,MATCH(B51,[3]out_parameter_kmer!$A:$A,0))</f>
        <v>15.4874676688219</v>
      </c>
    </row>
    <row r="52" spans="1:17" ht="16" x14ac:dyDescent="0.2">
      <c r="A52" s="30" t="s">
        <v>240</v>
      </c>
      <c r="B52" s="30" t="s">
        <v>411</v>
      </c>
      <c r="C52" s="55" t="str">
        <f>INDEX([1]sample!D:D,MATCH(A52,[1]sample!E:E,0))</f>
        <v>NPF_1</v>
      </c>
      <c r="D52" s="55" t="s">
        <v>760</v>
      </c>
      <c r="E52" s="55" t="s">
        <v>759</v>
      </c>
      <c r="F52" s="30">
        <v>2</v>
      </c>
      <c r="G52" s="30" t="s">
        <v>4</v>
      </c>
      <c r="H52" s="30">
        <v>1</v>
      </c>
      <c r="I52" s="30" t="s">
        <v>528</v>
      </c>
      <c r="J52" s="30">
        <f>INDEX([1]sample!L:L,MATCH('seq_1~3_long'!A52,[1]sample!E:E,0))</f>
        <v>9.7565588019230916</v>
      </c>
      <c r="K52" s="32">
        <v>9.7565588019230916</v>
      </c>
      <c r="L52" s="30">
        <v>21.570986908371381</v>
      </c>
      <c r="M52" s="30">
        <v>5.5630278071992052</v>
      </c>
      <c r="N52" s="30" t="str">
        <f t="shared" si="2"/>
        <v>Y</v>
      </c>
      <c r="O52" s="30" t="str">
        <f>INDEX([2]npo_list_merged!$A:$A,MATCH(B52,[2]npo_list_merged!$A:$A,0))</f>
        <v>C-CDC-NPF-Lu-1-1</v>
      </c>
      <c r="P52" s="30">
        <f>INDEX([3]out_parameter_kmer!$C:$C,MATCH(B52,[3]out_parameter_kmer!$A:$A,0))</f>
        <v>0.89105420786685396</v>
      </c>
      <c r="Q52" s="30">
        <f>INDEX([3]out_parameter_kmer!$G:$G,MATCH(B52,[3]out_parameter_kmer!$A:$A,0))</f>
        <v>15.356430388120399</v>
      </c>
    </row>
    <row r="53" spans="1:17" ht="16" x14ac:dyDescent="0.2">
      <c r="A53" s="30" t="s">
        <v>241</v>
      </c>
      <c r="B53" s="30" t="s">
        <v>412</v>
      </c>
      <c r="C53" s="55" t="str">
        <f>INDEX([1]sample!D:D,MATCH(A53,[1]sample!E:E,0))</f>
        <v>NPF_2</v>
      </c>
      <c r="D53" s="55" t="s">
        <v>758</v>
      </c>
      <c r="E53" s="55" t="s">
        <v>757</v>
      </c>
      <c r="F53" s="30">
        <v>2</v>
      </c>
      <c r="G53" s="30" t="s">
        <v>4</v>
      </c>
      <c r="H53" s="30">
        <v>1</v>
      </c>
      <c r="I53" s="30" t="s">
        <v>528</v>
      </c>
      <c r="J53" s="30">
        <f>INDEX([1]sample!L:L,MATCH('seq_1~3_long'!A53,[1]sample!E:E,0))</f>
        <v>11.065773491311907</v>
      </c>
      <c r="K53" s="32">
        <v>11.065773491311907</v>
      </c>
      <c r="L53" s="30">
        <v>24.931724298732778</v>
      </c>
      <c r="M53" s="30">
        <v>4.8131448335524603</v>
      </c>
      <c r="N53" s="30" t="str">
        <f t="shared" si="2"/>
        <v>Y</v>
      </c>
      <c r="O53" s="30" t="str">
        <f>INDEX([2]npo_list_merged!$A:$A,MATCH(B53,[2]npo_list_merged!$A:$A,0))</f>
        <v>C-CDC-NPF-Lu-2-1</v>
      </c>
      <c r="P53" s="30">
        <f>INDEX([3]out_parameter_kmer!$C:$C,MATCH(B53,[3]out_parameter_kmer!$A:$A,0))</f>
        <v>0.89732664003363705</v>
      </c>
      <c r="Q53" s="30">
        <f>INDEX([3]out_parameter_kmer!$G:$G,MATCH(B53,[3]out_parameter_kmer!$A:$A,0))</f>
        <v>15.3550290067285</v>
      </c>
    </row>
    <row r="54" spans="1:17" ht="16" x14ac:dyDescent="0.2">
      <c r="A54" s="30" t="s">
        <v>242</v>
      </c>
      <c r="B54" s="30" t="s">
        <v>413</v>
      </c>
      <c r="C54" s="55" t="str">
        <f>INDEX([1]sample!D:D,MATCH(A54,[1]sample!E:E,0))</f>
        <v>NPF_3</v>
      </c>
      <c r="D54" s="55" t="s">
        <v>756</v>
      </c>
      <c r="E54" s="55" t="s">
        <v>755</v>
      </c>
      <c r="F54" s="30">
        <v>2</v>
      </c>
      <c r="G54" s="30" t="s">
        <v>4</v>
      </c>
      <c r="H54" s="30">
        <v>1</v>
      </c>
      <c r="I54" s="30" t="s">
        <v>528</v>
      </c>
      <c r="J54" s="30">
        <f>INDEX([1]sample!L:L,MATCH('seq_1~3_long'!A54,[1]sample!E:E,0))</f>
        <v>9.6736418715951356</v>
      </c>
      <c r="K54" s="32">
        <v>9.6736418715951356</v>
      </c>
      <c r="L54" s="30">
        <v>17.24848604200421</v>
      </c>
      <c r="M54" s="30">
        <v>6.9571323365871738</v>
      </c>
      <c r="N54" s="30" t="str">
        <f t="shared" si="2"/>
        <v>Y</v>
      </c>
      <c r="O54" s="30" t="str">
        <f>INDEX([2]npo_list_merged!$A:$A,MATCH(B54,[2]npo_list_merged!$A:$A,0))</f>
        <v>C-CDC-NPF-Lu-3-1</v>
      </c>
      <c r="P54" s="30">
        <f>INDEX([3]out_parameter_kmer!$C:$C,MATCH(B54,[3]out_parameter_kmer!$A:$A,0))</f>
        <v>0.87681263454170599</v>
      </c>
      <c r="Q54" s="30">
        <f>INDEX([3]out_parameter_kmer!$G:$G,MATCH(B54,[3]out_parameter_kmer!$A:$A,0))</f>
        <v>15.352875510464999</v>
      </c>
    </row>
    <row r="55" spans="1:17" ht="16" x14ac:dyDescent="0.2">
      <c r="A55" s="30" t="s">
        <v>243</v>
      </c>
      <c r="B55" s="30" t="s">
        <v>414</v>
      </c>
      <c r="C55" s="55" t="str">
        <f>INDEX([1]sample!D:D,MATCH(A55,[1]sample!E:E,0))</f>
        <v>NPN_1</v>
      </c>
      <c r="D55" s="55" t="s">
        <v>754</v>
      </c>
      <c r="E55" s="55" t="s">
        <v>753</v>
      </c>
      <c r="F55" s="30">
        <v>2</v>
      </c>
      <c r="G55" s="30" t="s">
        <v>4</v>
      </c>
      <c r="H55" s="30">
        <v>1</v>
      </c>
      <c r="I55" s="30" t="s">
        <v>525</v>
      </c>
      <c r="J55" s="30">
        <f>INDEX([1]sample!L:L,MATCH('seq_1~3_long'!A55,[1]sample!E:E,0))</f>
        <v>15.937506818826506</v>
      </c>
      <c r="K55" s="32">
        <v>15.937506818826506</v>
      </c>
      <c r="L55" s="30">
        <v>21.01037381452624</v>
      </c>
      <c r="M55" s="30">
        <v>5.7114643013649715</v>
      </c>
      <c r="N55" s="30" t="str">
        <f t="shared" si="2"/>
        <v>Y</v>
      </c>
      <c r="O55" s="30" t="str">
        <f>INDEX([2]npo_list_merged!$A:$A,MATCH(B55,[2]npo_list_merged!$A:$A,0))</f>
        <v>C-CDC-NPN-Lu-1-1</v>
      </c>
      <c r="P55" s="30">
        <f>INDEX([3]out_parameter_kmer!$C:$C,MATCH(B55,[3]out_parameter_kmer!$A:$A,0))</f>
        <v>0.88330724689323903</v>
      </c>
      <c r="Q55" s="30">
        <f>INDEX([3]out_parameter_kmer!$G:$G,MATCH(B55,[3]out_parameter_kmer!$A:$A,0))</f>
        <v>15.402944626450401</v>
      </c>
    </row>
    <row r="56" spans="1:17" ht="16" x14ac:dyDescent="0.2">
      <c r="A56" s="30" t="s">
        <v>244</v>
      </c>
      <c r="B56" s="30" t="s">
        <v>415</v>
      </c>
      <c r="C56" s="55" t="str">
        <f>INDEX([1]sample!D:D,MATCH(A56,[1]sample!E:E,0))</f>
        <v>NPN_2</v>
      </c>
      <c r="D56" s="55" t="s">
        <v>752</v>
      </c>
      <c r="E56" s="55" t="s">
        <v>751</v>
      </c>
      <c r="F56" s="30">
        <v>2</v>
      </c>
      <c r="G56" s="30" t="s">
        <v>4</v>
      </c>
      <c r="H56" s="30">
        <v>1</v>
      </c>
      <c r="I56" s="30" t="s">
        <v>525</v>
      </c>
      <c r="J56" s="30">
        <f>INDEX([1]sample!L:L,MATCH('seq_1~3_long'!A56,[1]sample!E:E,0))</f>
        <v>17.863507095216274</v>
      </c>
      <c r="K56" s="32">
        <v>17.863507095216274</v>
      </c>
      <c r="L56" s="30">
        <v>15.217414470484478</v>
      </c>
      <c r="M56" s="30">
        <v>7.8857022809459929</v>
      </c>
      <c r="N56" s="30" t="str">
        <f t="shared" si="2"/>
        <v>Y</v>
      </c>
      <c r="O56" s="30" t="str">
        <f>INDEX([2]npo_list_merged!$A:$A,MATCH(B56,[2]npo_list_merged!$A:$A,0))</f>
        <v>C-CDC-NPN-Lu-2-1</v>
      </c>
      <c r="P56" s="30">
        <f>INDEX([3]out_parameter_kmer!$C:$C,MATCH(B56,[3]out_parameter_kmer!$A:$A,0))</f>
        <v>0.88377890255061597</v>
      </c>
      <c r="Q56" s="30">
        <f>INDEX([3]out_parameter_kmer!$G:$G,MATCH(B56,[3]out_parameter_kmer!$A:$A,0))</f>
        <v>15.389338907559599</v>
      </c>
    </row>
    <row r="57" spans="1:17" ht="16" x14ac:dyDescent="0.2">
      <c r="A57" s="30" t="s">
        <v>245</v>
      </c>
      <c r="B57" s="30" t="s">
        <v>416</v>
      </c>
      <c r="C57" s="55" t="str">
        <f>INDEX([1]sample!D:D,MATCH(A57,[1]sample!E:E,0))</f>
        <v>NPN_3</v>
      </c>
      <c r="D57" s="55" t="s">
        <v>750</v>
      </c>
      <c r="E57" s="55" t="s">
        <v>749</v>
      </c>
      <c r="F57" s="30">
        <v>2</v>
      </c>
      <c r="G57" s="30" t="s">
        <v>4</v>
      </c>
      <c r="H57" s="30">
        <v>1</v>
      </c>
      <c r="I57" s="30" t="s">
        <v>525</v>
      </c>
      <c r="J57" s="30">
        <f>INDEX([1]sample!L:L,MATCH('seq_1~3_long'!A57,[1]sample!E:E,0))</f>
        <v>17.05761271974805</v>
      </c>
      <c r="K57" s="32">
        <v>17.05761271974805</v>
      </c>
      <c r="L57" s="30">
        <v>15.274831276856849</v>
      </c>
      <c r="M57" s="30">
        <v>7.8560605891479796</v>
      </c>
      <c r="N57" s="30" t="str">
        <f t="shared" si="2"/>
        <v>Y</v>
      </c>
      <c r="O57" s="30" t="str">
        <f>INDEX([2]npo_list_merged!$A:$A,MATCH(B57,[2]npo_list_merged!$A:$A,0))</f>
        <v>C-CDC-NPN-Lu-3-1</v>
      </c>
      <c r="P57" s="30">
        <f>INDEX([3]out_parameter_kmer!$C:$C,MATCH(B57,[3]out_parameter_kmer!$A:$A,0))</f>
        <v>0.89189508322365296</v>
      </c>
      <c r="Q57" s="30">
        <f>INDEX([3]out_parameter_kmer!$G:$G,MATCH(B57,[3]out_parameter_kmer!$A:$A,0))</f>
        <v>15.3988792948407</v>
      </c>
    </row>
    <row r="58" spans="1:17" ht="16" x14ac:dyDescent="0.2">
      <c r="A58" s="30" t="s">
        <v>264</v>
      </c>
      <c r="B58" s="30" t="s">
        <v>417</v>
      </c>
      <c r="C58" s="55" t="str">
        <f>INDEX([1]sample!D:D,MATCH(A58,[1]sample!E:E,0))</f>
        <v>SP_1</v>
      </c>
      <c r="D58" s="55" t="s">
        <v>748</v>
      </c>
      <c r="E58" s="55" t="s">
        <v>747</v>
      </c>
      <c r="F58" s="30">
        <v>2</v>
      </c>
      <c r="G58" s="30" t="s">
        <v>4</v>
      </c>
      <c r="H58" s="30">
        <v>1</v>
      </c>
      <c r="I58" s="30" t="s">
        <v>525</v>
      </c>
      <c r="J58" s="30">
        <f>INDEX([1]sample!L:L,MATCH('seq_1~3_long'!A58,[1]sample!E:E,0))</f>
        <v>0.22035400349692216</v>
      </c>
      <c r="K58" s="32">
        <v>0.22035400349692216</v>
      </c>
      <c r="L58" s="30">
        <v>2.0502957583600719E-2</v>
      </c>
      <c r="M58" s="30">
        <v>30</v>
      </c>
      <c r="N58" s="30" t="str">
        <f t="shared" si="2"/>
        <v>N</v>
      </c>
      <c r="O58" s="30" t="e">
        <f>INDEX([2]npo_list_merged!$A:$A,MATCH(B58,[2]npo_list_merged!$A:$A,0))</f>
        <v>#N/A</v>
      </c>
      <c r="P58" s="30" t="e">
        <f>INDEX([3]out_parameter_kmer!$C:$C,MATCH(B58,[3]out_parameter_kmer!$A:$A,0))</f>
        <v>#N/A</v>
      </c>
      <c r="Q58" s="30" t="e">
        <f>INDEX([3]out_parameter_kmer!$G:$G,MATCH(B58,[3]out_parameter_kmer!$A:$A,0))</f>
        <v>#N/A</v>
      </c>
    </row>
    <row r="59" spans="1:17" ht="16" x14ac:dyDescent="0.2">
      <c r="A59" s="30" t="s">
        <v>265</v>
      </c>
      <c r="B59" s="30" t="s">
        <v>418</v>
      </c>
      <c r="C59" s="55" t="str">
        <f>INDEX([1]sample!D:D,MATCH(A59,[1]sample!E:E,0))</f>
        <v>SP_2</v>
      </c>
      <c r="D59" s="55" t="s">
        <v>746</v>
      </c>
      <c r="E59" s="55" t="s">
        <v>745</v>
      </c>
      <c r="F59" s="30">
        <v>2</v>
      </c>
      <c r="G59" s="30" t="s">
        <v>4</v>
      </c>
      <c r="H59" s="30">
        <v>1</v>
      </c>
      <c r="I59" s="30" t="s">
        <v>525</v>
      </c>
      <c r="J59" s="30">
        <f>INDEX([1]sample!L:L,MATCH('seq_1~3_long'!A59,[1]sample!E:E,0))</f>
        <v>0.23153138048589653</v>
      </c>
      <c r="K59" s="32">
        <v>0.23153138048589653</v>
      </c>
      <c r="L59" s="30">
        <v>3.9300887509521536E-2</v>
      </c>
      <c r="M59" s="30">
        <v>30</v>
      </c>
      <c r="N59" s="30" t="str">
        <f t="shared" si="2"/>
        <v>N</v>
      </c>
      <c r="O59" s="30" t="e">
        <f>INDEX([2]npo_list_merged!$A:$A,MATCH(B59,[2]npo_list_merged!$A:$A,0))</f>
        <v>#N/A</v>
      </c>
      <c r="P59" s="30" t="e">
        <f>INDEX([3]out_parameter_kmer!$C:$C,MATCH(B59,[3]out_parameter_kmer!$A:$A,0))</f>
        <v>#N/A</v>
      </c>
      <c r="Q59" s="30" t="e">
        <f>INDEX([3]out_parameter_kmer!$G:$G,MATCH(B59,[3]out_parameter_kmer!$A:$A,0))</f>
        <v>#N/A</v>
      </c>
    </row>
    <row r="60" spans="1:17" ht="16" x14ac:dyDescent="0.2">
      <c r="A60" s="30" t="s">
        <v>266</v>
      </c>
      <c r="B60" s="30" t="s">
        <v>419</v>
      </c>
      <c r="C60" s="55" t="str">
        <f>INDEX([1]sample!D:D,MATCH(A60,[1]sample!E:E,0))</f>
        <v>SP_3</v>
      </c>
      <c r="D60" s="55" t="s">
        <v>744</v>
      </c>
      <c r="E60" s="55" t="s">
        <v>743</v>
      </c>
      <c r="F60" s="30">
        <v>2</v>
      </c>
      <c r="G60" s="30" t="s">
        <v>4</v>
      </c>
      <c r="H60" s="30">
        <v>1</v>
      </c>
      <c r="I60" s="30" t="s">
        <v>525</v>
      </c>
      <c r="J60" s="30">
        <f>INDEX([1]sample!L:L,MATCH('seq_1~3_long'!A60,[1]sample!E:E,0))</f>
        <v>0.26825704773538356</v>
      </c>
      <c r="K60" s="32">
        <v>0.26825704773538356</v>
      </c>
      <c r="L60" s="30">
        <v>3.942876458384751E-2</v>
      </c>
      <c r="M60" s="30">
        <v>30</v>
      </c>
      <c r="N60" s="30" t="str">
        <f t="shared" si="2"/>
        <v>N</v>
      </c>
      <c r="O60" s="30" t="e">
        <f>INDEX([2]npo_list_merged!$A:$A,MATCH(B60,[2]npo_list_merged!$A:$A,0))</f>
        <v>#N/A</v>
      </c>
      <c r="P60" s="30" t="e">
        <f>INDEX([3]out_parameter_kmer!$C:$C,MATCH(B60,[3]out_parameter_kmer!$A:$A,0))</f>
        <v>#N/A</v>
      </c>
      <c r="Q60" s="30" t="e">
        <f>INDEX([3]out_parameter_kmer!$G:$G,MATCH(B60,[3]out_parameter_kmer!$A:$A,0))</f>
        <v>#N/A</v>
      </c>
    </row>
    <row r="61" spans="1:17" ht="16" x14ac:dyDescent="0.2">
      <c r="A61" s="30" t="s">
        <v>267</v>
      </c>
      <c r="B61" s="30" t="s">
        <v>420</v>
      </c>
      <c r="C61" s="55" t="str">
        <f>INDEX([1]sample!D:D,MATCH(A61,[1]sample!E:E,0))</f>
        <v>SN_1</v>
      </c>
      <c r="D61" s="55" t="s">
        <v>742</v>
      </c>
      <c r="E61" s="55" t="s">
        <v>741</v>
      </c>
      <c r="F61" s="30">
        <v>2</v>
      </c>
      <c r="G61" s="30" t="s">
        <v>4</v>
      </c>
      <c r="H61" s="30">
        <v>1</v>
      </c>
      <c r="I61" s="30" t="s">
        <v>525</v>
      </c>
      <c r="J61" s="30">
        <f>INDEX([1]sample!L:L,MATCH('seq_1~3_long'!A61,[1]sample!E:E,0))</f>
        <v>5.4941827629052291</v>
      </c>
      <c r="K61" s="32">
        <v>5.4941827629052291</v>
      </c>
      <c r="L61" s="30">
        <v>15.309997472296498</v>
      </c>
      <c r="M61" s="30">
        <v>7.8380156637609169</v>
      </c>
      <c r="N61" s="30" t="str">
        <f t="shared" si="2"/>
        <v>Y</v>
      </c>
      <c r="O61" s="30" t="str">
        <f>INDEX([2]npo_list_merged!$A:$A,MATCH(B61,[2]npo_list_merged!$A:$A,0))</f>
        <v>C-CDC-SN-Lu-1-1</v>
      </c>
      <c r="P61" s="30">
        <f>INDEX([3]out_parameter_kmer!$C:$C,MATCH(B61,[3]out_parameter_kmer!$A:$A,0))</f>
        <v>0.54532766572345903</v>
      </c>
      <c r="Q61" s="30">
        <f>INDEX([3]out_parameter_kmer!$G:$G,MATCH(B61,[3]out_parameter_kmer!$A:$A,0))</f>
        <v>17.164327160533102</v>
      </c>
    </row>
    <row r="62" spans="1:17" ht="16" x14ac:dyDescent="0.2">
      <c r="A62" s="30" t="s">
        <v>268</v>
      </c>
      <c r="B62" s="30" t="s">
        <v>421</v>
      </c>
      <c r="C62" s="55" t="str">
        <f>INDEX([1]sample!D:D,MATCH(A62,[1]sample!E:E,0))</f>
        <v>SN_2</v>
      </c>
      <c r="D62" s="55" t="s">
        <v>740</v>
      </c>
      <c r="E62" s="55" t="s">
        <v>739</v>
      </c>
      <c r="F62" s="30">
        <v>2</v>
      </c>
      <c r="G62" s="30" t="s">
        <v>4</v>
      </c>
      <c r="H62" s="30">
        <v>1</v>
      </c>
      <c r="I62" s="30" t="s">
        <v>525</v>
      </c>
      <c r="J62" s="30">
        <f>INDEX([1]sample!L:L,MATCH('seq_1~3_long'!A62,[1]sample!E:E,0))</f>
        <v>5.0513950073421441</v>
      </c>
      <c r="K62" s="32">
        <v>5.0513950073421441</v>
      </c>
      <c r="L62" s="30">
        <v>16.564343694360151</v>
      </c>
      <c r="M62" s="30">
        <v>7.2444765826042206</v>
      </c>
      <c r="N62" s="30" t="str">
        <f t="shared" si="2"/>
        <v>Y</v>
      </c>
      <c r="O62" s="30" t="str">
        <f>INDEX([2]npo_list_merged!$A:$A,MATCH(B62,[2]npo_list_merged!$A:$A,0))</f>
        <v>C-CDC-SN-Lu-2-1</v>
      </c>
      <c r="P62" s="30">
        <f>INDEX([3]out_parameter_kmer!$C:$C,MATCH(B62,[3]out_parameter_kmer!$A:$A,0))</f>
        <v>0.63011625777281699</v>
      </c>
      <c r="Q62" s="30">
        <f>INDEX([3]out_parameter_kmer!$G:$G,MATCH(B62,[3]out_parameter_kmer!$A:$A,0))</f>
        <v>17.071724206665799</v>
      </c>
    </row>
    <row r="63" spans="1:17" ht="16" x14ac:dyDescent="0.2">
      <c r="A63" s="30" t="s">
        <v>269</v>
      </c>
      <c r="B63" s="30" t="s">
        <v>422</v>
      </c>
      <c r="C63" s="55" t="str">
        <f>INDEX([1]sample!D:D,MATCH(A63,[1]sample!E:E,0))</f>
        <v>SN_3</v>
      </c>
      <c r="D63" s="55" t="s">
        <v>738</v>
      </c>
      <c r="E63" s="55" t="s">
        <v>737</v>
      </c>
      <c r="F63" s="30">
        <v>2</v>
      </c>
      <c r="G63" s="30" t="s">
        <v>4</v>
      </c>
      <c r="H63" s="30">
        <v>1</v>
      </c>
      <c r="I63" s="30" t="s">
        <v>525</v>
      </c>
      <c r="J63" s="30">
        <f>INDEX([1]sample!L:L,MATCH('seq_1~3_long'!A63,[1]sample!E:E,0))</f>
        <v>5.1417598554162431</v>
      </c>
      <c r="K63" s="32">
        <v>5.1417598554162431</v>
      </c>
      <c r="L63" s="30">
        <v>17.851937955748564</v>
      </c>
      <c r="M63" s="30">
        <v>6.7219592795726912</v>
      </c>
      <c r="N63" s="30" t="str">
        <f t="shared" si="2"/>
        <v>Y</v>
      </c>
      <c r="O63" s="30" t="str">
        <f>INDEX([2]npo_list_merged!$A:$A,MATCH(B63,[2]npo_list_merged!$A:$A,0))</f>
        <v>C-CDC-SN-Lu-3-1</v>
      </c>
      <c r="P63" s="30">
        <f>INDEX([3]out_parameter_kmer!$C:$C,MATCH(B63,[3]out_parameter_kmer!$A:$A,0))</f>
        <v>0.62736628209143497</v>
      </c>
      <c r="Q63" s="30">
        <f>INDEX([3]out_parameter_kmer!$G:$G,MATCH(B63,[3]out_parameter_kmer!$A:$A,0))</f>
        <v>17.085612119452801</v>
      </c>
    </row>
    <row r="64" spans="1:17" ht="16" x14ac:dyDescent="0.2">
      <c r="A64" s="30" t="s">
        <v>289</v>
      </c>
      <c r="B64" s="30" t="s">
        <v>423</v>
      </c>
      <c r="C64" s="55" t="str">
        <f>INDEX([1]sample!D:D,MATCH(A64,[1]sample!E:E,0))</f>
        <v>SNF100_2</v>
      </c>
      <c r="D64" s="55" t="s">
        <v>736</v>
      </c>
      <c r="E64" s="55" t="s">
        <v>735</v>
      </c>
      <c r="F64" s="30">
        <v>2</v>
      </c>
      <c r="G64" s="30" t="s">
        <v>5</v>
      </c>
      <c r="H64" s="30">
        <v>1</v>
      </c>
      <c r="I64" s="30" t="s">
        <v>524</v>
      </c>
      <c r="J64" s="30">
        <f>INDEX([1]sample!L:L,MATCH('seq_1~3_long'!A64,[1]sample!E:E,0))</f>
        <v>5.1096580521025399E-2</v>
      </c>
      <c r="K64" s="32">
        <v>5.1096580521025399E-2</v>
      </c>
      <c r="L64" s="30">
        <v>0.27446682719502064</v>
      </c>
      <c r="M64" s="30">
        <v>30</v>
      </c>
      <c r="N64" s="30" t="str">
        <f t="shared" si="2"/>
        <v>N</v>
      </c>
      <c r="O64" s="30" t="e">
        <f>INDEX([2]npo_list_merged!$A:$A,MATCH(B64,[2]npo_list_merged!$A:$A,0))</f>
        <v>#N/A</v>
      </c>
      <c r="P64" s="30" t="e">
        <f>INDEX([3]out_parameter_kmer!$C:$C,MATCH(B64,[3]out_parameter_kmer!$A:$A,0))</f>
        <v>#N/A</v>
      </c>
      <c r="Q64" s="30" t="e">
        <f>INDEX([3]out_parameter_kmer!$G:$G,MATCH(B64,[3]out_parameter_kmer!$A:$A,0))</f>
        <v>#N/A</v>
      </c>
    </row>
    <row r="65" spans="1:17" ht="16" x14ac:dyDescent="0.2">
      <c r="A65" s="30" t="s">
        <v>290</v>
      </c>
      <c r="B65" s="30" t="s">
        <v>424</v>
      </c>
      <c r="C65" s="55" t="str">
        <f>INDEX([1]sample!D:D,MATCH(A65,[1]sample!E:E,0))</f>
        <v>SNF100_3</v>
      </c>
      <c r="D65" s="55" t="s">
        <v>734</v>
      </c>
      <c r="E65" s="55" t="s">
        <v>733</v>
      </c>
      <c r="F65" s="30">
        <v>2</v>
      </c>
      <c r="G65" s="30" t="s">
        <v>5</v>
      </c>
      <c r="H65" s="30">
        <v>1</v>
      </c>
      <c r="I65" s="30" t="s">
        <v>524</v>
      </c>
      <c r="J65" s="30">
        <f>INDEX([1]sample!L:L,MATCH('seq_1~3_long'!A65,[1]sample!E:E,0))</f>
        <v>0.16127358226948657</v>
      </c>
      <c r="K65" s="32">
        <v>0.16127358226948657</v>
      </c>
      <c r="L65" s="30">
        <v>0.45438987077169107</v>
      </c>
      <c r="M65" s="30">
        <v>30</v>
      </c>
      <c r="N65" s="30" t="str">
        <f t="shared" si="2"/>
        <v>N</v>
      </c>
      <c r="O65" s="30" t="e">
        <f>INDEX([2]npo_list_merged!$A:$A,MATCH(B65,[2]npo_list_merged!$A:$A,0))</f>
        <v>#N/A</v>
      </c>
      <c r="P65" s="30" t="e">
        <f>INDEX([3]out_parameter_kmer!$C:$C,MATCH(B65,[3]out_parameter_kmer!$A:$A,0))</f>
        <v>#N/A</v>
      </c>
      <c r="Q65" s="30" t="e">
        <f>INDEX([3]out_parameter_kmer!$G:$G,MATCH(B65,[3]out_parameter_kmer!$A:$A,0))</f>
        <v>#N/A</v>
      </c>
    </row>
    <row r="66" spans="1:17" ht="16" x14ac:dyDescent="0.2">
      <c r="A66" s="30" t="s">
        <v>297</v>
      </c>
      <c r="B66" s="30" t="s">
        <v>425</v>
      </c>
      <c r="C66" s="55" t="str">
        <f>INDEX([1]sample!D:D,MATCH(A66,[1]sample!E:E,0))</f>
        <v>SNF5_1</v>
      </c>
      <c r="D66" s="55" t="s">
        <v>732</v>
      </c>
      <c r="E66" s="55" t="s">
        <v>731</v>
      </c>
      <c r="F66" s="30">
        <v>2</v>
      </c>
      <c r="G66" s="30" t="s">
        <v>5</v>
      </c>
      <c r="H66" s="30">
        <v>1</v>
      </c>
      <c r="I66" s="30" t="s">
        <v>528</v>
      </c>
      <c r="J66" s="30">
        <f>INDEX([1]sample!L:L,MATCH('seq_1~3_long'!A66,[1]sample!E:E,0))</f>
        <v>6.7818818479611434</v>
      </c>
      <c r="K66" s="32">
        <v>6.7818818479611434</v>
      </c>
      <c r="L66" s="30">
        <v>8.958726821747458</v>
      </c>
      <c r="M66" s="30">
        <v>13.394760481891021</v>
      </c>
      <c r="N66" s="30" t="str">
        <f t="shared" ref="N66:N97" si="3">IF(L66&gt;=4, "Y", "N")</f>
        <v>Y</v>
      </c>
      <c r="O66" s="30" t="str">
        <f>INDEX([2]npo_list_merged!$A:$A,MATCH(B66,[2]npo_list_merged!$A:$A,0))</f>
        <v>C-CDC-SNF5-Lu-1-1</v>
      </c>
      <c r="P66" s="30">
        <f>INDEX([3]out_parameter_kmer!$C:$C,MATCH(B66,[3]out_parameter_kmer!$A:$A,0))</f>
        <v>0.70803780908654101</v>
      </c>
      <c r="Q66" s="30">
        <f>INDEX([3]out_parameter_kmer!$G:$G,MATCH(B66,[3]out_parameter_kmer!$A:$A,0))</f>
        <v>16.518763190344501</v>
      </c>
    </row>
    <row r="67" spans="1:17" ht="16" x14ac:dyDescent="0.2">
      <c r="A67" s="30" t="s">
        <v>298</v>
      </c>
      <c r="B67" s="30" t="s">
        <v>426</v>
      </c>
      <c r="C67" s="55" t="str">
        <f>INDEX([1]sample!D:D,MATCH(A67,[1]sample!E:E,0))</f>
        <v>SNF5_2</v>
      </c>
      <c r="D67" s="55" t="s">
        <v>730</v>
      </c>
      <c r="E67" s="55" t="s">
        <v>729</v>
      </c>
      <c r="F67" s="30">
        <v>2</v>
      </c>
      <c r="G67" s="30" t="s">
        <v>5</v>
      </c>
      <c r="H67" s="30">
        <v>1</v>
      </c>
      <c r="I67" s="30" t="s">
        <v>528</v>
      </c>
      <c r="J67" s="30">
        <f>INDEX([1]sample!L:L,MATCH('seq_1~3_long'!A67,[1]sample!E:E,0))</f>
        <v>12.010994389849017</v>
      </c>
      <c r="K67" s="32">
        <v>12.010994389849017</v>
      </c>
      <c r="L67" s="30">
        <v>7.7701094158873634</v>
      </c>
      <c r="M67" s="30">
        <v>15.443797966942238</v>
      </c>
      <c r="N67" s="30" t="str">
        <f t="shared" si="3"/>
        <v>Y</v>
      </c>
      <c r="O67" s="30" t="str">
        <f>INDEX([2]npo_list_merged!$A:$A,MATCH(B67,[2]npo_list_merged!$A:$A,0))</f>
        <v>C-CDC-SNF5-Lu-2-1</v>
      </c>
      <c r="P67" s="30">
        <f>INDEX([3]out_parameter_kmer!$C:$C,MATCH(B67,[3]out_parameter_kmer!$A:$A,0))</f>
        <v>0.75101333357709898</v>
      </c>
      <c r="Q67" s="30">
        <f>INDEX([3]out_parameter_kmer!$G:$G,MATCH(B67,[3]out_parameter_kmer!$A:$A,0))</f>
        <v>16.639006391680599</v>
      </c>
    </row>
    <row r="68" spans="1:17" ht="16" x14ac:dyDescent="0.2">
      <c r="A68" s="30" t="s">
        <v>306</v>
      </c>
      <c r="B68" s="30" t="s">
        <v>427</v>
      </c>
      <c r="C68" s="55" t="str">
        <f>INDEX([1]sample!D:D,MATCH(A68,[1]sample!E:E,0))</f>
        <v>NFC100_1</v>
      </c>
      <c r="D68" s="55" t="s">
        <v>728</v>
      </c>
      <c r="E68" s="55" t="s">
        <v>727</v>
      </c>
      <c r="F68" s="30">
        <v>2</v>
      </c>
      <c r="G68" s="30" t="s">
        <v>149</v>
      </c>
      <c r="H68" s="30">
        <v>1</v>
      </c>
      <c r="I68" s="30" t="s">
        <v>148</v>
      </c>
      <c r="J68" s="30">
        <f>INDEX([1]sample!L:L,MATCH('seq_1~3_long'!A68,[1]sample!E:E,0))</f>
        <v>-1.5967681412820906E-3</v>
      </c>
      <c r="K68" s="33">
        <v>-1.5967681412820906E-3</v>
      </c>
      <c r="L68" s="30">
        <v>3.022161523237608E-2</v>
      </c>
      <c r="M68" s="30">
        <v>30</v>
      </c>
      <c r="N68" s="30" t="str">
        <f t="shared" si="3"/>
        <v>N</v>
      </c>
      <c r="O68" s="30" t="e">
        <f>INDEX([2]npo_list_merged!$A:$A,MATCH(B68,[2]npo_list_merged!$A:$A,0))</f>
        <v>#N/A</v>
      </c>
      <c r="P68" s="30" t="e">
        <f>INDEX([3]out_parameter_kmer!$C:$C,MATCH(B68,[3]out_parameter_kmer!$A:$A,0))</f>
        <v>#N/A</v>
      </c>
      <c r="Q68" s="30" t="e">
        <f>INDEX([3]out_parameter_kmer!$G:$G,MATCH(B68,[3]out_parameter_kmer!$A:$A,0))</f>
        <v>#N/A</v>
      </c>
    </row>
    <row r="69" spans="1:17" ht="16" x14ac:dyDescent="0.2">
      <c r="A69" s="30" t="s">
        <v>307</v>
      </c>
      <c r="B69" s="30" t="s">
        <v>428</v>
      </c>
      <c r="C69" s="55" t="str">
        <f>INDEX([1]sample!D:D,MATCH(A69,[1]sample!E:E,0))</f>
        <v>NFC100_2</v>
      </c>
      <c r="D69" s="55" t="s">
        <v>726</v>
      </c>
      <c r="E69" s="55" t="s">
        <v>725</v>
      </c>
      <c r="F69" s="30">
        <v>2</v>
      </c>
      <c r="G69" s="30" t="s">
        <v>149</v>
      </c>
      <c r="H69" s="30">
        <v>1</v>
      </c>
      <c r="I69" s="30" t="s">
        <v>148</v>
      </c>
      <c r="J69" s="30">
        <f>INDEX([1]sample!L:L,MATCH('seq_1~3_long'!A69,[1]sample!E:E,0))</f>
        <v>4.949981237974338E-2</v>
      </c>
      <c r="K69" s="33">
        <v>4.949981237974338E-2</v>
      </c>
      <c r="L69" s="30">
        <v>1.8840555617362805E-2</v>
      </c>
      <c r="M69" s="30">
        <v>30</v>
      </c>
      <c r="N69" s="30" t="str">
        <f t="shared" si="3"/>
        <v>N</v>
      </c>
      <c r="O69" s="30" t="e">
        <f>INDEX([2]npo_list_merged!$A:$A,MATCH(B69,[2]npo_list_merged!$A:$A,0))</f>
        <v>#N/A</v>
      </c>
      <c r="P69" s="30" t="e">
        <f>INDEX([3]out_parameter_kmer!$C:$C,MATCH(B69,[3]out_parameter_kmer!$A:$A,0))</f>
        <v>#N/A</v>
      </c>
      <c r="Q69" s="30" t="e">
        <f>INDEX([3]out_parameter_kmer!$G:$G,MATCH(B69,[3]out_parameter_kmer!$A:$A,0))</f>
        <v>#N/A</v>
      </c>
    </row>
    <row r="70" spans="1:17" ht="16" x14ac:dyDescent="0.2">
      <c r="A70" s="30" t="s">
        <v>308</v>
      </c>
      <c r="B70" s="30" t="s">
        <v>429</v>
      </c>
      <c r="C70" s="55" t="str">
        <f>INDEX([1]sample!D:D,MATCH(A70,[1]sample!E:E,0))</f>
        <v>NFC100_3</v>
      </c>
      <c r="D70" s="55" t="s">
        <v>724</v>
      </c>
      <c r="E70" s="55" t="s">
        <v>723</v>
      </c>
      <c r="F70" s="30">
        <v>2</v>
      </c>
      <c r="G70" s="30" t="s">
        <v>149</v>
      </c>
      <c r="H70" s="30">
        <v>1</v>
      </c>
      <c r="I70" s="30" t="s">
        <v>148</v>
      </c>
      <c r="J70" s="30">
        <f>INDEX([1]sample!L:L,MATCH('seq_1~3_long'!A70,[1]sample!E:E,0))</f>
        <v>1.1177376988974294E-2</v>
      </c>
      <c r="K70" s="33">
        <v>1.1177376988974294E-2</v>
      </c>
      <c r="L70" s="30">
        <v>2.7152565448552303E-2</v>
      </c>
      <c r="M70" s="30">
        <v>30</v>
      </c>
      <c r="N70" s="30" t="str">
        <f t="shared" si="3"/>
        <v>N</v>
      </c>
      <c r="O70" s="30" t="e">
        <f>INDEX([2]npo_list_merged!$A:$A,MATCH(B70,[2]npo_list_merged!$A:$A,0))</f>
        <v>#N/A</v>
      </c>
      <c r="P70" s="30" t="e">
        <f>INDEX([3]out_parameter_kmer!$C:$C,MATCH(B70,[3]out_parameter_kmer!$A:$A,0))</f>
        <v>#N/A</v>
      </c>
      <c r="Q70" s="30" t="e">
        <f>INDEX([3]out_parameter_kmer!$G:$G,MATCH(B70,[3]out_parameter_kmer!$A:$A,0))</f>
        <v>#N/A</v>
      </c>
    </row>
    <row r="71" spans="1:17" ht="16" x14ac:dyDescent="0.2">
      <c r="A71" s="30" t="s">
        <v>309</v>
      </c>
      <c r="B71" s="30" t="s">
        <v>430</v>
      </c>
      <c r="C71" s="55" t="str">
        <f>INDEX([1]sample!D:D,MATCH(A71,[1]sample!E:E,0))</f>
        <v>NFC80_1</v>
      </c>
      <c r="D71" s="55" t="s">
        <v>722</v>
      </c>
      <c r="E71" s="55" t="s">
        <v>721</v>
      </c>
      <c r="F71" s="30">
        <v>2</v>
      </c>
      <c r="G71" s="30" t="s">
        <v>149</v>
      </c>
      <c r="H71" s="30">
        <v>1</v>
      </c>
      <c r="I71" s="30" t="s">
        <v>148</v>
      </c>
      <c r="J71" s="30">
        <f>INDEX([1]sample!L:L,MATCH('seq_1~3_long'!A71,[1]sample!E:E,0))</f>
        <v>2.0878072059174378E-2</v>
      </c>
      <c r="K71" s="33">
        <v>2.0878072059174378E-2</v>
      </c>
      <c r="L71" s="30">
        <v>4.8380159786666932E-2</v>
      </c>
      <c r="M71" s="30">
        <v>30</v>
      </c>
      <c r="N71" s="30" t="str">
        <f t="shared" si="3"/>
        <v>N</v>
      </c>
      <c r="O71" s="30" t="e">
        <f>INDEX([2]npo_list_merged!$A:$A,MATCH(B71,[2]npo_list_merged!$A:$A,0))</f>
        <v>#N/A</v>
      </c>
      <c r="P71" s="30" t="e">
        <f>INDEX([3]out_parameter_kmer!$C:$C,MATCH(B71,[3]out_parameter_kmer!$A:$A,0))</f>
        <v>#N/A</v>
      </c>
      <c r="Q71" s="30" t="e">
        <f>INDEX([3]out_parameter_kmer!$G:$G,MATCH(B71,[3]out_parameter_kmer!$A:$A,0))</f>
        <v>#N/A</v>
      </c>
    </row>
    <row r="72" spans="1:17" ht="16" x14ac:dyDescent="0.2">
      <c r="A72" s="30" t="s">
        <v>310</v>
      </c>
      <c r="B72" s="30" t="s">
        <v>431</v>
      </c>
      <c r="C72" s="55" t="str">
        <f>INDEX([1]sample!D:D,MATCH(A72,[1]sample!E:E,0))</f>
        <v>NFC80_2</v>
      </c>
      <c r="D72" s="55" t="s">
        <v>720</v>
      </c>
      <c r="E72" s="55" t="s">
        <v>719</v>
      </c>
      <c r="F72" s="30">
        <v>2</v>
      </c>
      <c r="G72" s="30" t="s">
        <v>149</v>
      </c>
      <c r="H72" s="30">
        <v>1</v>
      </c>
      <c r="I72" s="30" t="s">
        <v>148</v>
      </c>
      <c r="J72" s="30">
        <f>INDEX([1]sample!L:L,MATCH('seq_1~3_long'!A72,[1]sample!E:E,0))</f>
        <v>4.473872584108805E-3</v>
      </c>
      <c r="K72" s="33">
        <v>4.473872584108805E-3</v>
      </c>
      <c r="L72" s="30">
        <v>3.5592452354067772E-2</v>
      </c>
      <c r="M72" s="30">
        <v>30</v>
      </c>
      <c r="N72" s="30" t="str">
        <f t="shared" si="3"/>
        <v>N</v>
      </c>
      <c r="O72" s="30" t="e">
        <f>INDEX([2]npo_list_merged!$A:$A,MATCH(B72,[2]npo_list_merged!$A:$A,0))</f>
        <v>#N/A</v>
      </c>
      <c r="P72" s="30" t="e">
        <f>INDEX([3]out_parameter_kmer!$C:$C,MATCH(B72,[3]out_parameter_kmer!$A:$A,0))</f>
        <v>#N/A</v>
      </c>
      <c r="Q72" s="30" t="e">
        <f>INDEX([3]out_parameter_kmer!$G:$G,MATCH(B72,[3]out_parameter_kmer!$A:$A,0))</f>
        <v>#N/A</v>
      </c>
    </row>
    <row r="73" spans="1:17" ht="16" x14ac:dyDescent="0.2">
      <c r="A73" s="30" t="s">
        <v>311</v>
      </c>
      <c r="B73" s="30" t="s">
        <v>432</v>
      </c>
      <c r="C73" s="55" t="str">
        <f>INDEX([1]sample!D:D,MATCH(A73,[1]sample!E:E,0))</f>
        <v>NFC80_3</v>
      </c>
      <c r="D73" s="55" t="s">
        <v>718</v>
      </c>
      <c r="E73" s="55" t="s">
        <v>717</v>
      </c>
      <c r="F73" s="30">
        <v>2</v>
      </c>
      <c r="G73" s="30" t="s">
        <v>149</v>
      </c>
      <c r="H73" s="30">
        <v>1</v>
      </c>
      <c r="I73" s="30" t="s">
        <v>148</v>
      </c>
      <c r="J73" s="30">
        <f>INDEX([1]sample!L:L,MATCH('seq_1~3_long'!A73,[1]sample!E:E,0))</f>
        <v>1.6404199475065575E-2</v>
      </c>
      <c r="K73" s="33">
        <v>1.6404199475065575E-2</v>
      </c>
      <c r="L73" s="30">
        <v>1.7306030725450904E-2</v>
      </c>
      <c r="M73" s="30">
        <v>30</v>
      </c>
      <c r="N73" s="30" t="str">
        <f t="shared" si="3"/>
        <v>N</v>
      </c>
      <c r="O73" s="30" t="e">
        <f>INDEX([2]npo_list_merged!$A:$A,MATCH(B73,[2]npo_list_merged!$A:$A,0))</f>
        <v>#N/A</v>
      </c>
      <c r="P73" s="30" t="e">
        <f>INDEX([3]out_parameter_kmer!$C:$C,MATCH(B73,[3]out_parameter_kmer!$A:$A,0))</f>
        <v>#N/A</v>
      </c>
      <c r="Q73" s="30" t="e">
        <f>INDEX([3]out_parameter_kmer!$G:$G,MATCH(B73,[3]out_parameter_kmer!$A:$A,0))</f>
        <v>#N/A</v>
      </c>
    </row>
    <row r="74" spans="1:17" ht="16" x14ac:dyDescent="0.2">
      <c r="A74" s="30" t="s">
        <v>312</v>
      </c>
      <c r="B74" s="30" t="s">
        <v>433</v>
      </c>
      <c r="C74" s="55" t="str">
        <f>INDEX([1]sample!D:D,MATCH(A74,[1]sample!E:E,0))</f>
        <v>NFC41_1</v>
      </c>
      <c r="D74" s="55" t="s">
        <v>716</v>
      </c>
      <c r="E74" s="55" t="s">
        <v>715</v>
      </c>
      <c r="F74" s="30">
        <v>2</v>
      </c>
      <c r="G74" s="30" t="s">
        <v>149</v>
      </c>
      <c r="H74" s="30">
        <v>1</v>
      </c>
      <c r="I74" s="30" t="s">
        <v>148</v>
      </c>
      <c r="J74" s="30">
        <f>INDEX([1]sample!L:L,MATCH('seq_1~3_long'!A74,[1]sample!E:E,0))</f>
        <v>1.4912908613696437E-3</v>
      </c>
      <c r="K74" s="33">
        <v>1.4912908613696437E-3</v>
      </c>
      <c r="L74" s="30">
        <v>5.5924907171900476E-2</v>
      </c>
      <c r="M74" s="30">
        <v>30</v>
      </c>
      <c r="N74" s="30" t="str">
        <f t="shared" si="3"/>
        <v>N</v>
      </c>
      <c r="O74" s="30" t="e">
        <f>INDEX([2]npo_list_merged!$A:$A,MATCH(B74,[2]npo_list_merged!$A:$A,0))</f>
        <v>#N/A</v>
      </c>
      <c r="P74" s="30" t="e">
        <f>INDEX([3]out_parameter_kmer!$C:$C,MATCH(B74,[3]out_parameter_kmer!$A:$A,0))</f>
        <v>#N/A</v>
      </c>
      <c r="Q74" s="30" t="e">
        <f>INDEX([3]out_parameter_kmer!$G:$G,MATCH(B74,[3]out_parameter_kmer!$A:$A,0))</f>
        <v>#N/A</v>
      </c>
    </row>
    <row r="75" spans="1:17" ht="16" x14ac:dyDescent="0.2">
      <c r="A75" s="30" t="s">
        <v>313</v>
      </c>
      <c r="B75" s="30" t="s">
        <v>434</v>
      </c>
      <c r="C75" s="55" t="str">
        <f>INDEX([1]sample!D:D,MATCH(A75,[1]sample!E:E,0))</f>
        <v>NFC41_2</v>
      </c>
      <c r="D75" s="55" t="s">
        <v>714</v>
      </c>
      <c r="E75" s="55" t="s">
        <v>713</v>
      </c>
      <c r="F75" s="30">
        <v>2</v>
      </c>
      <c r="G75" s="30" t="s">
        <v>149</v>
      </c>
      <c r="H75" s="30">
        <v>1</v>
      </c>
      <c r="I75" s="30" t="s">
        <v>148</v>
      </c>
      <c r="J75" s="30">
        <f>INDEX([1]sample!L:L,MATCH('seq_1~3_long'!A75,[1]sample!E:E,0))</f>
        <v>4.026485325697924E-2</v>
      </c>
      <c r="K75" s="33">
        <v>4.026485325697924E-2</v>
      </c>
      <c r="L75" s="30">
        <v>5.5541275948922476E-2</v>
      </c>
      <c r="M75" s="30">
        <v>30</v>
      </c>
      <c r="N75" s="30" t="str">
        <f t="shared" si="3"/>
        <v>N</v>
      </c>
      <c r="O75" s="30" t="e">
        <f>INDEX([2]npo_list_merged!$A:$A,MATCH(B75,[2]npo_list_merged!$A:$A,0))</f>
        <v>#N/A</v>
      </c>
      <c r="P75" s="30" t="e">
        <f>INDEX([3]out_parameter_kmer!$C:$C,MATCH(B75,[3]out_parameter_kmer!$A:$A,0))</f>
        <v>#N/A</v>
      </c>
      <c r="Q75" s="30" t="e">
        <f>INDEX([3]out_parameter_kmer!$G:$G,MATCH(B75,[3]out_parameter_kmer!$A:$A,0))</f>
        <v>#N/A</v>
      </c>
    </row>
    <row r="76" spans="1:17" ht="16" x14ac:dyDescent="0.2">
      <c r="A76" s="30" t="s">
        <v>314</v>
      </c>
      <c r="B76" s="30" t="s">
        <v>435</v>
      </c>
      <c r="C76" s="55" t="str">
        <f>INDEX([1]sample!D:D,MATCH(A76,[1]sample!E:E,0))</f>
        <v>NFC41_3</v>
      </c>
      <c r="D76" s="55" t="s">
        <v>712</v>
      </c>
      <c r="E76" s="55" t="s">
        <v>711</v>
      </c>
      <c r="F76" s="30">
        <v>2</v>
      </c>
      <c r="G76" s="30" t="s">
        <v>149</v>
      </c>
      <c r="H76" s="30">
        <v>1</v>
      </c>
      <c r="I76" s="30" t="s">
        <v>148</v>
      </c>
      <c r="J76" s="30">
        <f>INDEX([1]sample!L:L,MATCH('seq_1~3_long'!A76,[1]sample!E:E,0))</f>
        <v>3.8773562395609598E-2</v>
      </c>
      <c r="K76" s="34">
        <v>3.8773562395609598E-2</v>
      </c>
      <c r="L76" s="30">
        <v>4.8891668083970892E-2</v>
      </c>
      <c r="M76" s="30">
        <v>30</v>
      </c>
      <c r="N76" s="30" t="str">
        <f t="shared" si="3"/>
        <v>N</v>
      </c>
      <c r="O76" s="30" t="e">
        <f>INDEX([2]npo_list_merged!$A:$A,MATCH(B76,[2]npo_list_merged!$A:$A,0))</f>
        <v>#N/A</v>
      </c>
      <c r="P76" s="30" t="e">
        <f>INDEX([3]out_parameter_kmer!$C:$C,MATCH(B76,[3]out_parameter_kmer!$A:$A,0))</f>
        <v>#N/A</v>
      </c>
      <c r="Q76" s="30" t="e">
        <f>INDEX([3]out_parameter_kmer!$G:$G,MATCH(B76,[3]out_parameter_kmer!$A:$A,0))</f>
        <v>#N/A</v>
      </c>
    </row>
    <row r="77" spans="1:17" ht="16" x14ac:dyDescent="0.2">
      <c r="A77" s="30" t="s">
        <v>315</v>
      </c>
      <c r="B77" s="30" t="s">
        <v>436</v>
      </c>
      <c r="C77" s="55" t="str">
        <f>INDEX([1]sample!D:D,MATCH(A77,[1]sample!E:E,0))</f>
        <v>NFC5_1</v>
      </c>
      <c r="D77" s="55" t="s">
        <v>710</v>
      </c>
      <c r="E77" s="55" t="s">
        <v>709</v>
      </c>
      <c r="F77" s="30">
        <v>2</v>
      </c>
      <c r="G77" s="30" t="s">
        <v>149</v>
      </c>
      <c r="H77" s="30">
        <v>1</v>
      </c>
      <c r="I77" s="30" t="s">
        <v>148</v>
      </c>
      <c r="J77" s="30">
        <f>INDEX([1]sample!L:L,MATCH('seq_1~3_long'!A77,[1]sample!E:E,0))</f>
        <v>2.9825817227391608E-3</v>
      </c>
      <c r="K77" s="33">
        <v>2.9825817227391608E-3</v>
      </c>
      <c r="L77" s="30">
        <v>3.981239580682551E-2</v>
      </c>
      <c r="M77" s="30">
        <v>30</v>
      </c>
      <c r="N77" s="30" t="str">
        <f t="shared" si="3"/>
        <v>N</v>
      </c>
      <c r="O77" s="30" t="e">
        <f>INDEX([2]npo_list_merged!$A:$A,MATCH(B77,[2]npo_list_merged!$A:$A,0))</f>
        <v>#N/A</v>
      </c>
      <c r="P77" s="30" t="e">
        <f>INDEX([3]out_parameter_kmer!$C:$C,MATCH(B77,[3]out_parameter_kmer!$A:$A,0))</f>
        <v>#N/A</v>
      </c>
      <c r="Q77" s="30" t="e">
        <f>INDEX([3]out_parameter_kmer!$G:$G,MATCH(B77,[3]out_parameter_kmer!$A:$A,0))</f>
        <v>#N/A</v>
      </c>
    </row>
    <row r="78" spans="1:17" ht="16" x14ac:dyDescent="0.2">
      <c r="A78" s="30" t="s">
        <v>316</v>
      </c>
      <c r="B78" s="30" t="s">
        <v>437</v>
      </c>
      <c r="C78" s="55" t="str">
        <f>INDEX([1]sample!D:D,MATCH(A78,[1]sample!E:E,0))</f>
        <v>NFC5_2</v>
      </c>
      <c r="D78" s="55" t="s">
        <v>708</v>
      </c>
      <c r="E78" s="55" t="s">
        <v>707</v>
      </c>
      <c r="F78" s="30">
        <v>2</v>
      </c>
      <c r="G78" s="30" t="s">
        <v>149</v>
      </c>
      <c r="H78" s="30">
        <v>1</v>
      </c>
      <c r="I78" s="30" t="s">
        <v>148</v>
      </c>
      <c r="J78" s="30">
        <f>INDEX([1]sample!L:L,MATCH('seq_1~3_long'!A78,[1]sample!E:E,0))</f>
        <v>-2.9825817227391608E-3</v>
      </c>
      <c r="K78" s="33">
        <v>-2.9825817227391608E-3</v>
      </c>
      <c r="L78" s="30">
        <v>1.8840555617362805E-2</v>
      </c>
      <c r="M78" s="30">
        <v>30</v>
      </c>
      <c r="N78" s="30" t="str">
        <f t="shared" si="3"/>
        <v>N</v>
      </c>
      <c r="O78" s="30" t="e">
        <f>INDEX([2]npo_list_merged!$A:$A,MATCH(B78,[2]npo_list_merged!$A:$A,0))</f>
        <v>#N/A</v>
      </c>
      <c r="P78" s="30" t="e">
        <f>INDEX([3]out_parameter_kmer!$C:$C,MATCH(B78,[3]out_parameter_kmer!$A:$A,0))</f>
        <v>#N/A</v>
      </c>
      <c r="Q78" s="30" t="e">
        <f>INDEX([3]out_parameter_kmer!$G:$G,MATCH(B78,[3]out_parameter_kmer!$A:$A,0))</f>
        <v>#N/A</v>
      </c>
    </row>
    <row r="79" spans="1:17" ht="16" x14ac:dyDescent="0.2">
      <c r="A79" s="30" t="s">
        <v>317</v>
      </c>
      <c r="B79" s="30" t="s">
        <v>438</v>
      </c>
      <c r="C79" s="55" t="str">
        <f>INDEX([1]sample!D:D,MATCH(A79,[1]sample!E:E,0))</f>
        <v>NFC5_3</v>
      </c>
      <c r="D79" s="55" t="s">
        <v>706</v>
      </c>
      <c r="E79" s="55" t="s">
        <v>705</v>
      </c>
      <c r="F79" s="30">
        <v>2</v>
      </c>
      <c r="G79" s="30" t="s">
        <v>149</v>
      </c>
      <c r="H79" s="30">
        <v>1</v>
      </c>
      <c r="I79" s="30" t="s">
        <v>148</v>
      </c>
      <c r="J79" s="30">
        <f>INDEX([1]sample!L:L,MATCH('seq_1~3_long'!A79,[1]sample!E:E,0))</f>
        <v>2.9825817227391988E-2</v>
      </c>
      <c r="K79" s="33">
        <v>2.9825817227391988E-2</v>
      </c>
      <c r="L79" s="30">
        <v>4.774077441503711E-3</v>
      </c>
      <c r="M79" s="30">
        <v>30</v>
      </c>
      <c r="N79" s="30" t="str">
        <f t="shared" si="3"/>
        <v>N</v>
      </c>
      <c r="O79" s="30" t="e">
        <f>INDEX([2]npo_list_merged!$A:$A,MATCH(B79,[2]npo_list_merged!$A:$A,0))</f>
        <v>#N/A</v>
      </c>
      <c r="P79" s="30" t="e">
        <f>INDEX([3]out_parameter_kmer!$C:$C,MATCH(B79,[3]out_parameter_kmer!$A:$A,0))</f>
        <v>#N/A</v>
      </c>
      <c r="Q79" s="30" t="e">
        <f>INDEX([3]out_parameter_kmer!$G:$G,MATCH(B79,[3]out_parameter_kmer!$A:$A,0))</f>
        <v>#N/A</v>
      </c>
    </row>
    <row r="80" spans="1:17" ht="16" x14ac:dyDescent="0.2">
      <c r="A80" s="30" t="s">
        <v>318</v>
      </c>
      <c r="B80" s="30" t="s">
        <v>439</v>
      </c>
      <c r="C80" s="55" t="str">
        <f>INDEX([1]sample!D:D,MATCH(A80,[1]sample!E:E,0))</f>
        <v>NFCA_1</v>
      </c>
      <c r="D80" s="55" t="s">
        <v>642</v>
      </c>
      <c r="E80" s="55" t="s">
        <v>641</v>
      </c>
      <c r="F80" s="30">
        <v>2</v>
      </c>
      <c r="G80" s="30" t="s">
        <v>150</v>
      </c>
      <c r="H80" s="30">
        <v>2</v>
      </c>
      <c r="I80" s="30" t="s">
        <v>148</v>
      </c>
      <c r="J80" s="30">
        <f>INDEX([1]sample!L:L,MATCH('seq_1~3_long'!A80,[1]sample!E:E,0))</f>
        <v>-1.2561607294599292E-2</v>
      </c>
      <c r="K80" s="33">
        <v>-1.2561607294599292E-2</v>
      </c>
      <c r="L80" s="30">
        <v>8.5208757192552637E-2</v>
      </c>
      <c r="M80" s="30">
        <v>30</v>
      </c>
      <c r="N80" s="30" t="str">
        <f t="shared" si="3"/>
        <v>N</v>
      </c>
      <c r="O80" s="30" t="e">
        <f>INDEX([2]npo_list_merged!$A:$A,MATCH(B80,[2]npo_list_merged!$A:$A,0))</f>
        <v>#N/A</v>
      </c>
      <c r="P80" s="30" t="e">
        <f>INDEX([3]out_parameter_kmer!$C:$C,MATCH(B80,[3]out_parameter_kmer!$A:$A,0))</f>
        <v>#N/A</v>
      </c>
      <c r="Q80" s="30" t="e">
        <f>INDEX([3]out_parameter_kmer!$G:$G,MATCH(B80,[3]out_parameter_kmer!$A:$A,0))</f>
        <v>#N/A</v>
      </c>
    </row>
    <row r="81" spans="1:17" ht="16" x14ac:dyDescent="0.2">
      <c r="A81" s="30" t="s">
        <v>319</v>
      </c>
      <c r="B81" s="30" t="s">
        <v>440</v>
      </c>
      <c r="C81" s="55" t="str">
        <f>INDEX([1]sample!D:D,MATCH(A81,[1]sample!E:E,0))</f>
        <v>NFCA_2</v>
      </c>
      <c r="D81" s="55" t="s">
        <v>704</v>
      </c>
      <c r="E81" s="55" t="s">
        <v>703</v>
      </c>
      <c r="F81" s="30">
        <v>2</v>
      </c>
      <c r="G81" s="30" t="s">
        <v>150</v>
      </c>
      <c r="H81" s="30">
        <v>1</v>
      </c>
      <c r="I81" s="30" t="s">
        <v>148</v>
      </c>
      <c r="J81" s="30">
        <f>INDEX([1]sample!L:L,MATCH('seq_1~3_long'!A81,[1]sample!E:E,0))</f>
        <v>2.2906460360739764E-2</v>
      </c>
      <c r="K81" s="33">
        <v>2.2906460360739764E-2</v>
      </c>
      <c r="L81" s="30">
        <v>0.12868696246338981</v>
      </c>
      <c r="M81" s="30">
        <v>30</v>
      </c>
      <c r="N81" s="30" t="str">
        <f t="shared" si="3"/>
        <v>N</v>
      </c>
      <c r="O81" s="30" t="e">
        <f>INDEX([2]npo_list_merged!$A:$A,MATCH(B81,[2]npo_list_merged!$A:$A,0))</f>
        <v>#N/A</v>
      </c>
      <c r="P81" s="30" t="e">
        <f>INDEX([3]out_parameter_kmer!$C:$C,MATCH(B81,[3]out_parameter_kmer!$A:$A,0))</f>
        <v>#N/A</v>
      </c>
      <c r="Q81" s="30" t="e">
        <f>INDEX([3]out_parameter_kmer!$G:$G,MATCH(B81,[3]out_parameter_kmer!$A:$A,0))</f>
        <v>#N/A</v>
      </c>
    </row>
    <row r="82" spans="1:17" ht="16" x14ac:dyDescent="0.2">
      <c r="A82" s="30" t="s">
        <v>320</v>
      </c>
      <c r="B82" s="30" t="s">
        <v>441</v>
      </c>
      <c r="C82" s="55" t="str">
        <f>INDEX([1]sample!D:D,MATCH(A82,[1]sample!E:E,0))</f>
        <v>NFCB_1</v>
      </c>
      <c r="D82" s="55" t="s">
        <v>622</v>
      </c>
      <c r="E82" s="55" t="s">
        <v>621</v>
      </c>
      <c r="F82" s="30">
        <v>2</v>
      </c>
      <c r="G82" s="30" t="s">
        <v>150</v>
      </c>
      <c r="H82" s="30">
        <v>2</v>
      </c>
      <c r="I82" s="30" t="s">
        <v>148</v>
      </c>
      <c r="J82" s="30">
        <f>INDEX([1]sample!L:L,MATCH('seq_1~3_long'!A82,[1]sample!E:E,0))</f>
        <v>1.4039443446905001E-2</v>
      </c>
      <c r="K82" s="33">
        <v>1.4039443446905001E-2</v>
      </c>
      <c r="L82" s="30">
        <v>3.1884017198613966E-2</v>
      </c>
      <c r="M82" s="30">
        <v>30</v>
      </c>
      <c r="N82" s="30" t="str">
        <f t="shared" si="3"/>
        <v>N</v>
      </c>
      <c r="O82" s="30" t="e">
        <f>INDEX([2]npo_list_merged!$A:$A,MATCH(B82,[2]npo_list_merged!$A:$A,0))</f>
        <v>#N/A</v>
      </c>
      <c r="P82" s="30" t="e">
        <f>INDEX([3]out_parameter_kmer!$C:$C,MATCH(B82,[3]out_parameter_kmer!$A:$A,0))</f>
        <v>#N/A</v>
      </c>
      <c r="Q82" s="30" t="e">
        <f>INDEX([3]out_parameter_kmer!$G:$G,MATCH(B82,[3]out_parameter_kmer!$A:$A,0))</f>
        <v>#N/A</v>
      </c>
    </row>
    <row r="83" spans="1:17" ht="16" x14ac:dyDescent="0.2">
      <c r="A83" s="30" t="s">
        <v>321</v>
      </c>
      <c r="B83" s="30" t="s">
        <v>442</v>
      </c>
      <c r="C83" s="55" t="str">
        <f>INDEX([1]sample!D:D,MATCH(A83,[1]sample!E:E,0))</f>
        <v>NFCB_2</v>
      </c>
      <c r="D83" s="55" t="s">
        <v>702</v>
      </c>
      <c r="E83" s="55" t="s">
        <v>701</v>
      </c>
      <c r="F83" s="30">
        <v>2</v>
      </c>
      <c r="G83" s="30" t="s">
        <v>150</v>
      </c>
      <c r="H83" s="30">
        <v>1</v>
      </c>
      <c r="I83" s="30" t="s">
        <v>148</v>
      </c>
      <c r="J83" s="30">
        <f>INDEX([1]sample!L:L,MATCH('seq_1~3_long'!A83,[1]sample!E:E,0))</f>
        <v>-8.1280988376819085E-3</v>
      </c>
      <c r="K83" s="33">
        <v>-8.1280988376819085E-3</v>
      </c>
      <c r="L83" s="30">
        <v>3.8405747989239569E-2</v>
      </c>
      <c r="M83" s="30">
        <v>30</v>
      </c>
      <c r="N83" s="30" t="str">
        <f t="shared" si="3"/>
        <v>N</v>
      </c>
      <c r="O83" s="30" t="e">
        <f>INDEX([2]npo_list_merged!$A:$A,MATCH(B83,[2]npo_list_merged!$A:$A,0))</f>
        <v>#N/A</v>
      </c>
      <c r="P83" s="30" t="e">
        <f>INDEX([3]out_parameter_kmer!$C:$C,MATCH(B83,[3]out_parameter_kmer!$A:$A,0))</f>
        <v>#N/A</v>
      </c>
      <c r="Q83" s="30" t="e">
        <f>INDEX([3]out_parameter_kmer!$G:$G,MATCH(B83,[3]out_parameter_kmer!$A:$A,0))</f>
        <v>#N/A</v>
      </c>
    </row>
    <row r="84" spans="1:17" ht="16" x14ac:dyDescent="0.2">
      <c r="A84" s="30" t="s">
        <v>322</v>
      </c>
      <c r="B84" s="30" t="s">
        <v>443</v>
      </c>
      <c r="C84" s="55" t="str">
        <f>INDEX([1]sample!D:D,MATCH(A84,[1]sample!E:E,0))</f>
        <v>NMCA_1</v>
      </c>
      <c r="D84" s="55" t="s">
        <v>664</v>
      </c>
      <c r="E84" s="55" t="s">
        <v>663</v>
      </c>
      <c r="F84" s="30">
        <v>2</v>
      </c>
      <c r="G84" s="30" t="s">
        <v>151</v>
      </c>
      <c r="H84" s="30">
        <v>2</v>
      </c>
      <c r="I84" s="30" t="s">
        <v>148</v>
      </c>
      <c r="J84" s="30">
        <f>INDEX([1]sample!L:L,MATCH('seq_1~3_long'!A84,[1]sample!E:E,0))</f>
        <v>-5.1724265330702363E-3</v>
      </c>
      <c r="K84" s="33">
        <v>-5.1724265330702363E-3</v>
      </c>
      <c r="L84" s="30">
        <v>7.2165295611301458E-2</v>
      </c>
      <c r="M84" s="30">
        <v>30</v>
      </c>
      <c r="N84" s="30" t="str">
        <f t="shared" si="3"/>
        <v>N</v>
      </c>
      <c r="O84" s="30" t="e">
        <f>INDEX([2]npo_list_merged!$A:$A,MATCH(B84,[2]npo_list_merged!$A:$A,0))</f>
        <v>#N/A</v>
      </c>
      <c r="P84" s="30" t="e">
        <f>INDEX([3]out_parameter_kmer!$C:$C,MATCH(B84,[3]out_parameter_kmer!$A:$A,0))</f>
        <v>#N/A</v>
      </c>
      <c r="Q84" s="30" t="e">
        <f>INDEX([3]out_parameter_kmer!$G:$G,MATCH(B84,[3]out_parameter_kmer!$A:$A,0))</f>
        <v>#N/A</v>
      </c>
    </row>
    <row r="85" spans="1:17" ht="16" x14ac:dyDescent="0.2">
      <c r="A85" s="30" t="s">
        <v>323</v>
      </c>
      <c r="B85" s="30" t="s">
        <v>444</v>
      </c>
      <c r="C85" s="55" t="str">
        <f>INDEX([1]sample!D:D,MATCH(A85,[1]sample!E:E,0))</f>
        <v>NMCA_2</v>
      </c>
      <c r="D85" s="55" t="s">
        <v>700</v>
      </c>
      <c r="E85" s="55" t="s">
        <v>699</v>
      </c>
      <c r="F85" s="30">
        <v>2</v>
      </c>
      <c r="G85" s="30" t="s">
        <v>151</v>
      </c>
      <c r="H85" s="30">
        <v>1</v>
      </c>
      <c r="I85" s="30" t="s">
        <v>148</v>
      </c>
      <c r="J85" s="30">
        <f>INDEX([1]sample!L:L,MATCH('seq_1~3_long'!A85,[1]sample!E:E,0))</f>
        <v>-6.6502626853760724E-3</v>
      </c>
      <c r="K85" s="33">
        <v>-6.6502626853760724E-3</v>
      </c>
      <c r="L85" s="30">
        <v>2.4467146887706452E-2</v>
      </c>
      <c r="M85" s="30">
        <v>30</v>
      </c>
      <c r="N85" s="30" t="str">
        <f t="shared" si="3"/>
        <v>N</v>
      </c>
      <c r="O85" s="30" t="e">
        <f>INDEX([2]npo_list_merged!$A:$A,MATCH(B85,[2]npo_list_merged!$A:$A,0))</f>
        <v>#N/A</v>
      </c>
      <c r="P85" s="30" t="e">
        <f>INDEX([3]out_parameter_kmer!$C:$C,MATCH(B85,[3]out_parameter_kmer!$A:$A,0))</f>
        <v>#N/A</v>
      </c>
      <c r="Q85" s="30" t="e">
        <f>INDEX([3]out_parameter_kmer!$G:$G,MATCH(B85,[3]out_parameter_kmer!$A:$A,0))</f>
        <v>#N/A</v>
      </c>
    </row>
    <row r="86" spans="1:17" ht="16" x14ac:dyDescent="0.2">
      <c r="A86" s="30" t="s">
        <v>324</v>
      </c>
      <c r="B86" s="30" t="s">
        <v>445</v>
      </c>
      <c r="C86" s="55" t="str">
        <f>INDEX([1]sample!D:D,MATCH(A86,[1]sample!E:E,0))</f>
        <v>NMCB_1</v>
      </c>
      <c r="D86" s="55" t="s">
        <v>560</v>
      </c>
      <c r="E86" s="55" t="s">
        <v>559</v>
      </c>
      <c r="F86" s="30">
        <v>2</v>
      </c>
      <c r="G86" s="30" t="s">
        <v>151</v>
      </c>
      <c r="H86" s="30">
        <v>2</v>
      </c>
      <c r="I86" s="30" t="s">
        <v>148</v>
      </c>
      <c r="J86" s="30">
        <f>INDEX([1]sample!L:L,MATCH('seq_1~3_long'!A86,[1]sample!E:E,0))</f>
        <v>-1.8472951903822379E-2</v>
      </c>
      <c r="K86" s="33">
        <v>-1.8472951903822379E-2</v>
      </c>
      <c r="L86" s="30">
        <v>3.8789379212217562E-2</v>
      </c>
      <c r="M86" s="30">
        <v>30</v>
      </c>
      <c r="N86" s="30" t="str">
        <f t="shared" si="3"/>
        <v>N</v>
      </c>
      <c r="O86" s="30" t="e">
        <f>INDEX([2]npo_list_merged!$A:$A,MATCH(B86,[2]npo_list_merged!$A:$A,0))</f>
        <v>#N/A</v>
      </c>
      <c r="P86" s="30" t="e">
        <f>INDEX([3]out_parameter_kmer!$C:$C,MATCH(B86,[3]out_parameter_kmer!$A:$A,0))</f>
        <v>#N/A</v>
      </c>
      <c r="Q86" s="30" t="e">
        <f>INDEX([3]out_parameter_kmer!$G:$G,MATCH(B86,[3]out_parameter_kmer!$A:$A,0))</f>
        <v>#N/A</v>
      </c>
    </row>
    <row r="87" spans="1:17" ht="16" x14ac:dyDescent="0.2">
      <c r="A87" s="30" t="s">
        <v>325</v>
      </c>
      <c r="B87" s="30" t="s">
        <v>446</v>
      </c>
      <c r="C87" s="55" t="str">
        <f>INDEX([1]sample!D:D,MATCH(A87,[1]sample!E:E,0))</f>
        <v>NMCB_2</v>
      </c>
      <c r="D87" s="55" t="s">
        <v>698</v>
      </c>
      <c r="E87" s="55" t="s">
        <v>697</v>
      </c>
      <c r="F87" s="30">
        <v>2</v>
      </c>
      <c r="G87" s="30" t="s">
        <v>151</v>
      </c>
      <c r="H87" s="30">
        <v>1</v>
      </c>
      <c r="I87" s="30" t="s">
        <v>148</v>
      </c>
      <c r="J87" s="30">
        <f>INDEX([1]sample!L:L,MATCH('seq_1~3_long'!A87,[1]sample!E:E,0))</f>
        <v>-4.0640494188409357E-2</v>
      </c>
      <c r="K87" s="33">
        <v>-4.0640494188409357E-2</v>
      </c>
      <c r="L87" s="30">
        <v>3.111675475265804E-2</v>
      </c>
      <c r="M87" s="30">
        <v>30</v>
      </c>
      <c r="N87" s="30" t="str">
        <f t="shared" si="3"/>
        <v>N</v>
      </c>
      <c r="O87" s="30" t="e">
        <f>INDEX([2]npo_list_merged!$A:$A,MATCH(B87,[2]npo_list_merged!$A:$A,0))</f>
        <v>#N/A</v>
      </c>
      <c r="P87" s="30" t="e">
        <f>INDEX([3]out_parameter_kmer!$C:$C,MATCH(B87,[3]out_parameter_kmer!$A:$A,0))</f>
        <v>#N/A</v>
      </c>
      <c r="Q87" s="30" t="e">
        <f>INDEX([3]out_parameter_kmer!$G:$G,MATCH(B87,[3]out_parameter_kmer!$A:$A,0))</f>
        <v>#N/A</v>
      </c>
    </row>
    <row r="88" spans="1:17" ht="16" x14ac:dyDescent="0.2">
      <c r="A88" s="30" t="s">
        <v>326</v>
      </c>
      <c r="B88" s="30" t="s">
        <v>447</v>
      </c>
      <c r="C88" s="55" t="str">
        <f>INDEX([1]sample!D:D,MATCH(A88,[1]sample!E:E,0))</f>
        <v>NKC_4</v>
      </c>
      <c r="D88" s="55" t="s">
        <v>650</v>
      </c>
      <c r="E88" s="55" t="s">
        <v>649</v>
      </c>
      <c r="F88" s="30">
        <v>2</v>
      </c>
      <c r="G88" s="30" t="s">
        <v>340</v>
      </c>
      <c r="H88" s="30">
        <v>2</v>
      </c>
      <c r="I88" s="30" t="s">
        <v>148</v>
      </c>
      <c r="J88" s="30">
        <f>INDEX([1]sample!L:L,MATCH('seq_1~3_long'!A88,[1]sample!E:E,0))</f>
        <v>7.3880045671301338E-3</v>
      </c>
      <c r="K88" s="33">
        <v>7.3880045671301338E-3</v>
      </c>
      <c r="L88" s="30">
        <v>0.22740806384305565</v>
      </c>
      <c r="M88" s="30">
        <v>30</v>
      </c>
      <c r="N88" s="30" t="str">
        <f t="shared" si="3"/>
        <v>N</v>
      </c>
      <c r="O88" s="30" t="e">
        <f>INDEX([2]npo_list_merged!$A:$A,MATCH(B88,[2]npo_list_merged!$A:$A,0))</f>
        <v>#N/A</v>
      </c>
      <c r="P88" s="30" t="e">
        <f>INDEX([3]out_parameter_kmer!$C:$C,MATCH(B88,[3]out_parameter_kmer!$A:$A,0))</f>
        <v>#N/A</v>
      </c>
      <c r="Q88" s="30" t="e">
        <f>INDEX([3]out_parameter_kmer!$G:$G,MATCH(B88,[3]out_parameter_kmer!$A:$A,0))</f>
        <v>#N/A</v>
      </c>
    </row>
    <row r="89" spans="1:17" ht="16" x14ac:dyDescent="0.2">
      <c r="A89" s="30" t="s">
        <v>187</v>
      </c>
      <c r="B89" s="30" t="s">
        <v>448</v>
      </c>
      <c r="C89" s="55" t="str">
        <f>INDEX([1]sample!D:D,MATCH(A89,[1]sample!E:E,0))</f>
        <v>NN_1</v>
      </c>
      <c r="D89" s="55" t="s">
        <v>696</v>
      </c>
      <c r="E89" s="55" t="s">
        <v>695</v>
      </c>
      <c r="F89" s="30">
        <v>3</v>
      </c>
      <c r="G89" s="30" t="s">
        <v>4</v>
      </c>
      <c r="H89" s="30">
        <v>1</v>
      </c>
      <c r="I89" s="30" t="s">
        <v>525</v>
      </c>
      <c r="J89" s="30">
        <f>INDEX([1]sample!L:L,MATCH('seq_1~3_long'!A89,[1]sample!E:E,0))</f>
        <v>14.362176628010705</v>
      </c>
      <c r="K89" s="35">
        <v>4.7873922093369012</v>
      </c>
      <c r="L89" s="30">
        <v>22.329903087678101</v>
      </c>
      <c r="M89" s="30">
        <v>5.3739597314337377</v>
      </c>
      <c r="N89" s="30" t="str">
        <f t="shared" si="3"/>
        <v>Y</v>
      </c>
      <c r="O89" s="30" t="str">
        <f>INDEX([2]npo_list_merged!$A:$A,MATCH(B89,[2]npo_list_merged!$A:$A,0))</f>
        <v>C-CDC-NN-Lu-1-1</v>
      </c>
      <c r="P89" s="30">
        <f>INDEX([3]out_parameter_kmer!$C:$C,MATCH(B89,[3]out_parameter_kmer!$A:$A,0))</f>
        <v>0.79444083057112402</v>
      </c>
      <c r="Q89" s="30">
        <f>INDEX([3]out_parameter_kmer!$G:$G,MATCH(B89,[3]out_parameter_kmer!$A:$A,0))</f>
        <v>15.837272802222399</v>
      </c>
    </row>
    <row r="90" spans="1:17" ht="16" x14ac:dyDescent="0.2">
      <c r="A90" s="30" t="s">
        <v>188</v>
      </c>
      <c r="B90" s="30" t="s">
        <v>449</v>
      </c>
      <c r="C90" s="55" t="str">
        <f>INDEX([1]sample!D:D,MATCH(A90,[1]sample!E:E,0))</f>
        <v>NN_2</v>
      </c>
      <c r="D90" s="55" t="s">
        <v>694</v>
      </c>
      <c r="E90" s="55" t="s">
        <v>693</v>
      </c>
      <c r="F90" s="30">
        <v>3</v>
      </c>
      <c r="G90" s="30" t="s">
        <v>4</v>
      </c>
      <c r="H90" s="30">
        <v>1</v>
      </c>
      <c r="I90" s="30" t="s">
        <v>525</v>
      </c>
      <c r="J90" s="30">
        <f>INDEX([1]sample!L:L,MATCH('seq_1~3_long'!A90,[1]sample!E:E,0))</f>
        <v>16.222052305906008</v>
      </c>
      <c r="K90" s="35">
        <v>5.4073507686353359</v>
      </c>
      <c r="L90" s="30">
        <v>7.7480027788144703</v>
      </c>
      <c r="M90" s="30">
        <v>15.487862282150772</v>
      </c>
      <c r="N90" s="30" t="str">
        <f t="shared" si="3"/>
        <v>Y</v>
      </c>
      <c r="O90" s="30" t="str">
        <f>INDEX([2]npo_list_merged!$A:$A,MATCH(B90,[2]npo_list_merged!$A:$A,0))</f>
        <v>C-CDC-NN-Lu-2-1</v>
      </c>
      <c r="P90" s="30">
        <f>INDEX([3]out_parameter_kmer!$C:$C,MATCH(B90,[3]out_parameter_kmer!$A:$A,0))</f>
        <v>0.70504392015848405</v>
      </c>
      <c r="Q90" s="30">
        <f>INDEX([3]out_parameter_kmer!$G:$G,MATCH(B90,[3]out_parameter_kmer!$A:$A,0))</f>
        <v>15.882142588463999</v>
      </c>
    </row>
    <row r="91" spans="1:17" ht="16" x14ac:dyDescent="0.2">
      <c r="A91" s="30" t="s">
        <v>189</v>
      </c>
      <c r="B91" s="30" t="s">
        <v>450</v>
      </c>
      <c r="C91" s="55" t="str">
        <f>INDEX([1]sample!D:D,MATCH(A91,[1]sample!E:E,0))</f>
        <v>NN_3</v>
      </c>
      <c r="D91" s="55" t="s">
        <v>692</v>
      </c>
      <c r="E91" s="55" t="s">
        <v>691</v>
      </c>
      <c r="F91" s="30">
        <v>3</v>
      </c>
      <c r="G91" s="30" t="s">
        <v>4</v>
      </c>
      <c r="H91" s="30">
        <v>1</v>
      </c>
      <c r="I91" s="30" t="s">
        <v>525</v>
      </c>
      <c r="J91" s="30">
        <f>INDEX([1]sample!L:L,MATCH('seq_1~3_long'!A91,[1]sample!E:E,0))</f>
        <v>14.076150829050027</v>
      </c>
      <c r="K91" s="35">
        <v>4.6920502763500087</v>
      </c>
      <c r="L91" s="30">
        <v>14.92109688630887</v>
      </c>
      <c r="M91" s="30">
        <v>8.0423041894532723</v>
      </c>
      <c r="N91" s="30" t="str">
        <f t="shared" si="3"/>
        <v>Y</v>
      </c>
      <c r="O91" s="30" t="str">
        <f>INDEX([2]npo_list_merged!$A:$A,MATCH(B91,[2]npo_list_merged!$A:$A,0))</f>
        <v>C-CDC-NN-Lu-3-1</v>
      </c>
      <c r="P91" s="30">
        <f>INDEX([3]out_parameter_kmer!$C:$C,MATCH(B91,[3]out_parameter_kmer!$A:$A,0))</f>
        <v>0.76240524319295799</v>
      </c>
      <c r="Q91" s="30">
        <f>INDEX([3]out_parameter_kmer!$G:$G,MATCH(B91,[3]out_parameter_kmer!$A:$A,0))</f>
        <v>15.7830602963337</v>
      </c>
    </row>
    <row r="92" spans="1:17" ht="16" x14ac:dyDescent="0.2">
      <c r="A92" s="30" t="s">
        <v>193</v>
      </c>
      <c r="B92" s="30" t="s">
        <v>451</v>
      </c>
      <c r="C92" s="55" t="str">
        <f>INDEX([1]sample!D:D,MATCH(A92,[1]sample!E:E,0))</f>
        <v>IPF100_swab</v>
      </c>
      <c r="D92" s="55" t="s">
        <v>690</v>
      </c>
      <c r="E92" s="55" t="s">
        <v>689</v>
      </c>
      <c r="F92" s="30">
        <v>3</v>
      </c>
      <c r="G92" s="30" t="s">
        <v>137</v>
      </c>
      <c r="H92" s="30">
        <v>1</v>
      </c>
      <c r="I92" s="30" t="s">
        <v>524</v>
      </c>
      <c r="J92" s="30">
        <f>INDEX([1]sample!L:L,MATCH('seq_1~3_long'!A92,[1]sample!E:E,0))</f>
        <v>9.4995146078243824</v>
      </c>
      <c r="K92" s="35">
        <v>4.7497573039121912</v>
      </c>
      <c r="L92" s="30">
        <v>8.3873181996059163</v>
      </c>
      <c r="M92" s="30">
        <v>14.307314584253913</v>
      </c>
      <c r="N92" s="30" t="str">
        <f t="shared" si="3"/>
        <v>Y</v>
      </c>
      <c r="O92" s="30" t="str">
        <f>INDEX([2]npo_list_merged!$A:$A,MATCH(B92,[2]npo_list_merged!$A:$A,0))</f>
        <v>C-CDC-IPF100-Lu-swab-1</v>
      </c>
      <c r="P92" s="30">
        <f>INDEX([3]out_parameter_kmer!$C:$C,MATCH(B92,[3]out_parameter_kmer!$A:$A,0))</f>
        <v>0.85385077612299998</v>
      </c>
      <c r="Q92" s="30">
        <f>INDEX([3]out_parameter_kmer!$G:$G,MATCH(B92,[3]out_parameter_kmer!$A:$A,0))</f>
        <v>15.4607846821593</v>
      </c>
    </row>
    <row r="93" spans="1:17" ht="16" x14ac:dyDescent="0.2">
      <c r="A93" s="30" t="s">
        <v>209</v>
      </c>
      <c r="B93" s="30" t="s">
        <v>452</v>
      </c>
      <c r="C93" s="55" t="str">
        <f>INDEX([1]sample!D:D,MATCH(A93,[1]sample!E:E,0))</f>
        <v>INF100_1</v>
      </c>
      <c r="D93" s="55" t="s">
        <v>688</v>
      </c>
      <c r="E93" s="55" t="s">
        <v>687</v>
      </c>
      <c r="F93" s="30">
        <v>3</v>
      </c>
      <c r="G93" s="30" t="s">
        <v>5</v>
      </c>
      <c r="H93" s="30">
        <v>1</v>
      </c>
      <c r="I93" s="30" t="s">
        <v>524</v>
      </c>
      <c r="J93" s="30">
        <f>INDEX([1]sample!L:L,MATCH('seq_1~3_long'!A93,[1]sample!E:E,0))</f>
        <v>1.7224154652782337</v>
      </c>
      <c r="K93" s="35">
        <v>1.7224154652782337</v>
      </c>
      <c r="L93" s="30">
        <v>18.766539695542193</v>
      </c>
      <c r="M93" s="30">
        <v>6.3943594262348125</v>
      </c>
      <c r="N93" s="30" t="str">
        <f t="shared" si="3"/>
        <v>Y</v>
      </c>
      <c r="O93" s="30" t="str">
        <f>INDEX([2]npo_list_merged!$A:$A,MATCH(B93,[2]npo_list_merged!$A:$A,0))</f>
        <v>C-CDC-INF100-Lu-1-1</v>
      </c>
      <c r="P93" s="30">
        <f>INDEX([3]out_parameter_kmer!$C:$C,MATCH(B93,[3]out_parameter_kmer!$A:$A,0))</f>
        <v>0.55069596252388597</v>
      </c>
      <c r="Q93" s="30">
        <f>INDEX([3]out_parameter_kmer!$G:$G,MATCH(B93,[3]out_parameter_kmer!$A:$A,0))</f>
        <v>16.927423657568198</v>
      </c>
    </row>
    <row r="94" spans="1:17" ht="16" x14ac:dyDescent="0.2">
      <c r="A94" s="30" t="s">
        <v>210</v>
      </c>
      <c r="B94" s="30" t="s">
        <v>453</v>
      </c>
      <c r="C94" s="55" t="str">
        <f>INDEX([1]sample!D:D,MATCH(A94,[1]sample!E:E,0))</f>
        <v>INF100_2</v>
      </c>
      <c r="D94" s="55" t="s">
        <v>686</v>
      </c>
      <c r="E94" s="55" t="s">
        <v>685</v>
      </c>
      <c r="F94" s="30">
        <v>3</v>
      </c>
      <c r="G94" s="30" t="s">
        <v>5</v>
      </c>
      <c r="H94" s="30">
        <v>1</v>
      </c>
      <c r="I94" s="30" t="s">
        <v>524</v>
      </c>
      <c r="J94" s="30">
        <f>INDEX([1]sample!L:L,MATCH('seq_1~3_long'!A94,[1]sample!E:E,0))</f>
        <v>6.6720473500134503</v>
      </c>
      <c r="K94" s="35">
        <v>6.6720473500134503</v>
      </c>
      <c r="L94" s="30">
        <v>15.010786514512565</v>
      </c>
      <c r="M94" s="30">
        <v>7.9942513261369017</v>
      </c>
      <c r="N94" s="30" t="str">
        <f t="shared" si="3"/>
        <v>Y</v>
      </c>
      <c r="O94" s="30" t="str">
        <f>INDEX([2]npo_list_merged!$A:$A,MATCH(B94,[2]npo_list_merged!$A:$A,0))</f>
        <v>C-CDC-INF100-Lu-2-1</v>
      </c>
      <c r="P94" s="30">
        <f>INDEX([3]out_parameter_kmer!$C:$C,MATCH(B94,[3]out_parameter_kmer!$A:$A,0))</f>
        <v>0.49923175937919301</v>
      </c>
      <c r="Q94" s="30">
        <f>INDEX([3]out_parameter_kmer!$G:$G,MATCH(B94,[3]out_parameter_kmer!$A:$A,0))</f>
        <v>17.077911069086198</v>
      </c>
    </row>
    <row r="95" spans="1:17" ht="16" x14ac:dyDescent="0.2">
      <c r="A95" s="30" t="s">
        <v>211</v>
      </c>
      <c r="B95" s="30" t="s">
        <v>454</v>
      </c>
      <c r="C95" s="55" t="str">
        <f>INDEX([1]sample!D:D,MATCH(A95,[1]sample!E:E,0))</f>
        <v>INF100_3</v>
      </c>
      <c r="D95" s="55" t="s">
        <v>684</v>
      </c>
      <c r="E95" s="55" t="s">
        <v>683</v>
      </c>
      <c r="F95" s="30">
        <v>3</v>
      </c>
      <c r="G95" s="30" t="s">
        <v>5</v>
      </c>
      <c r="H95" s="30">
        <v>1</v>
      </c>
      <c r="I95" s="30" t="s">
        <v>524</v>
      </c>
      <c r="J95" s="30">
        <f>INDEX([1]sample!L:L,MATCH('seq_1~3_long'!A95,[1]sample!E:E,0))</f>
        <v>4.9141214618467064</v>
      </c>
      <c r="K95" s="35">
        <v>4.9141214618467064</v>
      </c>
      <c r="L95" s="30">
        <v>17.49649026900348</v>
      </c>
      <c r="M95" s="30">
        <v>6.8585183745445333</v>
      </c>
      <c r="N95" s="30" t="str">
        <f t="shared" si="3"/>
        <v>Y</v>
      </c>
      <c r="O95" s="30" t="str">
        <f>INDEX([2]npo_list_merged!$A:$A,MATCH(B95,[2]npo_list_merged!$A:$A,0))</f>
        <v>C-CDC-INF100-Lu-3-1</v>
      </c>
      <c r="P95" s="30">
        <f>INDEX([3]out_parameter_kmer!$C:$C,MATCH(B95,[3]out_parameter_kmer!$A:$A,0))</f>
        <v>0.607720398809933</v>
      </c>
      <c r="Q95" s="30">
        <f>INDEX([3]out_parameter_kmer!$G:$G,MATCH(B95,[3]out_parameter_kmer!$A:$A,0))</f>
        <v>16.940783452174699</v>
      </c>
    </row>
    <row r="96" spans="1:17" ht="16" x14ac:dyDescent="0.2">
      <c r="A96" s="30" t="s">
        <v>341</v>
      </c>
      <c r="B96" s="30" t="s">
        <v>364</v>
      </c>
      <c r="C96" s="55" t="str">
        <f>INDEX([1]sample!D:D,MATCH(A96,[1]sample!E:E,0))</f>
        <v>NKC_1</v>
      </c>
      <c r="D96" s="55" t="s">
        <v>682</v>
      </c>
      <c r="E96" s="55" t="s">
        <v>681</v>
      </c>
      <c r="F96" s="30">
        <v>3</v>
      </c>
      <c r="G96" s="30" t="s">
        <v>340</v>
      </c>
      <c r="H96" s="30">
        <v>2</v>
      </c>
      <c r="I96" s="30" t="s">
        <v>148</v>
      </c>
      <c r="J96" s="30">
        <f>INDEX([1]sample!L:L,MATCH('seq_1~3_long'!A96,[1]sample!E:E,0))</f>
        <v>4.8048913794242884E-3</v>
      </c>
      <c r="K96" s="36">
        <v>4.8048913794242884E-3</v>
      </c>
      <c r="L96" s="30">
        <v>0.17601128168574456</v>
      </c>
      <c r="M96" s="30">
        <v>681.7744797418801</v>
      </c>
      <c r="N96" s="30" t="str">
        <f t="shared" si="3"/>
        <v>N</v>
      </c>
      <c r="O96" s="30" t="e">
        <f>INDEX([2]npo_list_merged!$A:$A,MATCH(B96,[2]npo_list_merged!$A:$A,0))</f>
        <v>#N/A</v>
      </c>
      <c r="P96" s="30" t="e">
        <f>INDEX([3]out_parameter_kmer!$C:$C,MATCH(B96,[3]out_parameter_kmer!$A:$A,0))</f>
        <v>#N/A</v>
      </c>
      <c r="Q96" s="30" t="e">
        <f>INDEX([3]out_parameter_kmer!$G:$G,MATCH(B96,[3]out_parameter_kmer!$A:$A,0))</f>
        <v>#N/A</v>
      </c>
    </row>
    <row r="97" spans="1:17" ht="16" x14ac:dyDescent="0.2">
      <c r="A97" s="30" t="s">
        <v>212</v>
      </c>
      <c r="B97" s="30" t="s">
        <v>455</v>
      </c>
      <c r="C97" s="55" t="str">
        <f>INDEX([1]sample!D:D,MATCH(A97,[1]sample!E:E,0))</f>
        <v>INF80_1</v>
      </c>
      <c r="D97" s="55" t="s">
        <v>680</v>
      </c>
      <c r="E97" s="55" t="s">
        <v>679</v>
      </c>
      <c r="F97" s="30">
        <v>3</v>
      </c>
      <c r="G97" s="30" t="s">
        <v>5</v>
      </c>
      <c r="H97" s="30">
        <v>1</v>
      </c>
      <c r="I97" s="30" t="s">
        <v>526</v>
      </c>
      <c r="J97" s="30">
        <f>INDEX([1]sample!L:L,MATCH('seq_1~3_long'!A97,[1]sample!E:E,0))</f>
        <v>0.28147856460516435</v>
      </c>
      <c r="K97" s="35">
        <v>0.28147856460516435</v>
      </c>
      <c r="L97" s="30">
        <v>0.13379625606517939</v>
      </c>
      <c r="M97" s="30">
        <v>896.88608283285225</v>
      </c>
      <c r="N97" s="30" t="str">
        <f t="shared" si="3"/>
        <v>N</v>
      </c>
      <c r="O97" s="30" t="e">
        <f>INDEX([2]npo_list_merged!$A:$A,MATCH(B97,[2]npo_list_merged!$A:$A,0))</f>
        <v>#N/A</v>
      </c>
      <c r="P97" s="30" t="e">
        <f>INDEX([3]out_parameter_kmer!$C:$C,MATCH(B97,[3]out_parameter_kmer!$A:$A,0))</f>
        <v>#N/A</v>
      </c>
      <c r="Q97" s="30" t="e">
        <f>INDEX([3]out_parameter_kmer!$G:$G,MATCH(B97,[3]out_parameter_kmer!$A:$A,0))</f>
        <v>#N/A</v>
      </c>
    </row>
    <row r="98" spans="1:17" ht="16" x14ac:dyDescent="0.2">
      <c r="A98" s="30" t="s">
        <v>213</v>
      </c>
      <c r="B98" s="30" t="s">
        <v>456</v>
      </c>
      <c r="C98" s="55" t="str">
        <f>INDEX([1]sample!D:D,MATCH(A98,[1]sample!E:E,0))</f>
        <v>INF80_2</v>
      </c>
      <c r="D98" s="55" t="s">
        <v>678</v>
      </c>
      <c r="E98" s="55" t="s">
        <v>677</v>
      </c>
      <c r="F98" s="30">
        <v>3</v>
      </c>
      <c r="G98" s="30" t="s">
        <v>5</v>
      </c>
      <c r="H98" s="30">
        <v>1</v>
      </c>
      <c r="I98" s="30" t="s">
        <v>526</v>
      </c>
      <c r="J98" s="30">
        <f>INDEX([1]sample!L:L,MATCH('seq_1~3_long'!A98,[1]sample!E:E,0))</f>
        <v>0.60743949304689615</v>
      </c>
      <c r="K98" s="35">
        <v>0.60743949304689615</v>
      </c>
      <c r="L98" s="30">
        <v>0.63137991870757926</v>
      </c>
      <c r="M98" s="30">
        <v>190.05989332957776</v>
      </c>
      <c r="N98" s="30" t="str">
        <f t="shared" ref="N98:N129" si="4">IF(L98&gt;=4, "Y", "N")</f>
        <v>N</v>
      </c>
      <c r="O98" s="30" t="e">
        <f>INDEX([2]npo_list_merged!$A:$A,MATCH(B98,[2]npo_list_merged!$A:$A,0))</f>
        <v>#N/A</v>
      </c>
      <c r="P98" s="30" t="e">
        <f>INDEX([3]out_parameter_kmer!$C:$C,MATCH(B98,[3]out_parameter_kmer!$A:$A,0))</f>
        <v>#N/A</v>
      </c>
      <c r="Q98" s="30" t="e">
        <f>INDEX([3]out_parameter_kmer!$G:$G,MATCH(B98,[3]out_parameter_kmer!$A:$A,0))</f>
        <v>#N/A</v>
      </c>
    </row>
    <row r="99" spans="1:17" ht="16" x14ac:dyDescent="0.2">
      <c r="A99" s="30" t="s">
        <v>214</v>
      </c>
      <c r="B99" s="30" t="s">
        <v>457</v>
      </c>
      <c r="C99" s="55" t="str">
        <f>INDEX([1]sample!D:D,MATCH(A99,[1]sample!E:E,0))</f>
        <v>INF80_3</v>
      </c>
      <c r="D99" s="55" t="s">
        <v>676</v>
      </c>
      <c r="E99" s="55" t="s">
        <v>675</v>
      </c>
      <c r="F99" s="30">
        <v>3</v>
      </c>
      <c r="G99" s="30" t="s">
        <v>5</v>
      </c>
      <c r="H99" s="30">
        <v>1</v>
      </c>
      <c r="I99" s="30" t="s">
        <v>526</v>
      </c>
      <c r="J99" s="30">
        <f>INDEX([1]sample!L:L,MATCH('seq_1~3_long'!A99,[1]sample!E:E,0))</f>
        <v>9.3340042148862823E-2</v>
      </c>
      <c r="K99" s="35">
        <v>9.3340042148862823E-2</v>
      </c>
      <c r="L99" s="30">
        <v>9.0889180844276867E-3</v>
      </c>
      <c r="M99" s="30">
        <v>13202.891574696834</v>
      </c>
      <c r="N99" s="30" t="str">
        <f t="shared" si="4"/>
        <v>N</v>
      </c>
      <c r="O99" s="30" t="e">
        <f>INDEX([2]npo_list_merged!$A:$A,MATCH(B99,[2]npo_list_merged!$A:$A,0))</f>
        <v>#N/A</v>
      </c>
      <c r="P99" s="30" t="e">
        <f>INDEX([3]out_parameter_kmer!$C:$C,MATCH(B99,[3]out_parameter_kmer!$A:$A,0))</f>
        <v>#N/A</v>
      </c>
      <c r="Q99" s="30" t="e">
        <f>INDEX([3]out_parameter_kmer!$G:$G,MATCH(B99,[3]out_parameter_kmer!$A:$A,0))</f>
        <v>#N/A</v>
      </c>
    </row>
    <row r="100" spans="1:17" ht="16" x14ac:dyDescent="0.2">
      <c r="A100" s="30" t="s">
        <v>215</v>
      </c>
      <c r="B100" s="30" t="s">
        <v>458</v>
      </c>
      <c r="C100" s="55" t="str">
        <f>INDEX([1]sample!D:D,MATCH(A100,[1]sample!E:E,0))</f>
        <v>INF41_1</v>
      </c>
      <c r="D100" s="55" t="s">
        <v>674</v>
      </c>
      <c r="E100" s="55" t="s">
        <v>673</v>
      </c>
      <c r="F100" s="30">
        <v>3</v>
      </c>
      <c r="G100" s="30" t="s">
        <v>5</v>
      </c>
      <c r="H100" s="30">
        <v>1</v>
      </c>
      <c r="I100" s="30" t="s">
        <v>527</v>
      </c>
      <c r="J100" s="30">
        <f>INDEX([1]sample!L:L,MATCH('seq_1~3_long'!A100,[1]sample!E:E,0))</f>
        <v>0.74526189903232631</v>
      </c>
      <c r="K100" s="35">
        <v>0.74526189903232631</v>
      </c>
      <c r="L100" s="30">
        <v>0.91719640364681576</v>
      </c>
      <c r="M100" s="30">
        <v>130.83348290821289</v>
      </c>
      <c r="N100" s="30" t="str">
        <f t="shared" si="4"/>
        <v>N</v>
      </c>
      <c r="O100" s="30" t="e">
        <f>INDEX([2]npo_list_merged!$A:$A,MATCH(B100,[2]npo_list_merged!$A:$A,0))</f>
        <v>#N/A</v>
      </c>
      <c r="P100" s="30" t="e">
        <f>INDEX([3]out_parameter_kmer!$C:$C,MATCH(B100,[3]out_parameter_kmer!$A:$A,0))</f>
        <v>#N/A</v>
      </c>
      <c r="Q100" s="30" t="e">
        <f>INDEX([3]out_parameter_kmer!$G:$G,MATCH(B100,[3]out_parameter_kmer!$A:$A,0))</f>
        <v>#N/A</v>
      </c>
    </row>
    <row r="101" spans="1:17" ht="16" x14ac:dyDescent="0.2">
      <c r="A101" s="30" t="s">
        <v>216</v>
      </c>
      <c r="B101" s="30" t="s">
        <v>459</v>
      </c>
      <c r="C101" s="55" t="str">
        <f>INDEX([1]sample!D:D,MATCH(A101,[1]sample!E:E,0))</f>
        <v>INF41_2</v>
      </c>
      <c r="D101" s="55" t="s">
        <v>672</v>
      </c>
      <c r="E101" s="55" t="s">
        <v>671</v>
      </c>
      <c r="F101" s="30">
        <v>3</v>
      </c>
      <c r="G101" s="30" t="s">
        <v>5</v>
      </c>
      <c r="H101" s="30">
        <v>1</v>
      </c>
      <c r="I101" s="30" t="s">
        <v>527</v>
      </c>
      <c r="J101" s="30">
        <f>INDEX([1]sample!L:L,MATCH('seq_1~3_long'!A101,[1]sample!E:E,0))</f>
        <v>0.1502191303333261</v>
      </c>
      <c r="K101" s="35">
        <v>0.1502191303333261</v>
      </c>
      <c r="L101" s="30">
        <v>-8.7659616042706355E-4</v>
      </c>
      <c r="M101" s="30">
        <v>-136893.13895869441</v>
      </c>
      <c r="N101" s="30" t="str">
        <f t="shared" si="4"/>
        <v>N</v>
      </c>
      <c r="O101" s="30" t="e">
        <f>INDEX([2]npo_list_merged!$A:$A,MATCH(B101,[2]npo_list_merged!$A:$A,0))</f>
        <v>#N/A</v>
      </c>
      <c r="P101" s="30" t="e">
        <f>INDEX([3]out_parameter_kmer!$C:$C,MATCH(B101,[3]out_parameter_kmer!$A:$A,0))</f>
        <v>#N/A</v>
      </c>
      <c r="Q101" s="30" t="e">
        <f>INDEX([3]out_parameter_kmer!$G:$G,MATCH(B101,[3]out_parameter_kmer!$A:$A,0))</f>
        <v>#N/A</v>
      </c>
    </row>
    <row r="102" spans="1:17" ht="16" x14ac:dyDescent="0.2">
      <c r="A102" s="30" t="s">
        <v>217</v>
      </c>
      <c r="B102" s="30" t="s">
        <v>460</v>
      </c>
      <c r="C102" s="55" t="str">
        <f>INDEX([1]sample!D:D,MATCH(A102,[1]sample!E:E,0))</f>
        <v>INF41_3</v>
      </c>
      <c r="D102" s="55" t="s">
        <v>670</v>
      </c>
      <c r="E102" s="55" t="s">
        <v>669</v>
      </c>
      <c r="F102" s="30">
        <v>3</v>
      </c>
      <c r="G102" s="30" t="s">
        <v>5</v>
      </c>
      <c r="H102" s="30">
        <v>1</v>
      </c>
      <c r="I102" s="30" t="s">
        <v>527</v>
      </c>
      <c r="J102" s="30">
        <f>INDEX([1]sample!L:L,MATCH('seq_1~3_long'!A102,[1]sample!E:E,0))</f>
        <v>0.13709318690614225</v>
      </c>
      <c r="K102" s="35">
        <v>0.13709318690614225</v>
      </c>
      <c r="L102" s="30">
        <v>5.7670800028094535E-2</v>
      </c>
      <c r="M102" s="30">
        <v>2080.7757121722184</v>
      </c>
      <c r="N102" s="30" t="str">
        <f t="shared" si="4"/>
        <v>N</v>
      </c>
      <c r="O102" s="30" t="e">
        <f>INDEX([2]npo_list_merged!$A:$A,MATCH(B102,[2]npo_list_merged!$A:$A,0))</f>
        <v>#N/A</v>
      </c>
      <c r="P102" s="30" t="e">
        <f>INDEX([3]out_parameter_kmer!$C:$C,MATCH(B102,[3]out_parameter_kmer!$A:$A,0))</f>
        <v>#N/A</v>
      </c>
      <c r="Q102" s="30" t="e">
        <f>INDEX([3]out_parameter_kmer!$G:$G,MATCH(B102,[3]out_parameter_kmer!$A:$A,0))</f>
        <v>#N/A</v>
      </c>
    </row>
    <row r="103" spans="1:17" ht="16" x14ac:dyDescent="0.2">
      <c r="A103" s="30" t="s">
        <v>218</v>
      </c>
      <c r="B103" s="30" t="s">
        <v>461</v>
      </c>
      <c r="C103" s="55" t="str">
        <f>INDEX([1]sample!D:D,MATCH(A103,[1]sample!E:E,0))</f>
        <v>INF5_1</v>
      </c>
      <c r="D103" s="55" t="s">
        <v>668</v>
      </c>
      <c r="E103" s="55" t="s">
        <v>667</v>
      </c>
      <c r="F103" s="30">
        <v>3</v>
      </c>
      <c r="G103" s="30" t="s">
        <v>5</v>
      </c>
      <c r="H103" s="30">
        <v>1</v>
      </c>
      <c r="I103" s="30" t="s">
        <v>528</v>
      </c>
      <c r="J103" s="30">
        <f>INDEX([1]sample!L:L,MATCH('seq_1~3_long'!A103,[1]sample!E:E,0))</f>
        <v>24.803534259377255</v>
      </c>
      <c r="K103" s="35">
        <v>4.9607068518754511</v>
      </c>
      <c r="L103" s="30">
        <v>6.4845970284389969</v>
      </c>
      <c r="M103" s="30">
        <v>18.505390462001763</v>
      </c>
      <c r="N103" s="30" t="str">
        <f t="shared" si="4"/>
        <v>Y</v>
      </c>
      <c r="O103" s="30" t="str">
        <f>INDEX([2]npo_list_merged!$A:$A,MATCH(B103,[2]npo_list_merged!$A:$A,0))</f>
        <v>C-CDC-INF5-Lu-1-1</v>
      </c>
      <c r="P103" s="30">
        <f>INDEX([3]out_parameter_kmer!$C:$C,MATCH(B103,[3]out_parameter_kmer!$A:$A,0))</f>
        <v>0.73352786220222699</v>
      </c>
      <c r="Q103" s="30">
        <f>INDEX([3]out_parameter_kmer!$G:$G,MATCH(B103,[3]out_parameter_kmer!$A:$A,0))</f>
        <v>16.060227937680001</v>
      </c>
    </row>
    <row r="104" spans="1:17" ht="16" x14ac:dyDescent="0.2">
      <c r="A104" s="30" t="s">
        <v>219</v>
      </c>
      <c r="B104" s="30" t="s">
        <v>462</v>
      </c>
      <c r="C104" s="55" t="str">
        <f>INDEX([1]sample!D:D,MATCH(A104,[1]sample!E:E,0))</f>
        <v>INF5_2</v>
      </c>
      <c r="D104" s="55" t="s">
        <v>666</v>
      </c>
      <c r="E104" s="55" t="s">
        <v>665</v>
      </c>
      <c r="F104" s="30">
        <v>3</v>
      </c>
      <c r="G104" s="30" t="s">
        <v>5</v>
      </c>
      <c r="H104" s="30">
        <v>1</v>
      </c>
      <c r="I104" s="30" t="s">
        <v>528</v>
      </c>
      <c r="J104" s="30">
        <f>INDEX([1]sample!L:L,MATCH('seq_1~3_long'!A104,[1]sample!E:E,0))</f>
        <v>12.056978604703851</v>
      </c>
      <c r="K104" s="35">
        <v>6.0284893023519253</v>
      </c>
      <c r="L104" s="30">
        <v>10.355784082804863</v>
      </c>
      <c r="M104" s="30">
        <v>11.587727113705716</v>
      </c>
      <c r="N104" s="30" t="str">
        <f t="shared" si="4"/>
        <v>Y</v>
      </c>
      <c r="O104" s="30" t="str">
        <f>INDEX([2]npo_list_merged!$A:$A,MATCH(B104,[2]npo_list_merged!$A:$A,0))</f>
        <v>C-CDC-INF5-Lu-2-1</v>
      </c>
      <c r="P104" s="30">
        <f>INDEX([3]out_parameter_kmer!$C:$C,MATCH(B104,[3]out_parameter_kmer!$A:$A,0))</f>
        <v>0.75876608632314002</v>
      </c>
      <c r="Q104" s="30">
        <f>INDEX([3]out_parameter_kmer!$G:$G,MATCH(B104,[3]out_parameter_kmer!$A:$A,0))</f>
        <v>15.9800064155654</v>
      </c>
    </row>
    <row r="105" spans="1:17" ht="16" x14ac:dyDescent="0.2">
      <c r="A105" s="30" t="s">
        <v>322</v>
      </c>
      <c r="B105" s="30" t="s">
        <v>443</v>
      </c>
      <c r="C105" s="55" t="str">
        <f>INDEX([1]sample!D:D,MATCH(A105,[1]sample!E:E,0))</f>
        <v>NMCA_1</v>
      </c>
      <c r="D105" s="55" t="s">
        <v>664</v>
      </c>
      <c r="E105" s="55" t="s">
        <v>663</v>
      </c>
      <c r="F105" s="30">
        <v>3</v>
      </c>
      <c r="G105" s="30" t="s">
        <v>151</v>
      </c>
      <c r="H105" s="30">
        <v>2</v>
      </c>
      <c r="I105" s="30" t="s">
        <v>148</v>
      </c>
      <c r="J105" s="30">
        <f>INDEX([1]sample!L:L,MATCH('seq_1~3_long'!A105,[1]sample!E:E,0))</f>
        <v>-5.1724265330702363E-3</v>
      </c>
      <c r="K105" s="36">
        <v>-5.1724265330702363E-3</v>
      </c>
      <c r="L105" s="30">
        <v>-3.5063846417081504E-2</v>
      </c>
      <c r="M105" s="30">
        <v>-3422.3284739674618</v>
      </c>
      <c r="N105" s="30" t="str">
        <f t="shared" si="4"/>
        <v>N</v>
      </c>
      <c r="O105" s="30" t="e">
        <f>INDEX([2]npo_list_merged!$A:$A,MATCH(B105,[2]npo_list_merged!$A:$A,0))</f>
        <v>#N/A</v>
      </c>
      <c r="P105" s="30" t="e">
        <f>INDEX([3]out_parameter_kmer!$C:$C,MATCH(B105,[3]out_parameter_kmer!$A:$A,0))</f>
        <v>#N/A</v>
      </c>
      <c r="Q105" s="30" t="e">
        <f>INDEX([3]out_parameter_kmer!$G:$G,MATCH(B105,[3]out_parameter_kmer!$A:$A,0))</f>
        <v>#N/A</v>
      </c>
    </row>
    <row r="106" spans="1:17" ht="16" x14ac:dyDescent="0.2">
      <c r="A106" s="30" t="s">
        <v>221</v>
      </c>
      <c r="B106" s="30" t="s">
        <v>463</v>
      </c>
      <c r="C106" s="55" t="str">
        <f>INDEX([1]sample!D:D,MATCH(A106,[1]sample!E:E,0))</f>
        <v>INF_1</v>
      </c>
      <c r="D106" s="55" t="s">
        <v>662</v>
      </c>
      <c r="E106" s="55" t="s">
        <v>661</v>
      </c>
      <c r="F106" s="30">
        <v>3</v>
      </c>
      <c r="G106" s="30" t="s">
        <v>4</v>
      </c>
      <c r="H106" s="30">
        <v>1</v>
      </c>
      <c r="I106" s="30" t="s">
        <v>528</v>
      </c>
      <c r="J106" s="30">
        <f>INDEX([1]sample!L:L,MATCH('seq_1~3_long'!A106,[1]sample!E:E,0))</f>
        <v>28.991971454058877</v>
      </c>
      <c r="K106" s="35">
        <v>4.8319952423431465</v>
      </c>
      <c r="L106" s="30">
        <v>23.222647072113006</v>
      </c>
      <c r="M106" s="30">
        <v>5.1673695779540312</v>
      </c>
      <c r="N106" s="30" t="str">
        <f t="shared" si="4"/>
        <v>Y</v>
      </c>
      <c r="O106" s="30" t="str">
        <f>INDEX([2]npo_list_merged!$A:$A,MATCH(B106,[2]npo_list_merged!$A:$A,0))</f>
        <v>C-CDC-INF-Lu-1-1</v>
      </c>
      <c r="P106" s="30">
        <f>INDEX([3]out_parameter_kmer!$C:$C,MATCH(B106,[3]out_parameter_kmer!$A:$A,0))</f>
        <v>0.74781055230154803</v>
      </c>
      <c r="Q106" s="30">
        <f>INDEX([3]out_parameter_kmer!$G:$G,MATCH(B106,[3]out_parameter_kmer!$A:$A,0))</f>
        <v>15.9804331470443</v>
      </c>
    </row>
    <row r="107" spans="1:17" ht="16" x14ac:dyDescent="0.2">
      <c r="A107" s="30" t="s">
        <v>222</v>
      </c>
      <c r="B107" s="30" t="s">
        <v>464</v>
      </c>
      <c r="C107" s="55" t="str">
        <f>INDEX([1]sample!D:D,MATCH(A107,[1]sample!E:E,0))</f>
        <v>INF_2</v>
      </c>
      <c r="D107" s="55" t="s">
        <v>660</v>
      </c>
      <c r="E107" s="55" t="s">
        <v>659</v>
      </c>
      <c r="F107" s="30">
        <v>3</v>
      </c>
      <c r="G107" s="30" t="s">
        <v>4</v>
      </c>
      <c r="H107" s="30">
        <v>1</v>
      </c>
      <c r="I107" s="30" t="s">
        <v>528</v>
      </c>
      <c r="J107" s="30">
        <f>INDEX([1]sample!L:L,MATCH('seq_1~3_long'!A107,[1]sample!E:E,0))</f>
        <v>29.798365971425739</v>
      </c>
      <c r="K107" s="35">
        <v>4.9663943285709564</v>
      </c>
      <c r="L107" s="30">
        <v>13.238447488049163</v>
      </c>
      <c r="M107" s="30">
        <v>9.0645070056990029</v>
      </c>
      <c r="N107" s="30" t="str">
        <f t="shared" si="4"/>
        <v>Y</v>
      </c>
      <c r="O107" s="30" t="str">
        <f>INDEX([2]npo_list_merged!$A:$A,MATCH(B107,[2]npo_list_merged!$A:$A,0))</f>
        <v>C-CDC-INF-Lu-2-1</v>
      </c>
      <c r="P107" s="30">
        <f>INDEX([3]out_parameter_kmer!$C:$C,MATCH(B107,[3]out_parameter_kmer!$A:$A,0))</f>
        <v>0.70219058658878297</v>
      </c>
      <c r="Q107" s="30">
        <f>INDEX([3]out_parameter_kmer!$G:$G,MATCH(B107,[3]out_parameter_kmer!$A:$A,0))</f>
        <v>16.113617098812099</v>
      </c>
    </row>
    <row r="108" spans="1:17" ht="16" x14ac:dyDescent="0.2">
      <c r="A108" s="30" t="s">
        <v>223</v>
      </c>
      <c r="B108" s="30" t="s">
        <v>465</v>
      </c>
      <c r="C108" s="55" t="str">
        <f>INDEX([1]sample!D:D,MATCH(A108,[1]sample!E:E,0))</f>
        <v>INF_3</v>
      </c>
      <c r="D108" s="55" t="s">
        <v>658</v>
      </c>
      <c r="E108" s="55" t="s">
        <v>657</v>
      </c>
      <c r="F108" s="30">
        <v>3</v>
      </c>
      <c r="G108" s="30" t="s">
        <v>4</v>
      </c>
      <c r="H108" s="30">
        <v>1</v>
      </c>
      <c r="I108" s="30" t="s">
        <v>528</v>
      </c>
      <c r="J108" s="30">
        <f>INDEX([1]sample!L:L,MATCH('seq_1~3_long'!A108,[1]sample!E:E,0))</f>
        <v>33.500417710944028</v>
      </c>
      <c r="K108" s="35">
        <v>5.5834029518240049</v>
      </c>
      <c r="L108" s="30">
        <v>8.3795672440821392</v>
      </c>
      <c r="M108" s="30">
        <v>14.320548604075826</v>
      </c>
      <c r="N108" s="30" t="str">
        <f t="shared" si="4"/>
        <v>Y</v>
      </c>
      <c r="O108" s="30" t="str">
        <f>INDEX([2]npo_list_merged!$A:$A,MATCH(B108,[2]npo_list_merged!$A:$A,0))</f>
        <v>C-CDC-INF-Lu-3-1</v>
      </c>
      <c r="P108" s="30">
        <f>INDEX([3]out_parameter_kmer!$C:$C,MATCH(B108,[3]out_parameter_kmer!$A:$A,0))</f>
        <v>0.73917257207512599</v>
      </c>
      <c r="Q108" s="30">
        <f>INDEX([3]out_parameter_kmer!$G:$G,MATCH(B108,[3]out_parameter_kmer!$A:$A,0))</f>
        <v>16.026398556001801</v>
      </c>
    </row>
    <row r="109" spans="1:17" ht="16" x14ac:dyDescent="0.2">
      <c r="A109" s="30" t="s">
        <v>224</v>
      </c>
      <c r="B109" s="30" t="s">
        <v>466</v>
      </c>
      <c r="C109" s="55" t="str">
        <f>INDEX([1]sample!D:D,MATCH(A109,[1]sample!E:E,0))</f>
        <v>INN_1</v>
      </c>
      <c r="D109" s="55" t="s">
        <v>656</v>
      </c>
      <c r="E109" s="55" t="s">
        <v>655</v>
      </c>
      <c r="F109" s="30">
        <v>3</v>
      </c>
      <c r="G109" s="30" t="s">
        <v>4</v>
      </c>
      <c r="H109" s="30">
        <v>1</v>
      </c>
      <c r="I109" s="30" t="s">
        <v>525</v>
      </c>
      <c r="J109" s="30">
        <f>INDEX([1]sample!L:L,MATCH('seq_1~3_long'!A109,[1]sample!E:E,0))</f>
        <v>42.830239440408938</v>
      </c>
      <c r="K109" s="35">
        <v>4.2830239440408935</v>
      </c>
      <c r="L109" s="30">
        <v>11.110533376932541</v>
      </c>
      <c r="M109" s="30">
        <v>10.800561586821882</v>
      </c>
      <c r="N109" s="30" t="str">
        <f t="shared" si="4"/>
        <v>Y</v>
      </c>
      <c r="O109" s="30" t="str">
        <f>INDEX([2]npo_list_merged!$A:$A,MATCH(B109,[2]npo_list_merged!$A:$A,0))</f>
        <v>C-CDC-INN-Lu-1-1</v>
      </c>
      <c r="P109" s="30">
        <f>INDEX([3]out_parameter_kmer!$C:$C,MATCH(B109,[3]out_parameter_kmer!$A:$A,0))</f>
        <v>0.70143455428760904</v>
      </c>
      <c r="Q109" s="30">
        <f>INDEX([3]out_parameter_kmer!$G:$G,MATCH(B109,[3]out_parameter_kmer!$A:$A,0))</f>
        <v>16.161585379143101</v>
      </c>
    </row>
    <row r="110" spans="1:17" ht="16" x14ac:dyDescent="0.2">
      <c r="A110" s="30" t="s">
        <v>225</v>
      </c>
      <c r="B110" s="30" t="s">
        <v>467</v>
      </c>
      <c r="C110" s="55" t="str">
        <f>INDEX([1]sample!D:D,MATCH(A110,[1]sample!E:E,0))</f>
        <v>INN_2</v>
      </c>
      <c r="D110" s="55" t="s">
        <v>654</v>
      </c>
      <c r="E110" s="55" t="s">
        <v>653</v>
      </c>
      <c r="F110" s="30">
        <v>3</v>
      </c>
      <c r="G110" s="30" t="s">
        <v>4</v>
      </c>
      <c r="H110" s="30">
        <v>1</v>
      </c>
      <c r="I110" s="30" t="s">
        <v>525</v>
      </c>
      <c r="J110" s="30">
        <f>INDEX([1]sample!L:L,MATCH('seq_1~3_long'!A110,[1]sample!E:E,0))</f>
        <v>41.445421463262683</v>
      </c>
      <c r="K110" s="35">
        <v>4.1445421463262679</v>
      </c>
      <c r="L110" s="30">
        <v>10.39398522074347</v>
      </c>
      <c r="M110" s="30">
        <v>11.545138601940067</v>
      </c>
      <c r="N110" s="30" t="str">
        <f t="shared" si="4"/>
        <v>Y</v>
      </c>
      <c r="O110" s="30" t="str">
        <f>INDEX([2]npo_list_merged!$A:$A,MATCH(B110,[2]npo_list_merged!$A:$A,0))</f>
        <v>C-CDC-INN-Lu-2-1</v>
      </c>
      <c r="P110" s="30">
        <f>INDEX([3]out_parameter_kmer!$C:$C,MATCH(B110,[3]out_parameter_kmer!$A:$A,0))</f>
        <v>0.70166137201279299</v>
      </c>
      <c r="Q110" s="30">
        <f>INDEX([3]out_parameter_kmer!$G:$G,MATCH(B110,[3]out_parameter_kmer!$A:$A,0))</f>
        <v>16.066122871642101</v>
      </c>
    </row>
    <row r="111" spans="1:17" ht="16" x14ac:dyDescent="0.2">
      <c r="A111" s="30" t="s">
        <v>226</v>
      </c>
      <c r="B111" s="30" t="s">
        <v>468</v>
      </c>
      <c r="C111" s="55" t="str">
        <f>INDEX([1]sample!D:D,MATCH(A111,[1]sample!E:E,0))</f>
        <v>INN_3</v>
      </c>
      <c r="D111" s="55" t="s">
        <v>652</v>
      </c>
      <c r="E111" s="55" t="s">
        <v>651</v>
      </c>
      <c r="F111" s="30">
        <v>3</v>
      </c>
      <c r="G111" s="30" t="s">
        <v>4</v>
      </c>
      <c r="H111" s="30">
        <v>1</v>
      </c>
      <c r="I111" s="30" t="s">
        <v>525</v>
      </c>
      <c r="J111" s="30">
        <f>INDEX([1]sample!L:L,MATCH('seq_1~3_long'!A111,[1]sample!E:E,0))</f>
        <v>42.816079747391079</v>
      </c>
      <c r="K111" s="35">
        <v>4.2816079747391083</v>
      </c>
      <c r="L111" s="30">
        <v>10.123532236931718</v>
      </c>
      <c r="M111" s="30">
        <v>11.853570195808464</v>
      </c>
      <c r="N111" s="30" t="str">
        <f t="shared" si="4"/>
        <v>Y</v>
      </c>
      <c r="O111" s="30" t="str">
        <f>INDEX([2]npo_list_merged!$A:$A,MATCH(B111,[2]npo_list_merged!$A:$A,0))</f>
        <v>C-CDC-INN-Lu-3-1</v>
      </c>
      <c r="P111" s="30">
        <f>INDEX([3]out_parameter_kmer!$C:$C,MATCH(B111,[3]out_parameter_kmer!$A:$A,0))</f>
        <v>0.69870274900126506</v>
      </c>
      <c r="Q111" s="30">
        <f>INDEX([3]out_parameter_kmer!$G:$G,MATCH(B111,[3]out_parameter_kmer!$A:$A,0))</f>
        <v>16.1601739219949</v>
      </c>
    </row>
    <row r="112" spans="1:17" ht="16" x14ac:dyDescent="0.2">
      <c r="A112" s="30" t="s">
        <v>326</v>
      </c>
      <c r="B112" s="30" t="s">
        <v>447</v>
      </c>
      <c r="C112" s="55" t="str">
        <f>INDEX([1]sample!D:D,MATCH(A112,[1]sample!E:E,0))</f>
        <v>NKC_4</v>
      </c>
      <c r="D112" s="55" t="s">
        <v>650</v>
      </c>
      <c r="E112" s="55" t="s">
        <v>649</v>
      </c>
      <c r="F112" s="30">
        <v>3</v>
      </c>
      <c r="G112" s="30" t="s">
        <v>340</v>
      </c>
      <c r="H112" s="30">
        <v>2</v>
      </c>
      <c r="I112" s="30" t="s">
        <v>148</v>
      </c>
      <c r="J112" s="30">
        <f>INDEX([1]sample!L:L,MATCH('seq_1~3_long'!A112,[1]sample!E:E,0))</f>
        <v>7.3880045671301338E-3</v>
      </c>
      <c r="K112" s="36">
        <v>7.3880045671301338E-3</v>
      </c>
      <c r="L112" s="30">
        <v>-1.1810979845753756E-2</v>
      </c>
      <c r="M112" s="30">
        <v>-10160.037657090914</v>
      </c>
      <c r="N112" s="30" t="str">
        <f t="shared" si="4"/>
        <v>N</v>
      </c>
      <c r="O112" s="30" t="e">
        <f>INDEX([2]npo_list_merged!$A:$A,MATCH(B112,[2]npo_list_merged!$A:$A,0))</f>
        <v>#N/A</v>
      </c>
      <c r="P112" s="30" t="e">
        <f>INDEX([3]out_parameter_kmer!$C:$C,MATCH(B112,[3]out_parameter_kmer!$A:$A,0))</f>
        <v>#N/A</v>
      </c>
      <c r="Q112" s="30" t="e">
        <f>INDEX([3]out_parameter_kmer!$G:$G,MATCH(B112,[3]out_parameter_kmer!$A:$A,0))</f>
        <v>#N/A</v>
      </c>
    </row>
    <row r="113" spans="1:17" ht="16" x14ac:dyDescent="0.2">
      <c r="A113" s="30" t="s">
        <v>246</v>
      </c>
      <c r="B113" s="30" t="s">
        <v>469</v>
      </c>
      <c r="C113" s="55" t="str">
        <f>INDEX([1]sample!D:D,MATCH(A113,[1]sample!E:E,0))</f>
        <v>NNF100_1</v>
      </c>
      <c r="D113" s="55" t="s">
        <v>648</v>
      </c>
      <c r="E113" s="55" t="s">
        <v>647</v>
      </c>
      <c r="F113" s="30">
        <v>3</v>
      </c>
      <c r="G113" s="30" t="s">
        <v>5</v>
      </c>
      <c r="H113" s="30">
        <v>1</v>
      </c>
      <c r="I113" s="30" t="s">
        <v>524</v>
      </c>
      <c r="J113" s="30">
        <f>INDEX([1]sample!L:L,MATCH('seq_1~3_long'!A113,[1]sample!E:E,0))</f>
        <v>0.81935879404233825</v>
      </c>
      <c r="K113" s="35">
        <v>0.81935879404233825</v>
      </c>
      <c r="L113" s="30">
        <v>11.499188432481875</v>
      </c>
      <c r="M113" s="30">
        <v>10.43551905463474</v>
      </c>
      <c r="N113" s="30" t="str">
        <f t="shared" si="4"/>
        <v>Y</v>
      </c>
      <c r="O113" s="30" t="str">
        <f>INDEX([2]npo_list_merged!$A:$A,MATCH(B113,[2]npo_list_merged!$A:$A,0))</f>
        <v>C-CDC-NNF100-Lu-1-1</v>
      </c>
      <c r="P113" s="30">
        <f>INDEX([3]out_parameter_kmer!$C:$C,MATCH(B113,[3]out_parameter_kmer!$A:$A,0))</f>
        <v>0.64644026803420396</v>
      </c>
      <c r="Q113" s="30">
        <f>INDEX([3]out_parameter_kmer!$G:$G,MATCH(B113,[3]out_parameter_kmer!$A:$A,0))</f>
        <v>16.705568073948001</v>
      </c>
    </row>
    <row r="114" spans="1:17" ht="16" x14ac:dyDescent="0.2">
      <c r="A114" s="30" t="s">
        <v>247</v>
      </c>
      <c r="B114" s="30" t="s">
        <v>470</v>
      </c>
      <c r="C114" s="55" t="str">
        <f>INDEX([1]sample!D:D,MATCH(A114,[1]sample!E:E,0))</f>
        <v>NNF100_2</v>
      </c>
      <c r="D114" s="55" t="s">
        <v>646</v>
      </c>
      <c r="E114" s="55" t="s">
        <v>645</v>
      </c>
      <c r="F114" s="30">
        <v>3</v>
      </c>
      <c r="G114" s="30" t="s">
        <v>5</v>
      </c>
      <c r="H114" s="30">
        <v>1</v>
      </c>
      <c r="I114" s="30" t="s">
        <v>524</v>
      </c>
      <c r="J114" s="30">
        <f>INDEX([1]sample!L:L,MATCH('seq_1~3_long'!A114,[1]sample!E:E,0))</f>
        <v>1.886112012694291</v>
      </c>
      <c r="K114" s="35">
        <v>1.886112012694291</v>
      </c>
      <c r="L114" s="30">
        <v>21.438543202443871</v>
      </c>
      <c r="M114" s="30">
        <v>5.5973952552112163</v>
      </c>
      <c r="N114" s="30" t="str">
        <f t="shared" si="4"/>
        <v>Y</v>
      </c>
      <c r="O114" s="30" t="str">
        <f>INDEX([2]npo_list_merged!$A:$A,MATCH(B114,[2]npo_list_merged!$A:$A,0))</f>
        <v>C-CDC-NNF100-Lu-2-1</v>
      </c>
      <c r="P114" s="30">
        <f>INDEX([3]out_parameter_kmer!$C:$C,MATCH(B114,[3]out_parameter_kmer!$A:$A,0))</f>
        <v>0.70430707054048802</v>
      </c>
      <c r="Q114" s="30">
        <f>INDEX([3]out_parameter_kmer!$G:$G,MATCH(B114,[3]out_parameter_kmer!$A:$A,0))</f>
        <v>16.7092839330709</v>
      </c>
    </row>
    <row r="115" spans="1:17" ht="16" x14ac:dyDescent="0.2">
      <c r="A115" s="30" t="s">
        <v>248</v>
      </c>
      <c r="B115" s="30" t="s">
        <v>471</v>
      </c>
      <c r="C115" s="55" t="str">
        <f>INDEX([1]sample!D:D,MATCH(A115,[1]sample!E:E,0))</f>
        <v>NNF100_3</v>
      </c>
      <c r="D115" s="55" t="s">
        <v>644</v>
      </c>
      <c r="E115" s="55" t="s">
        <v>643</v>
      </c>
      <c r="F115" s="30">
        <v>3</v>
      </c>
      <c r="G115" s="30" t="s">
        <v>5</v>
      </c>
      <c r="H115" s="30">
        <v>1</v>
      </c>
      <c r="I115" s="30" t="s">
        <v>524</v>
      </c>
      <c r="J115" s="30">
        <f>INDEX([1]sample!L:L,MATCH('seq_1~3_long'!A115,[1]sample!E:E,0))</f>
        <v>1.8558188178441344</v>
      </c>
      <c r="K115" s="35">
        <v>1.8558188178441344</v>
      </c>
      <c r="L115" s="30">
        <v>-2.8973809934114712E-2</v>
      </c>
      <c r="M115" s="30">
        <v>-4141.6714016166743</v>
      </c>
      <c r="N115" s="30" t="str">
        <f t="shared" si="4"/>
        <v>N</v>
      </c>
      <c r="O115" s="30" t="e">
        <f>INDEX([2]npo_list_merged!$A:$A,MATCH(B115,[2]npo_list_merged!$A:$A,0))</f>
        <v>#N/A</v>
      </c>
      <c r="P115" s="30" t="e">
        <f>INDEX([3]out_parameter_kmer!$C:$C,MATCH(B115,[3]out_parameter_kmer!$A:$A,0))</f>
        <v>#N/A</v>
      </c>
      <c r="Q115" s="30" t="e">
        <f>INDEX([3]out_parameter_kmer!$G:$G,MATCH(B115,[3]out_parameter_kmer!$A:$A,0))</f>
        <v>#N/A</v>
      </c>
    </row>
    <row r="116" spans="1:17" ht="16" x14ac:dyDescent="0.2">
      <c r="A116" s="30" t="s">
        <v>318</v>
      </c>
      <c r="B116" s="30" t="s">
        <v>439</v>
      </c>
      <c r="C116" s="55" t="str">
        <f>INDEX([1]sample!D:D,MATCH(A116,[1]sample!E:E,0))</f>
        <v>NFCA_1</v>
      </c>
      <c r="D116" s="55" t="s">
        <v>642</v>
      </c>
      <c r="E116" s="55" t="s">
        <v>641</v>
      </c>
      <c r="F116" s="30">
        <v>3</v>
      </c>
      <c r="G116" s="30" t="s">
        <v>150</v>
      </c>
      <c r="H116" s="30">
        <v>2</v>
      </c>
      <c r="I116" s="30" t="s">
        <v>148</v>
      </c>
      <c r="J116" s="30">
        <f>INDEX([1]sample!L:L,MATCH('seq_1~3_long'!A116,[1]sample!E:E,0))</f>
        <v>-1.2561607294599292E-2</v>
      </c>
      <c r="K116" s="36">
        <v>-1.2561607294599292E-2</v>
      </c>
      <c r="L116" s="30">
        <v>-3.8385684498699751E-2</v>
      </c>
      <c r="M116" s="30">
        <v>-3126.165432951047</v>
      </c>
      <c r="N116" s="30" t="str">
        <f t="shared" si="4"/>
        <v>N</v>
      </c>
      <c r="O116" s="30" t="e">
        <f>INDEX([2]npo_list_merged!$A:$A,MATCH(B116,[2]npo_list_merged!$A:$A,0))</f>
        <v>#N/A</v>
      </c>
      <c r="P116" s="30" t="e">
        <f>INDEX([3]out_parameter_kmer!$C:$C,MATCH(B116,[3]out_parameter_kmer!$A:$A,0))</f>
        <v>#N/A</v>
      </c>
      <c r="Q116" s="30" t="e">
        <f>INDEX([3]out_parameter_kmer!$G:$G,MATCH(B116,[3]out_parameter_kmer!$A:$A,0))</f>
        <v>#N/A</v>
      </c>
    </row>
    <row r="117" spans="1:17" ht="16" x14ac:dyDescent="0.2">
      <c r="A117" s="30" t="s">
        <v>249</v>
      </c>
      <c r="B117" s="30" t="s">
        <v>472</v>
      </c>
      <c r="C117" s="55" t="str">
        <f>INDEX([1]sample!D:D,MATCH(A117,[1]sample!E:E,0))</f>
        <v>NNF80_1</v>
      </c>
      <c r="D117" s="55" t="s">
        <v>640</v>
      </c>
      <c r="E117" s="55" t="s">
        <v>639</v>
      </c>
      <c r="F117" s="30">
        <v>3</v>
      </c>
      <c r="G117" s="30" t="s">
        <v>5</v>
      </c>
      <c r="H117" s="30">
        <v>1</v>
      </c>
      <c r="I117" s="30" t="s">
        <v>526</v>
      </c>
      <c r="J117" s="30">
        <f>INDEX([1]sample!L:L,MATCH('seq_1~3_long'!A117,[1]sample!E:E,0))</f>
        <v>0.15723610660319526</v>
      </c>
      <c r="K117" s="35">
        <v>0.15723610660319526</v>
      </c>
      <c r="L117" s="30">
        <v>0.12369233190025716</v>
      </c>
      <c r="M117" s="30">
        <v>970.14906386246662</v>
      </c>
      <c r="N117" s="30" t="str">
        <f t="shared" si="4"/>
        <v>N</v>
      </c>
      <c r="O117" s="30" t="e">
        <f>INDEX([2]npo_list_merged!$A:$A,MATCH(B117,[2]npo_list_merged!$A:$A,0))</f>
        <v>#N/A</v>
      </c>
      <c r="P117" s="30" t="e">
        <f>INDEX([3]out_parameter_kmer!$C:$C,MATCH(B117,[3]out_parameter_kmer!$A:$A,0))</f>
        <v>#N/A</v>
      </c>
      <c r="Q117" s="30" t="e">
        <f>INDEX([3]out_parameter_kmer!$G:$G,MATCH(B117,[3]out_parameter_kmer!$A:$A,0))</f>
        <v>#N/A</v>
      </c>
    </row>
    <row r="118" spans="1:17" ht="16" x14ac:dyDescent="0.2">
      <c r="A118" s="30" t="s">
        <v>250</v>
      </c>
      <c r="B118" s="30" t="s">
        <v>473</v>
      </c>
      <c r="C118" s="55" t="str">
        <f>INDEX([1]sample!D:D,MATCH(A118,[1]sample!E:E,0))</f>
        <v>NNF80_2</v>
      </c>
      <c r="D118" s="55" t="s">
        <v>638</v>
      </c>
      <c r="E118" s="55" t="s">
        <v>637</v>
      </c>
      <c r="F118" s="30">
        <v>3</v>
      </c>
      <c r="G118" s="30" t="s">
        <v>5</v>
      </c>
      <c r="H118" s="30">
        <v>1</v>
      </c>
      <c r="I118" s="30" t="s">
        <v>526</v>
      </c>
      <c r="J118" s="30">
        <f>INDEX([1]sample!L:L,MATCH('seq_1~3_long'!A118,[1]sample!E:E,0))</f>
        <v>0.21060983086299548</v>
      </c>
      <c r="K118" s="35">
        <v>0.21060983086299548</v>
      </c>
      <c r="L118" s="30">
        <v>0.23400503819399646</v>
      </c>
      <c r="M118" s="30">
        <v>512.80947165127611</v>
      </c>
      <c r="N118" s="30" t="str">
        <f t="shared" si="4"/>
        <v>N</v>
      </c>
      <c r="O118" s="30" t="e">
        <f>INDEX([2]npo_list_merged!$A:$A,MATCH(B118,[2]npo_list_merged!$A:$A,0))</f>
        <v>#N/A</v>
      </c>
      <c r="P118" s="30" t="e">
        <f>INDEX([3]out_parameter_kmer!$C:$C,MATCH(B118,[3]out_parameter_kmer!$A:$A,0))</f>
        <v>#N/A</v>
      </c>
      <c r="Q118" s="30" t="e">
        <f>INDEX([3]out_parameter_kmer!$G:$G,MATCH(B118,[3]out_parameter_kmer!$A:$A,0))</f>
        <v>#N/A</v>
      </c>
    </row>
    <row r="119" spans="1:17" ht="16" x14ac:dyDescent="0.2">
      <c r="A119" s="30" t="s">
        <v>251</v>
      </c>
      <c r="B119" s="30" t="s">
        <v>474</v>
      </c>
      <c r="C119" s="55" t="str">
        <f>INDEX([1]sample!D:D,MATCH(A119,[1]sample!E:E,0))</f>
        <v>NNF80_3</v>
      </c>
      <c r="D119" s="55" t="s">
        <v>636</v>
      </c>
      <c r="E119" s="55" t="s">
        <v>635</v>
      </c>
      <c r="F119" s="30">
        <v>3</v>
      </c>
      <c r="G119" s="30" t="s">
        <v>5</v>
      </c>
      <c r="H119" s="30">
        <v>1</v>
      </c>
      <c r="I119" s="30" t="s">
        <v>526</v>
      </c>
      <c r="J119" s="30">
        <f>INDEX([1]sample!L:L,MATCH('seq_1~3_long'!A119,[1]sample!E:E,0))</f>
        <v>0.13559811028165461</v>
      </c>
      <c r="K119" s="35">
        <v>0.13559811028165461</v>
      </c>
      <c r="L119" s="30">
        <v>1.5317364487461887E-2</v>
      </c>
      <c r="M119" s="30">
        <v>7834.2459042628816</v>
      </c>
      <c r="N119" s="30" t="str">
        <f t="shared" si="4"/>
        <v>N</v>
      </c>
      <c r="O119" s="30" t="e">
        <f>INDEX([2]npo_list_merged!$A:$A,MATCH(B119,[2]npo_list_merged!$A:$A,0))</f>
        <v>#N/A</v>
      </c>
      <c r="P119" s="30" t="e">
        <f>INDEX([3]out_parameter_kmer!$C:$C,MATCH(B119,[3]out_parameter_kmer!$A:$A,0))</f>
        <v>#N/A</v>
      </c>
      <c r="Q119" s="30" t="e">
        <f>INDEX([3]out_parameter_kmer!$G:$G,MATCH(B119,[3]out_parameter_kmer!$A:$A,0))</f>
        <v>#N/A</v>
      </c>
    </row>
    <row r="120" spans="1:17" ht="16" x14ac:dyDescent="0.2">
      <c r="A120" s="30" t="s">
        <v>252</v>
      </c>
      <c r="B120" s="30" t="s">
        <v>475</v>
      </c>
      <c r="C120" s="55" t="str">
        <f>INDEX([1]sample!D:D,MATCH(A120,[1]sample!E:E,0))</f>
        <v>NNF41_1</v>
      </c>
      <c r="D120" s="55" t="s">
        <v>634</v>
      </c>
      <c r="E120" s="55" t="s">
        <v>633</v>
      </c>
      <c r="F120" s="30">
        <v>3</v>
      </c>
      <c r="G120" s="30" t="s">
        <v>5</v>
      </c>
      <c r="H120" s="30">
        <v>1</v>
      </c>
      <c r="I120" s="30" t="s">
        <v>527</v>
      </c>
      <c r="J120" s="30">
        <f>INDEX([1]sample!L:L,MATCH('seq_1~3_long'!A120,[1]sample!E:E,0))</f>
        <v>0.12694291175303835</v>
      </c>
      <c r="K120" s="35">
        <v>0.12694291175303835</v>
      </c>
      <c r="L120" s="30">
        <v>0.15635707303616994</v>
      </c>
      <c r="M120" s="30">
        <v>767.47407501188331</v>
      </c>
      <c r="N120" s="30" t="str">
        <f t="shared" si="4"/>
        <v>N</v>
      </c>
      <c r="O120" s="30" t="e">
        <f>INDEX([2]npo_list_merged!$A:$A,MATCH(B120,[2]npo_list_merged!$A:$A,0))</f>
        <v>#N/A</v>
      </c>
      <c r="P120" s="30" t="e">
        <f>INDEX([3]out_parameter_kmer!$C:$C,MATCH(B120,[3]out_parameter_kmer!$A:$A,0))</f>
        <v>#N/A</v>
      </c>
      <c r="Q120" s="30" t="e">
        <f>INDEX([3]out_parameter_kmer!$G:$G,MATCH(B120,[3]out_parameter_kmer!$A:$A,0))</f>
        <v>#N/A</v>
      </c>
    </row>
    <row r="121" spans="1:17" ht="16" x14ac:dyDescent="0.2">
      <c r="A121" s="30" t="s">
        <v>253</v>
      </c>
      <c r="B121" s="30" t="s">
        <v>476</v>
      </c>
      <c r="C121" s="55" t="str">
        <f>INDEX([1]sample!D:D,MATCH(A121,[1]sample!E:E,0))</f>
        <v>NNF41_2</v>
      </c>
      <c r="D121" s="55" t="s">
        <v>632</v>
      </c>
      <c r="E121" s="55" t="s">
        <v>631</v>
      </c>
      <c r="F121" s="30">
        <v>3</v>
      </c>
      <c r="G121" s="30" t="s">
        <v>5</v>
      </c>
      <c r="H121" s="30">
        <v>1</v>
      </c>
      <c r="I121" s="30" t="s">
        <v>527</v>
      </c>
      <c r="J121" s="30">
        <f>INDEX([1]sample!L:L,MATCH('seq_1~3_long'!A121,[1]sample!E:E,0))</f>
        <v>0.13415557719355187</v>
      </c>
      <c r="K121" s="35">
        <v>0.13415557719355187</v>
      </c>
      <c r="L121" s="30">
        <v>2.7359027533328056E-2</v>
      </c>
      <c r="M121" s="30">
        <v>4386.1208098065299</v>
      </c>
      <c r="N121" s="30" t="str">
        <f t="shared" si="4"/>
        <v>N</v>
      </c>
      <c r="O121" s="30" t="e">
        <f>INDEX([2]npo_list_merged!$A:$A,MATCH(B121,[2]npo_list_merged!$A:$A,0))</f>
        <v>#N/A</v>
      </c>
      <c r="P121" s="30" t="e">
        <f>INDEX([3]out_parameter_kmer!$C:$C,MATCH(B121,[3]out_parameter_kmer!$A:$A,0))</f>
        <v>#N/A</v>
      </c>
      <c r="Q121" s="30" t="e">
        <f>INDEX([3]out_parameter_kmer!$G:$G,MATCH(B121,[3]out_parameter_kmer!$A:$A,0))</f>
        <v>#N/A</v>
      </c>
    </row>
    <row r="122" spans="1:17" ht="16" x14ac:dyDescent="0.2">
      <c r="A122" s="30" t="s">
        <v>254</v>
      </c>
      <c r="B122" s="30" t="s">
        <v>477</v>
      </c>
      <c r="C122" s="55" t="str">
        <f>INDEX([1]sample!D:D,MATCH(A122,[1]sample!E:E,0))</f>
        <v>NNF41_3</v>
      </c>
      <c r="D122" s="55" t="s">
        <v>630</v>
      </c>
      <c r="E122" s="55" t="s">
        <v>629</v>
      </c>
      <c r="F122" s="30">
        <v>3</v>
      </c>
      <c r="G122" s="30" t="s">
        <v>5</v>
      </c>
      <c r="H122" s="30">
        <v>1</v>
      </c>
      <c r="I122" s="30" t="s">
        <v>527</v>
      </c>
      <c r="J122" s="30">
        <f>INDEX([1]sample!L:L,MATCH('seq_1~3_long'!A122,[1]sample!E:E,0))</f>
        <v>0.11396011396011399</v>
      </c>
      <c r="K122" s="35">
        <v>0.11396011396011399</v>
      </c>
      <c r="L122" s="30">
        <v>0.11995526405843666</v>
      </c>
      <c r="M122" s="30">
        <v>1000.3729385443355</v>
      </c>
      <c r="N122" s="30" t="str">
        <f t="shared" si="4"/>
        <v>N</v>
      </c>
      <c r="O122" s="30" t="e">
        <f>INDEX([2]npo_list_merged!$A:$A,MATCH(B122,[2]npo_list_merged!$A:$A,0))</f>
        <v>#N/A</v>
      </c>
      <c r="P122" s="30" t="e">
        <f>INDEX([3]out_parameter_kmer!$C:$C,MATCH(B122,[3]out_parameter_kmer!$A:$A,0))</f>
        <v>#N/A</v>
      </c>
      <c r="Q122" s="30" t="e">
        <f>INDEX([3]out_parameter_kmer!$G:$G,MATCH(B122,[3]out_parameter_kmer!$A:$A,0))</f>
        <v>#N/A</v>
      </c>
    </row>
    <row r="123" spans="1:17" ht="16" x14ac:dyDescent="0.2">
      <c r="A123" s="30" t="s">
        <v>255</v>
      </c>
      <c r="B123" s="30" t="s">
        <v>478</v>
      </c>
      <c r="C123" s="55" t="str">
        <f>INDEX([1]sample!D:D,MATCH(A123,[1]sample!E:E,0))</f>
        <v>NNF5_1</v>
      </c>
      <c r="D123" s="55" t="s">
        <v>628</v>
      </c>
      <c r="E123" s="55" t="s">
        <v>627</v>
      </c>
      <c r="F123" s="30">
        <v>3</v>
      </c>
      <c r="G123" s="30" t="s">
        <v>5</v>
      </c>
      <c r="H123" s="30">
        <v>1</v>
      </c>
      <c r="I123" s="30" t="s">
        <v>528</v>
      </c>
      <c r="J123" s="30">
        <f>INDEX([1]sample!L:L,MATCH('seq_1~3_long'!A123,[1]sample!E:E,0))</f>
        <v>25.085115818919938</v>
      </c>
      <c r="K123" s="35">
        <v>5.0170231637839873</v>
      </c>
      <c r="L123" s="30">
        <v>11.07233223899393</v>
      </c>
      <c r="M123" s="30">
        <v>10.83782507694184</v>
      </c>
      <c r="N123" s="30" t="str">
        <f t="shared" si="4"/>
        <v>Y</v>
      </c>
      <c r="O123" s="30" t="str">
        <f>INDEX([2]npo_list_merged!$A:$A,MATCH(B123,[2]npo_list_merged!$A:$A,0))</f>
        <v>C-CDC-NNF5-Lu-1-1</v>
      </c>
      <c r="P123" s="30">
        <f>INDEX([3]out_parameter_kmer!$C:$C,MATCH(B123,[3]out_parameter_kmer!$A:$A,0))</f>
        <v>0.76688629269438802</v>
      </c>
      <c r="Q123" s="30">
        <f>INDEX([3]out_parameter_kmer!$G:$G,MATCH(B123,[3]out_parameter_kmer!$A:$A,0))</f>
        <v>15.963492240968201</v>
      </c>
    </row>
    <row r="124" spans="1:17" ht="16" x14ac:dyDescent="0.2">
      <c r="A124" s="30" t="s">
        <v>256</v>
      </c>
      <c r="B124" s="30" t="s">
        <v>479</v>
      </c>
      <c r="C124" s="55" t="str">
        <f>INDEX([1]sample!D:D,MATCH(A124,[1]sample!E:E,0))</f>
        <v>NNF5_2</v>
      </c>
      <c r="D124" s="55" t="s">
        <v>626</v>
      </c>
      <c r="E124" s="55" t="s">
        <v>625</v>
      </c>
      <c r="F124" s="30">
        <v>3</v>
      </c>
      <c r="G124" s="30" t="s">
        <v>5</v>
      </c>
      <c r="H124" s="30">
        <v>1</v>
      </c>
      <c r="I124" s="30" t="s">
        <v>528</v>
      </c>
      <c r="J124" s="30">
        <f>INDEX([1]sample!L:L,MATCH('seq_1~3_long'!A124,[1]sample!E:E,0))</f>
        <v>12.31126121516051</v>
      </c>
      <c r="K124" s="35">
        <v>6.1556306075802549</v>
      </c>
      <c r="L124" s="30">
        <v>18.642109177401576</v>
      </c>
      <c r="M124" s="30">
        <v>6.437039868078176</v>
      </c>
      <c r="N124" s="30" t="str">
        <f t="shared" si="4"/>
        <v>Y</v>
      </c>
      <c r="O124" s="30" t="str">
        <f>INDEX([2]npo_list_merged!$A:$A,MATCH(B124,[2]npo_list_merged!$A:$A,0))</f>
        <v>C-CDC-NNF5-Lu-2-1</v>
      </c>
      <c r="P124" s="30">
        <f>INDEX([3]out_parameter_kmer!$C:$C,MATCH(B124,[3]out_parameter_kmer!$A:$A,0))</f>
        <v>0.80392595869207195</v>
      </c>
      <c r="Q124" s="30">
        <f>INDEX([3]out_parameter_kmer!$G:$G,MATCH(B124,[3]out_parameter_kmer!$A:$A,0))</f>
        <v>15.8856693435217</v>
      </c>
    </row>
    <row r="125" spans="1:17" ht="16" x14ac:dyDescent="0.2">
      <c r="A125" s="30" t="s">
        <v>257</v>
      </c>
      <c r="B125" s="30" t="s">
        <v>480</v>
      </c>
      <c r="C125" s="55" t="str">
        <f>INDEX([1]sample!D:D,MATCH(A125,[1]sample!E:E,0))</f>
        <v>NNF5_3</v>
      </c>
      <c r="D125" s="55" t="s">
        <v>624</v>
      </c>
      <c r="E125" s="55" t="s">
        <v>623</v>
      </c>
      <c r="F125" s="30">
        <v>3</v>
      </c>
      <c r="G125" s="30" t="s">
        <v>5</v>
      </c>
      <c r="H125" s="30">
        <v>1</v>
      </c>
      <c r="I125" s="30" t="s">
        <v>528</v>
      </c>
      <c r="J125" s="30">
        <f>INDEX([1]sample!L:L,MATCH('seq_1~3_long'!A125,[1]sample!E:E,0))</f>
        <v>23.912257360215609</v>
      </c>
      <c r="K125" s="35">
        <v>4.7824514720431219</v>
      </c>
      <c r="L125" s="30">
        <v>11.606179300693995</v>
      </c>
      <c r="M125" s="30">
        <v>10.339319847731851</v>
      </c>
      <c r="N125" s="30" t="str">
        <f t="shared" si="4"/>
        <v>Y</v>
      </c>
      <c r="O125" s="30" t="str">
        <f>INDEX([2]npo_list_merged!$A:$A,MATCH(B125,[2]npo_list_merged!$A:$A,0))</f>
        <v>C-CDC-NNF5-Lu-3-1</v>
      </c>
      <c r="P125" s="30">
        <f>INDEX([3]out_parameter_kmer!$C:$C,MATCH(B125,[3]out_parameter_kmer!$A:$A,0))</f>
        <v>0.81697884045176306</v>
      </c>
      <c r="Q125" s="30">
        <f>INDEX([3]out_parameter_kmer!$G:$G,MATCH(B125,[3]out_parameter_kmer!$A:$A,0))</f>
        <v>15.747113774367699</v>
      </c>
    </row>
    <row r="126" spans="1:17" ht="16" x14ac:dyDescent="0.2">
      <c r="A126" s="30" t="s">
        <v>320</v>
      </c>
      <c r="B126" s="30" t="s">
        <v>441</v>
      </c>
      <c r="C126" s="55" t="str">
        <f>INDEX([1]sample!D:D,MATCH(A126,[1]sample!E:E,0))</f>
        <v>NFCB_1</v>
      </c>
      <c r="D126" s="55" t="s">
        <v>622</v>
      </c>
      <c r="E126" s="55" t="s">
        <v>621</v>
      </c>
      <c r="F126" s="30">
        <v>3</v>
      </c>
      <c r="G126" s="30" t="s">
        <v>150</v>
      </c>
      <c r="H126" s="30">
        <v>2</v>
      </c>
      <c r="I126" s="30" t="s">
        <v>148</v>
      </c>
      <c r="J126" s="30">
        <f>INDEX([1]sample!L:L,MATCH('seq_1~3_long'!A126,[1]sample!E:E,0))</f>
        <v>1.4039443446905001E-2</v>
      </c>
      <c r="K126" s="35">
        <v>1.4039443446905001E-2</v>
      </c>
      <c r="L126" s="30">
        <v>3.8570231058789636E-2</v>
      </c>
      <c r="M126" s="30">
        <v>3111.2077036067849</v>
      </c>
      <c r="N126" s="30" t="str">
        <f t="shared" si="4"/>
        <v>N</v>
      </c>
      <c r="O126" s="30" t="e">
        <f>INDEX([2]npo_list_merged!$A:$A,MATCH(B126,[2]npo_list_merged!$A:$A,0))</f>
        <v>#N/A</v>
      </c>
      <c r="P126" s="30" t="e">
        <f>INDEX([3]out_parameter_kmer!$C:$C,MATCH(B126,[3]out_parameter_kmer!$A:$A,0))</f>
        <v>#N/A</v>
      </c>
      <c r="Q126" s="30" t="e">
        <f>INDEX([3]out_parameter_kmer!$G:$G,MATCH(B126,[3]out_parameter_kmer!$A:$A,0))</f>
        <v>#N/A</v>
      </c>
    </row>
    <row r="127" spans="1:17" ht="16" x14ac:dyDescent="0.2">
      <c r="A127" s="30" t="s">
        <v>259</v>
      </c>
      <c r="B127" s="30" t="s">
        <v>481</v>
      </c>
      <c r="C127" s="55" t="str">
        <f>INDEX([1]sample!D:D,MATCH(A127,[1]sample!E:E,0))</f>
        <v>NNF_2</v>
      </c>
      <c r="D127" s="55" t="s">
        <v>620</v>
      </c>
      <c r="E127" s="55" t="s">
        <v>619</v>
      </c>
      <c r="F127" s="30">
        <v>3</v>
      </c>
      <c r="G127" s="30" t="s">
        <v>4</v>
      </c>
      <c r="H127" s="30">
        <v>1</v>
      </c>
      <c r="I127" s="30" t="s">
        <v>528</v>
      </c>
      <c r="J127" s="30">
        <f>INDEX([1]sample!L:L,MATCH('seq_1~3_long'!A127,[1]sample!E:E,0))</f>
        <v>32.007986066862074</v>
      </c>
      <c r="K127" s="35">
        <v>5.3346643444770123</v>
      </c>
      <c r="L127" s="30">
        <v>6.8544283348591621</v>
      </c>
      <c r="M127" s="30">
        <v>17.50693043061273</v>
      </c>
      <c r="N127" s="30" t="str">
        <f t="shared" si="4"/>
        <v>Y</v>
      </c>
      <c r="O127" s="30" t="str">
        <f>INDEX([2]npo_list_merged!$A:$A,MATCH(B127,[2]npo_list_merged!$A:$A,0))</f>
        <v>C-CDC-NNF-Lu-2-1</v>
      </c>
      <c r="P127" s="30">
        <f>INDEX([3]out_parameter_kmer!$C:$C,MATCH(B127,[3]out_parameter_kmer!$A:$A,0))</f>
        <v>0.82387029382203603</v>
      </c>
      <c r="Q127" s="30">
        <f>INDEX([3]out_parameter_kmer!$G:$G,MATCH(B127,[3]out_parameter_kmer!$A:$A,0))</f>
        <v>15.5423013961579</v>
      </c>
    </row>
    <row r="128" spans="1:17" ht="16" x14ac:dyDescent="0.2">
      <c r="A128" s="30" t="s">
        <v>260</v>
      </c>
      <c r="B128" s="30" t="s">
        <v>482</v>
      </c>
      <c r="C128" s="55" t="str">
        <f>INDEX([1]sample!D:D,MATCH(A128,[1]sample!E:E,0))</f>
        <v>NNF_3</v>
      </c>
      <c r="D128" s="55" t="s">
        <v>618</v>
      </c>
      <c r="E128" s="55" t="s">
        <v>617</v>
      </c>
      <c r="F128" s="30">
        <v>3</v>
      </c>
      <c r="G128" s="30" t="s">
        <v>4</v>
      </c>
      <c r="H128" s="30">
        <v>1</v>
      </c>
      <c r="I128" s="30" t="s">
        <v>528</v>
      </c>
      <c r="J128" s="30">
        <f>INDEX([1]sample!L:L,MATCH('seq_1~3_long'!A128,[1]sample!E:E,0))</f>
        <v>24.031830989904137</v>
      </c>
      <c r="K128" s="35">
        <v>4.806366197980827</v>
      </c>
      <c r="L128" s="30">
        <v>14.554449008050259</v>
      </c>
      <c r="M128" s="30">
        <v>8.2449016059368798</v>
      </c>
      <c r="N128" s="30" t="str">
        <f t="shared" si="4"/>
        <v>Y</v>
      </c>
      <c r="O128" s="30" t="str">
        <f>INDEX([2]npo_list_merged!$A:$A,MATCH(B128,[2]npo_list_merged!$A:$A,0))</f>
        <v>C-CDC-NNF-Lu-3-1</v>
      </c>
      <c r="P128" s="30">
        <f>INDEX([3]out_parameter_kmer!$C:$C,MATCH(B128,[3]out_parameter_kmer!$A:$A,0))</f>
        <v>0.76805770903838</v>
      </c>
      <c r="Q128" s="30">
        <f>INDEX([3]out_parameter_kmer!$G:$G,MATCH(B128,[3]out_parameter_kmer!$A:$A,0))</f>
        <v>15.667894054490899</v>
      </c>
    </row>
    <row r="129" spans="1:17" ht="16" x14ac:dyDescent="0.2">
      <c r="A129" s="30" t="s">
        <v>261</v>
      </c>
      <c r="B129" s="30" t="s">
        <v>483</v>
      </c>
      <c r="C129" s="55" t="str">
        <f>INDEX([1]sample!D:D,MATCH(A129,[1]sample!E:E,0))</f>
        <v>NNN_1</v>
      </c>
      <c r="D129" s="55" t="s">
        <v>616</v>
      </c>
      <c r="E129" s="55" t="s">
        <v>615</v>
      </c>
      <c r="F129" s="30">
        <v>3</v>
      </c>
      <c r="G129" s="30" t="s">
        <v>4</v>
      </c>
      <c r="H129" s="30">
        <v>1</v>
      </c>
      <c r="I129" s="30" t="s">
        <v>525</v>
      </c>
      <c r="J129" s="30">
        <f>INDEX([1]sample!L:L,MATCH('seq_1~3_long'!A129,[1]sample!E:E,0))</f>
        <v>30.638521006497875</v>
      </c>
      <c r="K129" s="35">
        <v>5.1064201677496461</v>
      </c>
      <c r="L129" s="30">
        <v>17.001397984922299</v>
      </c>
      <c r="M129" s="30">
        <v>7.0582430989746889</v>
      </c>
      <c r="N129" s="30" t="str">
        <f t="shared" si="4"/>
        <v>Y</v>
      </c>
      <c r="O129" s="30" t="str">
        <f>INDEX([2]npo_list_merged!$A:$A,MATCH(B129,[2]npo_list_merged!$A:$A,0))</f>
        <v>C-CDC-NNN-Lu-1-1</v>
      </c>
      <c r="P129" s="30">
        <f>INDEX([3]out_parameter_kmer!$C:$C,MATCH(B129,[3]out_parameter_kmer!$A:$A,0))</f>
        <v>0.81219818232081897</v>
      </c>
      <c r="Q129" s="30">
        <f>INDEX([3]out_parameter_kmer!$G:$G,MATCH(B129,[3]out_parameter_kmer!$A:$A,0))</f>
        <v>15.8281235679692</v>
      </c>
    </row>
    <row r="130" spans="1:17" ht="16" x14ac:dyDescent="0.2">
      <c r="A130" s="30" t="s">
        <v>262</v>
      </c>
      <c r="B130" s="30" t="s">
        <v>484</v>
      </c>
      <c r="C130" s="55" t="str">
        <f>INDEX([1]sample!D:D,MATCH(A130,[1]sample!E:E,0))</f>
        <v>NNN_2</v>
      </c>
      <c r="D130" s="55" t="s">
        <v>614</v>
      </c>
      <c r="E130" s="55" t="s">
        <v>613</v>
      </c>
      <c r="F130" s="30">
        <v>3</v>
      </c>
      <c r="G130" s="30" t="s">
        <v>4</v>
      </c>
      <c r="H130" s="30">
        <v>1</v>
      </c>
      <c r="I130" s="30" t="s">
        <v>525</v>
      </c>
      <c r="J130" s="30">
        <f>INDEX([1]sample!L:L,MATCH('seq_1~3_long'!A130,[1]sample!E:E,0))</f>
        <v>31.573875271925907</v>
      </c>
      <c r="K130" s="35">
        <v>5.2623125453209845</v>
      </c>
      <c r="L130" s="30">
        <v>35.99746746457631</v>
      </c>
      <c r="M130" s="30">
        <v>3.3335678438514398</v>
      </c>
      <c r="N130" s="30" t="str">
        <f t="shared" ref="N130:N161" si="5">IF(L130&gt;=4, "Y", "N")</f>
        <v>Y</v>
      </c>
      <c r="O130" s="30" t="str">
        <f>INDEX([2]npo_list_merged!$A:$A,MATCH(B130,[2]npo_list_merged!$A:$A,0))</f>
        <v>C-CDC-NNN-Lu-2-1</v>
      </c>
      <c r="P130" s="30">
        <f>INDEX([3]out_parameter_kmer!$C:$C,MATCH(B130,[3]out_parameter_kmer!$A:$A,0))</f>
        <v>0.79121757976709794</v>
      </c>
      <c r="Q130" s="30">
        <f>INDEX([3]out_parameter_kmer!$G:$G,MATCH(B130,[3]out_parameter_kmer!$A:$A,0))</f>
        <v>15.8167305064787</v>
      </c>
    </row>
    <row r="131" spans="1:17" ht="16" x14ac:dyDescent="0.2">
      <c r="A131" s="30" t="s">
        <v>263</v>
      </c>
      <c r="B131" s="30" t="s">
        <v>485</v>
      </c>
      <c r="C131" s="55" t="str">
        <f>INDEX([1]sample!D:D,MATCH(A131,[1]sample!E:E,0))</f>
        <v>NNN_3</v>
      </c>
      <c r="D131" s="55" t="s">
        <v>612</v>
      </c>
      <c r="E131" s="55" t="s">
        <v>611</v>
      </c>
      <c r="F131" s="30">
        <v>3</v>
      </c>
      <c r="G131" s="30" t="s">
        <v>4</v>
      </c>
      <c r="H131" s="30">
        <v>1</v>
      </c>
      <c r="I131" s="30" t="s">
        <v>525</v>
      </c>
      <c r="J131" s="30">
        <f>INDEX([1]sample!L:L,MATCH('seq_1~3_long'!A131,[1]sample!E:E,0))</f>
        <v>35.285531061556235</v>
      </c>
      <c r="K131" s="35">
        <v>5.8809218435927058</v>
      </c>
      <c r="L131" s="30">
        <v>26.495903271787583</v>
      </c>
      <c r="M131" s="30">
        <v>4.529002041148531</v>
      </c>
      <c r="N131" s="30" t="str">
        <f t="shared" si="5"/>
        <v>Y</v>
      </c>
      <c r="O131" s="30" t="str">
        <f>INDEX([2]npo_list_merged!$A:$A,MATCH(B131,[2]npo_list_merged!$A:$A,0))</f>
        <v>C-CDC-NNN-Lu-3-1</v>
      </c>
      <c r="P131" s="30">
        <f>INDEX([3]out_parameter_kmer!$C:$C,MATCH(B131,[3]out_parameter_kmer!$A:$A,0))</f>
        <v>0.79728934812887897</v>
      </c>
      <c r="Q131" s="30">
        <f>INDEX([3]out_parameter_kmer!$G:$G,MATCH(B131,[3]out_parameter_kmer!$A:$A,0))</f>
        <v>15.828728744963</v>
      </c>
    </row>
    <row r="132" spans="1:17" ht="16" x14ac:dyDescent="0.2">
      <c r="A132" s="30" t="s">
        <v>270</v>
      </c>
      <c r="B132" s="30" t="s">
        <v>486</v>
      </c>
      <c r="C132" s="55" t="str">
        <f>INDEX([1]sample!D:D,MATCH(A132,[1]sample!E:E,0))</f>
        <v>SPF100_1</v>
      </c>
      <c r="D132" s="55" t="s">
        <v>610</v>
      </c>
      <c r="E132" s="55" t="s">
        <v>609</v>
      </c>
      <c r="F132" s="30">
        <v>3</v>
      </c>
      <c r="G132" s="30" t="s">
        <v>5</v>
      </c>
      <c r="H132" s="30">
        <v>1</v>
      </c>
      <c r="I132" s="30" t="s">
        <v>524</v>
      </c>
      <c r="J132" s="30">
        <f>INDEX([1]sample!L:L,MATCH('seq_1~3_long'!A132,[1]sample!E:E,0))</f>
        <v>1.8752930145335248E-2</v>
      </c>
      <c r="K132" s="35">
        <v>1.8752930145335248E-2</v>
      </c>
      <c r="L132" s="30">
        <v>6.8743593633488519E-3</v>
      </c>
      <c r="M132" s="30">
        <v>17456.172081981742</v>
      </c>
      <c r="N132" s="30" t="str">
        <f t="shared" si="5"/>
        <v>N</v>
      </c>
      <c r="O132" s="30" t="e">
        <f>INDEX([2]npo_list_merged!$A:$A,MATCH(B132,[2]npo_list_merged!$A:$A,0))</f>
        <v>#N/A</v>
      </c>
      <c r="P132" s="30" t="e">
        <f>INDEX([3]out_parameter_kmer!$C:$C,MATCH(B132,[3]out_parameter_kmer!$A:$A,0))</f>
        <v>#N/A</v>
      </c>
      <c r="Q132" s="30" t="e">
        <f>INDEX([3]out_parameter_kmer!$G:$G,MATCH(B132,[3]out_parameter_kmer!$A:$A,0))</f>
        <v>#N/A</v>
      </c>
    </row>
    <row r="133" spans="1:17" ht="16" x14ac:dyDescent="0.2">
      <c r="A133" s="30" t="s">
        <v>271</v>
      </c>
      <c r="B133" s="30" t="s">
        <v>487</v>
      </c>
      <c r="C133" s="55" t="str">
        <f>INDEX([1]sample!D:D,MATCH(A133,[1]sample!E:E,0))</f>
        <v>SPF100_2</v>
      </c>
      <c r="D133" s="55" t="s">
        <v>608</v>
      </c>
      <c r="E133" s="55" t="s">
        <v>607</v>
      </c>
      <c r="F133" s="30">
        <v>3</v>
      </c>
      <c r="G133" s="30" t="s">
        <v>5</v>
      </c>
      <c r="H133" s="30">
        <v>1</v>
      </c>
      <c r="I133" s="30" t="s">
        <v>524</v>
      </c>
      <c r="J133" s="30">
        <f>INDEX([1]sample!L:L,MATCH('seq_1~3_long'!A133,[1]sample!E:E,0))</f>
        <v>-4.3275992643081245E-3</v>
      </c>
      <c r="K133" s="35">
        <v>-4.3275992643081245E-3</v>
      </c>
      <c r="L133" s="30">
        <v>-7.5202723236635627E-3</v>
      </c>
      <c r="M133" s="30">
        <v>-15956.868958375833</v>
      </c>
      <c r="N133" s="30" t="str">
        <f t="shared" si="5"/>
        <v>N</v>
      </c>
      <c r="O133" s="30" t="e">
        <f>INDEX([2]npo_list_merged!$A:$A,MATCH(B133,[2]npo_list_merged!$A:$A,0))</f>
        <v>#N/A</v>
      </c>
      <c r="P133" s="30" t="e">
        <f>INDEX([3]out_parameter_kmer!$C:$C,MATCH(B133,[3]out_parameter_kmer!$A:$A,0))</f>
        <v>#N/A</v>
      </c>
      <c r="Q133" s="30" t="e">
        <f>INDEX([3]out_parameter_kmer!$G:$G,MATCH(B133,[3]out_parameter_kmer!$A:$A,0))</f>
        <v>#N/A</v>
      </c>
    </row>
    <row r="134" spans="1:17" ht="16" x14ac:dyDescent="0.2">
      <c r="A134" s="30" t="s">
        <v>272</v>
      </c>
      <c r="B134" s="30" t="s">
        <v>488</v>
      </c>
      <c r="C134" s="55" t="str">
        <f>INDEX([1]sample!D:D,MATCH(A134,[1]sample!E:E,0))</f>
        <v>SPF100_3</v>
      </c>
      <c r="D134" s="55" t="s">
        <v>606</v>
      </c>
      <c r="E134" s="55" t="s">
        <v>605</v>
      </c>
      <c r="F134" s="30">
        <v>3</v>
      </c>
      <c r="G134" s="30" t="s">
        <v>5</v>
      </c>
      <c r="H134" s="30">
        <v>1</v>
      </c>
      <c r="I134" s="30" t="s">
        <v>524</v>
      </c>
      <c r="J134" s="30">
        <f>INDEX([1]sample!L:L,MATCH('seq_1~3_long'!A134,[1]sample!E:E,0))</f>
        <v>1.7310397057232498E-2</v>
      </c>
      <c r="K134" s="35">
        <v>1.7310397057232498E-2</v>
      </c>
      <c r="L134" s="30">
        <v>1.3102805766383053E-2</v>
      </c>
      <c r="M134" s="30">
        <v>9158.3438035749223</v>
      </c>
      <c r="N134" s="30" t="str">
        <f t="shared" si="5"/>
        <v>N</v>
      </c>
      <c r="O134" s="30" t="e">
        <f>INDEX([2]npo_list_merged!$A:$A,MATCH(B134,[2]npo_list_merged!$A:$A,0))</f>
        <v>#N/A</v>
      </c>
      <c r="P134" s="30" t="e">
        <f>INDEX([3]out_parameter_kmer!$C:$C,MATCH(B134,[3]out_parameter_kmer!$A:$A,0))</f>
        <v>#N/A</v>
      </c>
      <c r="Q134" s="30" t="e">
        <f>INDEX([3]out_parameter_kmer!$G:$G,MATCH(B134,[3]out_parameter_kmer!$A:$A,0))</f>
        <v>#N/A</v>
      </c>
    </row>
    <row r="135" spans="1:17" ht="16" x14ac:dyDescent="0.2">
      <c r="A135" s="30" t="s">
        <v>273</v>
      </c>
      <c r="B135" s="30" t="s">
        <v>489</v>
      </c>
      <c r="C135" s="55" t="str">
        <f>INDEX([1]sample!D:D,MATCH(A135,[1]sample!E:E,0))</f>
        <v>SPF80_1</v>
      </c>
      <c r="D135" s="55" t="s">
        <v>604</v>
      </c>
      <c r="E135" s="55" t="s">
        <v>603</v>
      </c>
      <c r="F135" s="30">
        <v>3</v>
      </c>
      <c r="G135" s="30" t="s">
        <v>5</v>
      </c>
      <c r="H135" s="30">
        <v>1</v>
      </c>
      <c r="I135" s="30" t="s">
        <v>526</v>
      </c>
      <c r="J135" s="30">
        <f>INDEX([1]sample!L:L,MATCH('seq_1~3_long'!A135,[1]sample!E:E,0))</f>
        <v>2.308052940964337E-2</v>
      </c>
      <c r="K135" s="35">
        <v>2.308052940964337E-2</v>
      </c>
      <c r="L135" s="30">
        <v>-2.9665859534451826E-2</v>
      </c>
      <c r="M135" s="30">
        <v>-4045.053872807579</v>
      </c>
      <c r="N135" s="30" t="str">
        <f t="shared" si="5"/>
        <v>N</v>
      </c>
      <c r="O135" s="30" t="e">
        <f>INDEX([2]npo_list_merged!$A:$A,MATCH(B135,[2]npo_list_merged!$A:$A,0))</f>
        <v>#N/A</v>
      </c>
      <c r="P135" s="30" t="e">
        <f>INDEX([3]out_parameter_kmer!$C:$C,MATCH(B135,[3]out_parameter_kmer!$A:$A,0))</f>
        <v>#N/A</v>
      </c>
      <c r="Q135" s="30" t="e">
        <f>INDEX([3]out_parameter_kmer!$G:$G,MATCH(B135,[3]out_parameter_kmer!$A:$A,0))</f>
        <v>#N/A</v>
      </c>
    </row>
    <row r="136" spans="1:17" ht="16" x14ac:dyDescent="0.2">
      <c r="A136" s="30" t="s">
        <v>274</v>
      </c>
      <c r="B136" s="30" t="s">
        <v>490</v>
      </c>
      <c r="C136" s="55" t="str">
        <f>INDEX([1]sample!D:D,MATCH(A136,[1]sample!E:E,0))</f>
        <v>SPF80_2</v>
      </c>
      <c r="D136" s="55" t="s">
        <v>602</v>
      </c>
      <c r="E136" s="55" t="s">
        <v>601</v>
      </c>
      <c r="F136" s="30">
        <v>3</v>
      </c>
      <c r="G136" s="30" t="s">
        <v>5</v>
      </c>
      <c r="H136" s="30">
        <v>1</v>
      </c>
      <c r="I136" s="30" t="s">
        <v>526</v>
      </c>
      <c r="J136" s="30">
        <f>INDEX([1]sample!L:L,MATCH('seq_1~3_long'!A136,[1]sample!E:E,0))</f>
        <v>1.7310397057232498E-2</v>
      </c>
      <c r="K136" s="35">
        <v>1.7310397057232498E-2</v>
      </c>
      <c r="L136" s="30">
        <v>1.7116693448338483E-2</v>
      </c>
      <c r="M136" s="30">
        <v>7010.6998388551729</v>
      </c>
      <c r="N136" s="30" t="str">
        <f t="shared" si="5"/>
        <v>N</v>
      </c>
      <c r="O136" s="30" t="e">
        <f>INDEX([2]npo_list_merged!$A:$A,MATCH(B136,[2]npo_list_merged!$A:$A,0))</f>
        <v>#N/A</v>
      </c>
      <c r="P136" s="30" t="e">
        <f>INDEX([3]out_parameter_kmer!$C:$C,MATCH(B136,[3]out_parameter_kmer!$A:$A,0))</f>
        <v>#N/A</v>
      </c>
      <c r="Q136" s="30" t="e">
        <f>INDEX([3]out_parameter_kmer!$G:$G,MATCH(B136,[3]out_parameter_kmer!$A:$A,0))</f>
        <v>#N/A</v>
      </c>
    </row>
    <row r="137" spans="1:17" ht="16" x14ac:dyDescent="0.2">
      <c r="A137" s="30" t="s">
        <v>275</v>
      </c>
      <c r="B137" s="30" t="s">
        <v>491</v>
      </c>
      <c r="C137" s="55" t="str">
        <f>INDEX([1]sample!D:D,MATCH(A137,[1]sample!E:E,0))</f>
        <v>SPF80_3</v>
      </c>
      <c r="D137" s="55" t="s">
        <v>600</v>
      </c>
      <c r="E137" s="55" t="s">
        <v>599</v>
      </c>
      <c r="F137" s="30">
        <v>3</v>
      </c>
      <c r="G137" s="30" t="s">
        <v>5</v>
      </c>
      <c r="H137" s="30">
        <v>1</v>
      </c>
      <c r="I137" s="30" t="s">
        <v>526</v>
      </c>
      <c r="J137" s="30">
        <f>INDEX([1]sample!L:L,MATCH('seq_1~3_long'!A137,[1]sample!E:E,0))</f>
        <v>4.616105881928674E-2</v>
      </c>
      <c r="K137" s="35">
        <v>4.616105881928674E-2</v>
      </c>
      <c r="L137" s="30">
        <v>-5.1257807064970448E-2</v>
      </c>
      <c r="M137" s="30">
        <v>-2341.1067868724317</v>
      </c>
      <c r="N137" s="30" t="str">
        <f t="shared" si="5"/>
        <v>N</v>
      </c>
      <c r="O137" s="30" t="e">
        <f>INDEX([2]npo_list_merged!$A:$A,MATCH(B137,[2]npo_list_merged!$A:$A,0))</f>
        <v>#N/A</v>
      </c>
      <c r="P137" s="30" t="e">
        <f>INDEX([3]out_parameter_kmer!$C:$C,MATCH(B137,[3]out_parameter_kmer!$A:$A,0))</f>
        <v>#N/A</v>
      </c>
      <c r="Q137" s="30" t="e">
        <f>INDEX([3]out_parameter_kmer!$G:$G,MATCH(B137,[3]out_parameter_kmer!$A:$A,0))</f>
        <v>#N/A</v>
      </c>
    </row>
    <row r="138" spans="1:17" ht="16" x14ac:dyDescent="0.2">
      <c r="A138" s="30" t="s">
        <v>276</v>
      </c>
      <c r="B138" s="30" t="s">
        <v>492</v>
      </c>
      <c r="C138" s="55" t="str">
        <f>INDEX([1]sample!D:D,MATCH(A138,[1]sample!E:E,0))</f>
        <v>SPF41_1</v>
      </c>
      <c r="D138" s="55" t="s">
        <v>598</v>
      </c>
      <c r="E138" s="55" t="s">
        <v>597</v>
      </c>
      <c r="F138" s="30">
        <v>3</v>
      </c>
      <c r="G138" s="30" t="s">
        <v>5</v>
      </c>
      <c r="H138" s="30">
        <v>1</v>
      </c>
      <c r="I138" s="30" t="s">
        <v>527</v>
      </c>
      <c r="J138" s="30">
        <f>INDEX([1]sample!L:L,MATCH('seq_1~3_long'!A138,[1]sample!E:E,0))</f>
        <v>1.623604253843141E-2</v>
      </c>
      <c r="K138" s="35">
        <v>1.623604253843141E-2</v>
      </c>
      <c r="L138" s="30">
        <v>1.1857116485776224E-2</v>
      </c>
      <c r="M138" s="30">
        <v>10120.504436635314</v>
      </c>
      <c r="N138" s="30" t="str">
        <f t="shared" si="5"/>
        <v>N</v>
      </c>
      <c r="O138" s="30" t="e">
        <f>INDEX([2]npo_list_merged!$A:$A,MATCH(B138,[2]npo_list_merged!$A:$A,0))</f>
        <v>#N/A</v>
      </c>
      <c r="P138" s="30" t="e">
        <f>INDEX([3]out_parameter_kmer!$C:$C,MATCH(B138,[3]out_parameter_kmer!$A:$A,0))</f>
        <v>#N/A</v>
      </c>
      <c r="Q138" s="30" t="e">
        <f>INDEX([3]out_parameter_kmer!$G:$G,MATCH(B138,[3]out_parameter_kmer!$A:$A,0))</f>
        <v>#N/A</v>
      </c>
    </row>
    <row r="139" spans="1:17" ht="16" x14ac:dyDescent="0.2">
      <c r="A139" s="30" t="s">
        <v>277</v>
      </c>
      <c r="B139" s="30" t="s">
        <v>493</v>
      </c>
      <c r="C139" s="55" t="str">
        <f>INDEX([1]sample!D:D,MATCH(A139,[1]sample!E:E,0))</f>
        <v>SPF41_2</v>
      </c>
      <c r="D139" s="55" t="s">
        <v>596</v>
      </c>
      <c r="E139" s="55" t="s">
        <v>595</v>
      </c>
      <c r="F139" s="30">
        <v>3</v>
      </c>
      <c r="G139" s="30" t="s">
        <v>5</v>
      </c>
      <c r="H139" s="30">
        <v>1</v>
      </c>
      <c r="I139" s="30" t="s">
        <v>527</v>
      </c>
      <c r="J139" s="30">
        <f>INDEX([1]sample!L:L,MATCH('seq_1~3_long'!A139,[1]sample!E:E,0))</f>
        <v>2.8044073475472421E-2</v>
      </c>
      <c r="K139" s="35">
        <v>2.8044073475472421E-2</v>
      </c>
      <c r="L139" s="30">
        <v>2.6251748172788636E-2</v>
      </c>
      <c r="M139" s="30">
        <v>4571.1241480057515</v>
      </c>
      <c r="N139" s="30" t="str">
        <f t="shared" si="5"/>
        <v>N</v>
      </c>
      <c r="O139" s="30" t="e">
        <f>INDEX([2]npo_list_merged!$A:$A,MATCH(B139,[2]npo_list_merged!$A:$A,0))</f>
        <v>#N/A</v>
      </c>
      <c r="P139" s="30" t="e">
        <f>INDEX([3]out_parameter_kmer!$C:$C,MATCH(B139,[3]out_parameter_kmer!$A:$A,0))</f>
        <v>#N/A</v>
      </c>
      <c r="Q139" s="30" t="e">
        <f>INDEX([3]out_parameter_kmer!$G:$G,MATCH(B139,[3]out_parameter_kmer!$A:$A,0))</f>
        <v>#N/A</v>
      </c>
    </row>
    <row r="140" spans="1:17" ht="16" x14ac:dyDescent="0.2">
      <c r="A140" s="30" t="s">
        <v>278</v>
      </c>
      <c r="B140" s="30" t="s">
        <v>494</v>
      </c>
      <c r="C140" s="55" t="str">
        <f>INDEX([1]sample!D:D,MATCH(A140,[1]sample!E:E,0))</f>
        <v>SPF41_3</v>
      </c>
      <c r="D140" s="55" t="s">
        <v>594</v>
      </c>
      <c r="E140" s="55" t="s">
        <v>593</v>
      </c>
      <c r="F140" s="30">
        <v>3</v>
      </c>
      <c r="G140" s="30" t="s">
        <v>5</v>
      </c>
      <c r="H140" s="30">
        <v>1</v>
      </c>
      <c r="I140" s="30" t="s">
        <v>527</v>
      </c>
      <c r="J140" s="30">
        <f>INDEX([1]sample!L:L,MATCH('seq_1~3_long'!A140,[1]sample!E:E,0))</f>
        <v>1.3284034804171185E-2</v>
      </c>
      <c r="K140" s="35">
        <v>1.3284034804171185E-2</v>
      </c>
      <c r="L140" s="30">
        <v>-1.1118930245416636E-2</v>
      </c>
      <c r="M140" s="30">
        <v>-10792.405146121455</v>
      </c>
      <c r="N140" s="30" t="str">
        <f t="shared" si="5"/>
        <v>N</v>
      </c>
      <c r="O140" s="30" t="e">
        <f>INDEX([2]npo_list_merged!$A:$A,MATCH(B140,[2]npo_list_merged!$A:$A,0))</f>
        <v>#N/A</v>
      </c>
      <c r="P140" s="30" t="e">
        <f>INDEX([3]out_parameter_kmer!$C:$C,MATCH(B140,[3]out_parameter_kmer!$A:$A,0))</f>
        <v>#N/A</v>
      </c>
      <c r="Q140" s="30" t="e">
        <f>INDEX([3]out_parameter_kmer!$G:$G,MATCH(B140,[3]out_parameter_kmer!$A:$A,0))</f>
        <v>#N/A</v>
      </c>
    </row>
    <row r="141" spans="1:17" ht="16" x14ac:dyDescent="0.2">
      <c r="A141" s="30" t="s">
        <v>279</v>
      </c>
      <c r="B141" s="30" t="s">
        <v>495</v>
      </c>
      <c r="C141" s="55" t="str">
        <f>INDEX([1]sample!D:D,MATCH(A141,[1]sample!E:E,0))</f>
        <v>SPF5_1</v>
      </c>
      <c r="D141" s="55" t="s">
        <v>592</v>
      </c>
      <c r="E141" s="55" t="s">
        <v>591</v>
      </c>
      <c r="F141" s="30">
        <v>3</v>
      </c>
      <c r="G141" s="30" t="s">
        <v>5</v>
      </c>
      <c r="H141" s="30">
        <v>1</v>
      </c>
      <c r="I141" s="30" t="s">
        <v>528</v>
      </c>
      <c r="J141" s="30">
        <f>INDEX([1]sample!L:L,MATCH('seq_1~3_long'!A141,[1]sample!E:E,0))</f>
        <v>0.67455399061032872</v>
      </c>
      <c r="K141" s="35">
        <v>0.67455399061032872</v>
      </c>
      <c r="L141" s="30">
        <v>-2.6759251213035878E-2</v>
      </c>
      <c r="M141" s="30">
        <v>-4484.4304141642615</v>
      </c>
      <c r="N141" s="30" t="str">
        <f t="shared" si="5"/>
        <v>N</v>
      </c>
      <c r="O141" s="30" t="e">
        <f>INDEX([2]npo_list_merged!$A:$A,MATCH(B141,[2]npo_list_merged!$A:$A,0))</f>
        <v>#N/A</v>
      </c>
      <c r="P141" s="30" t="e">
        <f>INDEX([3]out_parameter_kmer!$C:$C,MATCH(B141,[3]out_parameter_kmer!$A:$A,0))</f>
        <v>#N/A</v>
      </c>
      <c r="Q141" s="30" t="e">
        <f>INDEX([3]out_parameter_kmer!$G:$G,MATCH(B141,[3]out_parameter_kmer!$A:$A,0))</f>
        <v>#N/A</v>
      </c>
    </row>
    <row r="142" spans="1:17" ht="16" x14ac:dyDescent="0.2">
      <c r="A142" s="30" t="s">
        <v>280</v>
      </c>
      <c r="B142" s="30" t="s">
        <v>496</v>
      </c>
      <c r="C142" s="55" t="str">
        <f>INDEX([1]sample!D:D,MATCH(A142,[1]sample!E:E,0))</f>
        <v>SPF5_2</v>
      </c>
      <c r="D142" s="55" t="s">
        <v>590</v>
      </c>
      <c r="E142" s="55" t="s">
        <v>589</v>
      </c>
      <c r="F142" s="30">
        <v>3</v>
      </c>
      <c r="G142" s="30" t="s">
        <v>5</v>
      </c>
      <c r="H142" s="30">
        <v>1</v>
      </c>
      <c r="I142" s="30" t="s">
        <v>528</v>
      </c>
      <c r="J142" s="30">
        <f>INDEX([1]sample!L:L,MATCH('seq_1~3_long'!A142,[1]sample!E:E,0))</f>
        <v>0.92845070422535203</v>
      </c>
      <c r="K142" s="35">
        <v>0.92845070422535203</v>
      </c>
      <c r="L142" s="30">
        <v>-1.2503029446090936E-2</v>
      </c>
      <c r="M142" s="30">
        <v>-9597.6739491338176</v>
      </c>
      <c r="N142" s="30" t="str">
        <f t="shared" si="5"/>
        <v>N</v>
      </c>
      <c r="O142" s="30" t="e">
        <f>INDEX([2]npo_list_merged!$A:$A,MATCH(B142,[2]npo_list_merged!$A:$A,0))</f>
        <v>#N/A</v>
      </c>
      <c r="P142" s="30" t="e">
        <f>INDEX([3]out_parameter_kmer!$C:$C,MATCH(B142,[3]out_parameter_kmer!$A:$A,0))</f>
        <v>#N/A</v>
      </c>
      <c r="Q142" s="30" t="e">
        <f>INDEX([3]out_parameter_kmer!$G:$G,MATCH(B142,[3]out_parameter_kmer!$A:$A,0))</f>
        <v>#N/A</v>
      </c>
    </row>
    <row r="143" spans="1:17" ht="16" x14ac:dyDescent="0.2">
      <c r="A143" s="30" t="s">
        <v>281</v>
      </c>
      <c r="B143" s="30" t="s">
        <v>497</v>
      </c>
      <c r="C143" s="55" t="str">
        <f>INDEX([1]sample!D:D,MATCH(A143,[1]sample!E:E,0))</f>
        <v>SPF5_3</v>
      </c>
      <c r="D143" s="55" t="s">
        <v>588</v>
      </c>
      <c r="E143" s="55" t="s">
        <v>587</v>
      </c>
      <c r="F143" s="30">
        <v>3</v>
      </c>
      <c r="G143" s="30" t="s">
        <v>5</v>
      </c>
      <c r="H143" s="30">
        <v>1</v>
      </c>
      <c r="I143" s="30" t="s">
        <v>528</v>
      </c>
      <c r="J143" s="30">
        <f>INDEX([1]sample!L:L,MATCH('seq_1~3_long'!A143,[1]sample!E:E,0))</f>
        <v>1.1147417840375589</v>
      </c>
      <c r="K143" s="35">
        <v>1.1147417840375589</v>
      </c>
      <c r="L143" s="30">
        <v>4.6321186582565545E-2</v>
      </c>
      <c r="M143" s="30">
        <v>2590.6072113697933</v>
      </c>
      <c r="N143" s="30" t="str">
        <f t="shared" si="5"/>
        <v>N</v>
      </c>
      <c r="O143" s="30" t="e">
        <f>INDEX([2]npo_list_merged!$A:$A,MATCH(B143,[2]npo_list_merged!$A:$A,0))</f>
        <v>#N/A</v>
      </c>
      <c r="P143" s="30" t="e">
        <f>INDEX([3]out_parameter_kmer!$C:$C,MATCH(B143,[3]out_parameter_kmer!$A:$A,0))</f>
        <v>#N/A</v>
      </c>
      <c r="Q143" s="30" t="e">
        <f>INDEX([3]out_parameter_kmer!$G:$G,MATCH(B143,[3]out_parameter_kmer!$A:$A,0))</f>
        <v>#N/A</v>
      </c>
    </row>
    <row r="144" spans="1:17" ht="16" x14ac:dyDescent="0.2">
      <c r="A144" s="30" t="s">
        <v>282</v>
      </c>
      <c r="B144" s="30" t="s">
        <v>498</v>
      </c>
      <c r="C144" s="55" t="str">
        <f>INDEX([1]sample!D:D,MATCH(A144,[1]sample!E:E,0))</f>
        <v>SPF_1</v>
      </c>
      <c r="D144" s="55" t="s">
        <v>586</v>
      </c>
      <c r="E144" s="55" t="s">
        <v>585</v>
      </c>
      <c r="F144" s="30">
        <v>3</v>
      </c>
      <c r="G144" s="30" t="s">
        <v>4</v>
      </c>
      <c r="H144" s="30">
        <v>1</v>
      </c>
      <c r="I144" s="30" t="s">
        <v>528</v>
      </c>
      <c r="J144" s="30">
        <f>INDEX([1]sample!L:L,MATCH('seq_1~3_long'!A144,[1]sample!E:E,0))</f>
        <v>0.2228765839366498</v>
      </c>
      <c r="K144" s="35">
        <v>0.2228765839366498</v>
      </c>
      <c r="L144" s="30">
        <v>2.3206729931305212E-2</v>
      </c>
      <c r="M144" s="30">
        <v>5170.9137976446846</v>
      </c>
      <c r="N144" s="30" t="str">
        <f t="shared" si="5"/>
        <v>N</v>
      </c>
      <c r="O144" s="30" t="e">
        <f>INDEX([2]npo_list_merged!$A:$A,MATCH(B144,[2]npo_list_merged!$A:$A,0))</f>
        <v>#N/A</v>
      </c>
      <c r="P144" s="30" t="e">
        <f>INDEX([3]out_parameter_kmer!$C:$C,MATCH(B144,[3]out_parameter_kmer!$A:$A,0))</f>
        <v>#N/A</v>
      </c>
      <c r="Q144" s="30" t="e">
        <f>INDEX([3]out_parameter_kmer!$G:$G,MATCH(B144,[3]out_parameter_kmer!$A:$A,0))</f>
        <v>#N/A</v>
      </c>
    </row>
    <row r="145" spans="1:17" ht="16" x14ac:dyDescent="0.2">
      <c r="A145" s="30" t="s">
        <v>283</v>
      </c>
      <c r="B145" s="30" t="s">
        <v>499</v>
      </c>
      <c r="C145" s="55" t="str">
        <f>INDEX([1]sample!D:D,MATCH(A145,[1]sample!E:E,0))</f>
        <v>SPF_2</v>
      </c>
      <c r="D145" s="55" t="s">
        <v>584</v>
      </c>
      <c r="E145" s="55" t="s">
        <v>583</v>
      </c>
      <c r="F145" s="30">
        <v>3</v>
      </c>
      <c r="G145" s="30" t="s">
        <v>4</v>
      </c>
      <c r="H145" s="30">
        <v>1</v>
      </c>
      <c r="I145" s="30" t="s">
        <v>528</v>
      </c>
      <c r="J145" s="30">
        <f>INDEX([1]sample!L:L,MATCH('seq_1~3_long'!A145,[1]sample!E:E,0))</f>
        <v>0.27306071541907434</v>
      </c>
      <c r="K145" s="35">
        <v>0.27306071541907434</v>
      </c>
      <c r="L145" s="30">
        <v>4.5629136982228417E-2</v>
      </c>
      <c r="M145" s="30">
        <v>2629.8985239790413</v>
      </c>
      <c r="N145" s="30" t="str">
        <f t="shared" si="5"/>
        <v>N</v>
      </c>
      <c r="O145" s="30" t="e">
        <f>INDEX([2]npo_list_merged!$A:$A,MATCH(B145,[2]npo_list_merged!$A:$A,0))</f>
        <v>#N/A</v>
      </c>
      <c r="P145" s="30" t="e">
        <f>INDEX([3]out_parameter_kmer!$C:$C,MATCH(B145,[3]out_parameter_kmer!$A:$A,0))</f>
        <v>#N/A</v>
      </c>
      <c r="Q145" s="30" t="e">
        <f>INDEX([3]out_parameter_kmer!$G:$G,MATCH(B145,[3]out_parameter_kmer!$A:$A,0))</f>
        <v>#N/A</v>
      </c>
    </row>
    <row r="146" spans="1:17" ht="16" x14ac:dyDescent="0.2">
      <c r="A146" s="30" t="s">
        <v>284</v>
      </c>
      <c r="B146" s="30" t="s">
        <v>500</v>
      </c>
      <c r="C146" s="55" t="str">
        <f>INDEX([1]sample!D:D,MATCH(A146,[1]sample!E:E,0))</f>
        <v>SPF_3</v>
      </c>
      <c r="D146" s="55" t="s">
        <v>582</v>
      </c>
      <c r="E146" s="55" t="s">
        <v>581</v>
      </c>
      <c r="F146" s="30">
        <v>3</v>
      </c>
      <c r="G146" s="30" t="s">
        <v>4</v>
      </c>
      <c r="H146" s="30">
        <v>1</v>
      </c>
      <c r="I146" s="30" t="s">
        <v>528</v>
      </c>
      <c r="J146" s="30">
        <f>INDEX([1]sample!L:L,MATCH('seq_1~3_long'!A146,[1]sample!E:E,0))</f>
        <v>0.28929675795750576</v>
      </c>
      <c r="K146" s="35">
        <v>0.28929675795750576</v>
      </c>
      <c r="L146" s="30">
        <v>4.6598006422700188E-3</v>
      </c>
      <c r="M146" s="30">
        <v>25752.174655596871</v>
      </c>
      <c r="N146" s="30" t="str">
        <f t="shared" si="5"/>
        <v>N</v>
      </c>
      <c r="O146" s="30" t="e">
        <f>INDEX([2]npo_list_merged!$A:$A,MATCH(B146,[2]npo_list_merged!$A:$A,0))</f>
        <v>#N/A</v>
      </c>
      <c r="P146" s="30" t="e">
        <f>INDEX([3]out_parameter_kmer!$C:$C,MATCH(B146,[3]out_parameter_kmer!$A:$A,0))</f>
        <v>#N/A</v>
      </c>
      <c r="Q146" s="30" t="e">
        <f>INDEX([3]out_parameter_kmer!$G:$G,MATCH(B146,[3]out_parameter_kmer!$A:$A,0))</f>
        <v>#N/A</v>
      </c>
    </row>
    <row r="147" spans="1:17" ht="16" x14ac:dyDescent="0.2">
      <c r="A147" s="30" t="s">
        <v>285</v>
      </c>
      <c r="B147" s="30" t="s">
        <v>501</v>
      </c>
      <c r="C147" s="55" t="str">
        <f>INDEX([1]sample!D:D,MATCH(A147,[1]sample!E:E,0))</f>
        <v>SPN_1</v>
      </c>
      <c r="D147" s="55" t="s">
        <v>580</v>
      </c>
      <c r="E147" s="55" t="s">
        <v>579</v>
      </c>
      <c r="F147" s="30">
        <v>3</v>
      </c>
      <c r="G147" s="30" t="s">
        <v>4</v>
      </c>
      <c r="H147" s="30">
        <v>1</v>
      </c>
      <c r="I147" s="30" t="s">
        <v>525</v>
      </c>
      <c r="J147" s="30">
        <f>INDEX([1]sample!L:L,MATCH('seq_1~3_long'!A147,[1]sample!E:E,0))</f>
        <v>0.54316942310388849</v>
      </c>
      <c r="K147" s="35">
        <v>0.54316942310388849</v>
      </c>
      <c r="L147" s="30">
        <v>-1.5132817927372005E-2</v>
      </c>
      <c r="M147" s="30">
        <v>-7929.7854884611988</v>
      </c>
      <c r="N147" s="30" t="str">
        <f t="shared" si="5"/>
        <v>N</v>
      </c>
      <c r="O147" s="30" t="e">
        <f>INDEX([2]npo_list_merged!$A:$A,MATCH(B147,[2]npo_list_merged!$A:$A,0))</f>
        <v>#N/A</v>
      </c>
      <c r="P147" s="30" t="e">
        <f>INDEX([3]out_parameter_kmer!$C:$C,MATCH(B147,[3]out_parameter_kmer!$A:$A,0))</f>
        <v>#N/A</v>
      </c>
      <c r="Q147" s="30" t="e">
        <f>INDEX([3]out_parameter_kmer!$G:$G,MATCH(B147,[3]out_parameter_kmer!$A:$A,0))</f>
        <v>#N/A</v>
      </c>
    </row>
    <row r="148" spans="1:17" ht="16" x14ac:dyDescent="0.2">
      <c r="A148" s="30" t="s">
        <v>286</v>
      </c>
      <c r="B148" s="30" t="s">
        <v>502</v>
      </c>
      <c r="C148" s="55" t="str">
        <f>INDEX([1]sample!D:D,MATCH(A148,[1]sample!E:E,0))</f>
        <v>SPN_2</v>
      </c>
      <c r="D148" s="55" t="s">
        <v>578</v>
      </c>
      <c r="E148" s="55" t="s">
        <v>577</v>
      </c>
      <c r="F148" s="30">
        <v>3</v>
      </c>
      <c r="G148" s="30" t="s">
        <v>4</v>
      </c>
      <c r="H148" s="30">
        <v>1</v>
      </c>
      <c r="I148" s="30" t="s">
        <v>525</v>
      </c>
      <c r="J148" s="30">
        <f>INDEX([1]sample!L:L,MATCH('seq_1~3_long'!A148,[1]sample!E:E,0))</f>
        <v>0.52250536896406652</v>
      </c>
      <c r="K148" s="35">
        <v>0.52250536896406652</v>
      </c>
      <c r="L148" s="30">
        <v>3.4002703696564558E-2</v>
      </c>
      <c r="M148" s="30">
        <v>3529.1311264793371</v>
      </c>
      <c r="N148" s="30" t="str">
        <f t="shared" si="5"/>
        <v>N</v>
      </c>
      <c r="O148" s="30" t="e">
        <f>INDEX([2]npo_list_merged!$A:$A,MATCH(B148,[2]npo_list_merged!$A:$A,0))</f>
        <v>#N/A</v>
      </c>
      <c r="P148" s="30" t="e">
        <f>INDEX([3]out_parameter_kmer!$C:$C,MATCH(B148,[3]out_parameter_kmer!$A:$A,0))</f>
        <v>#N/A</v>
      </c>
      <c r="Q148" s="30" t="e">
        <f>INDEX([3]out_parameter_kmer!$G:$G,MATCH(B148,[3]out_parameter_kmer!$A:$A,0))</f>
        <v>#N/A</v>
      </c>
    </row>
    <row r="149" spans="1:17" ht="16" x14ac:dyDescent="0.2">
      <c r="A149" s="30" t="s">
        <v>287</v>
      </c>
      <c r="B149" s="30" t="s">
        <v>503</v>
      </c>
      <c r="C149" s="55" t="str">
        <f>INDEX([1]sample!D:D,MATCH(A149,[1]sample!E:E,0))</f>
        <v>SPN_3</v>
      </c>
      <c r="D149" s="55" t="s">
        <v>576</v>
      </c>
      <c r="E149" s="55" t="s">
        <v>575</v>
      </c>
      <c r="F149" s="30">
        <v>3</v>
      </c>
      <c r="G149" s="30" t="s">
        <v>4</v>
      </c>
      <c r="H149" s="30">
        <v>1</v>
      </c>
      <c r="I149" s="30" t="s">
        <v>525</v>
      </c>
      <c r="J149" s="30">
        <f>INDEX([1]sample!L:L,MATCH('seq_1~3_long'!A149,[1]sample!E:E,0))</f>
        <v>0.56235747337658004</v>
      </c>
      <c r="K149" s="35">
        <v>0.56235747337658004</v>
      </c>
      <c r="L149" s="30">
        <v>4.2860938580879887E-2</v>
      </c>
      <c r="M149" s="30">
        <v>2799.752034677364</v>
      </c>
      <c r="N149" s="30" t="str">
        <f t="shared" si="5"/>
        <v>N</v>
      </c>
      <c r="O149" s="30" t="e">
        <f>INDEX([2]npo_list_merged!$A:$A,MATCH(B149,[2]npo_list_merged!$A:$A,0))</f>
        <v>#N/A</v>
      </c>
      <c r="P149" s="30" t="e">
        <f>INDEX([3]out_parameter_kmer!$C:$C,MATCH(B149,[3]out_parameter_kmer!$A:$A,0))</f>
        <v>#N/A</v>
      </c>
      <c r="Q149" s="30" t="e">
        <f>INDEX([3]out_parameter_kmer!$G:$G,MATCH(B149,[3]out_parameter_kmer!$A:$A,0))</f>
        <v>#N/A</v>
      </c>
    </row>
    <row r="150" spans="1:17" ht="16" x14ac:dyDescent="0.2">
      <c r="A150" s="30" t="s">
        <v>291</v>
      </c>
      <c r="B150" s="30" t="s">
        <v>504</v>
      </c>
      <c r="C150" s="55" t="str">
        <f>INDEX([1]sample!D:D,MATCH(A150,[1]sample!E:E,0))</f>
        <v>SNF80_1</v>
      </c>
      <c r="D150" s="55" t="s">
        <v>574</v>
      </c>
      <c r="E150" s="55" t="s">
        <v>573</v>
      </c>
      <c r="F150" s="30">
        <v>3</v>
      </c>
      <c r="G150" s="30" t="s">
        <v>5</v>
      </c>
      <c r="H150" s="30">
        <v>1</v>
      </c>
      <c r="I150" s="30" t="s">
        <v>526</v>
      </c>
      <c r="J150" s="30">
        <f>INDEX([1]sample!L:L,MATCH('seq_1~3_long'!A150,[1]sample!E:E,0))</f>
        <v>4.3275992643081247E-2</v>
      </c>
      <c r="K150" s="35">
        <v>4.3275992643081247E-2</v>
      </c>
      <c r="L150" s="30">
        <v>9.0889180844276867E-3</v>
      </c>
      <c r="M150" s="30">
        <v>13202.891574696834</v>
      </c>
      <c r="N150" s="30" t="str">
        <f t="shared" si="5"/>
        <v>N</v>
      </c>
      <c r="O150" s="30" t="e">
        <f>INDEX([2]npo_list_merged!$A:$A,MATCH(B150,[2]npo_list_merged!$A:$A,0))</f>
        <v>#N/A</v>
      </c>
      <c r="P150" s="30" t="e">
        <f>INDEX([3]out_parameter_kmer!$C:$C,MATCH(B150,[3]out_parameter_kmer!$A:$A,0))</f>
        <v>#N/A</v>
      </c>
      <c r="Q150" s="30" t="e">
        <f>INDEX([3]out_parameter_kmer!$G:$G,MATCH(B150,[3]out_parameter_kmer!$A:$A,0))</f>
        <v>#N/A</v>
      </c>
    </row>
    <row r="151" spans="1:17" ht="16" x14ac:dyDescent="0.2">
      <c r="A151" s="30" t="s">
        <v>292</v>
      </c>
      <c r="B151" s="30" t="s">
        <v>505</v>
      </c>
      <c r="C151" s="55" t="str">
        <f>INDEX([1]sample!D:D,MATCH(A151,[1]sample!E:E,0))</f>
        <v>SNF80_2</v>
      </c>
      <c r="D151" s="55" t="s">
        <v>572</v>
      </c>
      <c r="E151" s="55" t="s">
        <v>571</v>
      </c>
      <c r="F151" s="30">
        <v>3</v>
      </c>
      <c r="G151" s="30" t="s">
        <v>5</v>
      </c>
      <c r="H151" s="30">
        <v>1</v>
      </c>
      <c r="I151" s="30" t="s">
        <v>526</v>
      </c>
      <c r="J151" s="30">
        <f>INDEX([1]sample!L:L,MATCH('seq_1~3_long'!A151,[1]sample!E:E,0))</f>
        <v>0.11107504778390861</v>
      </c>
      <c r="K151" s="37">
        <v>0.11107504778390861</v>
      </c>
      <c r="L151" s="30">
        <v>4.9089384983914089E-2</v>
      </c>
      <c r="M151" s="30">
        <v>2444.5203385481877</v>
      </c>
      <c r="N151" s="30" t="str">
        <f t="shared" si="5"/>
        <v>N</v>
      </c>
      <c r="O151" s="30" t="e">
        <f>INDEX([2]npo_list_merged!$A:$A,MATCH(B151,[2]npo_list_merged!$A:$A,0))</f>
        <v>#N/A</v>
      </c>
      <c r="P151" s="30" t="e">
        <f>INDEX([3]out_parameter_kmer!$C:$C,MATCH(B151,[3]out_parameter_kmer!$A:$A,0))</f>
        <v>#N/A</v>
      </c>
      <c r="Q151" s="30" t="e">
        <f>INDEX([3]out_parameter_kmer!$G:$G,MATCH(B151,[3]out_parameter_kmer!$A:$A,0))</f>
        <v>#N/A</v>
      </c>
    </row>
    <row r="152" spans="1:17" ht="16" x14ac:dyDescent="0.2">
      <c r="A152" s="30" t="s">
        <v>293</v>
      </c>
      <c r="B152" s="30" t="s">
        <v>506</v>
      </c>
      <c r="C152" s="55" t="str">
        <f>INDEX([1]sample!D:D,MATCH(A152,[1]sample!E:E,0))</f>
        <v>SNF80_3</v>
      </c>
      <c r="D152" s="55" t="s">
        <v>570</v>
      </c>
      <c r="E152" s="55" t="s">
        <v>569</v>
      </c>
      <c r="F152" s="30">
        <v>3</v>
      </c>
      <c r="G152" s="30" t="s">
        <v>5</v>
      </c>
      <c r="H152" s="30">
        <v>1</v>
      </c>
      <c r="I152" s="30" t="s">
        <v>526</v>
      </c>
      <c r="J152" s="30">
        <f>INDEX([1]sample!L:L,MATCH('seq_1~3_long'!A152,[1]sample!E:E,0))</f>
        <v>3.4620794114464996E-2</v>
      </c>
      <c r="K152" s="35">
        <v>3.4620794114464996E-2</v>
      </c>
      <c r="L152" s="30">
        <v>-5.9977632029217885E-4</v>
      </c>
      <c r="M152" s="30">
        <v>-200074.58770886861</v>
      </c>
      <c r="N152" s="30" t="str">
        <f t="shared" si="5"/>
        <v>N</v>
      </c>
      <c r="O152" s="30" t="e">
        <f>INDEX([2]npo_list_merged!$A:$A,MATCH(B152,[2]npo_list_merged!$A:$A,0))</f>
        <v>#N/A</v>
      </c>
      <c r="P152" s="30" t="e">
        <f>INDEX([3]out_parameter_kmer!$C:$C,MATCH(B152,[3]out_parameter_kmer!$A:$A,0))</f>
        <v>#N/A</v>
      </c>
      <c r="Q152" s="30" t="e">
        <f>INDEX([3]out_parameter_kmer!$G:$G,MATCH(B152,[3]out_parameter_kmer!$A:$A,0))</f>
        <v>#N/A</v>
      </c>
    </row>
    <row r="153" spans="1:17" ht="16" x14ac:dyDescent="0.2">
      <c r="A153" s="30" t="s">
        <v>294</v>
      </c>
      <c r="B153" s="30" t="s">
        <v>507</v>
      </c>
      <c r="C153" s="55" t="str">
        <f>INDEX([1]sample!D:D,MATCH(A153,[1]sample!E:E,0))</f>
        <v>SNF41_1</v>
      </c>
      <c r="D153" s="55" t="s">
        <v>568</v>
      </c>
      <c r="E153" s="55" t="s">
        <v>567</v>
      </c>
      <c r="F153" s="30">
        <v>3</v>
      </c>
      <c r="G153" s="30" t="s">
        <v>5</v>
      </c>
      <c r="H153" s="30">
        <v>1</v>
      </c>
      <c r="I153" s="30" t="s">
        <v>527</v>
      </c>
      <c r="J153" s="30">
        <f>INDEX([1]sample!L:L,MATCH('seq_1~3_long'!A153,[1]sample!E:E,0))</f>
        <v>0.11684518013631937</v>
      </c>
      <c r="K153" s="35">
        <v>0.11684518013631937</v>
      </c>
      <c r="L153" s="30">
        <v>5.2964862745802054E-2</v>
      </c>
      <c r="M153" s="30">
        <v>2265.6529967031979</v>
      </c>
      <c r="N153" s="30" t="str">
        <f t="shared" si="5"/>
        <v>N</v>
      </c>
      <c r="O153" s="30" t="e">
        <f>INDEX([2]npo_list_merged!$A:$A,MATCH(B153,[2]npo_list_merged!$A:$A,0))</f>
        <v>#N/A</v>
      </c>
      <c r="P153" s="30" t="e">
        <f>INDEX([3]out_parameter_kmer!$C:$C,MATCH(B153,[3]out_parameter_kmer!$A:$A,0))</f>
        <v>#N/A</v>
      </c>
      <c r="Q153" s="30" t="e">
        <f>INDEX([3]out_parameter_kmer!$G:$G,MATCH(B153,[3]out_parameter_kmer!$A:$A,0))</f>
        <v>#N/A</v>
      </c>
    </row>
    <row r="154" spans="1:17" ht="16" x14ac:dyDescent="0.2">
      <c r="A154" s="30" t="s">
        <v>295</v>
      </c>
      <c r="B154" s="30" t="s">
        <v>508</v>
      </c>
      <c r="C154" s="55" t="str">
        <f>INDEX([1]sample!D:D,MATCH(A154,[1]sample!E:E,0))</f>
        <v>SNF41_2</v>
      </c>
      <c r="D154" s="55" t="s">
        <v>566</v>
      </c>
      <c r="E154" s="55" t="s">
        <v>565</v>
      </c>
      <c r="F154" s="30">
        <v>3</v>
      </c>
      <c r="G154" s="30" t="s">
        <v>5</v>
      </c>
      <c r="H154" s="30">
        <v>1</v>
      </c>
      <c r="I154" s="30" t="s">
        <v>527</v>
      </c>
      <c r="J154" s="30">
        <f>INDEX([1]sample!L:L,MATCH('seq_1~3_long'!A154,[1]sample!E:E,0))</f>
        <v>5.3373724259800248E-2</v>
      </c>
      <c r="K154" s="35">
        <v>5.3373724259800248E-2</v>
      </c>
      <c r="L154" s="30">
        <v>4.9504614744116382E-2</v>
      </c>
      <c r="M154" s="30">
        <v>2424.0164400887898</v>
      </c>
      <c r="N154" s="30" t="str">
        <f t="shared" si="5"/>
        <v>N</v>
      </c>
      <c r="O154" s="30" t="e">
        <f>INDEX([2]npo_list_merged!$A:$A,MATCH(B154,[2]npo_list_merged!$A:$A,0))</f>
        <v>#N/A</v>
      </c>
      <c r="P154" s="30" t="e">
        <f>INDEX([3]out_parameter_kmer!$C:$C,MATCH(B154,[3]out_parameter_kmer!$A:$A,0))</f>
        <v>#N/A</v>
      </c>
      <c r="Q154" s="30" t="e">
        <f>INDEX([3]out_parameter_kmer!$G:$G,MATCH(B154,[3]out_parameter_kmer!$A:$A,0))</f>
        <v>#N/A</v>
      </c>
    </row>
    <row r="155" spans="1:17" ht="16" x14ac:dyDescent="0.2">
      <c r="A155" s="30" t="s">
        <v>296</v>
      </c>
      <c r="B155" s="30" t="s">
        <v>509</v>
      </c>
      <c r="C155" s="55" t="str">
        <f>INDEX([1]sample!D:D,MATCH(A155,[1]sample!E:E,0))</f>
        <v>SNF41_3</v>
      </c>
      <c r="D155" s="55" t="s">
        <v>564</v>
      </c>
      <c r="E155" s="55" t="s">
        <v>563</v>
      </c>
      <c r="F155" s="30">
        <v>3</v>
      </c>
      <c r="G155" s="30" t="s">
        <v>5</v>
      </c>
      <c r="H155" s="30">
        <v>1</v>
      </c>
      <c r="I155" s="30" t="s">
        <v>527</v>
      </c>
      <c r="J155" s="30">
        <f>INDEX([1]sample!L:L,MATCH('seq_1~3_long'!A155,[1]sample!E:E,0))</f>
        <v>5.6258790436005623E-2</v>
      </c>
      <c r="K155" s="35">
        <v>5.6258790436005623E-2</v>
      </c>
      <c r="L155" s="30">
        <v>2.3206729931305212E-2</v>
      </c>
      <c r="M155" s="30">
        <v>5170.9137976446846</v>
      </c>
      <c r="N155" s="30" t="str">
        <f t="shared" si="5"/>
        <v>N</v>
      </c>
      <c r="O155" s="30" t="e">
        <f>INDEX([2]npo_list_merged!$A:$A,MATCH(B155,[2]npo_list_merged!$A:$A,0))</f>
        <v>#N/A</v>
      </c>
      <c r="P155" s="30" t="e">
        <f>INDEX([3]out_parameter_kmer!$C:$C,MATCH(B155,[3]out_parameter_kmer!$A:$A,0))</f>
        <v>#N/A</v>
      </c>
      <c r="Q155" s="30" t="e">
        <f>INDEX([3]out_parameter_kmer!$G:$G,MATCH(B155,[3]out_parameter_kmer!$A:$A,0))</f>
        <v>#N/A</v>
      </c>
    </row>
    <row r="156" spans="1:17" ht="16" x14ac:dyDescent="0.2">
      <c r="A156" s="30" t="s">
        <v>300</v>
      </c>
      <c r="B156" s="30" t="s">
        <v>510</v>
      </c>
      <c r="C156" s="55" t="str">
        <f>INDEX([1]sample!D:D,MATCH(A156,[1]sample!E:E,0))</f>
        <v>SNF_1</v>
      </c>
      <c r="D156" s="55" t="s">
        <v>562</v>
      </c>
      <c r="E156" s="55" t="s">
        <v>561</v>
      </c>
      <c r="F156" s="30">
        <v>3</v>
      </c>
      <c r="G156" s="30" t="s">
        <v>4</v>
      </c>
      <c r="H156" s="30">
        <v>1</v>
      </c>
      <c r="I156" s="30" t="s">
        <v>528</v>
      </c>
      <c r="J156" s="30">
        <f>INDEX([1]sample!L:L,MATCH('seq_1~3_long'!A156,[1]sample!E:E,0))</f>
        <v>11.55816063080036</v>
      </c>
      <c r="K156" s="35">
        <v>5.7790803154001802</v>
      </c>
      <c r="L156" s="30">
        <v>20.788708627727299</v>
      </c>
      <c r="M156" s="30">
        <v>5.7723643228106978</v>
      </c>
      <c r="N156" s="30" t="str">
        <f t="shared" si="5"/>
        <v>Y</v>
      </c>
      <c r="O156" s="30" t="str">
        <f>INDEX([2]npo_list_merged!$A:$A,MATCH(B156,[2]npo_list_merged!$A:$A,0))</f>
        <v>C-CDC-SNF-Lu-1-1</v>
      </c>
      <c r="P156" s="30">
        <f>INDEX([3]out_parameter_kmer!$C:$C,MATCH(B156,[3]out_parameter_kmer!$A:$A,0))</f>
        <v>0.75567902147434796</v>
      </c>
      <c r="Q156" s="30">
        <f>INDEX([3]out_parameter_kmer!$G:$G,MATCH(B156,[3]out_parameter_kmer!$A:$A,0))</f>
        <v>16.822184599146201</v>
      </c>
    </row>
    <row r="157" spans="1:17" ht="16" x14ac:dyDescent="0.2">
      <c r="A157" s="30" t="s">
        <v>324</v>
      </c>
      <c r="B157" s="30" t="s">
        <v>445</v>
      </c>
      <c r="C157" s="55" t="str">
        <f>INDEX([1]sample!D:D,MATCH(A157,[1]sample!E:E,0))</f>
        <v>NMCB_1</v>
      </c>
      <c r="D157" s="55" t="s">
        <v>560</v>
      </c>
      <c r="E157" s="55" t="s">
        <v>559</v>
      </c>
      <c r="F157" s="30">
        <v>3</v>
      </c>
      <c r="G157" s="30" t="s">
        <v>151</v>
      </c>
      <c r="H157" s="30">
        <v>2</v>
      </c>
      <c r="I157" s="30" t="s">
        <v>148</v>
      </c>
      <c r="J157" s="30">
        <f>INDEX([1]sample!L:L,MATCH('seq_1~3_long'!A157,[1]sample!E:E,0))</f>
        <v>-1.8472951903822379E-2</v>
      </c>
      <c r="K157" s="36">
        <v>-1.8472951903822379E-2</v>
      </c>
      <c r="L157" s="30">
        <v>3.912387073905934E-2</v>
      </c>
      <c r="M157" s="30">
        <v>3067.1811794991422</v>
      </c>
      <c r="N157" s="30" t="str">
        <f t="shared" si="5"/>
        <v>N</v>
      </c>
      <c r="O157" s="30" t="e">
        <f>INDEX([2]npo_list_merged!$A:$A,MATCH(B157,[2]npo_list_merged!$A:$A,0))</f>
        <v>#N/A</v>
      </c>
      <c r="P157" s="30" t="e">
        <f>INDEX([3]out_parameter_kmer!$C:$C,MATCH(B157,[3]out_parameter_kmer!$A:$A,0))</f>
        <v>#N/A</v>
      </c>
      <c r="Q157" s="30" t="e">
        <f>INDEX([3]out_parameter_kmer!$G:$G,MATCH(B157,[3]out_parameter_kmer!$A:$A,0))</f>
        <v>#N/A</v>
      </c>
    </row>
    <row r="158" spans="1:17" ht="16" x14ac:dyDescent="0.2">
      <c r="A158" s="30" t="s">
        <v>302</v>
      </c>
      <c r="B158" s="30" t="s">
        <v>511</v>
      </c>
      <c r="C158" s="55" t="str">
        <f>INDEX([1]sample!D:D,MATCH(A158,[1]sample!E:E,0))</f>
        <v>SNF_3</v>
      </c>
      <c r="D158" s="55" t="s">
        <v>558</v>
      </c>
      <c r="E158" s="55" t="s">
        <v>557</v>
      </c>
      <c r="F158" s="30">
        <v>3</v>
      </c>
      <c r="G158" s="30" t="s">
        <v>4</v>
      </c>
      <c r="H158" s="30">
        <v>1</v>
      </c>
      <c r="I158" s="30" t="s">
        <v>528</v>
      </c>
      <c r="J158" s="30">
        <f>INDEX([1]sample!L:L,MATCH('seq_1~3_long'!A158,[1]sample!E:E,0))</f>
        <v>11.563742934896379</v>
      </c>
      <c r="K158" s="35">
        <v>5.7818714674481893</v>
      </c>
      <c r="L158" s="30">
        <v>32.645179200543232</v>
      </c>
      <c r="M158" s="30">
        <v>3.6758873113492707</v>
      </c>
      <c r="N158" s="30" t="str">
        <f t="shared" si="5"/>
        <v>Y</v>
      </c>
      <c r="O158" s="30" t="str">
        <f>INDEX([2]npo_list_merged!$A:$A,MATCH(B158,[2]npo_list_merged!$A:$A,0))</f>
        <v>C-CDC-SNF-Lu-3-1</v>
      </c>
      <c r="P158" s="30">
        <f>INDEX([3]out_parameter_kmer!$C:$C,MATCH(B158,[3]out_parameter_kmer!$A:$A,0))</f>
        <v>0.55585649713781404</v>
      </c>
      <c r="Q158" s="30">
        <f>INDEX([3]out_parameter_kmer!$G:$G,MATCH(B158,[3]out_parameter_kmer!$A:$A,0))</f>
        <v>17.014925709618598</v>
      </c>
    </row>
    <row r="159" spans="1:17" ht="16" x14ac:dyDescent="0.2">
      <c r="A159" s="30" t="s">
        <v>303</v>
      </c>
      <c r="B159" s="30" t="s">
        <v>512</v>
      </c>
      <c r="C159" s="55" t="str">
        <f>INDEX([1]sample!D:D,MATCH(A159,[1]sample!E:E,0))</f>
        <v>SNN_1</v>
      </c>
      <c r="D159" s="55" t="s">
        <v>556</v>
      </c>
      <c r="E159" s="55" t="s">
        <v>555</v>
      </c>
      <c r="F159" s="30">
        <v>3</v>
      </c>
      <c r="G159" s="30" t="s">
        <v>4</v>
      </c>
      <c r="H159" s="30">
        <v>1</v>
      </c>
      <c r="I159" s="30" t="s">
        <v>525</v>
      </c>
      <c r="J159" s="30">
        <f>INDEX([1]sample!L:L,MATCH('seq_1~3_long'!A159,[1]sample!E:E,0))</f>
        <v>12.035447631009697</v>
      </c>
      <c r="K159" s="35">
        <v>6.0177238155048487</v>
      </c>
      <c r="L159" s="30">
        <v>19.536929310637493</v>
      </c>
      <c r="M159" s="30">
        <v>6.1422139626958794</v>
      </c>
      <c r="N159" s="30" t="str">
        <f t="shared" si="5"/>
        <v>Y</v>
      </c>
      <c r="O159" s="30" t="str">
        <f>INDEX([2]npo_list_merged!$A:$A,MATCH(B159,[2]npo_list_merged!$A:$A,0))</f>
        <v>C-CDC-SNN-Lu-1-1</v>
      </c>
      <c r="P159" s="30">
        <f>INDEX([3]out_parameter_kmer!$C:$C,MATCH(B159,[3]out_parameter_kmer!$A:$A,0))</f>
        <v>0.66507209886885099</v>
      </c>
      <c r="Q159" s="30">
        <f>INDEX([3]out_parameter_kmer!$G:$G,MATCH(B159,[3]out_parameter_kmer!$A:$A,0))</f>
        <v>16.876201842825001</v>
      </c>
    </row>
    <row r="160" spans="1:17" ht="16" x14ac:dyDescent="0.2">
      <c r="A160" s="30" t="s">
        <v>304</v>
      </c>
      <c r="B160" s="30" t="s">
        <v>513</v>
      </c>
      <c r="C160" s="55" t="str">
        <f>INDEX([1]sample!D:D,MATCH(A160,[1]sample!E:E,0))</f>
        <v>SNN_2</v>
      </c>
      <c r="D160" s="55" t="s">
        <v>554</v>
      </c>
      <c r="E160" s="55" t="s">
        <v>553</v>
      </c>
      <c r="F160" s="30">
        <v>3</v>
      </c>
      <c r="G160" s="30" t="s">
        <v>4</v>
      </c>
      <c r="H160" s="30">
        <v>1</v>
      </c>
      <c r="I160" s="30" t="s">
        <v>525</v>
      </c>
      <c r="J160" s="30">
        <f>INDEX([1]sample!L:L,MATCH('seq_1~3_long'!A160,[1]sample!E:E,0))</f>
        <v>12.050101179261739</v>
      </c>
      <c r="K160" s="35">
        <v>6.0250505896308697</v>
      </c>
      <c r="L160" s="30">
        <v>31.166269204622772</v>
      </c>
      <c r="M160" s="30">
        <v>3.8503164819676545</v>
      </c>
      <c r="N160" s="30" t="str">
        <f t="shared" si="5"/>
        <v>Y</v>
      </c>
      <c r="O160" s="30" t="str">
        <f>INDEX([2]npo_list_merged!$A:$A,MATCH(B160,[2]npo_list_merged!$A:$A,0))</f>
        <v>C-CDC-SNN-Lu-2-1</v>
      </c>
      <c r="P160" s="30">
        <f>INDEX([3]out_parameter_kmer!$C:$C,MATCH(B160,[3]out_parameter_kmer!$A:$A,0))</f>
        <v>0.68776544253766003</v>
      </c>
      <c r="Q160" s="30">
        <f>INDEX([3]out_parameter_kmer!$G:$G,MATCH(B160,[3]out_parameter_kmer!$A:$A,0))</f>
        <v>16.886442805250802</v>
      </c>
    </row>
    <row r="161" spans="1:17" ht="16" x14ac:dyDescent="0.2">
      <c r="A161" s="30" t="s">
        <v>305</v>
      </c>
      <c r="B161" s="30" t="s">
        <v>514</v>
      </c>
      <c r="C161" s="55" t="str">
        <f>INDEX([1]sample!D:D,MATCH(A161,[1]sample!E:E,0))</f>
        <v>SNN_3</v>
      </c>
      <c r="D161" s="55" t="s">
        <v>552</v>
      </c>
      <c r="E161" s="55" t="s">
        <v>551</v>
      </c>
      <c r="F161" s="30">
        <v>3</v>
      </c>
      <c r="G161" s="30" t="s">
        <v>4</v>
      </c>
      <c r="H161" s="30">
        <v>1</v>
      </c>
      <c r="I161" s="30" t="s">
        <v>525</v>
      </c>
      <c r="J161" s="30">
        <f>INDEX([1]sample!L:L,MATCH('seq_1~3_long'!A161,[1]sample!E:E,0))</f>
        <v>11.855418323913195</v>
      </c>
      <c r="K161" s="35">
        <v>5.9277091619565976</v>
      </c>
      <c r="L161" s="30">
        <v>41.780649154753611</v>
      </c>
      <c r="M161" s="30">
        <v>2.8721430238081149</v>
      </c>
      <c r="N161" s="30" t="str">
        <f t="shared" si="5"/>
        <v>Y</v>
      </c>
      <c r="O161" s="30" t="str">
        <f>INDEX([2]npo_list_merged!$A:$A,MATCH(B161,[2]npo_list_merged!$A:$A,0))</f>
        <v>C-CDC-SNN-Lu-3-1</v>
      </c>
      <c r="P161" s="30">
        <f>INDEX([3]out_parameter_kmer!$C:$C,MATCH(B161,[3]out_parameter_kmer!$A:$A,0))</f>
        <v>0.62536037759116403</v>
      </c>
      <c r="Q161" s="30">
        <f>INDEX([3]out_parameter_kmer!$G:$G,MATCH(B161,[3]out_parameter_kmer!$A:$A,0))</f>
        <v>16.9466615649388</v>
      </c>
    </row>
    <row r="162" spans="1:17" ht="16" x14ac:dyDescent="0.2">
      <c r="A162" s="30" t="s">
        <v>347</v>
      </c>
      <c r="B162" s="30" t="s">
        <v>515</v>
      </c>
      <c r="C162" s="55" t="str">
        <f>INDEX([1]sample!D:D,MATCH(A162,[1]sample!E:E,0))</f>
        <v>NKC_5</v>
      </c>
      <c r="D162" s="55" t="s">
        <v>550</v>
      </c>
      <c r="E162" s="55" t="s">
        <v>549</v>
      </c>
      <c r="F162" s="30">
        <v>3</v>
      </c>
      <c r="G162" s="30" t="s">
        <v>340</v>
      </c>
      <c r="H162" s="30">
        <v>1</v>
      </c>
      <c r="I162" s="30" t="s">
        <v>148</v>
      </c>
      <c r="J162" s="30">
        <f>INDEX([1]sample!L:L,MATCH('seq_1~3_long'!A162,[1]sample!E:E,0))</f>
        <v>6.0516158552335365E-2</v>
      </c>
      <c r="K162" s="36">
        <v>6.0516158552335365E-2</v>
      </c>
      <c r="L162" s="30">
        <v>-2.0392394889934263E-2</v>
      </c>
      <c r="M162" s="30">
        <v>-5884.5466973196117</v>
      </c>
      <c r="N162" s="30" t="str">
        <f t="shared" ref="N162:N168" si="6">IF(L162&gt;=4, "Y", "N")</f>
        <v>N</v>
      </c>
      <c r="O162" s="30" t="e">
        <f>INDEX([2]npo_list_merged!$A:$A,MATCH(B162,[2]npo_list_merged!$A:$A,0))</f>
        <v>#N/A</v>
      </c>
      <c r="P162" s="30" t="e">
        <f>INDEX([3]out_parameter_kmer!$C:$C,MATCH(B162,[3]out_parameter_kmer!$A:$A,0))</f>
        <v>#N/A</v>
      </c>
      <c r="Q162" s="30" t="e">
        <f>INDEX([3]out_parameter_kmer!$G:$G,MATCH(B162,[3]out_parameter_kmer!$A:$A,0))</f>
        <v>#N/A</v>
      </c>
    </row>
    <row r="163" spans="1:17" ht="16" x14ac:dyDescent="0.2">
      <c r="A163" s="30" t="s">
        <v>337</v>
      </c>
      <c r="B163" s="30" t="s">
        <v>516</v>
      </c>
      <c r="C163" s="55" t="str">
        <f>INDEX([1]sample!D:D,MATCH(A163,[1]sample!E:E,0))</f>
        <v>INF100_swab</v>
      </c>
      <c r="D163" s="55" t="s">
        <v>548</v>
      </c>
      <c r="E163" s="55" t="s">
        <v>547</v>
      </c>
      <c r="F163" s="30">
        <v>3</v>
      </c>
      <c r="G163" s="30" t="s">
        <v>137</v>
      </c>
      <c r="H163" s="30">
        <v>1</v>
      </c>
      <c r="I163" s="30" t="s">
        <v>524</v>
      </c>
      <c r="J163" s="30">
        <f>INDEX([1]sample!L:L,MATCH('seq_1~3_long'!A163,[1]sample!E:E,0))</f>
        <v>17.819915959836457</v>
      </c>
      <c r="K163" s="35">
        <v>5.9399719866121528</v>
      </c>
      <c r="L163" s="30">
        <v>25.254643108622897</v>
      </c>
      <c r="M163" s="30">
        <v>4.751601496955125</v>
      </c>
      <c r="N163" s="30" t="str">
        <f t="shared" si="6"/>
        <v>Y</v>
      </c>
      <c r="O163" s="30" t="str">
        <f>INDEX([2]npo_list_merged!$A:$A,MATCH(B163,[2]npo_list_merged!$A:$A,0))</f>
        <v>C-CDC-INF100-Lu-swab-1</v>
      </c>
      <c r="P163" s="30">
        <f>INDEX([3]out_parameter_kmer!$C:$C,MATCH(B163,[3]out_parameter_kmer!$A:$A,0))</f>
        <v>0.76874173853986005</v>
      </c>
      <c r="Q163" s="30">
        <f>INDEX([3]out_parameter_kmer!$G:$G,MATCH(B163,[3]out_parameter_kmer!$A:$A,0))</f>
        <v>16.341425024504801</v>
      </c>
    </row>
    <row r="164" spans="1:17" ht="16" x14ac:dyDescent="0.2">
      <c r="A164" s="30" t="s">
        <v>230</v>
      </c>
      <c r="B164" s="30" t="s">
        <v>517</v>
      </c>
      <c r="C164" s="55" t="str">
        <f>INDEX([1]sample!D:D,MATCH(A164,[1]sample!E:E,0))</f>
        <v>NPF100_swab</v>
      </c>
      <c r="D164" s="55" t="s">
        <v>546</v>
      </c>
      <c r="E164" s="55" t="s">
        <v>545</v>
      </c>
      <c r="F164" s="30">
        <v>3</v>
      </c>
      <c r="G164" s="30" t="s">
        <v>137</v>
      </c>
      <c r="H164" s="30">
        <v>1</v>
      </c>
      <c r="I164" s="30" t="s">
        <v>524</v>
      </c>
      <c r="J164" s="30">
        <f>INDEX([1]sample!L:L,MATCH('seq_1~3_long'!A164,[1]sample!E:E,0))</f>
        <v>6.9131183435726289</v>
      </c>
      <c r="K164" s="35">
        <v>6.9131183435726289</v>
      </c>
      <c r="L164" s="30">
        <v>39.176051278924774</v>
      </c>
      <c r="M164" s="30">
        <v>3.0630958476551577</v>
      </c>
      <c r="N164" s="30" t="str">
        <f t="shared" si="6"/>
        <v>Y</v>
      </c>
      <c r="O164" s="30" t="str">
        <f>INDEX([2]npo_list_merged!$A:$A,MATCH(B164,[2]npo_list_merged!$A:$A,0))</f>
        <v>C-CDC-NPF100-Lu-swab-1</v>
      </c>
      <c r="P164" s="30">
        <f>INDEX([3]out_parameter_kmer!$C:$C,MATCH(B164,[3]out_parameter_kmer!$A:$A,0))</f>
        <v>0.83249560688720803</v>
      </c>
      <c r="Q164" s="30">
        <f>INDEX([3]out_parameter_kmer!$G:$G,MATCH(B164,[3]out_parameter_kmer!$A:$A,0))</f>
        <v>15.6960742816929</v>
      </c>
    </row>
    <row r="165" spans="1:17" ht="16" x14ac:dyDescent="0.2">
      <c r="A165" s="30" t="s">
        <v>339</v>
      </c>
      <c r="B165" s="30" t="s">
        <v>518</v>
      </c>
      <c r="C165" s="55" t="str">
        <f>INDEX([1]sample!D:D,MATCH(A165,[1]sample!E:E,0))</f>
        <v>NNF100_swab</v>
      </c>
      <c r="D165" s="55" t="s">
        <v>544</v>
      </c>
      <c r="E165" s="55" t="s">
        <v>543</v>
      </c>
      <c r="F165" s="30">
        <v>3</v>
      </c>
      <c r="G165" s="30" t="s">
        <v>137</v>
      </c>
      <c r="H165" s="30">
        <v>1</v>
      </c>
      <c r="I165" s="30" t="s">
        <v>524</v>
      </c>
      <c r="J165" s="30">
        <f>INDEX([1]sample!L:L,MATCH('seq_1~3_long'!A165,[1]sample!E:E,0))</f>
        <v>6.7912388483804911</v>
      </c>
      <c r="K165" s="35">
        <v>6.7912388483804911</v>
      </c>
      <c r="L165" s="30">
        <v>41.191161305186441</v>
      </c>
      <c r="M165" s="30">
        <v>2.9132463421197747</v>
      </c>
      <c r="N165" s="30" t="str">
        <f t="shared" si="6"/>
        <v>Y</v>
      </c>
      <c r="O165" s="30" t="str">
        <f>INDEX([2]npo_list_merged!$A:$A,MATCH(B165,[2]npo_list_merged!$A:$A,0))</f>
        <v>C-CDC-NNF100-Lu-swab-1</v>
      </c>
      <c r="P165" s="30">
        <f>INDEX([3]out_parameter_kmer!$C:$C,MATCH(B165,[3]out_parameter_kmer!$A:$A,0))</f>
        <v>0.65108624650625202</v>
      </c>
      <c r="Q165" s="30">
        <f>INDEX([3]out_parameter_kmer!$G:$G,MATCH(B165,[3]out_parameter_kmer!$A:$A,0))</f>
        <v>16.5855960330282</v>
      </c>
    </row>
    <row r="166" spans="1:17" ht="16" x14ac:dyDescent="0.2">
      <c r="A166" s="30" t="s">
        <v>258</v>
      </c>
      <c r="B166" s="30" t="s">
        <v>519</v>
      </c>
      <c r="C166" s="55" t="str">
        <f>INDEX([1]sample!D:D,MATCH(A166,[1]sample!E:E,0))</f>
        <v>NNF_1</v>
      </c>
      <c r="D166" s="55" t="s">
        <v>542</v>
      </c>
      <c r="E166" s="55" t="s">
        <v>541</v>
      </c>
      <c r="F166" s="30">
        <v>3</v>
      </c>
      <c r="G166" s="30" t="s">
        <v>4</v>
      </c>
      <c r="H166" s="30">
        <v>1</v>
      </c>
      <c r="I166" s="30" t="s">
        <v>528</v>
      </c>
      <c r="J166" s="30">
        <f>INDEX([1]sample!L:L,MATCH('seq_1~3_long'!A166,[1]sample!E:E,0))</f>
        <v>22.44098947934809</v>
      </c>
      <c r="K166" s="35">
        <v>4.488197895869618</v>
      </c>
      <c r="L166" s="30">
        <v>36.953464782482023</v>
      </c>
      <c r="M166" s="30">
        <v>3.2473274348251806</v>
      </c>
      <c r="N166" s="30" t="str">
        <f t="shared" si="6"/>
        <v>Y</v>
      </c>
      <c r="O166" s="30" t="str">
        <f>INDEX([2]npo_list_merged!$A:$A,MATCH(B166,[2]npo_list_merged!$A:$A,0))</f>
        <v>C-CDC-NNF-Lu-1-1</v>
      </c>
      <c r="P166" s="30">
        <f>INDEX([3]out_parameter_kmer!$C:$C,MATCH(B166,[3]out_parameter_kmer!$A:$A,0))</f>
        <v>0.78820809903652</v>
      </c>
      <c r="Q166" s="30">
        <f>INDEX([3]out_parameter_kmer!$G:$G,MATCH(B166,[3]out_parameter_kmer!$A:$A,0))</f>
        <v>15.6285848571413</v>
      </c>
    </row>
    <row r="167" spans="1:17" ht="16" x14ac:dyDescent="0.2">
      <c r="A167" s="30" t="s">
        <v>220</v>
      </c>
      <c r="B167" s="30" t="s">
        <v>520</v>
      </c>
      <c r="C167" s="55" t="str">
        <f>INDEX([1]sample!D:D,MATCH(A167,[1]sample!E:E,0))</f>
        <v>INF5_3</v>
      </c>
      <c r="D167" s="55" t="s">
        <v>540</v>
      </c>
      <c r="E167" s="55" t="s">
        <v>539</v>
      </c>
      <c r="F167" s="30">
        <v>3</v>
      </c>
      <c r="G167" s="30" t="s">
        <v>5</v>
      </c>
      <c r="H167" s="30">
        <v>1</v>
      </c>
      <c r="I167" s="30" t="s">
        <v>528</v>
      </c>
      <c r="J167" s="30">
        <f>INDEX([1]sample!L:L,MATCH('seq_1~3_long'!A167,[1]sample!E:E,0))</f>
        <v>13.56356994180366</v>
      </c>
      <c r="K167" s="35">
        <v>4.5211899806012203</v>
      </c>
      <c r="L167" s="30">
        <v>19.885999129047544</v>
      </c>
      <c r="M167" s="30">
        <v>6.0343963218179777</v>
      </c>
      <c r="N167" s="30" t="str">
        <f t="shared" si="6"/>
        <v>Y</v>
      </c>
      <c r="O167" s="30" t="str">
        <f>INDEX([2]npo_list_merged!$A:$A,MATCH(B167,[2]npo_list_merged!$A:$A,0))</f>
        <v>C-CDC-INF5-Lu-3-1</v>
      </c>
      <c r="P167" s="30">
        <f>INDEX([3]out_parameter_kmer!$C:$C,MATCH(B167,[3]out_parameter_kmer!$A:$A,0))</f>
        <v>0.76278032109496396</v>
      </c>
      <c r="Q167" s="30">
        <f>INDEX([3]out_parameter_kmer!$G:$G,MATCH(B167,[3]out_parameter_kmer!$A:$A,0))</f>
        <v>15.8870286949006</v>
      </c>
    </row>
    <row r="168" spans="1:17" ht="16" x14ac:dyDescent="0.2">
      <c r="A168" s="30" t="s">
        <v>301</v>
      </c>
      <c r="B168" s="30" t="s">
        <v>521</v>
      </c>
      <c r="C168" s="55" t="str">
        <f>INDEX([1]sample!D:D,MATCH(A168,[1]sample!E:E,0))</f>
        <v>SNF_2</v>
      </c>
      <c r="D168" s="55" t="s">
        <v>538</v>
      </c>
      <c r="E168" s="55" t="s">
        <v>537</v>
      </c>
      <c r="F168" s="30">
        <v>3</v>
      </c>
      <c r="G168" s="30" t="s">
        <v>4</v>
      </c>
      <c r="H168" s="30">
        <v>1</v>
      </c>
      <c r="I168" s="30" t="s">
        <v>528</v>
      </c>
      <c r="J168" s="30">
        <f>INDEX([1]sample!L:L,MATCH('seq_1~3_long'!A168,[1]sample!E:E,0))</f>
        <v>11.466052613216103</v>
      </c>
      <c r="K168" s="35">
        <v>5.7330263066080516</v>
      </c>
      <c r="L168" s="30">
        <v>36.075807479334479</v>
      </c>
      <c r="M168" s="30">
        <v>3.3263288720215152</v>
      </c>
      <c r="N168" s="30" t="str">
        <f t="shared" si="6"/>
        <v>Y</v>
      </c>
      <c r="O168" s="30" t="str">
        <f>INDEX([2]npo_list_merged!$A:$A,MATCH(B168,[2]npo_list_merged!$A:$A,0))</f>
        <v>C-CDC-SNF-Lu-2-1</v>
      </c>
      <c r="P168" s="30">
        <f>INDEX([3]out_parameter_kmer!$C:$C,MATCH(B168,[3]out_parameter_kmer!$A:$A,0))</f>
        <v>0.583246874803097</v>
      </c>
      <c r="Q168" s="30">
        <f>INDEX([3]out_parameter_kmer!$G:$G,MATCH(B168,[3]out_parameter_kmer!$A:$A,0))</f>
        <v>16.997364641367898</v>
      </c>
    </row>
    <row r="169" spans="1:17" ht="16" x14ac:dyDescent="0.2">
      <c r="C169" s="55"/>
      <c r="D169" s="55"/>
    </row>
    <row r="170" spans="1:17" ht="16" x14ac:dyDescent="0.2">
      <c r="C170" s="55"/>
      <c r="D170" s="55"/>
    </row>
    <row r="171" spans="1:17" ht="16" x14ac:dyDescent="0.2">
      <c r="C171" s="55"/>
      <c r="D171" s="55"/>
    </row>
    <row r="172" spans="1:17" ht="16" x14ac:dyDescent="0.2">
      <c r="C172" s="55"/>
      <c r="D172" s="55"/>
    </row>
    <row r="173" spans="1:17" ht="16" x14ac:dyDescent="0.2">
      <c r="C173" s="55"/>
      <c r="D173" s="55"/>
    </row>
    <row r="174" spans="1:17" ht="16" x14ac:dyDescent="0.2">
      <c r="C174" s="55"/>
      <c r="D174" s="55"/>
    </row>
    <row r="175" spans="1:17" ht="16" x14ac:dyDescent="0.2">
      <c r="C175" s="55"/>
      <c r="D175" s="55"/>
    </row>
    <row r="176" spans="1:17" ht="16" x14ac:dyDescent="0.2">
      <c r="C176" s="55"/>
      <c r="D176" s="55"/>
    </row>
    <row r="177" spans="3:4" ht="16" x14ac:dyDescent="0.2">
      <c r="C177" s="55"/>
      <c r="D177" s="55"/>
    </row>
    <row r="178" spans="3:4" ht="16" x14ac:dyDescent="0.2">
      <c r="C178" s="55"/>
      <c r="D178" s="55"/>
    </row>
    <row r="179" spans="3:4" ht="16" x14ac:dyDescent="0.2">
      <c r="C179" s="55"/>
      <c r="D179" s="55"/>
    </row>
    <row r="180" spans="3:4" ht="16" x14ac:dyDescent="0.2">
      <c r="C180" s="55"/>
      <c r="D180" s="55"/>
    </row>
    <row r="181" spans="3:4" ht="16" x14ac:dyDescent="0.2">
      <c r="C181" s="55"/>
      <c r="D181" s="55"/>
    </row>
    <row r="182" spans="3:4" ht="16" x14ac:dyDescent="0.2">
      <c r="C182" s="55"/>
      <c r="D182" s="55"/>
    </row>
    <row r="183" spans="3:4" ht="16" x14ac:dyDescent="0.2">
      <c r="C183" s="55"/>
      <c r="D183" s="55"/>
    </row>
    <row r="184" spans="3:4" ht="16" x14ac:dyDescent="0.2">
      <c r="C184" s="55"/>
      <c r="D184" s="55"/>
    </row>
  </sheetData>
  <autoFilter ref="A1:O184" xr:uid="{3ABE2BFB-F9FB-F544-8B51-290498B57792}"/>
  <conditionalFormatting sqref="B1:E168 B185:E1048576 B169:D184">
    <cfRule type="duplicateValues" dxfId="0" priority="1"/>
  </conditionalFormatting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</vt:lpstr>
      <vt:lpstr>seq_1~3_long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Jiaxian Shen</dc:creator>
  <cp:lastModifiedBy>Jiaxian SHEN</cp:lastModifiedBy>
  <cp:lastPrinted>2020-01-27T16:44:55Z</cp:lastPrinted>
  <dcterms:created xsi:type="dcterms:W3CDTF">2019-08-15T19:10:31Z</dcterms:created>
  <dcterms:modified xsi:type="dcterms:W3CDTF">2021-09-27T22:05:21Z</dcterms:modified>
</cp:coreProperties>
</file>