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w\Desktop\moteki\siw-git\後期テスト\統計基礎\"/>
    </mc:Choice>
  </mc:AlternateContent>
  <xr:revisionPtr revIDLastSave="0" documentId="13_ncr:1_{D05E7C71-B78B-4AA2-8BAF-809F9DFFE359}" xr6:coauthVersionLast="47" xr6:coauthVersionMax="47" xr10:uidLastSave="{00000000-0000-0000-0000-000000000000}"/>
  <bookViews>
    <workbookView xWindow="1950" yWindow="600" windowWidth="14400" windowHeight="15600" xr2:uid="{7A38EDCC-F321-4EE2-B4F8-2E1976885BB5}"/>
  </bookViews>
  <sheets>
    <sheet name="chap4-10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6" l="1"/>
  <c r="D31" i="6"/>
  <c r="C19" i="6"/>
  <c r="D20" i="6"/>
  <c r="C20" i="6"/>
  <c r="D19" i="6"/>
  <c r="D18" i="6"/>
  <c r="C18" i="6"/>
  <c r="C39" i="6"/>
  <c r="C37" i="6"/>
  <c r="C36" i="6"/>
  <c r="C35" i="6"/>
  <c r="C34" i="6"/>
  <c r="C33" i="6"/>
  <c r="C32" i="6"/>
  <c r="C31" i="6"/>
  <c r="B39" i="6"/>
  <c r="B38" i="6"/>
  <c r="B37" i="6"/>
  <c r="B36" i="6"/>
  <c r="B35" i="6"/>
  <c r="B34" i="6"/>
  <c r="B33" i="6"/>
  <c r="B32" i="6"/>
  <c r="B31" i="6"/>
  <c r="E19" i="6"/>
  <c r="E18" i="6"/>
  <c r="D12" i="6"/>
  <c r="D11" i="6"/>
  <c r="D13" i="6" s="1"/>
  <c r="F7" i="6"/>
  <c r="D7" i="6"/>
  <c r="C12" i="6" s="1"/>
  <c r="E12" i="6" s="1"/>
  <c r="F6" i="6"/>
  <c r="D6" i="6"/>
  <c r="C11" i="6" s="1"/>
  <c r="E20" i="6" l="1"/>
  <c r="C21" i="6" s="1"/>
  <c r="C13" i="6"/>
  <c r="E11" i="6"/>
  <c r="D21" i="6" l="1"/>
  <c r="E21" i="6" s="1"/>
  <c r="E13" i="6"/>
  <c r="D14" i="6" s="1"/>
  <c r="C14" i="6" l="1"/>
  <c r="E14" i="6" s="1"/>
</calcChain>
</file>

<file path=xl/sharedStrings.xml><?xml version="1.0" encoding="utf-8"?>
<sst xmlns="http://schemas.openxmlformats.org/spreadsheetml/2006/main" count="28" uniqueCount="16">
  <si>
    <t>例1. ネットスーパー（ECサイト)のA/Bテストの効果をカイ二乗検定により結論づけよう</t>
    <rPh sb="0" eb="1">
      <t xml:space="preserve">レイ </t>
    </rPh>
    <rPh sb="26" eb="28">
      <t xml:space="preserve">コウカ </t>
    </rPh>
    <rPh sb="31" eb="33">
      <t xml:space="preserve">ニジョウ </t>
    </rPh>
    <rPh sb="33" eb="35">
      <t xml:space="preserve">ケンテイニ </t>
    </rPh>
    <rPh sb="38" eb="40">
      <t xml:space="preserve">ケツロンヅケヨウ </t>
    </rPh>
    <phoneticPr fontId="2"/>
  </si>
  <si>
    <t>ABテストの例</t>
    <rPh sb="0" eb="1">
      <t>レイ</t>
    </rPh>
    <phoneticPr fontId="2"/>
  </si>
  <si>
    <t>ページ訪問数</t>
    <rPh sb="0" eb="1">
      <t>ホウｍンスウ</t>
    </rPh>
    <phoneticPr fontId="2"/>
  </si>
  <si>
    <t>離脱数</t>
    <rPh sb="0" eb="2">
      <t>リダツ</t>
    </rPh>
    <phoneticPr fontId="2"/>
  </si>
  <si>
    <t>登録数</t>
    <rPh sb="0" eb="2">
      <t xml:space="preserve">トウロク </t>
    </rPh>
    <phoneticPr fontId="2"/>
  </si>
  <si>
    <t>CV率</t>
    <rPh sb="0" eb="1">
      <t>リツ</t>
    </rPh>
    <phoneticPr fontId="2"/>
  </si>
  <si>
    <t>旧デザイン</t>
    <rPh sb="0" eb="1">
      <t>キュウ</t>
    </rPh>
    <phoneticPr fontId="2"/>
  </si>
  <si>
    <t>新デザイン</t>
    <rPh sb="0" eb="1">
      <t>シｎ</t>
    </rPh>
    <phoneticPr fontId="2"/>
  </si>
  <si>
    <t>実績</t>
    <rPh sb="0" eb="2">
      <t>ジッセキ</t>
    </rPh>
    <phoneticPr fontId="2"/>
  </si>
  <si>
    <t>合計</t>
    <rPh sb="0" eb="2">
      <t>ゴウケイ</t>
    </rPh>
    <phoneticPr fontId="2"/>
  </si>
  <si>
    <t>比率</t>
    <rPh sb="0" eb="2">
      <t>ヒリツ</t>
    </rPh>
    <phoneticPr fontId="2"/>
  </si>
  <si>
    <t>期待度数</t>
    <rPh sb="0" eb="2">
      <t>キタイ</t>
    </rPh>
    <rPh sb="2" eb="4">
      <t xml:space="preserve">ドスウ </t>
    </rPh>
    <phoneticPr fontId="2"/>
  </si>
  <si>
    <t>カイ二乗検定</t>
    <rPh sb="0" eb="1">
      <t>カイ</t>
    </rPh>
    <phoneticPr fontId="2"/>
  </si>
  <si>
    <t xml:space="preserve">p値 = </t>
    <rPh sb="0" eb="1">
      <t>アタイ</t>
    </rPh>
    <phoneticPr fontId="2"/>
  </si>
  <si>
    <t>（有意水準= ）</t>
    <rPh sb="1" eb="3">
      <t>ユウイ</t>
    </rPh>
    <rPh sb="3" eb="5">
      <t>スイジュン</t>
    </rPh>
    <phoneticPr fontId="2"/>
  </si>
  <si>
    <t xml:space="preserve">結論 = </t>
    <rPh sb="0" eb="2">
      <t>ケツロｎ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</si>
</sst>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1" xfId="0" applyFont="1" applyBorder="1">
      <alignment vertical="center"/>
    </xf>
    <xf numFmtId="176" fontId="0" fillId="0" borderId="1" xfId="2" applyNumberFormat="1" applyFont="1" applyBorder="1">
      <alignment vertical="center"/>
    </xf>
    <xf numFmtId="176" fontId="0" fillId="0" borderId="0" xfId="2" applyNumberFormat="1" applyFont="1">
      <alignment vertical="center"/>
    </xf>
    <xf numFmtId="10" fontId="0" fillId="0" borderId="1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38" fontId="1" fillId="0" borderId="1" xfId="1" applyBorder="1">
      <alignment vertical="center"/>
    </xf>
    <xf numFmtId="38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0" fontId="1" fillId="0" borderId="1" xfId="2" applyNumberFormat="1" applyBorder="1">
      <alignment vertical="center"/>
    </xf>
    <xf numFmtId="9" fontId="1" fillId="0" borderId="1" xfId="0" applyNumberFormat="1" applyFont="1" applyBorder="1">
      <alignment vertical="center"/>
    </xf>
    <xf numFmtId="9" fontId="0" fillId="0" borderId="1" xfId="2" applyFont="1" applyBorder="1">
      <alignment vertical="center"/>
    </xf>
    <xf numFmtId="0" fontId="0" fillId="4" borderId="1" xfId="0" applyFill="1" applyBorder="1">
      <alignment vertical="center"/>
    </xf>
    <xf numFmtId="1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9D7F-1CB7-43EF-9347-D72362F1A8FC}">
  <dimension ref="B2:F39"/>
  <sheetViews>
    <sheetView tabSelected="1" workbookViewId="0">
      <selection activeCell="C26" sqref="C26"/>
    </sheetView>
  </sheetViews>
  <sheetFormatPr defaultColWidth="10.88671875" defaultRowHeight="19.5" x14ac:dyDescent="0.4"/>
  <cols>
    <col min="2" max="2" width="12.5546875" bestFit="1" customWidth="1"/>
    <col min="3" max="3" width="11.5546875" customWidth="1"/>
    <col min="4" max="4" width="13.109375" customWidth="1"/>
    <col min="10" max="10" width="12.6640625" customWidth="1"/>
    <col min="11" max="11" width="11.88671875" customWidth="1"/>
  </cols>
  <sheetData>
    <row r="2" spans="2:6" x14ac:dyDescent="0.4">
      <c r="B2" t="s">
        <v>0</v>
      </c>
    </row>
    <row r="4" spans="2:6" x14ac:dyDescent="0.4">
      <c r="B4" s="3" t="s">
        <v>1</v>
      </c>
      <c r="C4" s="4"/>
      <c r="D4" s="4"/>
      <c r="E4" s="4"/>
      <c r="F4" s="4"/>
    </row>
    <row r="5" spans="2:6" x14ac:dyDescent="0.4">
      <c r="B5" s="1"/>
      <c r="C5" s="1" t="s">
        <v>2</v>
      </c>
      <c r="D5" s="1" t="s">
        <v>3</v>
      </c>
      <c r="E5" s="1" t="s">
        <v>4</v>
      </c>
      <c r="F5" s="1" t="s">
        <v>5</v>
      </c>
    </row>
    <row r="6" spans="2:6" x14ac:dyDescent="0.4">
      <c r="B6" s="1" t="s">
        <v>6</v>
      </c>
      <c r="C6" s="5">
        <v>2100</v>
      </c>
      <c r="D6" s="5">
        <f>C6-E6</f>
        <v>2062</v>
      </c>
      <c r="E6" s="5">
        <v>38</v>
      </c>
      <c r="F6" s="6">
        <f>E6/C6</f>
        <v>1.8095238095238095E-2</v>
      </c>
    </row>
    <row r="7" spans="2:6" x14ac:dyDescent="0.4">
      <c r="B7" s="1" t="s">
        <v>7</v>
      </c>
      <c r="C7" s="5">
        <v>2200</v>
      </c>
      <c r="D7" s="5">
        <f>C7-E7</f>
        <v>2157</v>
      </c>
      <c r="E7" s="5">
        <v>43</v>
      </c>
      <c r="F7" s="6">
        <f>E7/C7</f>
        <v>1.9545454545454546E-2</v>
      </c>
    </row>
    <row r="8" spans="2:6" x14ac:dyDescent="0.4">
      <c r="F8" s="7"/>
    </row>
    <row r="9" spans="2:6" x14ac:dyDescent="0.4">
      <c r="B9" t="s">
        <v>8</v>
      </c>
    </row>
    <row r="10" spans="2:6" x14ac:dyDescent="0.4">
      <c r="B10" s="2"/>
      <c r="C10" s="2" t="s">
        <v>3</v>
      </c>
      <c r="D10" s="2" t="s">
        <v>4</v>
      </c>
      <c r="E10" s="2" t="s">
        <v>9</v>
      </c>
    </row>
    <row r="11" spans="2:6" x14ac:dyDescent="0.4">
      <c r="B11" s="1" t="s">
        <v>6</v>
      </c>
      <c r="C11" s="1">
        <f>D6</f>
        <v>2062</v>
      </c>
      <c r="D11" s="1">
        <f>E6</f>
        <v>38</v>
      </c>
      <c r="E11" s="1">
        <f>SUM(C11:D11)</f>
        <v>2100</v>
      </c>
    </row>
    <row r="12" spans="2:6" x14ac:dyDescent="0.4">
      <c r="B12" s="1" t="s">
        <v>7</v>
      </c>
      <c r="C12" s="1">
        <f>D7</f>
        <v>2157</v>
      </c>
      <c r="D12" s="1">
        <f>E7</f>
        <v>43</v>
      </c>
      <c r="E12" s="1">
        <f>SUM(C12:D12)</f>
        <v>2200</v>
      </c>
    </row>
    <row r="13" spans="2:6" x14ac:dyDescent="0.4">
      <c r="B13" s="1" t="s">
        <v>9</v>
      </c>
      <c r="C13" s="1">
        <f>SUM(C11:C12)</f>
        <v>4219</v>
      </c>
      <c r="D13" s="1">
        <f>SUM(D11:D12)</f>
        <v>81</v>
      </c>
      <c r="E13" s="1">
        <f>SUM(C13:D13)</f>
        <v>4300</v>
      </c>
    </row>
    <row r="14" spans="2:6" x14ac:dyDescent="0.4">
      <c r="B14" s="1" t="s">
        <v>10</v>
      </c>
      <c r="C14" s="8">
        <f>C13/E13</f>
        <v>0.98116279069767443</v>
      </c>
      <c r="D14" s="8">
        <f>D13/E13</f>
        <v>1.8837209302325582E-2</v>
      </c>
      <c r="E14" s="9">
        <f>SUM(C14:D14)</f>
        <v>1</v>
      </c>
    </row>
    <row r="15" spans="2:6" x14ac:dyDescent="0.4">
      <c r="C15" s="10"/>
      <c r="D15" s="10"/>
      <c r="E15" s="11"/>
    </row>
    <row r="16" spans="2:6" x14ac:dyDescent="0.4">
      <c r="B16" t="s">
        <v>11</v>
      </c>
    </row>
    <row r="17" spans="2:5" x14ac:dyDescent="0.4">
      <c r="B17" s="18"/>
      <c r="C17" s="18" t="s">
        <v>3</v>
      </c>
      <c r="D17" s="18" t="s">
        <v>4</v>
      </c>
      <c r="E17" s="18" t="s">
        <v>9</v>
      </c>
    </row>
    <row r="18" spans="2:5" x14ac:dyDescent="0.4">
      <c r="B18" s="1" t="s">
        <v>6</v>
      </c>
      <c r="C18" s="12">
        <f>$E11*C$14</f>
        <v>2060.4418604651164</v>
      </c>
      <c r="D18" s="12">
        <f>$E11*D$14</f>
        <v>39.558139534883722</v>
      </c>
      <c r="E18" s="12">
        <f>SUM(C18:D18)</f>
        <v>2100</v>
      </c>
    </row>
    <row r="19" spans="2:5" x14ac:dyDescent="0.4">
      <c r="B19" s="1" t="s">
        <v>7</v>
      </c>
      <c r="C19" s="12">
        <f>$E12*C$14</f>
        <v>2158.5581395348836</v>
      </c>
      <c r="D19" s="12">
        <f>$E12*D$14</f>
        <v>41.441860465116278</v>
      </c>
      <c r="E19" s="12">
        <f>SUM(C19:D19)</f>
        <v>2200</v>
      </c>
    </row>
    <row r="20" spans="2:5" x14ac:dyDescent="0.4">
      <c r="B20" s="1" t="s">
        <v>9</v>
      </c>
      <c r="C20" s="13">
        <f>SUM(C18:C19)</f>
        <v>4219</v>
      </c>
      <c r="D20" s="13">
        <f>SUM(D18:D19)</f>
        <v>81</v>
      </c>
      <c r="E20" s="14">
        <f>SUM(C20:D20)</f>
        <v>4300</v>
      </c>
    </row>
    <row r="21" spans="2:5" x14ac:dyDescent="0.4">
      <c r="B21" s="1" t="s">
        <v>10</v>
      </c>
      <c r="C21" s="15">
        <f>C20/E20</f>
        <v>0.98116279069767443</v>
      </c>
      <c r="D21" s="15">
        <f>D20/E20</f>
        <v>1.8837209302325582E-2</v>
      </c>
      <c r="E21" s="16">
        <f>SUM(C21:D21)</f>
        <v>1</v>
      </c>
    </row>
    <row r="24" spans="2:5" x14ac:dyDescent="0.4">
      <c r="B24" t="s">
        <v>12</v>
      </c>
    </row>
    <row r="25" spans="2:5" x14ac:dyDescent="0.4">
      <c r="B25" s="1" t="s">
        <v>13</v>
      </c>
      <c r="C25" s="8">
        <f>_xlfn.CHISQ.TEST(C11:D12,C18:D19)</f>
        <v>0.72659700812379024</v>
      </c>
    </row>
    <row r="26" spans="2:5" x14ac:dyDescent="0.4">
      <c r="B26" s="1" t="s">
        <v>14</v>
      </c>
      <c r="C26" s="17">
        <v>0.05</v>
      </c>
    </row>
    <row r="28" spans="2:5" x14ac:dyDescent="0.4">
      <c r="B28" t="s">
        <v>15</v>
      </c>
    </row>
    <row r="31" spans="2:5" x14ac:dyDescent="0.4">
      <c r="B31">
        <f>700000000/20000000</f>
        <v>35</v>
      </c>
      <c r="C31">
        <f>30000000/2000000</f>
        <v>15</v>
      </c>
      <c r="D31">
        <f>361*0.25</f>
        <v>90.25</v>
      </c>
    </row>
    <row r="32" spans="2:5" x14ac:dyDescent="0.4">
      <c r="B32">
        <f>150000000/10000000</f>
        <v>15</v>
      </c>
      <c r="C32">
        <f>10000000/500000</f>
        <v>20</v>
      </c>
    </row>
    <row r="33" spans="2:3" x14ac:dyDescent="0.4">
      <c r="B33">
        <f>(10000000/20000000)*3</f>
        <v>1.5</v>
      </c>
      <c r="C33">
        <f>1000000/100000</f>
        <v>10</v>
      </c>
    </row>
    <row r="34" spans="2:3" x14ac:dyDescent="0.4">
      <c r="B34">
        <f>1000000/200000</f>
        <v>5</v>
      </c>
      <c r="C34" s="19">
        <f>100000/3333</f>
        <v>30.003000300030003</v>
      </c>
    </row>
    <row r="35" spans="2:3" x14ac:dyDescent="0.4">
      <c r="B35" s="19">
        <f>100000/4763</f>
        <v>20.995171110644552</v>
      </c>
      <c r="C35">
        <f>20000/5000</f>
        <v>4</v>
      </c>
    </row>
    <row r="36" spans="2:3" x14ac:dyDescent="0.4">
      <c r="B36">
        <f>10000/1000</f>
        <v>10</v>
      </c>
      <c r="C36">
        <f>10000/1000</f>
        <v>10</v>
      </c>
    </row>
    <row r="37" spans="2:3" x14ac:dyDescent="0.4">
      <c r="B37">
        <f>3000/100</f>
        <v>30</v>
      </c>
      <c r="C37">
        <f>3000/100</f>
        <v>30</v>
      </c>
    </row>
    <row r="38" spans="2:3" x14ac:dyDescent="0.4">
      <c r="B38">
        <f>300/10</f>
        <v>30</v>
      </c>
      <c r="C38">
        <v>30</v>
      </c>
    </row>
    <row r="39" spans="2:3" x14ac:dyDescent="0.4">
      <c r="B39">
        <f>SUM(B31:B38)</f>
        <v>147.49517111064455</v>
      </c>
      <c r="C39">
        <f>SUM(C31:C38)</f>
        <v>149.00300030003001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5" ma:contentTypeDescription="新しいドキュメントを作成します。" ma:contentTypeScope="" ma:versionID="e2fa9b4a9a62d6716e81783225bcb1f7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084e24ad4b4f2fad9309d7df0ae1f82e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4ED92D-7024-4CA9-B7B8-0483DC760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2179EC-6685-4E17-9A27-D6B466E15BEE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customXml/itemProps3.xml><?xml version="1.0" encoding="utf-8"?>
<ds:datastoreItem xmlns:ds="http://schemas.openxmlformats.org/officeDocument/2006/customXml" ds:itemID="{1D6A69DA-E4E5-478A-8708-BFF067CF17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chap4-10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jikei</cp:lastModifiedBy>
  <dcterms:created xsi:type="dcterms:W3CDTF">2020-12-17T02:29:11Z</dcterms:created>
  <dcterms:modified xsi:type="dcterms:W3CDTF">2024-02-01T01:24:42Z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</Properties>
</file>