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un\Projects\parallel-programming\producer-consumer\"/>
    </mc:Choice>
  </mc:AlternateContent>
  <xr:revisionPtr revIDLastSave="0" documentId="13_ncr:1_{532A45AC-5A82-4052-BF25-9A5229256A70}" xr6:coauthVersionLast="47" xr6:coauthVersionMax="47" xr10:uidLastSave="{00000000-0000-0000-0000-000000000000}"/>
  <bookViews>
    <workbookView xWindow="-120" yWindow="-120" windowWidth="29040" windowHeight="15840" activeTab="1" xr2:uid="{AE466F63-B2CC-4EC5-B005-48673A86C006}"/>
  </bookViews>
  <sheets>
    <sheet name="Execution Time" sheetId="1" r:id="rId1"/>
    <sheet name="Speed-up and Efficienc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3" l="1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O2" i="3"/>
  <c r="N2" i="3"/>
  <c r="M2" i="3"/>
  <c r="L2" i="3"/>
  <c r="K2" i="3"/>
  <c r="G5" i="3"/>
  <c r="F5" i="3"/>
  <c r="E5" i="3"/>
  <c r="D5" i="3"/>
  <c r="C5" i="3"/>
  <c r="G4" i="3"/>
  <c r="F4" i="3"/>
  <c r="E4" i="3"/>
  <c r="D4" i="3"/>
  <c r="C4" i="3"/>
  <c r="G3" i="3"/>
  <c r="F3" i="3"/>
  <c r="E3" i="3"/>
  <c r="D3" i="3"/>
  <c r="C3" i="3"/>
  <c r="G2" i="3"/>
  <c r="F2" i="3"/>
  <c r="E2" i="3"/>
  <c r="D2" i="3"/>
  <c r="C2" i="3"/>
</calcChain>
</file>

<file path=xl/sharedStrings.xml><?xml version="1.0" encoding="utf-8"?>
<sst xmlns="http://schemas.openxmlformats.org/spreadsheetml/2006/main" count="33" uniqueCount="11">
  <si>
    <t>Size of the problem</t>
  </si>
  <si>
    <t>100000 items</t>
  </si>
  <si>
    <t>1000000 items</t>
  </si>
  <si>
    <t>10000000 items</t>
  </si>
  <si>
    <t>500000 items</t>
  </si>
  <si>
    <t>1 producer 1 consumer</t>
  </si>
  <si>
    <t>2 producers 2 consumers</t>
  </si>
  <si>
    <t>4 producers 4 consumers</t>
  </si>
  <si>
    <t>8 producers 8 consumers</t>
  </si>
  <si>
    <t>16 producers 16 consumers</t>
  </si>
  <si>
    <t>32 producers 32 consumers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</si>
</sst>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2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alignment horizontal="center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2000"/>
              <a:t>Execution Time Graph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'Execution Time'!$B$1</c:f>
              <c:strCache>
                <c:ptCount val="1"/>
                <c:pt idx="0">
                  <c:v>1 producer 1 consumer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'Execution Time'!$A$2:$A$5</c:f>
              <c:strCache>
                <c:ptCount val="4"/>
                <c:pt idx="0">
                  <c:v>100000 items</c:v>
                </c:pt>
                <c:pt idx="1">
                  <c:v>500000 items</c:v>
                </c:pt>
                <c:pt idx="2">
                  <c:v>1000000 items</c:v>
                </c:pt>
                <c:pt idx="3">
                  <c:v>10000000 items</c:v>
                </c:pt>
              </c:strCache>
            </c:strRef>
          </c:cat>
          <c:val>
            <c:numRef>
              <c:f>'Execution Time'!$B$2:$B$5</c:f>
              <c:numCache>
                <c:formatCode>General</c:formatCode>
                <c:ptCount val="4"/>
                <c:pt idx="0">
                  <c:v>0.354995</c:v>
                </c:pt>
                <c:pt idx="1">
                  <c:v>1.8415109999999999</c:v>
                </c:pt>
                <c:pt idx="2">
                  <c:v>3.6216249999999999</c:v>
                </c:pt>
                <c:pt idx="3">
                  <c:v>36.741636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E-467B-A6DD-EE0596278DE6}"/>
            </c:ext>
          </c:extLst>
        </c:ser>
        <c:ser>
          <c:idx val="1"/>
          <c:order val="1"/>
          <c:tx>
            <c:strRef>
              <c:f>'Execution Time'!$C$1</c:f>
              <c:strCache>
                <c:ptCount val="1"/>
                <c:pt idx="0">
                  <c:v>2 producers 2 consumers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'Execution Time'!$A$2:$A$5</c:f>
              <c:strCache>
                <c:ptCount val="4"/>
                <c:pt idx="0">
                  <c:v>100000 items</c:v>
                </c:pt>
                <c:pt idx="1">
                  <c:v>500000 items</c:v>
                </c:pt>
                <c:pt idx="2">
                  <c:v>1000000 items</c:v>
                </c:pt>
                <c:pt idx="3">
                  <c:v>10000000 items</c:v>
                </c:pt>
              </c:strCache>
            </c:strRef>
          </c:cat>
          <c:val>
            <c:numRef>
              <c:f>'Execution Time'!$C$2:$C$5</c:f>
              <c:numCache>
                <c:formatCode>General</c:formatCode>
                <c:ptCount val="4"/>
                <c:pt idx="0">
                  <c:v>0.25026700000000002</c:v>
                </c:pt>
                <c:pt idx="1">
                  <c:v>1.202008</c:v>
                </c:pt>
                <c:pt idx="2">
                  <c:v>2.6805270000000001</c:v>
                </c:pt>
                <c:pt idx="3">
                  <c:v>26.225366000000001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E-467B-A6DD-EE0596278DE6}"/>
            </c:ext>
          </c:extLst>
        </c:ser>
        <c:ser>
          <c:idx val="2"/>
          <c:order val="2"/>
          <c:tx>
            <c:strRef>
              <c:f>'Execution Time'!$D$1</c:f>
              <c:strCache>
                <c:ptCount val="1"/>
                <c:pt idx="0">
                  <c:v>4 producers 4 consumers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'Execution Time'!$A$2:$A$5</c:f>
              <c:strCache>
                <c:ptCount val="4"/>
                <c:pt idx="0">
                  <c:v>100000 items</c:v>
                </c:pt>
                <c:pt idx="1">
                  <c:v>500000 items</c:v>
                </c:pt>
                <c:pt idx="2">
                  <c:v>1000000 items</c:v>
                </c:pt>
                <c:pt idx="3">
                  <c:v>10000000 items</c:v>
                </c:pt>
              </c:strCache>
            </c:strRef>
          </c:cat>
          <c:val>
            <c:numRef>
              <c:f>'Execution Time'!$D$2:$D$5</c:f>
              <c:numCache>
                <c:formatCode>General</c:formatCode>
                <c:ptCount val="4"/>
                <c:pt idx="0">
                  <c:v>0.16375100000000001</c:v>
                </c:pt>
                <c:pt idx="1">
                  <c:v>0.73394700000000002</c:v>
                </c:pt>
                <c:pt idx="2">
                  <c:v>1.665333</c:v>
                </c:pt>
                <c:pt idx="3">
                  <c:v>14.574149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E-467B-A6DD-EE0596278DE6}"/>
            </c:ext>
          </c:extLst>
        </c:ser>
        <c:ser>
          <c:idx val="3"/>
          <c:order val="3"/>
          <c:tx>
            <c:strRef>
              <c:f>'Execution Time'!$E$1</c:f>
              <c:strCache>
                <c:ptCount val="1"/>
                <c:pt idx="0">
                  <c:v>8 producers 8 consumers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'Execution Time'!$A$2:$A$5</c:f>
              <c:strCache>
                <c:ptCount val="4"/>
                <c:pt idx="0">
                  <c:v>100000 items</c:v>
                </c:pt>
                <c:pt idx="1">
                  <c:v>500000 items</c:v>
                </c:pt>
                <c:pt idx="2">
                  <c:v>1000000 items</c:v>
                </c:pt>
                <c:pt idx="3">
                  <c:v>10000000 items</c:v>
                </c:pt>
              </c:strCache>
            </c:strRef>
          </c:cat>
          <c:val>
            <c:numRef>
              <c:f>'Execution Time'!$E$2:$E$5</c:f>
              <c:numCache>
                <c:formatCode>General</c:formatCode>
                <c:ptCount val="4"/>
                <c:pt idx="0">
                  <c:v>0.110517</c:v>
                </c:pt>
                <c:pt idx="1">
                  <c:v>0.34938900000000001</c:v>
                </c:pt>
                <c:pt idx="2">
                  <c:v>0.66928399999999999</c:v>
                </c:pt>
                <c:pt idx="3">
                  <c:v>8.3334930000000007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E-467B-A6DD-EE0596278DE6}"/>
            </c:ext>
          </c:extLst>
        </c:ser>
        <c:ser>
          <c:idx val="4"/>
          <c:order val="4"/>
          <c:tx>
            <c:strRef>
              <c:f>'Execution Time'!$F$1</c:f>
              <c:strCache>
                <c:ptCount val="1"/>
                <c:pt idx="0">
                  <c:v>16 producers 16 consumers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'Execution Time'!$A$2:$A$5</c:f>
              <c:strCache>
                <c:ptCount val="4"/>
                <c:pt idx="0">
                  <c:v>100000 items</c:v>
                </c:pt>
                <c:pt idx="1">
                  <c:v>500000 items</c:v>
                </c:pt>
                <c:pt idx="2">
                  <c:v>1000000 items</c:v>
                </c:pt>
                <c:pt idx="3">
                  <c:v>10000000 items</c:v>
                </c:pt>
              </c:strCache>
            </c:strRef>
          </c:cat>
          <c:val>
            <c:numRef>
              <c:f>'Execution Time'!$F$2:$F$5</c:f>
              <c:numCache>
                <c:formatCode>General</c:formatCode>
                <c:ptCount val="4"/>
                <c:pt idx="0">
                  <c:v>6.2717999999999996E-2</c:v>
                </c:pt>
                <c:pt idx="1">
                  <c:v>0.27096700000000001</c:v>
                </c:pt>
                <c:pt idx="2">
                  <c:v>0.51295800000000003</c:v>
                </c:pt>
                <c:pt idx="3">
                  <c:v>5.6077769999999996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EE-467B-A6DD-EE0596278DE6}"/>
            </c:ext>
          </c:extLst>
        </c:ser>
        <c:ser>
          <c:idx val="5"/>
          <c:order val="5"/>
          <c:tx>
            <c:strRef>
              <c:f>'Execution Time'!$G$1</c:f>
              <c:strCache>
                <c:ptCount val="1"/>
                <c:pt idx="0">
                  <c:v>32 producers 32 consumers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'Execution Time'!$A$2:$A$5</c:f>
              <c:strCache>
                <c:ptCount val="4"/>
                <c:pt idx="0">
                  <c:v>100000 items</c:v>
                </c:pt>
                <c:pt idx="1">
                  <c:v>500000 items</c:v>
                </c:pt>
                <c:pt idx="2">
                  <c:v>1000000 items</c:v>
                </c:pt>
                <c:pt idx="3">
                  <c:v>10000000 items</c:v>
                </c:pt>
              </c:strCache>
            </c:strRef>
          </c:cat>
          <c:val>
            <c:numRef>
              <c:f>'Execution Time'!$G$2:$G$5</c:f>
              <c:numCache>
                <c:formatCode>General</c:formatCode>
                <c:ptCount val="4"/>
                <c:pt idx="0">
                  <c:v>6.9112999999999994E-2</c:v>
                </c:pt>
                <c:pt idx="1">
                  <c:v>0.28428500000000001</c:v>
                </c:pt>
                <c:pt idx="2">
                  <c:v>0.53725000000000001</c:v>
                </c:pt>
                <c:pt idx="3">
                  <c:v>5.5765580000000003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EE-467B-A6DD-EE0596278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716223"/>
        <c:axId val="1655719103"/>
      </c:lineChart>
      <c:catAx>
        <c:axId val="165571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/>
                  <a:t>Item Size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719103"/>
        <c:crosses val="autoZero"/>
        <c:auto val="1"/>
        <c:lblAlgn val="ctr"/>
        <c:lblOffset val="100"/>
        <c:noMultiLvlLbl val="0"/>
      </c:catAx>
      <c:valAx>
        <c:axId val="16557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/>
                  <a:t>Execution</a:t>
                </a:r>
                <a:r>
                  <a:rPr lang="tr-TR" sz="1400" baseline="0"/>
                  <a:t> time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7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2000"/>
              <a:t>Speed-up</a:t>
            </a:r>
            <a:r>
              <a:rPr lang="tr-TR" sz="2000" baseline="0"/>
              <a:t> Graph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 and Efficiency'!$B$1</c:f>
              <c:strCache>
                <c:ptCount val="1"/>
                <c:pt idx="0">
                  <c:v>1 producer 1 consumer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'Speed-up and Efficiency'!$A$2:$A$5</c:f>
              <c:strCache>
                <c:ptCount val="4"/>
                <c:pt idx="0">
                  <c:v>100000 items</c:v>
                </c:pt>
                <c:pt idx="1">
                  <c:v>500000 items</c:v>
                </c:pt>
                <c:pt idx="2">
                  <c:v>1000000 items</c:v>
                </c:pt>
                <c:pt idx="3">
                  <c:v>10000000 items</c:v>
                </c:pt>
              </c:strCache>
            </c:strRef>
          </c:cat>
          <c:val>
            <c:numRef>
              <c:f>'Speed-up and Efficiency'!$B$2:$B$5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C-4EFB-8D47-3911F13D470D}"/>
            </c:ext>
          </c:extLst>
        </c:ser>
        <c:ser>
          <c:idx val="1"/>
          <c:order val="1"/>
          <c:tx>
            <c:strRef>
              <c:f>'Speed-up and Efficiency'!$C$1</c:f>
              <c:strCache>
                <c:ptCount val="1"/>
                <c:pt idx="0">
                  <c:v>2 producers 2 consumers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'Speed-up and Efficiency'!$A$2:$A$5</c:f>
              <c:strCache>
                <c:ptCount val="4"/>
                <c:pt idx="0">
                  <c:v>100000 items</c:v>
                </c:pt>
                <c:pt idx="1">
                  <c:v>500000 items</c:v>
                </c:pt>
                <c:pt idx="2">
                  <c:v>1000000 items</c:v>
                </c:pt>
                <c:pt idx="3">
                  <c:v>10000000 items</c:v>
                </c:pt>
              </c:strCache>
            </c:strRef>
          </c:cat>
          <c:val>
            <c:numRef>
              <c:f>'Speed-up and Efficiency'!$C$2:$C$5</c:f>
              <c:numCache>
                <c:formatCode>0.000</c:formatCode>
                <c:ptCount val="4"/>
                <c:pt idx="0">
                  <c:v>1.4184650792953126</c:v>
                </c:pt>
                <c:pt idx="1">
                  <c:v>0.65272919901102955</c:v>
                </c:pt>
                <c:pt idx="2">
                  <c:v>1.3510869317861747</c:v>
                </c:pt>
                <c:pt idx="3">
                  <c:v>1.4009961195584457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C-4EFB-8D47-3911F13D470D}"/>
            </c:ext>
          </c:extLst>
        </c:ser>
        <c:ser>
          <c:idx val="2"/>
          <c:order val="2"/>
          <c:tx>
            <c:strRef>
              <c:f>'Speed-up and Efficiency'!$D$1</c:f>
              <c:strCache>
                <c:ptCount val="1"/>
                <c:pt idx="0">
                  <c:v>4 producers 4 consumers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'Speed-up and Efficiency'!$A$2:$A$5</c:f>
              <c:strCache>
                <c:ptCount val="4"/>
                <c:pt idx="0">
                  <c:v>100000 items</c:v>
                </c:pt>
                <c:pt idx="1">
                  <c:v>500000 items</c:v>
                </c:pt>
                <c:pt idx="2">
                  <c:v>1000000 items</c:v>
                </c:pt>
                <c:pt idx="3">
                  <c:v>10000000 items</c:v>
                </c:pt>
              </c:strCache>
            </c:strRef>
          </c:cat>
          <c:val>
            <c:numRef>
              <c:f>'Speed-up and Efficiency'!$D$2:$D$5</c:f>
              <c:numCache>
                <c:formatCode>0.000</c:formatCode>
                <c:ptCount val="4"/>
                <c:pt idx="0">
                  <c:v>2.1678951578921657</c:v>
                </c:pt>
                <c:pt idx="1">
                  <c:v>2.5090517435182647</c:v>
                </c:pt>
                <c:pt idx="2">
                  <c:v>2.1747152071087283</c:v>
                </c:pt>
                <c:pt idx="3">
                  <c:v>2.5210141600720561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C-4EFB-8D47-3911F13D470D}"/>
            </c:ext>
          </c:extLst>
        </c:ser>
        <c:ser>
          <c:idx val="3"/>
          <c:order val="3"/>
          <c:tx>
            <c:strRef>
              <c:f>'Speed-up and Efficiency'!$E$1</c:f>
              <c:strCache>
                <c:ptCount val="1"/>
                <c:pt idx="0">
                  <c:v>8 producers 8 consumers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'Speed-up and Efficiency'!$A$2:$A$5</c:f>
              <c:strCache>
                <c:ptCount val="4"/>
                <c:pt idx="0">
                  <c:v>100000 items</c:v>
                </c:pt>
                <c:pt idx="1">
                  <c:v>500000 items</c:v>
                </c:pt>
                <c:pt idx="2">
                  <c:v>1000000 items</c:v>
                </c:pt>
                <c:pt idx="3">
                  <c:v>10000000 items</c:v>
                </c:pt>
              </c:strCache>
            </c:strRef>
          </c:cat>
          <c:val>
            <c:numRef>
              <c:f>'Speed-up and Efficiency'!$E$2:$E$5</c:f>
              <c:numCache>
                <c:formatCode>0.000</c:formatCode>
                <c:ptCount val="4"/>
                <c:pt idx="0">
                  <c:v>3.2121302605029092</c:v>
                </c:pt>
                <c:pt idx="1">
                  <c:v>5.270661068322128</c:v>
                </c:pt>
                <c:pt idx="2">
                  <c:v>5.4111931556708361</c:v>
                </c:pt>
                <c:pt idx="3">
                  <c:v>4.4089118452490448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1C-4EFB-8D47-3911F13D470D}"/>
            </c:ext>
          </c:extLst>
        </c:ser>
        <c:ser>
          <c:idx val="4"/>
          <c:order val="4"/>
          <c:tx>
            <c:strRef>
              <c:f>'Speed-up and Efficiency'!$F$1</c:f>
              <c:strCache>
                <c:ptCount val="1"/>
                <c:pt idx="0">
                  <c:v>16 producers 16 consumers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'Speed-up and Efficiency'!$A$2:$A$5</c:f>
              <c:strCache>
                <c:ptCount val="4"/>
                <c:pt idx="0">
                  <c:v>100000 items</c:v>
                </c:pt>
                <c:pt idx="1">
                  <c:v>500000 items</c:v>
                </c:pt>
                <c:pt idx="2">
                  <c:v>1000000 items</c:v>
                </c:pt>
                <c:pt idx="3">
                  <c:v>10000000 items</c:v>
                </c:pt>
              </c:strCache>
            </c:strRef>
          </c:cat>
          <c:val>
            <c:numRef>
              <c:f>'Speed-up and Efficiency'!$F$2:$F$5</c:f>
              <c:numCache>
                <c:formatCode>0.000</c:formatCode>
                <c:ptCount val="4"/>
                <c:pt idx="0">
                  <c:v>5.6601773015721166</c:v>
                </c:pt>
                <c:pt idx="1">
                  <c:v>6.7960711082899383</c:v>
                </c:pt>
                <c:pt idx="2">
                  <c:v>7.0602758900338811</c:v>
                </c:pt>
                <c:pt idx="3">
                  <c:v>6.5519074670765267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1C-4EFB-8D47-3911F13D470D}"/>
            </c:ext>
          </c:extLst>
        </c:ser>
        <c:ser>
          <c:idx val="5"/>
          <c:order val="5"/>
          <c:tx>
            <c:strRef>
              <c:f>'Speed-up and Efficiency'!$G$1</c:f>
              <c:strCache>
                <c:ptCount val="1"/>
                <c:pt idx="0">
                  <c:v>32 producers 32 consumers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'Speed-up and Efficiency'!$A$2:$A$5</c:f>
              <c:strCache>
                <c:ptCount val="4"/>
                <c:pt idx="0">
                  <c:v>100000 items</c:v>
                </c:pt>
                <c:pt idx="1">
                  <c:v>500000 items</c:v>
                </c:pt>
                <c:pt idx="2">
                  <c:v>1000000 items</c:v>
                </c:pt>
                <c:pt idx="3">
                  <c:v>10000000 items</c:v>
                </c:pt>
              </c:strCache>
            </c:strRef>
          </c:cat>
          <c:val>
            <c:numRef>
              <c:f>'Speed-up and Efficiency'!$G$2:$G$5</c:f>
              <c:numCache>
                <c:formatCode>0.000</c:formatCode>
                <c:ptCount val="4"/>
                <c:pt idx="0">
                  <c:v>5.1364432161821947</c:v>
                </c:pt>
                <c:pt idx="1">
                  <c:v>6.4776931600330645</c:v>
                </c:pt>
                <c:pt idx="2">
                  <c:v>6.7410423452768731</c:v>
                </c:pt>
                <c:pt idx="3">
                  <c:v>6.588586723208115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1C-4EFB-8D47-3911F13D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16223"/>
        <c:axId val="194300511"/>
      </c:lineChart>
      <c:catAx>
        <c:axId val="18531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/>
                  <a:t>Item</a:t>
                </a:r>
                <a:r>
                  <a:rPr lang="tr-TR" sz="1400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0511"/>
        <c:crosses val="autoZero"/>
        <c:auto val="1"/>
        <c:lblAlgn val="ctr"/>
        <c:lblOffset val="100"/>
        <c:noMultiLvlLbl val="0"/>
      </c:catAx>
      <c:valAx>
        <c:axId val="1943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/>
                  <a:t>Spped-up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2000"/>
              <a:t>Efficiency Graph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 and Efficiency'!$J$1</c:f>
              <c:strCache>
                <c:ptCount val="1"/>
                <c:pt idx="0">
                  <c:v>1 producer 1 consumer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'Speed-up and Efficiency'!$I$2:$I$5</c:f>
              <c:strCache>
                <c:ptCount val="4"/>
                <c:pt idx="0">
                  <c:v>100000 items</c:v>
                </c:pt>
                <c:pt idx="1">
                  <c:v>500000 items</c:v>
                </c:pt>
                <c:pt idx="2">
                  <c:v>1000000 items</c:v>
                </c:pt>
                <c:pt idx="3">
                  <c:v>10000000 items</c:v>
                </c:pt>
              </c:strCache>
            </c:strRef>
          </c:cat>
          <c:val>
            <c:numRef>
              <c:f>'Speed-up and Efficiency'!$J$2:$J$5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3-4F91-B840-49BD80708672}"/>
            </c:ext>
          </c:extLst>
        </c:ser>
        <c:ser>
          <c:idx val="1"/>
          <c:order val="1"/>
          <c:tx>
            <c:strRef>
              <c:f>'Speed-up and Efficiency'!$K$1</c:f>
              <c:strCache>
                <c:ptCount val="1"/>
                <c:pt idx="0">
                  <c:v>2 producers 2 consumers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'Speed-up and Efficiency'!$I$2:$I$5</c:f>
              <c:strCache>
                <c:ptCount val="4"/>
                <c:pt idx="0">
                  <c:v>100000 items</c:v>
                </c:pt>
                <c:pt idx="1">
                  <c:v>500000 items</c:v>
                </c:pt>
                <c:pt idx="2">
                  <c:v>1000000 items</c:v>
                </c:pt>
                <c:pt idx="3">
                  <c:v>10000000 items</c:v>
                </c:pt>
              </c:strCache>
            </c:strRef>
          </c:cat>
          <c:val>
            <c:numRef>
              <c:f>'Speed-up and Efficiency'!$K$2:$K$5</c:f>
              <c:numCache>
                <c:formatCode>0.000</c:formatCode>
                <c:ptCount val="4"/>
                <c:pt idx="0">
                  <c:v>0.35461626982382816</c:v>
                </c:pt>
                <c:pt idx="1">
                  <c:v>0.16318229975275739</c:v>
                </c:pt>
                <c:pt idx="2">
                  <c:v>0.33777173294654367</c:v>
                </c:pt>
                <c:pt idx="3">
                  <c:v>0.35024902988961143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3-4F91-B840-49BD80708672}"/>
            </c:ext>
          </c:extLst>
        </c:ser>
        <c:ser>
          <c:idx val="2"/>
          <c:order val="2"/>
          <c:tx>
            <c:strRef>
              <c:f>'Speed-up and Efficiency'!$L$1</c:f>
              <c:strCache>
                <c:ptCount val="1"/>
                <c:pt idx="0">
                  <c:v>4 producers 4 consumers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'Speed-up and Efficiency'!$I$2:$I$5</c:f>
              <c:strCache>
                <c:ptCount val="4"/>
                <c:pt idx="0">
                  <c:v>100000 items</c:v>
                </c:pt>
                <c:pt idx="1">
                  <c:v>500000 items</c:v>
                </c:pt>
                <c:pt idx="2">
                  <c:v>1000000 items</c:v>
                </c:pt>
                <c:pt idx="3">
                  <c:v>10000000 items</c:v>
                </c:pt>
              </c:strCache>
            </c:strRef>
          </c:cat>
          <c:val>
            <c:numRef>
              <c:f>'Speed-up and Efficiency'!$L$2:$L$5</c:f>
              <c:numCache>
                <c:formatCode>0.000</c:formatCode>
                <c:ptCount val="4"/>
                <c:pt idx="0">
                  <c:v>0.27098689473652071</c:v>
                </c:pt>
                <c:pt idx="1">
                  <c:v>0.31363146793978308</c:v>
                </c:pt>
                <c:pt idx="2">
                  <c:v>0.27183940088859104</c:v>
                </c:pt>
                <c:pt idx="3">
                  <c:v>0.31512677000900702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3-4F91-B840-49BD80708672}"/>
            </c:ext>
          </c:extLst>
        </c:ser>
        <c:ser>
          <c:idx val="3"/>
          <c:order val="3"/>
          <c:tx>
            <c:strRef>
              <c:f>'Speed-up and Efficiency'!$M$1</c:f>
              <c:strCache>
                <c:ptCount val="1"/>
                <c:pt idx="0">
                  <c:v>8 producers 8 consumers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'Speed-up and Efficiency'!$I$2:$I$5</c:f>
              <c:strCache>
                <c:ptCount val="4"/>
                <c:pt idx="0">
                  <c:v>100000 items</c:v>
                </c:pt>
                <c:pt idx="1">
                  <c:v>500000 items</c:v>
                </c:pt>
                <c:pt idx="2">
                  <c:v>1000000 items</c:v>
                </c:pt>
                <c:pt idx="3">
                  <c:v>10000000 items</c:v>
                </c:pt>
              </c:strCache>
            </c:strRef>
          </c:cat>
          <c:val>
            <c:numRef>
              <c:f>'Speed-up and Efficiency'!$M$2:$M$5</c:f>
              <c:numCache>
                <c:formatCode>0.000</c:formatCode>
                <c:ptCount val="4"/>
                <c:pt idx="0">
                  <c:v>0.20075814128143182</c:v>
                </c:pt>
                <c:pt idx="1">
                  <c:v>0.329416316770133</c:v>
                </c:pt>
                <c:pt idx="2">
                  <c:v>0.33819957222942726</c:v>
                </c:pt>
                <c:pt idx="3">
                  <c:v>0.2755569903280653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53-4F91-B840-49BD80708672}"/>
            </c:ext>
          </c:extLst>
        </c:ser>
        <c:ser>
          <c:idx val="4"/>
          <c:order val="4"/>
          <c:tx>
            <c:strRef>
              <c:f>'Speed-up and Efficiency'!$N$1</c:f>
              <c:strCache>
                <c:ptCount val="1"/>
                <c:pt idx="0">
                  <c:v>16 producers 16 consumers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'Speed-up and Efficiency'!$I$2:$I$5</c:f>
              <c:strCache>
                <c:ptCount val="4"/>
                <c:pt idx="0">
                  <c:v>100000 items</c:v>
                </c:pt>
                <c:pt idx="1">
                  <c:v>500000 items</c:v>
                </c:pt>
                <c:pt idx="2">
                  <c:v>1000000 items</c:v>
                </c:pt>
                <c:pt idx="3">
                  <c:v>10000000 items</c:v>
                </c:pt>
              </c:strCache>
            </c:strRef>
          </c:cat>
          <c:val>
            <c:numRef>
              <c:f>'Speed-up and Efficiency'!$N$2:$N$5</c:f>
              <c:numCache>
                <c:formatCode>0.000</c:formatCode>
                <c:ptCount val="4"/>
                <c:pt idx="0">
                  <c:v>0.17688054067412864</c:v>
                </c:pt>
                <c:pt idx="1">
                  <c:v>0.21237722213406057</c:v>
                </c:pt>
                <c:pt idx="2">
                  <c:v>0.22063362156355878</c:v>
                </c:pt>
                <c:pt idx="3">
                  <c:v>0.20474710834614146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53-4F91-B840-49BD80708672}"/>
            </c:ext>
          </c:extLst>
        </c:ser>
        <c:ser>
          <c:idx val="5"/>
          <c:order val="5"/>
          <c:tx>
            <c:strRef>
              <c:f>'Speed-up and Efficiency'!$O$1</c:f>
              <c:strCache>
                <c:ptCount val="1"/>
                <c:pt idx="0">
                  <c:v>32 producers 32 consumers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'Speed-up and Efficiency'!$I$2:$I$5</c:f>
              <c:strCache>
                <c:ptCount val="4"/>
                <c:pt idx="0">
                  <c:v>100000 items</c:v>
                </c:pt>
                <c:pt idx="1">
                  <c:v>500000 items</c:v>
                </c:pt>
                <c:pt idx="2">
                  <c:v>1000000 items</c:v>
                </c:pt>
                <c:pt idx="3">
                  <c:v>10000000 items</c:v>
                </c:pt>
              </c:strCache>
            </c:strRef>
          </c:cat>
          <c:val>
            <c:numRef>
              <c:f>'Speed-up and Efficiency'!$O$2:$O$5</c:f>
              <c:numCache>
                <c:formatCode>0.000</c:formatCode>
                <c:ptCount val="4"/>
                <c:pt idx="0">
                  <c:v>8.0256925252846792E-2</c:v>
                </c:pt>
                <c:pt idx="1">
                  <c:v>0.10121395562551663</c:v>
                </c:pt>
                <c:pt idx="2">
                  <c:v>0.10532878664495114</c:v>
                </c:pt>
                <c:pt idx="3">
                  <c:v>0.1029466675501268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53-4F91-B840-49BD80708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970175"/>
        <c:axId val="1664969215"/>
      </c:lineChart>
      <c:catAx>
        <c:axId val="166497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aseline="0"/>
                  <a:t>Item Size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69215"/>
        <c:crosses val="autoZero"/>
        <c:auto val="1"/>
        <c:lblAlgn val="ctr"/>
        <c:lblOffset val="100"/>
        <c:noMultiLvlLbl val="0"/>
      </c:catAx>
      <c:valAx>
        <c:axId val="16649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/>
                  <a:t>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7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215660</xdr:colOff>
      <xdr:row>6</xdr:row>
      <xdr:rowOff>104775</xdr:rowOff>
    </xdr:from>
    <xdr:to>
      <xdr:col>6</xdr:col>
      <xdr:colOff>2018007</xdr:colOff>
      <xdr:row>43</xdr:row>
      <xdr:rowOff>161441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EAEFA-7E43-B9DC-3DE0-534E31177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12373</xdr:rowOff>
    </xdr:from>
    <xdr:to>
      <xdr:col>6</xdr:col>
      <xdr:colOff>2655455</xdr:colOff>
      <xdr:row>39</xdr:row>
      <xdr:rowOff>129885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E0BD3-4A25-F396-D26F-CAE6CDA63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1776576</xdr:colOff>
      <xdr:row>6</xdr:row>
      <xdr:rowOff>175739</xdr:rowOff>
    </xdr:from>
    <xdr:to>
      <xdr:col>15</xdr:col>
      <xdr:colOff>101024</xdr:colOff>
      <xdr:row>39</xdr:row>
      <xdr:rowOff>144317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88BA30-A13A-29E5-12DD-4F0B30CC0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045BFE-A2DE-4910-8703-C14D51A6FBF4}" name="Table3" displayName="Table3" ref="A1:G5" totalsRowShown="0">
  <autoFilter ref="A1:G5" xr:uid="{D6045BFE-A2DE-4910-8703-C14D51A6FBF4}"/>
  <tableColumns count="7">
    <tableColumn id="1" xr3:uid="{8855A7DE-2D6C-40DC-AE6C-394E541F66FA}" name="Size of the problem"/>
    <tableColumn id="2" xr3:uid="{C01474D7-8A2B-4E12-BFDA-B5419ACC34DC}" name="1 producer 1 consumer"/>
    <tableColumn id="3" xr3:uid="{1C753A2A-F1A3-4C82-905C-2BE2B9D3A847}" name="2 producers 2 consumers"/>
    <tableColumn id="4" xr3:uid="{F5DBAFE5-15A8-419F-A0F7-5FA3248CF9C3}" name="4 producers 4 consumers"/>
    <tableColumn id="5" xr3:uid="{DDF260D1-6D22-4835-8C58-645091B55B97}" name="8 producers 8 consumers"/>
    <tableColumn id="6" xr3:uid="{93BF4E11-45E7-412C-A12B-FCAAD7A36E40}" name="16 producers 16 consumers"/>
    <tableColumn id="7" xr3:uid="{EF5FBE4D-87B4-405E-BDAA-7EFEE2808E23}" name="32 producers 32 consumers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77EA28-2409-4861-AEE0-4177FAF24136}" name="Table2" displayName="Table2" ref="I1:O5" totalsRowShown="0">
  <autoFilter ref="I1:O5" xr:uid="{A377EA28-2409-4861-AEE0-4177FAF24136}"/>
  <tableColumns count="7">
    <tableColumn id="1" xr3:uid="{B26A4983-8033-4FD7-A819-14836B35A05E}" name="Size of the problem" dataDxfId="11"/>
    <tableColumn id="3" xr3:uid="{CEC6C536-DBA1-4B96-B432-2787BFAEAB63}" name="1 producer 1 consumer"/>
    <tableColumn id="4" xr3:uid="{84FE8CEA-0C85-4235-8686-502FFE236A83}" name="2 producers 2 consumers" dataDxfId="10"/>
    <tableColumn id="5" xr3:uid="{4241F262-4E27-4087-A73D-FA1BA107005E}" name="4 producers 4 consumers" dataDxfId="9"/>
    <tableColumn id="6" xr3:uid="{F38D1A9C-6976-4870-82C8-D60B4023A6CA}" name="8 producers 8 consumers" dataDxfId="8"/>
    <tableColumn id="7" xr3:uid="{8BBE3B3D-68DC-4746-9AD6-7D1C99C61998}" name="16 producers 16 consumers" dataDxfId="7"/>
    <tableColumn id="8" xr3:uid="{929024B0-5D33-4342-9F84-EBDFE7899533}" name="32 producers 32 consumers" dataDxfId="6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40F463-5B61-4B10-B691-4FEE7BD80A1F}" name="Table25" displayName="Table25" ref="A1:G5" totalsRowShown="0">
  <autoFilter ref="A1:G5" xr:uid="{8640F463-5B61-4B10-B691-4FEE7BD80A1F}"/>
  <tableColumns count="7">
    <tableColumn id="1" xr3:uid="{C18CA9D2-4915-46D8-A4A4-DEB8F03381F1}" name="Size of the problem" dataDxfId="5"/>
    <tableColumn id="3" xr3:uid="{58F99933-072E-48CD-A68A-87C0171C09D9}" name="1 producer 1 consumer"/>
    <tableColumn id="4" xr3:uid="{05FA48D0-CC61-4579-A125-3DE6B80E3A1C}" name="2 producers 2 consumers" dataDxfId="4"/>
    <tableColumn id="5" xr3:uid="{B4775104-A50D-4641-8A04-76F611BB3F99}" name="4 producers 4 consumers" dataDxfId="3"/>
    <tableColumn id="6" xr3:uid="{EE74DA62-4F4C-4E11-BF1F-C25C2D244CEA}" name="8 producers 8 consumers" dataDxfId="2"/>
    <tableColumn id="7" xr3:uid="{9CE2917A-D9A7-4918-B794-12EBF667EF7C}" name="16 producers 16 consumers" dataDxfId="1"/>
    <tableColumn id="8" xr3:uid="{E1D5E5C2-8A2A-4802-B6D7-F421C50954D9}" name="32 producers 32 consumer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310C2-B3DF-4288-99BA-B7D1C663EBBC}">
  <dimension ref="A1:G5"/>
  <sheetViews>
    <sheetView zoomScale="59" workbookViewId="0">
      <selection activeCell="E56" sqref="E56"/>
    </sheetView>
  </sheetViews>
  <sheetFormatPr defaultRowHeight="15" x14ac:dyDescent="0.25"/>
  <cols>
    <col min="1" max="1" width="22.85546875" customWidth="1"/>
    <col min="2" max="2" width="31.7109375" customWidth="1"/>
    <col min="3" max="3" width="38.140625" customWidth="1"/>
    <col min="4" max="4" width="40" customWidth="1"/>
    <col min="5" max="5" width="44.42578125" customWidth="1"/>
    <col min="6" max="6" width="44.28515625" customWidth="1"/>
    <col min="7" max="7" width="38.7109375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 t="s">
        <v>1</v>
      </c>
      <c r="B2">
        <v>0.354995</v>
      </c>
      <c r="C2">
        <v>0.25026700000000002</v>
      </c>
      <c r="D2">
        <v>0.16375100000000001</v>
      </c>
      <c r="E2">
        <v>0.110517</v>
      </c>
      <c r="F2">
        <v>6.2717999999999996E-2</v>
      </c>
      <c r="G2">
        <v>6.9112999999999994E-2</v>
      </c>
    </row>
    <row r="3" spans="1:7" x14ac:dyDescent="0.25">
      <c r="A3" t="s">
        <v>4</v>
      </c>
      <c r="B3">
        <v>1.8415109999999999</v>
      </c>
      <c r="C3">
        <v>1.202008</v>
      </c>
      <c r="D3">
        <v>0.73394700000000002</v>
      </c>
      <c r="E3">
        <v>0.34938900000000001</v>
      </c>
      <c r="F3">
        <v>0.27096700000000001</v>
      </c>
      <c r="G3">
        <v>0.28428500000000001</v>
      </c>
    </row>
    <row r="4" spans="1:7" x14ac:dyDescent="0.25">
      <c r="A4" t="s">
        <v>2</v>
      </c>
      <c r="B4">
        <v>3.6216249999999999</v>
      </c>
      <c r="C4">
        <v>2.6805270000000001</v>
      </c>
      <c r="D4">
        <v>1.665333</v>
      </c>
      <c r="E4">
        <v>0.66928399999999999</v>
      </c>
      <c r="F4">
        <v>0.51295800000000003</v>
      </c>
      <c r="G4">
        <v>0.53725000000000001</v>
      </c>
    </row>
    <row r="5" spans="1:7" x14ac:dyDescent="0.25">
      <c r="A5" t="s">
        <v>3</v>
      </c>
      <c r="B5">
        <v>36.741636</v>
      </c>
      <c r="C5">
        <v>26.225366000000001</v>
      </c>
      <c r="D5">
        <v>14.574149</v>
      </c>
      <c r="E5">
        <v>8.3334930000000007</v>
      </c>
      <c r="F5">
        <v>5.6077769999999996</v>
      </c>
      <c r="G5">
        <v>5.5765580000000003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12F81-9F4E-4C2E-9274-2BA4F9A09828}">
  <dimension ref="A1:O56"/>
  <sheetViews>
    <sheetView tabSelected="1" topLeftCell="C1" zoomScale="66" workbookViewId="0">
      <selection activeCell="G45" sqref="G45"/>
    </sheetView>
  </sheetViews>
  <sheetFormatPr defaultRowHeight="15" x14ac:dyDescent="0.25"/>
  <cols>
    <col min="1" max="1" width="21.42578125" customWidth="1"/>
    <col min="2" max="2" width="30.7109375" customWidth="1"/>
    <col min="3" max="3" width="26" customWidth="1"/>
    <col min="4" max="4" width="36.7109375" customWidth="1"/>
    <col min="5" max="5" width="34" customWidth="1"/>
    <col min="6" max="6" width="36.42578125" customWidth="1"/>
    <col min="7" max="7" width="40.140625" customWidth="1"/>
    <col min="8" max="8" width="27.28515625" customWidth="1"/>
    <col min="9" max="9" width="22.42578125" customWidth="1"/>
    <col min="10" max="10" width="32.7109375" customWidth="1"/>
    <col min="11" max="11" width="33.85546875" customWidth="1"/>
    <col min="12" max="12" width="34.7109375" customWidth="1"/>
    <col min="13" max="13" width="32.7109375" customWidth="1"/>
    <col min="14" max="14" width="30.7109375" customWidth="1"/>
    <col min="15" max="15" width="35.42578125" customWidth="1"/>
    <col min="16" max="16" width="31.42578125" customWidth="1"/>
  </cols>
  <sheetData>
    <row r="1" spans="1:15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I1" t="s">
        <v>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 x14ac:dyDescent="0.25">
      <c r="A2" s="1" t="s">
        <v>1</v>
      </c>
      <c r="B2">
        <v>1</v>
      </c>
      <c r="C2" s="2">
        <f>0.354995/0.250267</f>
        <v>1.4184650792953126</v>
      </c>
      <c r="D2" s="2">
        <f>0.354995/0.163751</f>
        <v>2.1678951578921657</v>
      </c>
      <c r="E2" s="2">
        <f>0.354995/0.110517</f>
        <v>3.2121302605029092</v>
      </c>
      <c r="F2" s="2">
        <f>0.354995/0.062718</f>
        <v>5.6601773015721166</v>
      </c>
      <c r="G2" s="2">
        <f>0.354995/0.069113</f>
        <v>5.1364432161821947</v>
      </c>
      <c r="I2" s="1" t="s">
        <v>1</v>
      </c>
      <c r="J2">
        <v>1</v>
      </c>
      <c r="K2" s="2">
        <f>0.354995/0.250267/4</f>
        <v>0.35461626982382816</v>
      </c>
      <c r="L2" s="2">
        <f>0.354995/0.163751/8</f>
        <v>0.27098689473652071</v>
      </c>
      <c r="M2" s="2">
        <f>0.354995/0.110517/16</f>
        <v>0.20075814128143182</v>
      </c>
      <c r="N2" s="2">
        <f>0.354995/0.062718/32</f>
        <v>0.17688054067412864</v>
      </c>
      <c r="O2" s="2">
        <f>0.354995/0.069113/64</f>
        <v>8.0256925252846792E-2</v>
      </c>
    </row>
    <row r="3" spans="1:15" x14ac:dyDescent="0.25">
      <c r="A3" s="1" t="s">
        <v>4</v>
      </c>
      <c r="B3">
        <v>1</v>
      </c>
      <c r="C3" s="2">
        <f>1.202008/1.841511</f>
        <v>0.65272919901102955</v>
      </c>
      <c r="D3" s="2">
        <f>1.841511/0.733947</f>
        <v>2.5090517435182647</v>
      </c>
      <c r="E3" s="2">
        <f>1.841511/0.349389</f>
        <v>5.270661068322128</v>
      </c>
      <c r="F3" s="2">
        <f>1.841511/0.270967</f>
        <v>6.7960711082899383</v>
      </c>
      <c r="G3" s="2">
        <f>1.841511/0.284285</f>
        <v>6.4776931600330645</v>
      </c>
      <c r="I3" s="1" t="s">
        <v>4</v>
      </c>
      <c r="J3">
        <v>1</v>
      </c>
      <c r="K3" s="2">
        <f>1.202008/1.841511/4</f>
        <v>0.16318229975275739</v>
      </c>
      <c r="L3" s="2">
        <f>1.841511/0.733947/8</f>
        <v>0.31363146793978308</v>
      </c>
      <c r="M3" s="2">
        <f>1.841511/0.349389/16</f>
        <v>0.329416316770133</v>
      </c>
      <c r="N3" s="2">
        <f>1.841511/0.270967/32</f>
        <v>0.21237722213406057</v>
      </c>
      <c r="O3" s="2">
        <f>1.841511/0.284285/64</f>
        <v>0.10121395562551663</v>
      </c>
    </row>
    <row r="4" spans="1:15" x14ac:dyDescent="0.25">
      <c r="A4" s="1" t="s">
        <v>2</v>
      </c>
      <c r="B4">
        <v>1</v>
      </c>
      <c r="C4" s="2">
        <f>3.621625/2.680527</f>
        <v>1.3510869317861747</v>
      </c>
      <c r="D4" s="2">
        <f>3.621625/1.665333</f>
        <v>2.1747152071087283</v>
      </c>
      <c r="E4" s="2">
        <f>3.621625/0.669284</f>
        <v>5.4111931556708361</v>
      </c>
      <c r="F4" s="2">
        <f>3.621625/0.512958</f>
        <v>7.0602758900338811</v>
      </c>
      <c r="G4" s="2">
        <f>3.621625/0.53725</f>
        <v>6.7410423452768731</v>
      </c>
      <c r="I4" s="1" t="s">
        <v>2</v>
      </c>
      <c r="J4">
        <v>1</v>
      </c>
      <c r="K4" s="2">
        <f>3.621625/2.680527/4</f>
        <v>0.33777173294654367</v>
      </c>
      <c r="L4" s="2">
        <f>3.621625/1.665333/8</f>
        <v>0.27183940088859104</v>
      </c>
      <c r="M4" s="2">
        <f>3.621625/0.669284/16</f>
        <v>0.33819957222942726</v>
      </c>
      <c r="N4" s="2">
        <f>3.621625/0.512958/32</f>
        <v>0.22063362156355878</v>
      </c>
      <c r="O4" s="2">
        <f>3.621625/0.53725/64</f>
        <v>0.10532878664495114</v>
      </c>
    </row>
    <row r="5" spans="1:15" x14ac:dyDescent="0.25">
      <c r="A5" s="1" t="s">
        <v>3</v>
      </c>
      <c r="B5">
        <v>1</v>
      </c>
      <c r="C5" s="2">
        <f>36.741636/26.225366</f>
        <v>1.4009961195584457</v>
      </c>
      <c r="D5" s="2">
        <f>36.741636/14.574149</f>
        <v>2.5210141600720561</v>
      </c>
      <c r="E5" s="2">
        <f>36.741636/8.333493</f>
        <v>4.4089118452490448</v>
      </c>
      <c r="F5" s="2">
        <f>36.741636/5.607777</f>
        <v>6.5519074670765267</v>
      </c>
      <c r="G5" s="2">
        <f>36.741636/5.576558</f>
        <v>6.588586723208115</v>
      </c>
      <c r="I5" s="1" t="s">
        <v>3</v>
      </c>
      <c r="J5">
        <v>1</v>
      </c>
      <c r="K5" s="2">
        <f>36.741636/26.225366/4</f>
        <v>0.35024902988961143</v>
      </c>
      <c r="L5" s="2">
        <f>36.741636/14.574149/8</f>
        <v>0.31512677000900702</v>
      </c>
      <c r="M5" s="2">
        <f>36.741636/8.333493/16</f>
        <v>0.2755569903280653</v>
      </c>
      <c r="N5" s="2">
        <f>36.741636/5.607777/32</f>
        <v>0.20474710834614146</v>
      </c>
      <c r="O5" s="2">
        <f>36.741636/5.576558/64</f>
        <v>0.1029466675501268</v>
      </c>
    </row>
    <row r="12" spans="1:15" x14ac:dyDescent="0.25">
      <c r="D12" s="2"/>
      <c r="E12" s="2"/>
      <c r="F12" s="2"/>
      <c r="G12" s="2"/>
    </row>
    <row r="16" spans="1:15" x14ac:dyDescent="0.25">
      <c r="H16" s="2"/>
    </row>
    <row r="49" spans="8:14" x14ac:dyDescent="0.25">
      <c r="H49" s="1"/>
      <c r="J49" s="2"/>
      <c r="K49" s="2"/>
      <c r="L49" s="2"/>
      <c r="M49" s="2"/>
      <c r="N49" s="2"/>
    </row>
    <row r="50" spans="8:14" x14ac:dyDescent="0.25">
      <c r="H50" s="1"/>
      <c r="J50" s="2"/>
      <c r="K50" s="2"/>
      <c r="L50" s="2"/>
      <c r="M50" s="2"/>
      <c r="N50" s="2"/>
    </row>
    <row r="51" spans="8:14" x14ac:dyDescent="0.25">
      <c r="H51" s="1"/>
      <c r="J51" s="2"/>
      <c r="K51" s="2"/>
      <c r="L51" s="2"/>
      <c r="M51" s="2"/>
      <c r="N51" s="2"/>
    </row>
    <row r="52" spans="8:14" x14ac:dyDescent="0.25">
      <c r="H52" s="1"/>
      <c r="J52" s="2"/>
      <c r="K52" s="2"/>
      <c r="L52" s="2"/>
      <c r="M52" s="2"/>
      <c r="N52" s="2"/>
    </row>
    <row r="53" spans="8:14" x14ac:dyDescent="0.25">
      <c r="H53" s="1"/>
      <c r="J53" s="2"/>
      <c r="K53" s="2"/>
      <c r="L53" s="2"/>
      <c r="M53" s="2"/>
      <c r="N53" s="2"/>
    </row>
    <row r="54" spans="8:14" x14ac:dyDescent="0.25">
      <c r="H54" s="1"/>
      <c r="J54" s="2"/>
      <c r="K54" s="2"/>
      <c r="L54" s="2"/>
      <c r="M54" s="2"/>
      <c r="N54" s="2"/>
    </row>
    <row r="55" spans="8:14" x14ac:dyDescent="0.25">
      <c r="H55" s="1"/>
      <c r="J55" s="2"/>
      <c r="K55" s="2"/>
      <c r="L55" s="2"/>
      <c r="M55" s="2"/>
      <c r="N55" s="2"/>
    </row>
    <row r="56" spans="8:14" x14ac:dyDescent="0.25">
      <c r="H56" s="1"/>
      <c r="J56" s="2"/>
      <c r="K56" s="2"/>
      <c r="L56" s="2"/>
      <c r="M56" s="2"/>
      <c r="N56" s="2"/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 Time</vt:lpstr>
      <vt:lpstr>Speed-up and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 Uğurlu</dc:creator>
  <cp:lastModifiedBy>Harun Uğurlu</cp:lastModifiedBy>
  <dcterms:created xsi:type="dcterms:W3CDTF">2024-03-31T21:31:33Z</dcterms:created>
  <dcterms:modified xsi:type="dcterms:W3CDTF">2024-04-01T09:14:07Z</dcterms:modified>
</cp:coreProperties>
</file>