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ceed2a132138fd/Belgeler/"/>
    </mc:Choice>
  </mc:AlternateContent>
  <xr:revisionPtr revIDLastSave="0" documentId="8_{AF1FEC9B-8670-4EA6-9778-917BD137BCB5}" xr6:coauthVersionLast="47" xr6:coauthVersionMax="47" xr10:uidLastSave="{00000000-0000-0000-0000-000000000000}"/>
  <bookViews>
    <workbookView xWindow="-120" yWindow="-120" windowWidth="29040" windowHeight="15840" activeTab="1" xr2:uid="{AE466F63-B2CC-4EC5-B005-48673A86C006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F5" i="3"/>
  <c r="N5" i="3" s="1"/>
  <c r="E5" i="3"/>
  <c r="D5" i="3"/>
  <c r="L5" i="3" s="1"/>
  <c r="C5" i="3"/>
  <c r="O5" i="3"/>
  <c r="M5" i="3"/>
  <c r="G4" i="3"/>
  <c r="O4" i="3" s="1"/>
  <c r="F4" i="3"/>
  <c r="N4" i="3" s="1"/>
  <c r="E4" i="3"/>
  <c r="M4" i="3" s="1"/>
  <c r="D4" i="3"/>
  <c r="L4" i="3" s="1"/>
  <c r="C4" i="3"/>
  <c r="K4" i="3"/>
  <c r="G3" i="3"/>
  <c r="O3" i="3" s="1"/>
  <c r="F3" i="3"/>
  <c r="E3" i="3"/>
  <c r="D3" i="3"/>
  <c r="C3" i="3"/>
  <c r="K3" i="3" s="1"/>
  <c r="N3" i="3"/>
  <c r="G2" i="3"/>
  <c r="O2" i="3" s="1"/>
  <c r="F2" i="3"/>
  <c r="N2" i="3" s="1"/>
  <c r="E2" i="3"/>
  <c r="D2" i="3"/>
  <c r="L2" i="3" s="1"/>
  <c r="C2" i="3"/>
  <c r="K2" i="3" s="1"/>
  <c r="M2" i="3"/>
  <c r="K5" i="3"/>
  <c r="M3" i="3"/>
  <c r="L3" i="3"/>
</calcChain>
</file>

<file path=xl/sharedStrings.xml><?xml version="1.0" encoding="utf-8"?>
<sst xmlns="http://schemas.openxmlformats.org/spreadsheetml/2006/main" count="33" uniqueCount="12">
  <si>
    <t>Size of the problem</t>
  </si>
  <si>
    <t>100000 items</t>
  </si>
  <si>
    <t>200000 items</t>
  </si>
  <si>
    <t>400000 items</t>
  </si>
  <si>
    <t>450000 items</t>
  </si>
  <si>
    <t>1 process</t>
  </si>
  <si>
    <t>2 process</t>
  </si>
  <si>
    <t>4 process</t>
  </si>
  <si>
    <t>8 process</t>
  </si>
  <si>
    <t>16 process</t>
  </si>
  <si>
    <t>32 process</t>
  </si>
  <si>
    <t>4 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</si>
</sst>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3200"/>
              <a:t>Execution Time Graph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process</c:v>
                </c:pt>
              </c:strCache>
            </c:strRef>
          </c:tx>
          <c:spPr>
            <a:ln w="1016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0.41870400000000002</c:v>
                </c:pt>
                <c:pt idx="1">
                  <c:v>0.83910899999999999</c:v>
                </c:pt>
                <c:pt idx="2">
                  <c:v>1.6780390000000001</c:v>
                </c:pt>
                <c:pt idx="3">
                  <c:v>1.8884179999999999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E-467B-A6DD-EE0596278D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process</c:v>
                </c:pt>
              </c:strCache>
            </c:strRef>
          </c:tx>
          <c:spPr>
            <a:ln w="1016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0.211614</c:v>
                </c:pt>
                <c:pt idx="1">
                  <c:v>0.42477300000000001</c:v>
                </c:pt>
                <c:pt idx="2">
                  <c:v>0.85508499999999998</c:v>
                </c:pt>
                <c:pt idx="3">
                  <c:v>0.96304699999999999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E-467B-A6DD-EE0596278DE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 process</c:v>
                </c:pt>
              </c:strCache>
            </c:strRef>
          </c:tx>
          <c:spPr>
            <a:ln w="1016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6985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6D5-4F63-9380-4F6965FBAF52}"/>
              </c:ext>
            </c:extLst>
          </c:dPt>
          <c:cat>
            <c:strRef>
              <c:f>Sheet1!$A$2:$A$5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0.111438</c:v>
                </c:pt>
                <c:pt idx="1">
                  <c:v>0.22467599999999999</c:v>
                </c:pt>
                <c:pt idx="2">
                  <c:v>0.45059199999999999</c:v>
                </c:pt>
                <c:pt idx="3">
                  <c:v>0.50895699999999999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E-467B-A6DD-EE0596278DE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process</c:v>
                </c:pt>
              </c:strCache>
            </c:strRef>
          </c:tx>
          <c:spPr>
            <a:ln w="1016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9850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5.6266999999999998E-2</c:v>
                </c:pt>
                <c:pt idx="1">
                  <c:v>0.114817</c:v>
                </c:pt>
                <c:pt idx="2">
                  <c:v>0.24093700000000001</c:v>
                </c:pt>
                <c:pt idx="3">
                  <c:v>0.27269100000000002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E-467B-A6DD-EE0596278DE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 process</c:v>
                </c:pt>
              </c:strCache>
            </c:strRef>
          </c:tx>
          <c:spPr>
            <a:ln w="1016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9850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3.0459E-2</c:v>
                </c:pt>
                <c:pt idx="1">
                  <c:v>6.6138000000000002E-2</c:v>
                </c:pt>
                <c:pt idx="2">
                  <c:v>0.14210600000000001</c:v>
                </c:pt>
                <c:pt idx="3">
                  <c:v>0.161658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E-467B-A6DD-EE0596278DE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32 process</c:v>
                </c:pt>
              </c:strCache>
            </c:strRef>
          </c:tx>
          <c:spPr>
            <a:ln w="1016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9850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3.4143E-2</c:v>
                </c:pt>
                <c:pt idx="1">
                  <c:v>7.0569999999999994E-2</c:v>
                </c:pt>
                <c:pt idx="2">
                  <c:v>0.14424600000000001</c:v>
                </c:pt>
                <c:pt idx="3">
                  <c:v>0.16322600000000001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E-467B-A6DD-EE059627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716223"/>
        <c:axId val="1655719103"/>
      </c:lineChart>
      <c:catAx>
        <c:axId val="165571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3200"/>
                  <a:t>Item Size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19103"/>
        <c:crosses val="autoZero"/>
        <c:auto val="0"/>
        <c:lblAlgn val="ctr"/>
        <c:lblOffset val="100"/>
        <c:noMultiLvlLbl val="0"/>
      </c:catAx>
      <c:valAx>
        <c:axId val="16557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3200"/>
                  <a:t>Execution</a:t>
                </a:r>
                <a:r>
                  <a:rPr lang="tr-TR" sz="3200" baseline="0"/>
                  <a:t> time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3200"/>
              <a:t>Speed-up</a:t>
            </a:r>
            <a:r>
              <a:rPr lang="tr-TR" sz="3200" baseline="0"/>
              <a:t> Graph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1 process</c:v>
                </c:pt>
              </c:strCache>
            </c:strRef>
          </c:tx>
          <c:spPr>
            <a:ln w="1016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C-4EFB-8D47-3911F13D470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2 process</c:v>
                </c:pt>
              </c:strCache>
            </c:strRef>
          </c:tx>
          <c:spPr>
            <a:ln w="1016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Sheet3!$C$2:$C$5</c:f>
              <c:numCache>
                <c:formatCode>0.000</c:formatCode>
                <c:ptCount val="4"/>
                <c:pt idx="0">
                  <c:v>1.9786214522668635</c:v>
                </c:pt>
                <c:pt idx="1">
                  <c:v>1.9754292292589217</c:v>
                </c:pt>
                <c:pt idx="2">
                  <c:v>1.9624236187045734</c:v>
                </c:pt>
                <c:pt idx="3">
                  <c:v>1.9608783371943426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C-4EFB-8D47-3911F13D470D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4 process</c:v>
                </c:pt>
              </c:strCache>
            </c:strRef>
          </c:tx>
          <c:spPr>
            <a:ln w="1016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Sheet3!$D$2:$D$5</c:f>
              <c:numCache>
                <c:formatCode>0.000</c:formatCode>
                <c:ptCount val="4"/>
                <c:pt idx="0">
                  <c:v>3.7572820761320198</c:v>
                </c:pt>
                <c:pt idx="1">
                  <c:v>3.7347513753137855</c:v>
                </c:pt>
                <c:pt idx="2">
                  <c:v>3.7240763262552377</c:v>
                </c:pt>
                <c:pt idx="3">
                  <c:v>3.7103684594179862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C-4EFB-8D47-3911F13D470D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8 process</c:v>
                </c:pt>
              </c:strCache>
            </c:strRef>
          </c:tx>
          <c:spPr>
            <a:ln w="1016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Sheet3!$E$2:$E$5</c:f>
              <c:numCache>
                <c:formatCode>0.000</c:formatCode>
                <c:ptCount val="4"/>
                <c:pt idx="0">
                  <c:v>7.4413777169566542</c:v>
                </c:pt>
                <c:pt idx="1">
                  <c:v>7.3082296175653427</c:v>
                </c:pt>
                <c:pt idx="2">
                  <c:v>6.9646380589116657</c:v>
                </c:pt>
                <c:pt idx="3">
                  <c:v>6.9251203743431207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C-4EFB-8D47-3911F13D470D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16 process</c:v>
                </c:pt>
              </c:strCache>
            </c:strRef>
          </c:tx>
          <c:spPr>
            <a:ln w="1016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Sheet3!$F$2:$F$5</c:f>
              <c:numCache>
                <c:formatCode>0.000</c:formatCode>
                <c:ptCount val="4"/>
                <c:pt idx="0">
                  <c:v>13.746478873239438</c:v>
                </c:pt>
                <c:pt idx="1">
                  <c:v>12.687244851673773</c:v>
                </c:pt>
                <c:pt idx="2">
                  <c:v>11.808361364052185</c:v>
                </c:pt>
                <c:pt idx="3">
                  <c:v>11.681562310556854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1C-4EFB-8D47-3911F13D470D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32 process</c:v>
                </c:pt>
              </c:strCache>
            </c:strRef>
          </c:tx>
          <c:spPr>
            <a:ln w="1016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Sheet3!$G$2:$G$5</c:f>
              <c:numCache>
                <c:formatCode>0.000</c:formatCode>
                <c:ptCount val="4"/>
                <c:pt idx="0">
                  <c:v>12.263245760477991</c:v>
                </c:pt>
                <c:pt idx="1">
                  <c:v>11.890449199376507</c:v>
                </c:pt>
                <c:pt idx="2">
                  <c:v>11.633175270024818</c:v>
                </c:pt>
                <c:pt idx="3">
                  <c:v>11.569345569945963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1C-4EFB-8D47-3911F13D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16223"/>
        <c:axId val="194300511"/>
      </c:lineChart>
      <c:catAx>
        <c:axId val="18531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3200"/>
                  <a:t>Item</a:t>
                </a:r>
                <a:r>
                  <a:rPr lang="tr-TR" sz="3200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511"/>
        <c:crosses val="autoZero"/>
        <c:auto val="1"/>
        <c:lblAlgn val="ctr"/>
        <c:lblOffset val="100"/>
        <c:noMultiLvlLbl val="0"/>
      </c:catAx>
      <c:valAx>
        <c:axId val="1943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3200"/>
                  <a:t>Spped-up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3200"/>
              <a:t>Efficiency Graph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1 process</c:v>
                </c:pt>
              </c:strCache>
            </c:strRef>
          </c:tx>
          <c:spPr>
            <a:ln w="1016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Sheet3!$I$2:$I$5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Sheet3!$J$2:$J$5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3-4F91-B840-49BD80708672}"/>
            </c:ext>
          </c:extLst>
        </c:ser>
        <c:ser>
          <c:idx val="1"/>
          <c:order val="1"/>
          <c:tx>
            <c:strRef>
              <c:f>Sheet3!$K$1</c:f>
              <c:strCache>
                <c:ptCount val="1"/>
                <c:pt idx="0">
                  <c:v>2 process</c:v>
                </c:pt>
              </c:strCache>
            </c:strRef>
          </c:tx>
          <c:spPr>
            <a:ln w="1016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Sheet3!$I$2:$I$5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Sheet3!$K$2:$K$5</c:f>
              <c:numCache>
                <c:formatCode>0.000</c:formatCode>
                <c:ptCount val="4"/>
                <c:pt idx="0">
                  <c:v>0.98931072613343174</c:v>
                </c:pt>
                <c:pt idx="1">
                  <c:v>0.98771461462946086</c:v>
                </c:pt>
                <c:pt idx="2">
                  <c:v>0.98121180935228669</c:v>
                </c:pt>
                <c:pt idx="3">
                  <c:v>0.98043916859717128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3-4F91-B840-49BD80708672}"/>
            </c:ext>
          </c:extLst>
        </c:ser>
        <c:ser>
          <c:idx val="2"/>
          <c:order val="2"/>
          <c:tx>
            <c:strRef>
              <c:f>Sheet3!$L$1</c:f>
              <c:strCache>
                <c:ptCount val="1"/>
                <c:pt idx="0">
                  <c:v>4 process</c:v>
                </c:pt>
              </c:strCache>
            </c:strRef>
          </c:tx>
          <c:spPr>
            <a:ln w="1016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Sheet3!$I$2:$I$5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Sheet3!$L$2:$L$5</c:f>
              <c:numCache>
                <c:formatCode>0.000</c:formatCode>
                <c:ptCount val="4"/>
                <c:pt idx="0">
                  <c:v>0.93932051903300495</c:v>
                </c:pt>
                <c:pt idx="1">
                  <c:v>0.93368784382844638</c:v>
                </c:pt>
                <c:pt idx="2">
                  <c:v>0.93101908156380941</c:v>
                </c:pt>
                <c:pt idx="3">
                  <c:v>0.92759211485449655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3-4F91-B840-49BD80708672}"/>
            </c:ext>
          </c:extLst>
        </c:ser>
        <c:ser>
          <c:idx val="3"/>
          <c:order val="3"/>
          <c:tx>
            <c:strRef>
              <c:f>Sheet3!$M$1</c:f>
              <c:strCache>
                <c:ptCount val="1"/>
                <c:pt idx="0">
                  <c:v>8 process</c:v>
                </c:pt>
              </c:strCache>
            </c:strRef>
          </c:tx>
          <c:spPr>
            <a:ln w="1016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Sheet3!$I$2:$I$5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Sheet3!$M$2:$M$5</c:f>
              <c:numCache>
                <c:formatCode>0.000</c:formatCode>
                <c:ptCount val="4"/>
                <c:pt idx="0">
                  <c:v>0.93017221461958177</c:v>
                </c:pt>
                <c:pt idx="1">
                  <c:v>0.91352870219566784</c:v>
                </c:pt>
                <c:pt idx="2">
                  <c:v>0.87057975736395821</c:v>
                </c:pt>
                <c:pt idx="3">
                  <c:v>0.86564004679289008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3-4F91-B840-49BD80708672}"/>
            </c:ext>
          </c:extLst>
        </c:ser>
        <c:ser>
          <c:idx val="4"/>
          <c:order val="4"/>
          <c:tx>
            <c:strRef>
              <c:f>Sheet3!$N$1</c:f>
              <c:strCache>
                <c:ptCount val="1"/>
                <c:pt idx="0">
                  <c:v>16 process</c:v>
                </c:pt>
              </c:strCache>
            </c:strRef>
          </c:tx>
          <c:spPr>
            <a:ln w="1016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Sheet3!$I$2:$I$5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Sheet3!$N$2:$N$5</c:f>
              <c:numCache>
                <c:formatCode>0.000</c:formatCode>
                <c:ptCount val="4"/>
                <c:pt idx="0">
                  <c:v>0.85915492957746487</c:v>
                </c:pt>
                <c:pt idx="1">
                  <c:v>0.79295280322961081</c:v>
                </c:pt>
                <c:pt idx="2">
                  <c:v>0.73802258525326159</c:v>
                </c:pt>
                <c:pt idx="3">
                  <c:v>0.7300976444098034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3-4F91-B840-49BD80708672}"/>
            </c:ext>
          </c:extLst>
        </c:ser>
        <c:ser>
          <c:idx val="5"/>
          <c:order val="5"/>
          <c:tx>
            <c:strRef>
              <c:f>Sheet3!$O$1</c:f>
              <c:strCache>
                <c:ptCount val="1"/>
                <c:pt idx="0">
                  <c:v>32 process</c:v>
                </c:pt>
              </c:strCache>
            </c:strRef>
          </c:tx>
          <c:spPr>
            <a:ln w="1016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Sheet3!$I$2:$I$5</c:f>
              <c:strCache>
                <c:ptCount val="4"/>
                <c:pt idx="0">
                  <c:v>100000 items</c:v>
                </c:pt>
                <c:pt idx="1">
                  <c:v>200000 items</c:v>
                </c:pt>
                <c:pt idx="2">
                  <c:v>400000 items</c:v>
                </c:pt>
                <c:pt idx="3">
                  <c:v>450000 items</c:v>
                </c:pt>
              </c:strCache>
            </c:strRef>
          </c:cat>
          <c:val>
            <c:numRef>
              <c:f>Sheet3!$O$2:$O$5</c:f>
              <c:numCache>
                <c:formatCode>0.000</c:formatCode>
                <c:ptCount val="4"/>
                <c:pt idx="0">
                  <c:v>0.38322643001493722</c:v>
                </c:pt>
                <c:pt idx="1">
                  <c:v>0.37157653748051583</c:v>
                </c:pt>
                <c:pt idx="2">
                  <c:v>0.36353672718827557</c:v>
                </c:pt>
                <c:pt idx="3">
                  <c:v>0.36154204906081133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53-4F91-B840-49BD80708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70175"/>
        <c:axId val="1664969215"/>
      </c:lineChart>
      <c:catAx>
        <c:axId val="16649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3200" baseline="0"/>
                  <a:t>Item Size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69215"/>
        <c:crosses val="autoZero"/>
        <c:auto val="1"/>
        <c:lblAlgn val="ctr"/>
        <c:lblOffset val="100"/>
        <c:noMultiLvlLbl val="0"/>
      </c:catAx>
      <c:valAx>
        <c:axId val="16649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3200"/>
                  <a:t>Efficiency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7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174246</xdr:colOff>
      <xdr:row>13</xdr:row>
      <xdr:rowOff>42655</xdr:rowOff>
    </xdr:from>
    <xdr:to>
      <xdr:col>10</xdr:col>
      <xdr:colOff>1635815</xdr:colOff>
      <xdr:row>66</xdr:row>
      <xdr:rowOff>103533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EAEFA-7E43-B9DC-3DE0-534E3117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12373</xdr:rowOff>
    </xdr:from>
    <xdr:to>
      <xdr:col>6</xdr:col>
      <xdr:colOff>2655455</xdr:colOff>
      <xdr:row>39</xdr:row>
      <xdr:rowOff>129885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E0BD3-4A25-F396-D26F-CAE6CDA6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1776576</xdr:colOff>
      <xdr:row>6</xdr:row>
      <xdr:rowOff>175739</xdr:rowOff>
    </xdr:from>
    <xdr:to>
      <xdr:col>15</xdr:col>
      <xdr:colOff>101024</xdr:colOff>
      <xdr:row>39</xdr:row>
      <xdr:rowOff>144317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88BA30-A13A-29E5-12DD-4F0B30CC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045BFE-A2DE-4910-8703-C14D51A6FBF4}" name="Table3" displayName="Table3" ref="A1:G5" totalsRowShown="0" headerRowDxfId="26" dataDxfId="25">
  <autoFilter ref="A1:G5" xr:uid="{D6045BFE-A2DE-4910-8703-C14D51A6FBF4}"/>
  <tableColumns count="7">
    <tableColumn id="1" xr3:uid="{8855A7DE-2D6C-40DC-AE6C-394E541F66FA}" name="Size of the problem" dataDxfId="24"/>
    <tableColumn id="2" xr3:uid="{C01474D7-8A2B-4E12-BFDA-B5419ACC34DC}" name="1 process" dataDxfId="23"/>
    <tableColumn id="3" xr3:uid="{1C753A2A-F1A3-4C82-905C-2BE2B9D3A847}" name="2 process" dataDxfId="22"/>
    <tableColumn id="4" xr3:uid="{F5DBAFE5-15A8-419F-A0F7-5FA3248CF9C3}" name="4  process" dataDxfId="21"/>
    <tableColumn id="5" xr3:uid="{DDF260D1-6D22-4835-8C58-645091B55B97}" name="8 process" dataDxfId="20"/>
    <tableColumn id="6" xr3:uid="{93BF4E11-45E7-412C-A12B-FCAAD7A36E40}" name="16 process" dataDxfId="19"/>
    <tableColumn id="7" xr3:uid="{EF5FBE4D-87B4-405E-BDAA-7EFEE2808E23}" name="32 process" dataDxfId="18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7EA28-2409-4861-AEE0-4177FAF24136}" name="Table2" displayName="Table2" ref="I1:O5" totalsRowShown="0" headerRowDxfId="17" dataDxfId="16">
  <autoFilter ref="I1:O5" xr:uid="{A377EA28-2409-4861-AEE0-4177FAF24136}"/>
  <tableColumns count="7">
    <tableColumn id="1" xr3:uid="{B26A4983-8033-4FD7-A819-14836B35A05E}" name="Size of the problem" dataDxfId="15"/>
    <tableColumn id="3" xr3:uid="{CEC6C536-DBA1-4B96-B432-2787BFAEAB63}" name="1 process" dataDxfId="14"/>
    <tableColumn id="4" xr3:uid="{84FE8CEA-0C85-4235-8686-502FFE236A83}" name="2 process" dataDxfId="13"/>
    <tableColumn id="5" xr3:uid="{4241F262-4E27-4087-A73D-FA1BA107005E}" name="4 process" dataDxfId="12"/>
    <tableColumn id="6" xr3:uid="{F38D1A9C-6976-4870-82C8-D60B4023A6CA}" name="8 process" dataDxfId="11"/>
    <tableColumn id="7" xr3:uid="{8BBE3B3D-68DC-4746-9AD6-7D1C99C61998}" name="16 process" dataDxfId="10"/>
    <tableColumn id="8" xr3:uid="{929024B0-5D33-4342-9F84-EBDFE7899533}" name="32 process" dataDxfId="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40F463-5B61-4B10-B691-4FEE7BD80A1F}" name="Table25" displayName="Table25" ref="A1:G5" totalsRowShown="0" headerRowDxfId="8" dataDxfId="7">
  <autoFilter ref="A1:G5" xr:uid="{8640F463-5B61-4B10-B691-4FEE7BD80A1F}"/>
  <tableColumns count="7">
    <tableColumn id="1" xr3:uid="{C18CA9D2-4915-46D8-A4A4-DEB8F03381F1}" name="Size of the problem" dataDxfId="6"/>
    <tableColumn id="3" xr3:uid="{58F99933-072E-48CD-A68A-87C0171C09D9}" name="1 process" dataDxfId="5"/>
    <tableColumn id="4" xr3:uid="{05FA48D0-CC61-4579-A125-3DE6B80E3A1C}" name="2 process" dataDxfId="4"/>
    <tableColumn id="5" xr3:uid="{B4775104-A50D-4641-8A04-76F611BB3F99}" name="4 process" dataDxfId="3"/>
    <tableColumn id="6" xr3:uid="{EE74DA62-4F4C-4E11-BF1F-C25C2D244CEA}" name="8 process" dataDxfId="2"/>
    <tableColumn id="7" xr3:uid="{9CE2917A-D9A7-4918-B794-12EBF667EF7C}" name="16 process" dataDxfId="1"/>
    <tableColumn id="8" xr3:uid="{E1D5E5C2-8A2A-4802-B6D7-F421C50954D9}" name="32 proces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10C2-B3DF-4288-99BA-B7D1C663EBBC}">
  <dimension ref="A1:O53"/>
  <sheetViews>
    <sheetView zoomScale="49" workbookViewId="0">
      <selection activeCell="G5" sqref="G5"/>
    </sheetView>
  </sheetViews>
  <sheetFormatPr defaultRowHeight="15" x14ac:dyDescent="0.25"/>
  <cols>
    <col min="1" max="1" width="41.42578125" customWidth="1"/>
    <col min="2" max="2" width="31.7109375" customWidth="1"/>
    <col min="3" max="3" width="38.140625" customWidth="1"/>
    <col min="4" max="4" width="40" customWidth="1"/>
    <col min="5" max="5" width="44.42578125" customWidth="1"/>
    <col min="6" max="6" width="44.28515625" customWidth="1"/>
    <col min="7" max="7" width="38.7109375" customWidth="1"/>
    <col min="9" max="9" width="29.7109375" customWidth="1"/>
    <col min="10" max="10" width="25.7109375" customWidth="1"/>
    <col min="11" max="11" width="25.42578125" customWidth="1"/>
    <col min="12" max="12" width="26.7109375" customWidth="1"/>
    <col min="13" max="13" width="23.140625" customWidth="1"/>
    <col min="14" max="14" width="24.85546875" customWidth="1"/>
    <col min="15" max="15" width="25.7109375" customWidth="1"/>
  </cols>
  <sheetData>
    <row r="1" spans="1:15" ht="26.25" x14ac:dyDescent="0.4">
      <c r="A1" s="3" t="s">
        <v>0</v>
      </c>
      <c r="B1" s="3" t="s">
        <v>5</v>
      </c>
      <c r="C1" s="3" t="s">
        <v>6</v>
      </c>
      <c r="D1" s="3" t="s">
        <v>11</v>
      </c>
      <c r="E1" s="3" t="s">
        <v>8</v>
      </c>
      <c r="F1" s="3" t="s">
        <v>9</v>
      </c>
      <c r="G1" s="3" t="s">
        <v>10</v>
      </c>
      <c r="I1" s="3"/>
      <c r="J1" s="3"/>
      <c r="K1" s="3"/>
      <c r="L1" s="3"/>
      <c r="M1" s="3"/>
      <c r="N1" s="3"/>
      <c r="O1" s="3"/>
    </row>
    <row r="2" spans="1:15" ht="26.25" x14ac:dyDescent="0.4">
      <c r="A2" s="3" t="s">
        <v>1</v>
      </c>
      <c r="B2" s="3">
        <v>0.41870400000000002</v>
      </c>
      <c r="C2" s="3">
        <v>0.211614</v>
      </c>
      <c r="D2" s="3">
        <v>0.111438</v>
      </c>
      <c r="E2" s="3">
        <v>5.6266999999999998E-2</v>
      </c>
      <c r="F2" s="3">
        <v>3.0459E-2</v>
      </c>
      <c r="G2" s="3">
        <v>3.4143E-2</v>
      </c>
      <c r="I2" s="3"/>
      <c r="J2" s="3"/>
      <c r="K2" s="3"/>
      <c r="L2" s="3"/>
      <c r="M2" s="3"/>
      <c r="N2" s="3"/>
      <c r="O2" s="3"/>
    </row>
    <row r="3" spans="1:15" ht="26.25" x14ac:dyDescent="0.4">
      <c r="A3" s="3" t="s">
        <v>2</v>
      </c>
      <c r="B3" s="3">
        <v>0.83910899999999999</v>
      </c>
      <c r="C3" s="3">
        <v>0.42477300000000001</v>
      </c>
      <c r="D3" s="3">
        <v>0.22467599999999999</v>
      </c>
      <c r="E3" s="3">
        <v>0.114817</v>
      </c>
      <c r="F3" s="3">
        <v>6.6138000000000002E-2</v>
      </c>
      <c r="G3" s="3">
        <v>7.0569999999999994E-2</v>
      </c>
      <c r="I3" s="3"/>
      <c r="J3" s="3"/>
      <c r="K3" s="3"/>
      <c r="L3" s="3"/>
      <c r="M3" s="3"/>
      <c r="N3" s="3"/>
      <c r="O3" s="3"/>
    </row>
    <row r="4" spans="1:15" ht="26.25" x14ac:dyDescent="0.4">
      <c r="A4" s="3" t="s">
        <v>3</v>
      </c>
      <c r="B4" s="3">
        <v>1.6780390000000001</v>
      </c>
      <c r="C4" s="3">
        <v>0.85508499999999998</v>
      </c>
      <c r="D4" s="3">
        <v>0.45059199999999999</v>
      </c>
      <c r="E4" s="3">
        <v>0.24093700000000001</v>
      </c>
      <c r="F4" s="3">
        <v>0.14210600000000001</v>
      </c>
      <c r="G4" s="3">
        <v>0.14424600000000001</v>
      </c>
      <c r="I4" s="3"/>
      <c r="J4" s="3"/>
      <c r="K4" s="3"/>
      <c r="L4" s="3"/>
      <c r="M4" s="3"/>
      <c r="N4" s="3"/>
      <c r="O4" s="3"/>
    </row>
    <row r="5" spans="1:15" ht="26.25" x14ac:dyDescent="0.4">
      <c r="A5" s="3" t="s">
        <v>4</v>
      </c>
      <c r="B5" s="3">
        <v>1.8884179999999999</v>
      </c>
      <c r="C5" s="3">
        <v>0.96304699999999999</v>
      </c>
      <c r="D5" s="3">
        <v>0.50895699999999999</v>
      </c>
      <c r="E5" s="3">
        <v>0.27269100000000002</v>
      </c>
      <c r="F5" s="3">
        <v>0.161658</v>
      </c>
      <c r="G5" s="3">
        <v>0.16322600000000001</v>
      </c>
      <c r="I5" s="3"/>
      <c r="J5" s="3"/>
      <c r="K5" s="3"/>
      <c r="L5" s="3"/>
      <c r="M5" s="3"/>
      <c r="N5" s="3"/>
      <c r="O5" s="3"/>
    </row>
    <row r="49" spans="1:7" ht="26.25" x14ac:dyDescent="0.4">
      <c r="A49" s="3"/>
      <c r="B49" s="3"/>
      <c r="C49" s="3"/>
      <c r="D49" s="3"/>
      <c r="E49" s="3"/>
      <c r="F49" s="3"/>
      <c r="G49" s="3"/>
    </row>
    <row r="50" spans="1:7" ht="26.25" x14ac:dyDescent="0.4">
      <c r="A50" s="3"/>
      <c r="B50" s="3"/>
      <c r="C50" s="3"/>
      <c r="D50" s="3"/>
      <c r="E50" s="3"/>
      <c r="F50" s="3"/>
      <c r="G50" s="3"/>
    </row>
    <row r="51" spans="1:7" ht="26.25" x14ac:dyDescent="0.4">
      <c r="A51" s="3"/>
      <c r="B51" s="3"/>
      <c r="C51" s="3"/>
      <c r="D51" s="3"/>
      <c r="E51" s="3"/>
      <c r="F51" s="3"/>
      <c r="G51" s="3"/>
    </row>
    <row r="52" spans="1:7" ht="26.25" x14ac:dyDescent="0.4">
      <c r="A52" s="3"/>
      <c r="B52" s="3"/>
      <c r="C52" s="3"/>
      <c r="D52" s="3"/>
      <c r="E52" s="3"/>
      <c r="F52" s="3"/>
      <c r="G52" s="3"/>
    </row>
    <row r="53" spans="1:7" ht="26.25" x14ac:dyDescent="0.4">
      <c r="A53" s="3"/>
      <c r="B53" s="3"/>
      <c r="C53" s="3"/>
      <c r="D53" s="3"/>
      <c r="E53" s="3"/>
      <c r="F53" s="3"/>
      <c r="G53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2F81-9F4E-4C2E-9274-2BA4F9A09828}">
  <dimension ref="A1:O112"/>
  <sheetViews>
    <sheetView tabSelected="1" topLeftCell="H1" zoomScale="74" zoomScaleNormal="60" workbookViewId="0">
      <selection activeCell="R3" sqref="R3"/>
    </sheetView>
  </sheetViews>
  <sheetFormatPr defaultRowHeight="15" x14ac:dyDescent="0.25"/>
  <cols>
    <col min="1" max="1" width="38.5703125" customWidth="1"/>
    <col min="2" max="2" width="30.7109375" customWidth="1"/>
    <col min="3" max="3" width="26" customWidth="1"/>
    <col min="4" max="4" width="36.7109375" customWidth="1"/>
    <col min="5" max="5" width="34" customWidth="1"/>
    <col min="6" max="6" width="36.42578125" customWidth="1"/>
    <col min="7" max="7" width="40.140625" customWidth="1"/>
    <col min="8" max="8" width="27.28515625" customWidth="1"/>
    <col min="9" max="9" width="44.140625" customWidth="1"/>
    <col min="10" max="10" width="32.7109375" customWidth="1"/>
    <col min="11" max="11" width="33.85546875" customWidth="1"/>
    <col min="12" max="12" width="34.7109375" customWidth="1"/>
    <col min="13" max="13" width="32.7109375" customWidth="1"/>
    <col min="14" max="14" width="30.7109375" customWidth="1"/>
    <col min="15" max="15" width="35.42578125" customWidth="1"/>
    <col min="16" max="16" width="31.42578125" customWidth="1"/>
  </cols>
  <sheetData>
    <row r="1" spans="1:15" ht="28.5" x14ac:dyDescent="0.4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6" t="s">
        <v>0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</row>
    <row r="2" spans="1:15" ht="28.5" x14ac:dyDescent="0.45">
      <c r="A2" s="4" t="s">
        <v>1</v>
      </c>
      <c r="B2" s="3">
        <v>1</v>
      </c>
      <c r="C2" s="5">
        <f>0.418704/0.211614</f>
        <v>1.9786214522668635</v>
      </c>
      <c r="D2" s="5">
        <f>0.418704/0.111438</f>
        <v>3.7572820761320198</v>
      </c>
      <c r="E2" s="5">
        <f>0.418704/0.056267</f>
        <v>7.4413777169566542</v>
      </c>
      <c r="F2" s="5">
        <f>0.418704/0.030459</f>
        <v>13.746478873239438</v>
      </c>
      <c r="G2" s="5">
        <f>0.418704/0.034143</f>
        <v>12.263245760477991</v>
      </c>
      <c r="I2" s="7" t="s">
        <v>1</v>
      </c>
      <c r="J2" s="6">
        <v>1</v>
      </c>
      <c r="K2" s="8">
        <f>C2/2</f>
        <v>0.98931072613343174</v>
      </c>
      <c r="L2" s="8">
        <f>D2/4</f>
        <v>0.93932051903300495</v>
      </c>
      <c r="M2" s="8">
        <f>E2/8</f>
        <v>0.93017221461958177</v>
      </c>
      <c r="N2" s="8">
        <f>F2/16</f>
        <v>0.85915492957746487</v>
      </c>
      <c r="O2" s="8">
        <f>G2/32</f>
        <v>0.38322643001493722</v>
      </c>
    </row>
    <row r="3" spans="1:15" ht="28.5" x14ac:dyDescent="0.45">
      <c r="A3" s="4" t="s">
        <v>2</v>
      </c>
      <c r="B3" s="3">
        <v>1</v>
      </c>
      <c r="C3" s="5">
        <f>0.839109/0.424773</f>
        <v>1.9754292292589217</v>
      </c>
      <c r="D3" s="5">
        <f>0.839109/0.224676</f>
        <v>3.7347513753137855</v>
      </c>
      <c r="E3" s="5">
        <f>0.839109/0.114817</f>
        <v>7.3082296175653427</v>
      </c>
      <c r="F3" s="5">
        <f>0.839109/0.066138</f>
        <v>12.687244851673773</v>
      </c>
      <c r="G3" s="5">
        <f>0.839109/0.07057</f>
        <v>11.890449199376507</v>
      </c>
      <c r="I3" s="7" t="s">
        <v>2</v>
      </c>
      <c r="J3" s="6">
        <v>1</v>
      </c>
      <c r="K3" s="8">
        <f>C3/2</f>
        <v>0.98771461462946086</v>
      </c>
      <c r="L3" s="8">
        <f>D3/4</f>
        <v>0.93368784382844638</v>
      </c>
      <c r="M3" s="8">
        <f>E3/8</f>
        <v>0.91352870219566784</v>
      </c>
      <c r="N3" s="8">
        <f>F3/16</f>
        <v>0.79295280322961081</v>
      </c>
      <c r="O3" s="8">
        <f>G3/32</f>
        <v>0.37157653748051583</v>
      </c>
    </row>
    <row r="4" spans="1:15" ht="28.5" x14ac:dyDescent="0.45">
      <c r="A4" s="4" t="s">
        <v>3</v>
      </c>
      <c r="B4" s="3">
        <v>1</v>
      </c>
      <c r="C4" s="5">
        <f>1.678039/0.855085</f>
        <v>1.9624236187045734</v>
      </c>
      <c r="D4" s="5">
        <f>1.678039/0.450592</f>
        <v>3.7240763262552377</v>
      </c>
      <c r="E4" s="5">
        <f>1.678039/0.240937</f>
        <v>6.9646380589116657</v>
      </c>
      <c r="F4" s="5">
        <f>1.678039/0.142106</f>
        <v>11.808361364052185</v>
      </c>
      <c r="G4" s="5">
        <f>1.678039/0.144246</f>
        <v>11.633175270024818</v>
      </c>
      <c r="I4" s="7" t="s">
        <v>3</v>
      </c>
      <c r="J4" s="6">
        <v>1</v>
      </c>
      <c r="K4" s="8">
        <f>C4/2</f>
        <v>0.98121180935228669</v>
      </c>
      <c r="L4" s="8">
        <f>D4/4</f>
        <v>0.93101908156380941</v>
      </c>
      <c r="M4" s="8">
        <f>E4/8</f>
        <v>0.87057975736395821</v>
      </c>
      <c r="N4" s="8">
        <f>F4/16</f>
        <v>0.73802258525326159</v>
      </c>
      <c r="O4" s="8">
        <f>G4/32</f>
        <v>0.36353672718827557</v>
      </c>
    </row>
    <row r="5" spans="1:15" ht="28.5" x14ac:dyDescent="0.45">
      <c r="A5" s="4" t="s">
        <v>4</v>
      </c>
      <c r="B5" s="3">
        <v>1</v>
      </c>
      <c r="C5" s="5">
        <f>1.888418/0.963047</f>
        <v>1.9608783371943426</v>
      </c>
      <c r="D5" s="5">
        <f>1.888418/0.508957</f>
        <v>3.7103684594179862</v>
      </c>
      <c r="E5" s="5">
        <f>1.888418/0.272691</f>
        <v>6.9251203743431207</v>
      </c>
      <c r="F5" s="5">
        <f>1.888418/0.161658</f>
        <v>11.681562310556854</v>
      </c>
      <c r="G5" s="5">
        <f>1.888418/0.163226</f>
        <v>11.569345569945963</v>
      </c>
      <c r="I5" s="7" t="s">
        <v>4</v>
      </c>
      <c r="J5" s="6">
        <v>1</v>
      </c>
      <c r="K5" s="8">
        <f>C5/2</f>
        <v>0.98043916859717128</v>
      </c>
      <c r="L5" s="8">
        <f>D5/4</f>
        <v>0.92759211485449655</v>
      </c>
      <c r="M5" s="8">
        <f>E5/8</f>
        <v>0.86564004679289008</v>
      </c>
      <c r="N5" s="8">
        <f>F5/16</f>
        <v>0.7300976444098034</v>
      </c>
      <c r="O5" s="8">
        <f>G5/32</f>
        <v>0.36154204906081133</v>
      </c>
    </row>
    <row r="12" spans="1:15" x14ac:dyDescent="0.25">
      <c r="D12" s="2"/>
      <c r="E12" s="2"/>
      <c r="F12" s="2"/>
      <c r="G12" s="2"/>
    </row>
    <row r="16" spans="1:15" x14ac:dyDescent="0.25">
      <c r="H16" s="2"/>
    </row>
    <row r="44" spans="1:15" ht="28.5" x14ac:dyDescent="0.45">
      <c r="A44" s="3"/>
      <c r="B44" s="3"/>
      <c r="C44" s="3"/>
      <c r="D44" s="3"/>
      <c r="E44" s="3"/>
      <c r="F44" s="3"/>
      <c r="G44" s="3"/>
      <c r="I44" s="6"/>
      <c r="J44" s="6"/>
      <c r="K44" s="6"/>
      <c r="L44" s="6"/>
      <c r="M44" s="6"/>
      <c r="N44" s="6"/>
      <c r="O44" s="6"/>
    </row>
    <row r="45" spans="1:15" ht="28.5" x14ac:dyDescent="0.45">
      <c r="A45" s="4"/>
      <c r="B45" s="3"/>
      <c r="C45" s="5"/>
      <c r="D45" s="5"/>
      <c r="E45" s="5"/>
      <c r="F45" s="5"/>
      <c r="G45" s="5"/>
      <c r="I45" s="7"/>
      <c r="J45" s="6"/>
      <c r="K45" s="8"/>
      <c r="L45" s="8"/>
      <c r="M45" s="8"/>
      <c r="N45" s="8"/>
      <c r="O45" s="8"/>
    </row>
    <row r="46" spans="1:15" ht="28.5" x14ac:dyDescent="0.45">
      <c r="A46" s="4"/>
      <c r="B46" s="3"/>
      <c r="C46" s="5"/>
      <c r="D46" s="5"/>
      <c r="E46" s="5"/>
      <c r="F46" s="5"/>
      <c r="G46" s="5"/>
      <c r="I46" s="7"/>
      <c r="J46" s="6"/>
      <c r="K46" s="8"/>
      <c r="L46" s="8"/>
      <c r="M46" s="8"/>
      <c r="N46" s="8"/>
      <c r="O46" s="8"/>
    </row>
    <row r="47" spans="1:15" ht="28.5" x14ac:dyDescent="0.45">
      <c r="A47" s="4"/>
      <c r="B47" s="3"/>
      <c r="C47" s="5"/>
      <c r="D47" s="5"/>
      <c r="E47" s="5"/>
      <c r="F47" s="5"/>
      <c r="G47" s="5"/>
      <c r="I47" s="7"/>
      <c r="J47" s="6"/>
      <c r="K47" s="8"/>
      <c r="L47" s="8"/>
      <c r="M47" s="8"/>
      <c r="N47" s="8"/>
      <c r="O47" s="8"/>
    </row>
    <row r="48" spans="1:15" ht="28.5" x14ac:dyDescent="0.45">
      <c r="A48" s="4"/>
      <c r="B48" s="3"/>
      <c r="C48" s="5"/>
      <c r="D48" s="5"/>
      <c r="E48" s="5"/>
      <c r="F48" s="5"/>
      <c r="G48" s="5"/>
      <c r="I48" s="7"/>
      <c r="J48" s="6"/>
      <c r="K48" s="8"/>
      <c r="L48" s="8"/>
      <c r="M48" s="8"/>
      <c r="N48" s="8"/>
      <c r="O48" s="8"/>
    </row>
    <row r="49" spans="8:14" x14ac:dyDescent="0.25">
      <c r="H49" s="1"/>
      <c r="J49" s="2"/>
      <c r="K49" s="2"/>
      <c r="L49" s="2"/>
      <c r="M49" s="2"/>
      <c r="N49" s="2"/>
    </row>
    <row r="50" spans="8:14" x14ac:dyDescent="0.25">
      <c r="H50" s="1"/>
      <c r="J50" s="2"/>
      <c r="K50" s="2"/>
      <c r="L50" s="2"/>
      <c r="M50" s="2"/>
      <c r="N50" s="2"/>
    </row>
    <row r="51" spans="8:14" x14ac:dyDescent="0.25">
      <c r="H51" s="1"/>
      <c r="J51" s="2"/>
      <c r="K51" s="2"/>
      <c r="L51" s="2"/>
      <c r="M51" s="2"/>
      <c r="N51" s="2"/>
    </row>
    <row r="52" spans="8:14" x14ac:dyDescent="0.25">
      <c r="H52" s="1"/>
      <c r="J52" s="2"/>
      <c r="K52" s="2"/>
      <c r="L52" s="2"/>
      <c r="M52" s="2"/>
      <c r="N52" s="2"/>
    </row>
    <row r="53" spans="8:14" x14ac:dyDescent="0.25">
      <c r="H53" s="1"/>
      <c r="J53" s="2"/>
      <c r="K53" s="2"/>
      <c r="L53" s="2"/>
      <c r="M53" s="2"/>
      <c r="N53" s="2"/>
    </row>
    <row r="54" spans="8:14" x14ac:dyDescent="0.25">
      <c r="H54" s="1"/>
      <c r="J54" s="2"/>
      <c r="K54" s="2"/>
      <c r="L54" s="2"/>
      <c r="M54" s="2"/>
      <c r="N54" s="2"/>
    </row>
    <row r="55" spans="8:14" x14ac:dyDescent="0.25">
      <c r="H55" s="1"/>
      <c r="J55" s="2"/>
      <c r="K55" s="2"/>
      <c r="L55" s="2"/>
      <c r="M55" s="2"/>
      <c r="N55" s="2"/>
    </row>
    <row r="56" spans="8:14" x14ac:dyDescent="0.25">
      <c r="H56" s="1"/>
      <c r="J56" s="2"/>
      <c r="K56" s="2"/>
      <c r="L56" s="2"/>
      <c r="M56" s="2"/>
      <c r="N56" s="2"/>
    </row>
    <row r="94" spans="1:15" ht="28.5" x14ac:dyDescent="0.45">
      <c r="A94" s="3"/>
      <c r="B94" s="3"/>
      <c r="C94" s="3"/>
      <c r="D94" s="3"/>
      <c r="E94" s="3"/>
      <c r="F94" s="3"/>
      <c r="G94" s="3"/>
      <c r="I94" s="6"/>
      <c r="J94" s="6"/>
      <c r="K94" s="6"/>
      <c r="L94" s="6"/>
      <c r="M94" s="6"/>
      <c r="N94" s="6"/>
      <c r="O94" s="6"/>
    </row>
    <row r="95" spans="1:15" ht="28.5" x14ac:dyDescent="0.45">
      <c r="A95" s="4"/>
      <c r="B95" s="3"/>
      <c r="C95" s="5"/>
      <c r="D95" s="5"/>
      <c r="E95" s="5"/>
      <c r="F95" s="5"/>
      <c r="G95" s="5"/>
      <c r="I95" s="7"/>
      <c r="J95" s="6"/>
      <c r="K95" s="8"/>
      <c r="L95" s="8"/>
      <c r="M95" s="8"/>
      <c r="N95" s="8"/>
      <c r="O95" s="8"/>
    </row>
    <row r="96" spans="1:15" ht="28.5" x14ac:dyDescent="0.45">
      <c r="A96" s="4"/>
      <c r="B96" s="3"/>
      <c r="C96" s="5"/>
      <c r="D96" s="5"/>
      <c r="E96" s="5"/>
      <c r="F96" s="5"/>
      <c r="G96" s="5"/>
      <c r="I96" s="7"/>
      <c r="J96" s="6"/>
      <c r="K96" s="8"/>
      <c r="L96" s="8"/>
      <c r="M96" s="8"/>
      <c r="N96" s="8"/>
      <c r="O96" s="8"/>
    </row>
    <row r="97" spans="1:15" ht="28.5" x14ac:dyDescent="0.45">
      <c r="A97" s="4"/>
      <c r="B97" s="3"/>
      <c r="C97" s="5"/>
      <c r="D97" s="5"/>
      <c r="E97" s="5"/>
      <c r="F97" s="5"/>
      <c r="G97" s="5"/>
      <c r="I97" s="7"/>
      <c r="J97" s="6"/>
      <c r="K97" s="8"/>
      <c r="L97" s="8"/>
      <c r="M97" s="8"/>
      <c r="N97" s="8"/>
      <c r="O97" s="8"/>
    </row>
    <row r="98" spans="1:15" ht="28.5" x14ac:dyDescent="0.45">
      <c r="A98" s="4"/>
      <c r="B98" s="3"/>
      <c r="C98" s="5"/>
      <c r="D98" s="5"/>
      <c r="E98" s="5"/>
      <c r="F98" s="5"/>
      <c r="G98" s="5"/>
      <c r="I98" s="7"/>
      <c r="J98" s="6"/>
      <c r="K98" s="8"/>
      <c r="L98" s="8"/>
      <c r="M98" s="8"/>
      <c r="N98" s="8"/>
      <c r="O98" s="8"/>
    </row>
    <row r="108" spans="1:15" ht="26.25" x14ac:dyDescent="0.4">
      <c r="A108" s="3"/>
      <c r="B108" s="3"/>
      <c r="C108" s="3"/>
      <c r="D108" s="3"/>
      <c r="E108" s="3"/>
      <c r="F108" s="3"/>
      <c r="G108" s="3"/>
    </row>
    <row r="109" spans="1:15" ht="26.25" x14ac:dyDescent="0.4">
      <c r="A109" s="3"/>
      <c r="B109" s="3"/>
      <c r="C109" s="3"/>
      <c r="D109" s="3"/>
      <c r="E109" s="3"/>
      <c r="F109" s="3"/>
      <c r="G109" s="3"/>
    </row>
    <row r="110" spans="1:15" ht="26.25" x14ac:dyDescent="0.4">
      <c r="A110" s="3"/>
      <c r="B110" s="3"/>
      <c r="C110" s="3"/>
      <c r="D110" s="3"/>
      <c r="E110" s="3"/>
      <c r="F110" s="3"/>
      <c r="G110" s="3"/>
    </row>
    <row r="111" spans="1:15" ht="26.25" x14ac:dyDescent="0.4">
      <c r="A111" s="3"/>
      <c r="B111" s="3"/>
      <c r="C111" s="3"/>
      <c r="D111" s="3"/>
      <c r="E111" s="3"/>
      <c r="F111" s="3"/>
      <c r="G111" s="3"/>
    </row>
    <row r="112" spans="1:15" ht="26.25" x14ac:dyDescent="0.4">
      <c r="A112" s="3"/>
      <c r="B112" s="3"/>
      <c r="C112" s="3"/>
      <c r="D112" s="3"/>
      <c r="E112" s="3"/>
      <c r="F112" s="3"/>
      <c r="G112" s="3"/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Uğurlu</dc:creator>
  <cp:lastModifiedBy>Harun Uğurlu</cp:lastModifiedBy>
  <dcterms:created xsi:type="dcterms:W3CDTF">2024-03-31T21:31:33Z</dcterms:created>
  <dcterms:modified xsi:type="dcterms:W3CDTF">2024-06-03T10:25:41Z</dcterms:modified>
</cp:coreProperties>
</file>