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LAB\cereb_github\"/>
    </mc:Choice>
  </mc:AlternateContent>
  <xr:revisionPtr revIDLastSave="0" documentId="13_ncr:1_{6A6F29D5-9D7A-43C3-ABE3-D1A0D9CC829C}" xr6:coauthVersionLast="47" xr6:coauthVersionMax="47" xr10:uidLastSave="{00000000-0000-0000-0000-000000000000}"/>
  <bookViews>
    <workbookView xWindow="-110" yWindow="-110" windowWidth="19420" windowHeight="10300" activeTab="1" xr2:uid="{44D255FF-CD03-4A66-A285-F9B36B5BC410}"/>
  </bookViews>
  <sheets>
    <sheet name="DetailedNotes" sheetId="1" r:id="rId1"/>
    <sheet name="ImpairmentPerStud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0" i="2"/>
  <c r="B15" i="2"/>
  <c r="B14" i="2"/>
  <c r="B13" i="2"/>
  <c r="B9" i="2"/>
  <c r="B8" i="2"/>
  <c r="B7" i="2"/>
  <c r="B6" i="2"/>
  <c r="B5" i="2"/>
  <c r="B4" i="2"/>
  <c r="B2" i="2"/>
  <c r="E12" i="1"/>
  <c r="E22" i="1"/>
  <c r="I7" i="1"/>
  <c r="I6" i="1"/>
  <c r="E33" i="1"/>
  <c r="E21" i="1"/>
  <c r="E9" i="1"/>
  <c r="E5" i="1"/>
  <c r="E3" i="1"/>
  <c r="E11" i="1"/>
  <c r="E8" i="1"/>
  <c r="E20" i="1"/>
  <c r="E30" i="1" s="1"/>
  <c r="E10" i="1"/>
  <c r="K29" i="1"/>
  <c r="K28" i="1"/>
  <c r="K27" i="1"/>
  <c r="K30" i="1" s="1"/>
  <c r="E13" i="1" l="1"/>
</calcChain>
</file>

<file path=xl/sharedStrings.xml><?xml version="1.0" encoding="utf-8"?>
<sst xmlns="http://schemas.openxmlformats.org/spreadsheetml/2006/main" count="87" uniqueCount="66">
  <si>
    <t>Maschke etl al., 2004</t>
  </si>
  <si>
    <t># of mvt directions</t>
  </si>
  <si>
    <t>FF</t>
  </si>
  <si>
    <t>Impairment</t>
  </si>
  <si>
    <t>Bins 5 in Figure 4; I averaged the reported data from the two targets</t>
  </si>
  <si>
    <t>Paper</t>
  </si>
  <si>
    <t>Type</t>
  </si>
  <si>
    <t>#</t>
  </si>
  <si>
    <t>Hulst et al., 2017</t>
  </si>
  <si>
    <t>Butcher et al., 2017</t>
  </si>
  <si>
    <t>Morehead et al., 2017</t>
  </si>
  <si>
    <t>Tseng et al., 2007</t>
  </si>
  <si>
    <t>Rabe et al., 2009</t>
  </si>
  <si>
    <t>Schlerf et al., 2013</t>
  </si>
  <si>
    <t>VMR</t>
  </si>
  <si>
    <t>Comments</t>
  </si>
  <si>
    <t>Densely packed mvt directions, essentially acting as one</t>
  </si>
  <si>
    <t>Multistep - asymptotic errors: 1.9 for controls, 6.5 for ataxia (out of 20); Single-step: 1.8 vs. 6.8, 1.6 vs. 6.5 (1st and 2nd probes, respectively)</t>
  </si>
  <si>
    <t>Average</t>
  </si>
  <si>
    <t>&gt;&gt;</t>
  </si>
  <si>
    <t>Extracted (digitizing) from Figure 7 (ctrls) and 8 (pts). Had to use Figure 8 because Figure 7 was missing a patient</t>
  </si>
  <si>
    <t>Source / location in paper</t>
  </si>
  <si>
    <t>"approximately 5…. Approximately 12". Also, Figure 3, seems almost exactly 5 vs. 12</t>
  </si>
  <si>
    <t>Izawa et al., 2012</t>
  </si>
  <si>
    <t>"Group performance during training" - change in reach direction between initial and final 5 trials. Note: gradually introduced. Break shows evidence of stronger TV component</t>
  </si>
  <si>
    <t>Taylor et al., 2010</t>
  </si>
  <si>
    <t>Unit: drift rate - 0.091 vs. 0.027 (digitized from Figure 2). Total drift is about 10 degrees for controls and 3 degrees for patients. Similar to Mazzoni/Krakauer task</t>
  </si>
  <si>
    <t>(pointing)</t>
  </si>
  <si>
    <t>(shooting)</t>
  </si>
  <si>
    <t>Note: adaptation rate estimates and aftereffects show stronger differences</t>
  </si>
  <si>
    <t>Experiment 2 (elderly controls vs patients), Table 2, Bout 1 (the one which is standard rotation task)</t>
  </si>
  <si>
    <t>Note: three stimulation groups (sham, M1, CBL) but no effect of it. Data based on averages (Figure 7, text right above it).</t>
  </si>
  <si>
    <t>Final eight trials</t>
  </si>
  <si>
    <t>Overall</t>
  </si>
  <si>
    <t>Explicit</t>
  </si>
  <si>
    <t>Implicit</t>
  </si>
  <si>
    <t>Smith and Shadmehr, 2005</t>
  </si>
  <si>
    <t>±15 degrees</t>
  </si>
  <si>
    <t>Werner et al., 2009</t>
  </si>
  <si>
    <t>Table 2. Note: large (60-degree) rotation; patients are generally mild (coversion to ICARS a bit not straightforward; they are using SARA but modifying it</t>
  </si>
  <si>
    <t>Panouilleres et al., 2017</t>
  </si>
  <si>
    <t>Note: Joystick used instead.</t>
  </si>
  <si>
    <t>Metric: Improvement between blocks 1 and 15 of first exposure</t>
  </si>
  <si>
    <t>Therrien et al., 2015</t>
  </si>
  <si>
    <t>Gradual only; impairment based on total learning for the error-based task from figure 3C. But: near total lack of retention in patients</t>
  </si>
  <si>
    <t>Gradual VMR; main topic was proprioceptive localization. These are cerebellar stroke patients, not patients with degeneration</t>
  </si>
  <si>
    <t>Exact numbers for controls vs. patients not explicitly reported; I can estimate based on bar plot (patients split into three groups)</t>
  </si>
  <si>
    <t>Burciu et al., 2014</t>
  </si>
  <si>
    <t>There is no control group here. I will not include in discussion</t>
  </si>
  <si>
    <t>Synofzik et al., 2017</t>
  </si>
  <si>
    <t>inf/4</t>
  </si>
  <si>
    <t>The task is rather different : different types of trials interleaved - there is no specific target during training, participant just picks (there are "motor probe" trials with one out of four specific targets)</t>
  </si>
  <si>
    <t>Value is an estimate based on Figure 2 for "motor probe" trials</t>
  </si>
  <si>
    <t>AVERAGE</t>
  </si>
  <si>
    <t>STUDIES NOT INCLUDED - notes in case somebody asks why</t>
  </si>
  <si>
    <t>Henriques et al., 2014</t>
  </si>
  <si>
    <t>Note: Tseng and Rabe results were averaged within-study before calculating the overall average</t>
  </si>
  <si>
    <t>Leading to an average of 22%</t>
  </si>
  <si>
    <t>Figure 3F (%reduction; I averaged early and late)</t>
  </si>
  <si>
    <t>Separation</t>
  </si>
  <si>
    <t>n/a</t>
  </si>
  <si>
    <t>Wong et al., 2019</t>
  </si>
  <si>
    <t>N</t>
  </si>
  <si>
    <t>20 (6 with &gt;40)</t>
  </si>
  <si>
    <t>18 (+5 pre-clin)</t>
  </si>
  <si>
    <t>MvtDirections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</si>
</sst>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4298-115E-4CE8-AE2A-67D4FFDD2798}">
  <dimension ref="A1:M35"/>
  <sheetViews>
    <sheetView workbookViewId="0">
      <selection activeCell="D1" sqref="D1:E1"/>
    </sheetView>
  </sheetViews>
  <sheetFormatPr defaultRowHeight="14.5" x14ac:dyDescent="0.35"/>
  <cols>
    <col min="2" max="2" width="22.26953125" customWidth="1"/>
    <col min="4" max="4" width="17.6328125" customWidth="1"/>
    <col min="5" max="7" width="14.36328125" customWidth="1"/>
    <col min="8" max="8" width="22.08984375" customWidth="1"/>
  </cols>
  <sheetData>
    <row r="1" spans="1:13" s="2" customFormat="1" ht="29" customHeight="1" x14ac:dyDescent="0.35">
      <c r="A1" s="2" t="s">
        <v>7</v>
      </c>
      <c r="B1" s="2" t="s">
        <v>5</v>
      </c>
      <c r="C1" s="2" t="s">
        <v>6</v>
      </c>
      <c r="D1" s="2" t="s">
        <v>1</v>
      </c>
      <c r="E1" s="2" t="s">
        <v>3</v>
      </c>
      <c r="F1" s="2" t="s">
        <v>59</v>
      </c>
      <c r="G1" s="2" t="s">
        <v>62</v>
      </c>
      <c r="H1" s="2" t="s">
        <v>21</v>
      </c>
      <c r="M1" s="2" t="s">
        <v>15</v>
      </c>
    </row>
    <row r="3" spans="1:13" x14ac:dyDescent="0.35">
      <c r="A3">
        <v>1</v>
      </c>
      <c r="B3" t="s">
        <v>8</v>
      </c>
      <c r="C3" s="3" t="s">
        <v>2</v>
      </c>
      <c r="D3" s="3">
        <v>6</v>
      </c>
      <c r="E3" s="4">
        <f>1-0.31/0.68</f>
        <v>0.54411764705882359</v>
      </c>
      <c r="F3" s="3">
        <v>60</v>
      </c>
      <c r="G3" s="3" t="s">
        <v>63</v>
      </c>
      <c r="H3" t="s">
        <v>31</v>
      </c>
    </row>
    <row r="4" spans="1:13" x14ac:dyDescent="0.35">
      <c r="A4">
        <v>2</v>
      </c>
      <c r="B4" t="s">
        <v>36</v>
      </c>
      <c r="C4" s="3" t="s">
        <v>2</v>
      </c>
      <c r="D4" s="3">
        <v>8</v>
      </c>
      <c r="E4" s="4">
        <v>0.76300000000000001</v>
      </c>
      <c r="F4" s="3">
        <v>45</v>
      </c>
      <c r="G4" s="3">
        <v>5</v>
      </c>
      <c r="H4" t="s">
        <v>58</v>
      </c>
    </row>
    <row r="5" spans="1:13" x14ac:dyDescent="0.35">
      <c r="A5">
        <v>3</v>
      </c>
      <c r="B5" t="s">
        <v>9</v>
      </c>
      <c r="C5" s="3" t="s">
        <v>14</v>
      </c>
      <c r="D5" s="3">
        <v>8</v>
      </c>
      <c r="E5" s="4">
        <f>1-16.5/41.3</f>
        <v>0.6004842615012107</v>
      </c>
      <c r="F5" s="3">
        <v>45</v>
      </c>
      <c r="G5" s="3">
        <v>10</v>
      </c>
      <c r="H5" t="s">
        <v>33</v>
      </c>
      <c r="K5" t="s">
        <v>32</v>
      </c>
    </row>
    <row r="6" spans="1:13" x14ac:dyDescent="0.35">
      <c r="B6" t="s">
        <v>19</v>
      </c>
      <c r="C6" s="3"/>
      <c r="D6" s="3"/>
      <c r="E6" s="4"/>
      <c r="F6" s="3"/>
      <c r="G6" s="3"/>
      <c r="H6" t="s">
        <v>34</v>
      </c>
      <c r="I6" s="4">
        <f>1-13.3/22.1</f>
        <v>0.39819004524886881</v>
      </c>
    </row>
    <row r="7" spans="1:13" x14ac:dyDescent="0.35">
      <c r="B7" t="s">
        <v>19</v>
      </c>
      <c r="C7" s="3"/>
      <c r="D7" s="3"/>
      <c r="E7" s="4"/>
      <c r="F7" s="3"/>
      <c r="G7" s="3"/>
      <c r="H7" t="s">
        <v>35</v>
      </c>
      <c r="I7" s="4">
        <f>1-2.9/14.6</f>
        <v>0.80136986301369861</v>
      </c>
    </row>
    <row r="8" spans="1:13" x14ac:dyDescent="0.35">
      <c r="A8">
        <v>4</v>
      </c>
      <c r="B8" t="s">
        <v>25</v>
      </c>
      <c r="C8" s="3" t="s">
        <v>14</v>
      </c>
      <c r="D8" s="3">
        <v>8</v>
      </c>
      <c r="E8" s="4">
        <f>1-0.027/0.091</f>
        <v>0.70329670329670324</v>
      </c>
      <c r="F8" s="3">
        <v>45</v>
      </c>
      <c r="G8" s="3">
        <v>10</v>
      </c>
      <c r="H8" t="s">
        <v>26</v>
      </c>
    </row>
    <row r="9" spans="1:13" x14ac:dyDescent="0.35">
      <c r="A9">
        <v>5</v>
      </c>
      <c r="B9" t="s">
        <v>38</v>
      </c>
      <c r="C9" s="3" t="s">
        <v>14</v>
      </c>
      <c r="D9" s="3">
        <v>8</v>
      </c>
      <c r="E9" s="4">
        <f>1-28.1/39.2</f>
        <v>0.28316326530612246</v>
      </c>
      <c r="F9" s="3">
        <v>45</v>
      </c>
      <c r="G9" s="3">
        <v>17</v>
      </c>
      <c r="H9" t="s">
        <v>39</v>
      </c>
    </row>
    <row r="10" spans="1:13" x14ac:dyDescent="0.35">
      <c r="A10">
        <v>6</v>
      </c>
      <c r="B10" t="s">
        <v>10</v>
      </c>
      <c r="C10" s="3" t="s">
        <v>14</v>
      </c>
      <c r="D10" s="3">
        <v>4</v>
      </c>
      <c r="E10" s="4">
        <f>1-5/12</f>
        <v>0.58333333333333326</v>
      </c>
      <c r="F10" s="3">
        <v>90</v>
      </c>
      <c r="G10" s="3">
        <v>10</v>
      </c>
      <c r="H10" t="s">
        <v>22</v>
      </c>
    </row>
    <row r="11" spans="1:13" x14ac:dyDescent="0.35">
      <c r="A11">
        <v>7</v>
      </c>
      <c r="B11" t="s">
        <v>61</v>
      </c>
      <c r="C11" s="3" t="s">
        <v>14</v>
      </c>
      <c r="D11" s="3">
        <v>4</v>
      </c>
      <c r="E11" s="4">
        <f>1-(13.79/26.97)</f>
        <v>0.48869113830181687</v>
      </c>
      <c r="F11" s="3">
        <v>90</v>
      </c>
      <c r="G11" s="3">
        <v>15</v>
      </c>
      <c r="H11" t="s">
        <v>30</v>
      </c>
    </row>
    <row r="12" spans="1:13" x14ac:dyDescent="0.35">
      <c r="A12">
        <v>8</v>
      </c>
      <c r="B12" t="s">
        <v>40</v>
      </c>
      <c r="C12" s="3" t="s">
        <v>14</v>
      </c>
      <c r="D12" s="3">
        <v>8</v>
      </c>
      <c r="E12" s="4">
        <f xml:space="preserve"> 1-18/39</f>
        <v>0.53846153846153844</v>
      </c>
      <c r="F12" s="3">
        <v>45</v>
      </c>
      <c r="G12" s="3" t="s">
        <v>64</v>
      </c>
      <c r="H12" s="2" t="s">
        <v>41</v>
      </c>
      <c r="J12" t="s">
        <v>42</v>
      </c>
    </row>
    <row r="13" spans="1:13" x14ac:dyDescent="0.35">
      <c r="C13" s="3"/>
      <c r="D13" s="3" t="s">
        <v>53</v>
      </c>
      <c r="E13" s="4">
        <f>AVERAGE(E3:E12)</f>
        <v>0.56306848590744363</v>
      </c>
      <c r="F13" s="3"/>
      <c r="G13" s="3"/>
    </row>
    <row r="15" spans="1:13" x14ac:dyDescent="0.35">
      <c r="A15">
        <v>1</v>
      </c>
      <c r="B15" t="s">
        <v>11</v>
      </c>
      <c r="C15" s="3" t="s">
        <v>14</v>
      </c>
      <c r="D15" s="3">
        <v>3</v>
      </c>
      <c r="E15" s="4">
        <v>0.23300000000000001</v>
      </c>
      <c r="F15" s="3">
        <v>45</v>
      </c>
      <c r="G15" s="3">
        <v>7</v>
      </c>
      <c r="H15" t="s">
        <v>27</v>
      </c>
      <c r="I15" t="s">
        <v>29</v>
      </c>
    </row>
    <row r="16" spans="1:13" x14ac:dyDescent="0.35">
      <c r="C16" s="3"/>
      <c r="D16" s="3"/>
      <c r="E16" s="4">
        <v>0.34799999999999998</v>
      </c>
      <c r="F16" s="3">
        <v>45</v>
      </c>
      <c r="G16" s="3"/>
      <c r="H16" t="s">
        <v>28</v>
      </c>
    </row>
    <row r="17" spans="1:13" x14ac:dyDescent="0.35">
      <c r="A17">
        <v>2</v>
      </c>
      <c r="B17" t="s">
        <v>12</v>
      </c>
      <c r="C17" s="3" t="s">
        <v>14</v>
      </c>
      <c r="D17" s="3">
        <v>3</v>
      </c>
      <c r="E17" s="4">
        <v>0.378</v>
      </c>
      <c r="F17" s="3">
        <v>24</v>
      </c>
      <c r="G17" s="3">
        <v>14</v>
      </c>
      <c r="H17" t="s">
        <v>20</v>
      </c>
    </row>
    <row r="18" spans="1:13" x14ac:dyDescent="0.35">
      <c r="B18" t="s">
        <v>19</v>
      </c>
      <c r="C18" s="3" t="s">
        <v>2</v>
      </c>
      <c r="D18" s="3">
        <v>3</v>
      </c>
      <c r="E18" s="4">
        <v>0.371</v>
      </c>
      <c r="F18" s="3">
        <v>24</v>
      </c>
      <c r="G18" s="3"/>
    </row>
    <row r="19" spans="1:13" x14ac:dyDescent="0.35">
      <c r="A19">
        <v>3</v>
      </c>
      <c r="B19" t="s">
        <v>0</v>
      </c>
      <c r="C19" s="3" t="s">
        <v>2</v>
      </c>
      <c r="D19" s="3">
        <v>2</v>
      </c>
      <c r="E19" s="4">
        <v>0.42599999999999999</v>
      </c>
      <c r="F19" s="3">
        <v>45</v>
      </c>
      <c r="G19" s="3">
        <v>9</v>
      </c>
      <c r="H19" t="s">
        <v>4</v>
      </c>
    </row>
    <row r="20" spans="1:13" x14ac:dyDescent="0.35">
      <c r="A20">
        <v>4</v>
      </c>
      <c r="B20" t="s">
        <v>23</v>
      </c>
      <c r="C20" s="3" t="s">
        <v>14</v>
      </c>
      <c r="D20" s="3">
        <v>1</v>
      </c>
      <c r="E20" s="4">
        <f>1-29.7/30.45</f>
        <v>2.4630541871921152E-2</v>
      </c>
      <c r="F20" s="3" t="s">
        <v>60</v>
      </c>
      <c r="G20" s="3">
        <v>9</v>
      </c>
      <c r="H20" t="s">
        <v>24</v>
      </c>
    </row>
    <row r="21" spans="1:13" x14ac:dyDescent="0.35">
      <c r="A21">
        <v>5</v>
      </c>
      <c r="B21" t="s">
        <v>43</v>
      </c>
      <c r="C21" s="3" t="s">
        <v>14</v>
      </c>
      <c r="D21" s="3">
        <v>1</v>
      </c>
      <c r="E21" s="4">
        <f>1-13/14</f>
        <v>7.1428571428571397E-2</v>
      </c>
      <c r="F21" s="3" t="s">
        <v>60</v>
      </c>
      <c r="G21" s="3">
        <v>12</v>
      </c>
      <c r="H21" t="s">
        <v>44</v>
      </c>
    </row>
    <row r="22" spans="1:13" x14ac:dyDescent="0.35">
      <c r="A22">
        <v>6</v>
      </c>
      <c r="B22" t="s">
        <v>55</v>
      </c>
      <c r="C22" s="3" t="s">
        <v>14</v>
      </c>
      <c r="D22" s="3">
        <v>3</v>
      </c>
      <c r="E22" s="4">
        <f>1-8.6456/9.2381</f>
        <v>6.4136564878059299E-2</v>
      </c>
      <c r="F22" s="3">
        <v>15</v>
      </c>
      <c r="G22" s="3">
        <v>19</v>
      </c>
      <c r="H22" t="s">
        <v>45</v>
      </c>
    </row>
    <row r="23" spans="1:13" x14ac:dyDescent="0.35">
      <c r="C23" s="3"/>
      <c r="D23" s="3"/>
      <c r="E23" s="4"/>
      <c r="F23" s="3"/>
      <c r="G23" s="3"/>
      <c r="H23" t="s">
        <v>46</v>
      </c>
    </row>
    <row r="24" spans="1:13" x14ac:dyDescent="0.35">
      <c r="C24" s="3"/>
      <c r="D24" s="3"/>
      <c r="E24" s="4"/>
      <c r="F24" s="4"/>
      <c r="G24" s="4"/>
    </row>
    <row r="25" spans="1:13" x14ac:dyDescent="0.35">
      <c r="C25" s="3"/>
      <c r="D25" s="3"/>
      <c r="E25" s="4"/>
      <c r="F25" s="4"/>
      <c r="G25" s="4"/>
    </row>
    <row r="26" spans="1:13" x14ac:dyDescent="0.35">
      <c r="A26">
        <v>7</v>
      </c>
      <c r="B26" t="s">
        <v>13</v>
      </c>
      <c r="C26" s="3" t="s">
        <v>14</v>
      </c>
      <c r="D26" s="3" t="s">
        <v>37</v>
      </c>
      <c r="E26" s="4">
        <v>0.26500000000000001</v>
      </c>
      <c r="F26" s="4"/>
      <c r="G26" s="3">
        <v>9</v>
      </c>
      <c r="I26" s="5" t="s">
        <v>17</v>
      </c>
      <c r="M26" t="s">
        <v>16</v>
      </c>
    </row>
    <row r="27" spans="1:13" x14ac:dyDescent="0.35">
      <c r="C27" s="3"/>
      <c r="D27" s="3"/>
      <c r="E27" s="4"/>
      <c r="F27" s="4"/>
      <c r="G27" s="4"/>
      <c r="I27">
        <v>1.9</v>
      </c>
      <c r="J27">
        <v>6.5</v>
      </c>
      <c r="K27">
        <f xml:space="preserve"> 1-(20-J27)/(20-I27)</f>
        <v>0.2541436464088398</v>
      </c>
    </row>
    <row r="28" spans="1:13" x14ac:dyDescent="0.35">
      <c r="B28" t="s">
        <v>56</v>
      </c>
      <c r="C28" s="3"/>
      <c r="D28" s="3"/>
      <c r="E28" s="4"/>
      <c r="F28" s="4"/>
      <c r="G28" s="4"/>
      <c r="I28">
        <v>1.8</v>
      </c>
      <c r="J28">
        <v>6.8</v>
      </c>
      <c r="K28">
        <f xml:space="preserve"> 1-(20-J28)/(20-I28)</f>
        <v>0.27472527472527475</v>
      </c>
    </row>
    <row r="29" spans="1:13" x14ac:dyDescent="0.35">
      <c r="B29" t="s">
        <v>57</v>
      </c>
      <c r="C29" s="3"/>
      <c r="D29" s="3"/>
      <c r="E29" s="4"/>
      <c r="F29" s="4"/>
      <c r="G29" s="4"/>
      <c r="I29">
        <v>1.6</v>
      </c>
      <c r="J29">
        <v>6.5</v>
      </c>
      <c r="K29">
        <f xml:space="preserve"> 1-(20-J29)/(20-I29)</f>
        <v>0.26630434782608692</v>
      </c>
    </row>
    <row r="30" spans="1:13" x14ac:dyDescent="0.35">
      <c r="C30" s="3"/>
      <c r="D30" s="3" t="s">
        <v>53</v>
      </c>
      <c r="E30" s="4">
        <f>AVERAGE(E15:E29)</f>
        <v>0.24235507535317241</v>
      </c>
      <c r="F30" s="4"/>
      <c r="G30" s="4"/>
      <c r="J30" t="s">
        <v>18</v>
      </c>
      <c r="K30">
        <f>AVERAGE(K27:K29)</f>
        <v>0.26505775632006717</v>
      </c>
    </row>
    <row r="31" spans="1:13" x14ac:dyDescent="0.35">
      <c r="B31" t="s">
        <v>54</v>
      </c>
      <c r="C31" s="3"/>
      <c r="D31" s="3"/>
      <c r="E31" s="4"/>
      <c r="F31" s="4"/>
      <c r="G31" s="4"/>
    </row>
    <row r="32" spans="1:13" x14ac:dyDescent="0.35">
      <c r="A32">
        <v>15</v>
      </c>
      <c r="B32" t="s">
        <v>47</v>
      </c>
      <c r="C32" s="3" t="s">
        <v>14</v>
      </c>
      <c r="D32" s="3">
        <v>3</v>
      </c>
      <c r="E32" s="2" t="s">
        <v>48</v>
      </c>
      <c r="F32" s="2"/>
      <c r="G32" s="2"/>
    </row>
    <row r="33" spans="1:8" x14ac:dyDescent="0.35">
      <c r="A33">
        <v>16</v>
      </c>
      <c r="B33" t="s">
        <v>49</v>
      </c>
      <c r="C33" s="3" t="s">
        <v>14</v>
      </c>
      <c r="D33" s="3" t="s">
        <v>50</v>
      </c>
      <c r="E33" s="1">
        <f>1-3/8.5</f>
        <v>0.64705882352941169</v>
      </c>
      <c r="F33" s="1"/>
      <c r="G33" s="1"/>
      <c r="H33" t="s">
        <v>51</v>
      </c>
    </row>
    <row r="34" spans="1:8" x14ac:dyDescent="0.35">
      <c r="H34" t="s">
        <v>52</v>
      </c>
    </row>
    <row r="35" spans="1:8" x14ac:dyDescent="0.35">
      <c r="C35" s="3"/>
      <c r="D35" s="3"/>
      <c r="E35" s="4"/>
      <c r="F35" s="4"/>
      <c r="G35" s="4"/>
      <c r="H3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EFBE-B4B1-4AC6-AD76-0C7143E6DE7E}">
  <dimension ref="A1:B19"/>
  <sheetViews>
    <sheetView tabSelected="1" workbookViewId="0">
      <selection activeCell="H6" sqref="H6"/>
    </sheetView>
  </sheetViews>
  <sheetFormatPr defaultRowHeight="14.5" x14ac:dyDescent="0.35"/>
  <sheetData>
    <row r="1" spans="1:2" x14ac:dyDescent="0.35">
      <c r="A1" s="2" t="s">
        <v>65</v>
      </c>
      <c r="B1" s="2" t="s">
        <v>3</v>
      </c>
    </row>
    <row r="2" spans="1:2" x14ac:dyDescent="0.35">
      <c r="A2" s="3">
        <v>6</v>
      </c>
      <c r="B2" s="4">
        <f>1-0.31/0.68</f>
        <v>0.54411764705882359</v>
      </c>
    </row>
    <row r="3" spans="1:2" x14ac:dyDescent="0.35">
      <c r="A3" s="3">
        <v>8</v>
      </c>
      <c r="B3" s="4">
        <v>0.76300000000000001</v>
      </c>
    </row>
    <row r="4" spans="1:2" x14ac:dyDescent="0.35">
      <c r="A4" s="3">
        <v>8</v>
      </c>
      <c r="B4" s="4">
        <f>1-16.5/41.3</f>
        <v>0.6004842615012107</v>
      </c>
    </row>
    <row r="5" spans="1:2" x14ac:dyDescent="0.35">
      <c r="A5" s="3">
        <v>8</v>
      </c>
      <c r="B5" s="4">
        <f>1-0.027/0.091</f>
        <v>0.70329670329670324</v>
      </c>
    </row>
    <row r="6" spans="1:2" x14ac:dyDescent="0.35">
      <c r="A6" s="3">
        <v>8</v>
      </c>
      <c r="B6" s="4">
        <f>1-28.1/39.2</f>
        <v>0.28316326530612246</v>
      </c>
    </row>
    <row r="7" spans="1:2" x14ac:dyDescent="0.35">
      <c r="A7" s="3">
        <v>4</v>
      </c>
      <c r="B7" s="4">
        <f>1-5/12</f>
        <v>0.58333333333333326</v>
      </c>
    </row>
    <row r="8" spans="1:2" x14ac:dyDescent="0.35">
      <c r="A8" s="3">
        <v>4</v>
      </c>
      <c r="B8" s="4">
        <f>1-(13.79/26.97)</f>
        <v>0.48869113830181687</v>
      </c>
    </row>
    <row r="9" spans="1:2" x14ac:dyDescent="0.35">
      <c r="A9" s="3">
        <v>8</v>
      </c>
      <c r="B9" s="4">
        <f xml:space="preserve"> 1-18/39</f>
        <v>0.53846153846153844</v>
      </c>
    </row>
    <row r="10" spans="1:2" x14ac:dyDescent="0.35">
      <c r="A10" s="3">
        <v>3</v>
      </c>
      <c r="B10" s="4">
        <f>(23.3%+34.8%)/2</f>
        <v>0.29049999999999998</v>
      </c>
    </row>
    <row r="11" spans="1:2" x14ac:dyDescent="0.35">
      <c r="A11" s="3">
        <v>3</v>
      </c>
      <c r="B11" s="4">
        <f>(37.8%+37.1%)/2</f>
        <v>0.37449999999999994</v>
      </c>
    </row>
    <row r="12" spans="1:2" x14ac:dyDescent="0.35">
      <c r="A12" s="3">
        <v>2</v>
      </c>
      <c r="B12" s="4">
        <v>0.42599999999999999</v>
      </c>
    </row>
    <row r="13" spans="1:2" x14ac:dyDescent="0.35">
      <c r="A13" s="3">
        <v>1</v>
      </c>
      <c r="B13" s="4">
        <f>1-29.7/30.45</f>
        <v>2.4630541871921152E-2</v>
      </c>
    </row>
    <row r="14" spans="1:2" x14ac:dyDescent="0.35">
      <c r="A14" s="3">
        <v>1</v>
      </c>
      <c r="B14" s="4">
        <f>1-13/14</f>
        <v>7.1428571428571397E-2</v>
      </c>
    </row>
    <row r="15" spans="1:2" x14ac:dyDescent="0.35">
      <c r="A15" s="3">
        <v>3</v>
      </c>
      <c r="B15" s="4">
        <f>1-8.6456/9.2381</f>
        <v>6.4136564878059299E-2</v>
      </c>
    </row>
    <row r="16" spans="1:2" x14ac:dyDescent="0.35">
      <c r="A16" s="3">
        <v>1</v>
      </c>
      <c r="B16" s="4">
        <v>0.26500000000000001</v>
      </c>
    </row>
    <row r="17" spans="1:2" x14ac:dyDescent="0.35">
      <c r="A17" s="3"/>
      <c r="B17" s="4"/>
    </row>
    <row r="18" spans="1:2" x14ac:dyDescent="0.35">
      <c r="A18" s="3"/>
      <c r="B18" s="4"/>
    </row>
    <row r="19" spans="1:2" x14ac:dyDescent="0.35">
      <c r="A19" s="3"/>
      <c r="B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DetailedNotes</vt:lpstr>
      <vt:lpstr>ImpairmentPerStudy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Alkis Hadjiosif</dc:creator>
  <cp:lastModifiedBy>Alkis Hadjiosif</cp:lastModifiedBy>
  <dcterms:created xsi:type="dcterms:W3CDTF">2023-07-19T21:35:05Z</dcterms:created>
  <dcterms:modified xsi:type="dcterms:W3CDTF">2024-09-06T18:10:20Z</dcterms:modified>
</cp:coreProperties>
</file>