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bacou\Google Drive\2013-CRP\docs\CRP 5\"/>
    </mc:Choice>
  </mc:AlternateContent>
  <bookViews>
    <workbookView xWindow="120" yWindow="-120" windowWidth="27690" windowHeight="11085" tabRatio="747"/>
  </bookViews>
  <sheets>
    <sheet name="WLE_Activities" sheetId="1" r:id="rId1"/>
    <sheet name="Contact_Name" sheetId="2" r:id="rId2"/>
    <sheet name="Frequency_#Acts" sheetId="4" r:id="rId3"/>
    <sheet name="Codebook" sheetId="3" r:id="rId4"/>
  </sheets>
  <externalReferences>
    <externalReference r:id="rId5"/>
  </externalReferences>
  <definedNames>
    <definedName name="_SRP2">[1]ClustersIDOs!$E$2:$E$6</definedName>
    <definedName name="AES">Codebook!$G$1</definedName>
    <definedName name="AEZ">Codebook!$F$1</definedName>
    <definedName name="Contact">Contact_Name!$B$1</definedName>
    <definedName name="Domains">Codebook!$H$1</definedName>
    <definedName name="Key_Develoopment_theme">Codebook!$K$1</definedName>
    <definedName name="Location_Type">Codebook!$E$1</definedName>
    <definedName name="Organization_Type">Codebook!$A$1</definedName>
    <definedName name="Partner_Type">Codebook!$B$1</definedName>
    <definedName name="Program">Codebook!$I$1</definedName>
    <definedName name="Regions">Codebook!$D$1</definedName>
    <definedName name="Status">Codebook!$C$1</definedName>
    <definedName name="Target_Technology">Codebook!$J$1</definedName>
  </definedNames>
  <calcPr calcId="152511"/>
</workbook>
</file>

<file path=xl/calcChain.xml><?xml version="1.0" encoding="utf-8"?>
<calcChain xmlns="http://schemas.openxmlformats.org/spreadsheetml/2006/main">
  <c r="AE119" i="1" l="1"/>
  <c r="O133" i="1"/>
  <c r="O132" i="1"/>
  <c r="O131" i="1"/>
  <c r="O130" i="1"/>
  <c r="O129" i="1"/>
  <c r="O128" i="1"/>
  <c r="O120" i="1"/>
  <c r="O117" i="1"/>
  <c r="O103" i="1"/>
  <c r="O102" i="1"/>
  <c r="O75" i="1"/>
  <c r="O74" i="1"/>
  <c r="O73" i="1"/>
  <c r="O72" i="1"/>
  <c r="O67" i="1"/>
  <c r="O62" i="1"/>
  <c r="O61" i="1"/>
  <c r="O60" i="1"/>
  <c r="O59" i="1"/>
  <c r="O58" i="1"/>
  <c r="O57" i="1"/>
  <c r="O54" i="1"/>
  <c r="O53" i="1"/>
  <c r="O52" i="1"/>
  <c r="O43" i="1"/>
  <c r="O42" i="1"/>
  <c r="O41" i="1"/>
  <c r="O40" i="1"/>
  <c r="O35" i="1"/>
  <c r="O13" i="1"/>
  <c r="O12" i="1"/>
  <c r="O7" i="1"/>
  <c r="O127" i="1"/>
  <c r="O126" i="1"/>
  <c r="O125" i="1"/>
  <c r="O124" i="1"/>
  <c r="O123" i="1"/>
  <c r="O122" i="1"/>
  <c r="O121" i="1"/>
  <c r="O119" i="1"/>
  <c r="O118" i="1"/>
  <c r="O116" i="1"/>
  <c r="O115" i="1"/>
  <c r="O114" i="1"/>
  <c r="O113" i="1"/>
  <c r="O112" i="1"/>
  <c r="O111" i="1"/>
  <c r="O110" i="1"/>
  <c r="O109" i="1"/>
  <c r="O108" i="1"/>
  <c r="O107" i="1"/>
  <c r="O106" i="1"/>
  <c r="O105" i="1"/>
  <c r="O104" i="1"/>
  <c r="O101" i="1"/>
  <c r="O100" i="1"/>
  <c r="O99" i="1"/>
  <c r="O98" i="1"/>
  <c r="O97" i="1"/>
  <c r="O96" i="1"/>
  <c r="O95" i="1"/>
  <c r="O94" i="1"/>
  <c r="O93" i="1"/>
  <c r="O92" i="1"/>
  <c r="O91" i="1"/>
  <c r="O90" i="1"/>
  <c r="O89" i="1"/>
  <c r="O88" i="1"/>
  <c r="O87" i="1"/>
  <c r="O86" i="1"/>
  <c r="O85" i="1"/>
  <c r="O84" i="1"/>
  <c r="O83" i="1"/>
  <c r="O82" i="1"/>
  <c r="O81" i="1"/>
  <c r="O80" i="1"/>
  <c r="O79" i="1"/>
  <c r="O78" i="1"/>
  <c r="O77" i="1"/>
  <c r="O76" i="1"/>
  <c r="O71" i="1"/>
  <c r="O70" i="1"/>
  <c r="O69" i="1"/>
  <c r="O68" i="1"/>
  <c r="O66" i="1"/>
  <c r="O65" i="1"/>
  <c r="O64" i="1"/>
  <c r="O63" i="1"/>
  <c r="O56" i="1"/>
  <c r="O55" i="1"/>
  <c r="O51" i="1"/>
  <c r="O50" i="1"/>
  <c r="O49" i="1"/>
  <c r="O48" i="1"/>
  <c r="O47" i="1"/>
  <c r="O46" i="1"/>
  <c r="O45" i="1"/>
  <c r="O44" i="1"/>
  <c r="O39" i="1"/>
  <c r="O38" i="1"/>
  <c r="O37" i="1"/>
  <c r="O36" i="1"/>
  <c r="O34" i="1"/>
  <c r="O33" i="1"/>
  <c r="O32" i="1"/>
  <c r="O31" i="1"/>
  <c r="O30" i="1"/>
  <c r="O29" i="1"/>
  <c r="O28" i="1"/>
  <c r="O27" i="1"/>
  <c r="O26" i="1"/>
  <c r="O25" i="1"/>
  <c r="O24" i="1"/>
  <c r="O23" i="1"/>
  <c r="O22" i="1"/>
  <c r="O21" i="1"/>
  <c r="O20" i="1"/>
  <c r="O19" i="1"/>
  <c r="O18" i="1"/>
  <c r="O17" i="1"/>
  <c r="O16" i="1"/>
  <c r="O15" i="1"/>
  <c r="O14" i="1"/>
  <c r="O11" i="1"/>
  <c r="O10" i="1"/>
  <c r="O9" i="1"/>
  <c r="O8" i="1"/>
  <c r="O6" i="1"/>
  <c r="O5" i="1"/>
  <c r="O4" i="1"/>
  <c r="O3" i="1"/>
  <c r="AT133" i="1"/>
  <c r="AE133" i="1" s="1"/>
  <c r="AT132" i="1"/>
  <c r="AE132" i="1" s="1"/>
  <c r="AT131" i="1"/>
  <c r="AE131" i="1" s="1"/>
  <c r="AT130" i="1"/>
  <c r="AE130" i="1" s="1"/>
  <c r="AT129" i="1"/>
  <c r="AE129" i="1" s="1"/>
  <c r="AT128" i="1"/>
  <c r="AE128" i="1" s="1"/>
  <c r="AT127" i="1"/>
  <c r="AE127" i="1" s="1"/>
  <c r="AT126" i="1"/>
  <c r="AE126" i="1" s="1"/>
  <c r="AT125" i="1"/>
  <c r="AE125" i="1" s="1"/>
  <c r="AT124" i="1"/>
  <c r="AE124" i="1" s="1"/>
  <c r="AT123" i="1"/>
  <c r="AE123" i="1" s="1"/>
  <c r="AT122" i="1"/>
  <c r="AE122" i="1" s="1"/>
  <c r="AT121" i="1"/>
  <c r="AE121" i="1" s="1"/>
  <c r="AT120" i="1"/>
  <c r="AE120" i="1" s="1"/>
  <c r="AT118" i="1"/>
  <c r="AE118" i="1" s="1"/>
  <c r="AT117" i="1"/>
  <c r="AE117" i="1" s="1"/>
  <c r="AT116" i="1"/>
  <c r="AE116" i="1" s="1"/>
  <c r="AT115" i="1"/>
  <c r="AE115" i="1" s="1"/>
  <c r="AT114" i="1"/>
  <c r="AE114" i="1" s="1"/>
  <c r="AT113" i="1"/>
  <c r="AE113" i="1" s="1"/>
  <c r="AT112" i="1"/>
  <c r="AE112" i="1" s="1"/>
  <c r="AT111" i="1"/>
  <c r="AE111" i="1" s="1"/>
  <c r="AT110" i="1"/>
  <c r="AE110" i="1" s="1"/>
  <c r="AT109" i="1"/>
  <c r="AE109" i="1" s="1"/>
  <c r="AT108" i="1"/>
  <c r="AE108" i="1" s="1"/>
  <c r="AT107" i="1"/>
  <c r="AE107" i="1" s="1"/>
  <c r="AT106" i="1"/>
  <c r="AE106" i="1" s="1"/>
  <c r="AT105" i="1"/>
  <c r="AE105" i="1" s="1"/>
  <c r="AT104" i="1"/>
  <c r="AE104" i="1" s="1"/>
  <c r="AT103" i="1"/>
  <c r="AE103" i="1" s="1"/>
  <c r="AT102" i="1"/>
  <c r="AE102" i="1" s="1"/>
  <c r="AT101" i="1"/>
  <c r="AE101" i="1" s="1"/>
  <c r="AT100" i="1"/>
  <c r="AE100" i="1" s="1"/>
  <c r="AT99" i="1"/>
  <c r="AE99" i="1" s="1"/>
  <c r="AT98" i="1"/>
  <c r="AE98" i="1" s="1"/>
  <c r="AT97" i="1"/>
  <c r="AE97" i="1" s="1"/>
  <c r="AT96" i="1"/>
  <c r="AE96" i="1" s="1"/>
  <c r="AT95" i="1"/>
  <c r="AE95" i="1" s="1"/>
  <c r="AT94" i="1"/>
  <c r="AE94" i="1" s="1"/>
  <c r="AT93" i="1"/>
  <c r="AE93" i="1" s="1"/>
  <c r="AT92" i="1"/>
  <c r="AE92" i="1" s="1"/>
  <c r="AT91" i="1"/>
  <c r="AE91" i="1" s="1"/>
  <c r="AT90" i="1"/>
  <c r="AE90" i="1" s="1"/>
  <c r="AT89" i="1"/>
  <c r="AE89" i="1" s="1"/>
  <c r="AT88" i="1"/>
  <c r="AE88" i="1" s="1"/>
  <c r="AT87" i="1"/>
  <c r="AE87" i="1" s="1"/>
  <c r="AT86" i="1"/>
  <c r="AE86" i="1" s="1"/>
  <c r="AT85" i="1"/>
  <c r="AE85" i="1" s="1"/>
  <c r="AT84" i="1"/>
  <c r="AE84" i="1" s="1"/>
  <c r="AT83" i="1"/>
  <c r="AE83" i="1" s="1"/>
  <c r="AT82" i="1"/>
  <c r="AE82" i="1" s="1"/>
  <c r="AT81" i="1"/>
  <c r="AE81" i="1" s="1"/>
  <c r="AT80" i="1"/>
  <c r="AE80" i="1" s="1"/>
  <c r="AT79" i="1"/>
  <c r="AE79" i="1" s="1"/>
  <c r="AT78" i="1"/>
  <c r="AE78" i="1" s="1"/>
  <c r="AT77" i="1"/>
  <c r="AE77" i="1" s="1"/>
  <c r="AT76" i="1"/>
  <c r="AE76" i="1" s="1"/>
  <c r="AT75" i="1"/>
  <c r="AE75" i="1" s="1"/>
  <c r="AT74" i="1"/>
  <c r="AE74" i="1" s="1"/>
  <c r="AT73" i="1"/>
  <c r="AE73" i="1" s="1"/>
  <c r="AT72" i="1"/>
  <c r="AE72" i="1" s="1"/>
  <c r="AT71" i="1"/>
  <c r="AE71" i="1" s="1"/>
  <c r="AT70" i="1"/>
  <c r="AE70" i="1" s="1"/>
  <c r="AT69" i="1"/>
  <c r="AE69" i="1" s="1"/>
  <c r="AT68" i="1"/>
  <c r="AE68" i="1" s="1"/>
  <c r="AT67" i="1"/>
  <c r="AE67" i="1" s="1"/>
  <c r="AT66" i="1"/>
  <c r="AE66" i="1" s="1"/>
  <c r="AT65" i="1"/>
  <c r="AE65" i="1" s="1"/>
  <c r="AT64" i="1"/>
  <c r="AE64" i="1" s="1"/>
  <c r="AT63" i="1"/>
  <c r="AE63" i="1" s="1"/>
  <c r="AT62" i="1"/>
  <c r="AE62" i="1" s="1"/>
  <c r="AT61" i="1"/>
  <c r="AE61" i="1" s="1"/>
  <c r="AT60" i="1"/>
  <c r="AE60" i="1" s="1"/>
  <c r="AT59" i="1"/>
  <c r="AE59" i="1" s="1"/>
  <c r="AT58" i="1"/>
  <c r="AE58" i="1" s="1"/>
  <c r="AT57" i="1"/>
  <c r="AE57" i="1" s="1"/>
  <c r="AT56" i="1"/>
  <c r="AE56" i="1" s="1"/>
  <c r="AT55" i="1"/>
  <c r="AE55" i="1" s="1"/>
  <c r="AT54" i="1"/>
  <c r="AE54" i="1" s="1"/>
  <c r="AT53" i="1"/>
  <c r="AE53" i="1" s="1"/>
  <c r="AT52" i="1"/>
  <c r="AE52" i="1" s="1"/>
  <c r="AT51" i="1"/>
  <c r="AE51" i="1" s="1"/>
  <c r="AT50" i="1"/>
  <c r="AE50" i="1" s="1"/>
  <c r="AT49" i="1"/>
  <c r="AE49" i="1" s="1"/>
  <c r="AT48" i="1"/>
  <c r="AE48" i="1" s="1"/>
  <c r="AT47" i="1"/>
  <c r="AE47" i="1" s="1"/>
  <c r="AT46" i="1"/>
  <c r="AE46" i="1" s="1"/>
  <c r="AT45" i="1"/>
  <c r="AE45" i="1" s="1"/>
  <c r="AT44" i="1"/>
  <c r="AE44" i="1" s="1"/>
  <c r="AT43" i="1"/>
  <c r="AE43" i="1" s="1"/>
  <c r="AT42" i="1"/>
  <c r="AE42" i="1" s="1"/>
  <c r="AT41" i="1"/>
  <c r="AE41" i="1" s="1"/>
  <c r="AT40" i="1"/>
  <c r="AE40" i="1" s="1"/>
  <c r="AT39" i="1"/>
  <c r="AE39" i="1" s="1"/>
  <c r="AT38" i="1"/>
  <c r="AE38" i="1" s="1"/>
  <c r="AT37" i="1"/>
  <c r="AE37" i="1" s="1"/>
  <c r="AT36" i="1"/>
  <c r="AE36" i="1" s="1"/>
  <c r="AT35" i="1"/>
  <c r="AE35" i="1" s="1"/>
  <c r="AT34" i="1"/>
  <c r="AE34" i="1" s="1"/>
  <c r="AT33" i="1"/>
  <c r="AE33" i="1" s="1"/>
  <c r="AT32" i="1"/>
  <c r="AE32" i="1" s="1"/>
  <c r="AT31" i="1"/>
  <c r="AE31" i="1" s="1"/>
  <c r="AT30" i="1"/>
  <c r="AE30" i="1" s="1"/>
  <c r="AT29" i="1"/>
  <c r="AE29" i="1" s="1"/>
  <c r="AT28" i="1"/>
  <c r="AE28" i="1" s="1"/>
  <c r="AT27" i="1"/>
  <c r="AE27" i="1" s="1"/>
  <c r="AT26" i="1"/>
  <c r="AE26" i="1" s="1"/>
  <c r="AT25" i="1"/>
  <c r="AE25" i="1" s="1"/>
  <c r="AT24" i="1"/>
  <c r="AE24" i="1" s="1"/>
  <c r="AT23" i="1"/>
  <c r="AE23" i="1" s="1"/>
  <c r="AT22" i="1"/>
  <c r="AE22" i="1" s="1"/>
  <c r="AT21" i="1"/>
  <c r="AE21" i="1" s="1"/>
  <c r="AT20" i="1"/>
  <c r="AE20" i="1" s="1"/>
  <c r="AT19" i="1"/>
  <c r="AE19" i="1" s="1"/>
  <c r="AT18" i="1"/>
  <c r="AE18" i="1" s="1"/>
  <c r="AT17" i="1"/>
  <c r="AE17" i="1" s="1"/>
  <c r="AT16" i="1"/>
  <c r="AE16" i="1" s="1"/>
  <c r="AT15" i="1"/>
  <c r="AE15" i="1" s="1"/>
  <c r="AT14" i="1"/>
  <c r="AE14" i="1" s="1"/>
  <c r="AT13" i="1"/>
  <c r="AE13" i="1" s="1"/>
  <c r="AT12" i="1"/>
  <c r="AE12" i="1" s="1"/>
  <c r="AT11" i="1"/>
  <c r="AE11" i="1" s="1"/>
  <c r="AT10" i="1"/>
  <c r="AE10" i="1" s="1"/>
  <c r="AT9" i="1"/>
  <c r="AE9" i="1" s="1"/>
  <c r="AT8" i="1"/>
  <c r="AE8" i="1" s="1"/>
  <c r="AT7" i="1"/>
  <c r="AE7" i="1" s="1"/>
  <c r="AT6" i="1"/>
  <c r="AE6" i="1" s="1"/>
  <c r="AT5" i="1"/>
  <c r="AE5" i="1" s="1"/>
  <c r="AT4" i="1"/>
  <c r="AE4" i="1" s="1"/>
  <c r="AT3" i="1"/>
  <c r="AE3" i="1" s="1"/>
</calcChain>
</file>

<file path=xl/comments1.xml><?xml version="1.0" encoding="utf-8"?>
<comments xmlns="http://schemas.openxmlformats.org/spreadsheetml/2006/main">
  <authors>
    <author>User</author>
    <author>Van Brakel, Martin (CPWF)</author>
  </authors>
  <commentList>
    <comment ref="S2" authorId="0" shapeId="0">
      <text>
        <r>
          <rPr>
            <b/>
            <sz val="9"/>
            <color indexed="81"/>
            <rFont val="Tahoma"/>
            <family val="2"/>
          </rPr>
          <t>User:</t>
        </r>
        <r>
          <rPr>
            <sz val="9"/>
            <color indexed="81"/>
            <rFont val="Tahoma"/>
            <family val="2"/>
          </rPr>
          <t xml:space="preserve">
Project of which the activity is part; project from which the activity is derived, builds on, follow-up etc.</t>
        </r>
      </text>
    </comment>
    <comment ref="S8" authorId="1" shapeId="0">
      <text>
        <r>
          <rPr>
            <b/>
            <sz val="9"/>
            <color indexed="81"/>
            <rFont val="Tahoma"/>
            <family val="2"/>
          </rPr>
          <t>Van Brakel, Martin (CPWF):</t>
        </r>
        <r>
          <rPr>
            <sz val="9"/>
            <color indexed="81"/>
            <rFont val="Tahoma"/>
            <family val="2"/>
          </rPr>
          <t xml:space="preserve">
Deliverables: Review &amp; Analysis papers, final workshop</t>
        </r>
      </text>
    </comment>
    <comment ref="U24" authorId="0" shapeId="0">
      <text>
        <r>
          <rPr>
            <b/>
            <sz val="9"/>
            <color indexed="81"/>
            <rFont val="Tahoma"/>
            <family val="2"/>
          </rPr>
          <t>User:</t>
        </r>
        <r>
          <rPr>
            <sz val="9"/>
            <color indexed="81"/>
            <rFont val="Tahoma"/>
            <family val="2"/>
          </rPr>
          <t xml:space="preserve">
Check w/ activity lead</t>
        </r>
      </text>
    </comment>
    <comment ref="AQ65" authorId="1" shapeId="0">
      <text>
        <r>
          <rPr>
            <b/>
            <sz val="9"/>
            <color indexed="81"/>
            <rFont val="Tahoma"/>
            <family val="2"/>
          </rPr>
          <t>Van Brakel, Martin (CPWF):</t>
        </r>
        <r>
          <rPr>
            <sz val="9"/>
            <color indexed="81"/>
            <rFont val="Tahoma"/>
            <family val="2"/>
          </rPr>
          <t xml:space="preserve">
Reported as W1 only</t>
        </r>
      </text>
    </comment>
  </commentList>
</comments>
</file>

<file path=xl/comments2.xml><?xml version="1.0" encoding="utf-8"?>
<comments xmlns="http://schemas.openxmlformats.org/spreadsheetml/2006/main">
  <authors>
    <author>User</author>
  </authors>
  <commentList>
    <comment ref="C82" authorId="0" shapeId="0">
      <text>
        <r>
          <rPr>
            <b/>
            <sz val="9"/>
            <color indexed="81"/>
            <rFont val="Tahoma"/>
            <family val="2"/>
          </rPr>
          <t>User:</t>
        </r>
        <r>
          <rPr>
            <sz val="9"/>
            <color indexed="81"/>
            <rFont val="Tahoma"/>
            <family val="2"/>
          </rPr>
          <t xml:space="preserve">
check whether Azeem or Tushaar</t>
        </r>
      </text>
    </comment>
  </commentList>
</comments>
</file>

<file path=xl/sharedStrings.xml><?xml version="1.0" encoding="utf-8"?>
<sst xmlns="http://schemas.openxmlformats.org/spreadsheetml/2006/main" count="2987" uniqueCount="1405">
  <si>
    <t>SRP</t>
  </si>
  <si>
    <t>Cluster</t>
  </si>
  <si>
    <t>2nd</t>
  </si>
  <si>
    <t>Center</t>
  </si>
  <si>
    <t>W1 &amp; 2</t>
  </si>
  <si>
    <t>W3</t>
  </si>
  <si>
    <t>Bilateral</t>
  </si>
  <si>
    <t>Total $</t>
  </si>
  <si>
    <t>Nile</t>
  </si>
  <si>
    <t>Volta &amp; Niger</t>
  </si>
  <si>
    <t>Limpopo &amp; Zambezi</t>
  </si>
  <si>
    <t>Amu Darya &amp; Sur Darya</t>
  </si>
  <si>
    <t>Tigris &amp; Euphrates</t>
  </si>
  <si>
    <t>Indus &amp; Ganges</t>
  </si>
  <si>
    <t>Mekong</t>
  </si>
  <si>
    <t>Andes</t>
  </si>
  <si>
    <t>Other</t>
  </si>
  <si>
    <t>Global</t>
  </si>
  <si>
    <t>Last name</t>
  </si>
  <si>
    <t>First name / initials</t>
  </si>
  <si>
    <t>e-mail</t>
  </si>
  <si>
    <t>12.IWMI</t>
  </si>
  <si>
    <t>1.1.1</t>
  </si>
  <si>
    <t>Enhancing Success of Smallholder Irrigation in Southern Africa</t>
  </si>
  <si>
    <t>Chilonda</t>
  </si>
  <si>
    <t>Pius</t>
  </si>
  <si>
    <t>P.Chilonda@cgiar.org</t>
  </si>
  <si>
    <t>1.1.2</t>
  </si>
  <si>
    <t>Stakeholder engagement with implementing partners in eastern and southern Africa; increasing implementation capacity and community engagement in AWM</t>
  </si>
  <si>
    <t>Lefore</t>
  </si>
  <si>
    <t>Nicole</t>
  </si>
  <si>
    <t>N.Lefore@cgiar.org</t>
  </si>
  <si>
    <t>5.CPWF</t>
  </si>
  <si>
    <t>1.1.3</t>
  </si>
  <si>
    <t>Small-scale water infrastructure in the Limpopo</t>
  </si>
  <si>
    <t>Jiyani</t>
  </si>
  <si>
    <t>jiyanej@arc.agric.za</t>
  </si>
  <si>
    <t>1.1.4</t>
  </si>
  <si>
    <t>Integrated management of small reservoirs for multiple uses</t>
  </si>
  <si>
    <t>Cecchi</t>
  </si>
  <si>
    <t>philippe.cecchi@ird.fr</t>
  </si>
  <si>
    <t>6.ICARDA</t>
  </si>
  <si>
    <t>1.1.5</t>
  </si>
  <si>
    <t xml:space="preserve">Building and using a multiscale water and nutrients model including crop, farm, irrigation systems, canal supply system and drainage system to assess the water and nutrients/salts balance, processes and dynamics.   </t>
  </si>
  <si>
    <t>Karrou; Oweis</t>
  </si>
  <si>
    <t>M.Karrou@cgiar.org; T.Oweis@cgiar.org</t>
  </si>
  <si>
    <t>9.IFPRI</t>
  </si>
  <si>
    <t>1.1.6</t>
  </si>
  <si>
    <t>Energy use in irrigated agriculture</t>
  </si>
  <si>
    <t>Ringler</t>
  </si>
  <si>
    <t>C.Ringler@cgiar.org</t>
  </si>
  <si>
    <t>1.1.7</t>
  </si>
  <si>
    <t>Environmental Management Options and Delivery Mechanisms to Reduce Malaria Transmission in Uganda (6059-001)</t>
  </si>
  <si>
    <t>1.2.1</t>
  </si>
  <si>
    <t>Improving canal irrigation performance in Asia</t>
  </si>
  <si>
    <t>Anwar</t>
  </si>
  <si>
    <t>Arif</t>
  </si>
  <si>
    <t>A.Anwar@cgiar.org</t>
  </si>
  <si>
    <t>1.2.2</t>
  </si>
  <si>
    <t>Improving Water Productivity</t>
  </si>
  <si>
    <t>Palanisami; Johnston</t>
  </si>
  <si>
    <t>K; Robyn</t>
  </si>
  <si>
    <t>K.Palanisami@cgiar.org; R.Johnston@cgiar.org</t>
  </si>
  <si>
    <t>1.2.3</t>
  </si>
  <si>
    <t>Salinity mapping of Iraq agricultural lands and assessment of the sources and distribution of the lower Tigres/Euphrates river water using remote sensing, GIS and historic land and river flow data</t>
  </si>
  <si>
    <t>Ziadat</t>
  </si>
  <si>
    <t>F.Ziadat@cgiar.org</t>
  </si>
  <si>
    <t>8.ICRISAT</t>
  </si>
  <si>
    <t>1.2.4</t>
  </si>
  <si>
    <t>Enhancing bluewater use efficiency in the SAT</t>
  </si>
  <si>
    <t>Sawargaonkar</t>
  </si>
  <si>
    <t>G.Sawargaonkar@cgiar.org</t>
  </si>
  <si>
    <t>1.2.5</t>
  </si>
  <si>
    <t>Technical assistance for the strategic research for sustainable food and nutrition security in Asia (RETA 7648-RE):  Water Component (6904-001)</t>
  </si>
  <si>
    <t>Zhu</t>
  </si>
  <si>
    <t>T.Zhu@cgiar.org</t>
  </si>
  <si>
    <t>1.3.1</t>
  </si>
  <si>
    <t>Malik</t>
  </si>
  <si>
    <t>Ravinder</t>
  </si>
  <si>
    <t>R.Malik@cgiar.org</t>
  </si>
  <si>
    <t>1.3.2</t>
  </si>
  <si>
    <t>Resource profiles, extrapolation domains, and land-use patterns in the Ganges</t>
  </si>
  <si>
    <t>Nelson</t>
  </si>
  <si>
    <t>a.nelson@cgiar.org</t>
  </si>
  <si>
    <t>1.3.3</t>
  </si>
  <si>
    <t>Productive, profitable, and resilient agriculture and aquaculture systems in the Ganges</t>
  </si>
  <si>
    <t>Humphreys</t>
  </si>
  <si>
    <t>e.humphreys@cgiar.org</t>
  </si>
  <si>
    <t>1.3.4</t>
  </si>
  <si>
    <t>Water governance and community-based management in the Ganges</t>
  </si>
  <si>
    <t>Mukherji</t>
  </si>
  <si>
    <t>A.Mukherji@cgiar.org</t>
  </si>
  <si>
    <t>1.3.5</t>
  </si>
  <si>
    <t>Assessment of the impact of anticipated external drivers of change on water resources of the coastal zone in the Ganges</t>
  </si>
  <si>
    <t>Khan</t>
  </si>
  <si>
    <t>zhk@iwmbd.org</t>
  </si>
  <si>
    <t>1.3.6</t>
  </si>
  <si>
    <t>Evaluating the impact of irrigation on ecosystem services (ES) and smallholder resilience in Nepal</t>
  </si>
  <si>
    <t>Zhang</t>
  </si>
  <si>
    <t>W.Zhang@cgiar.org</t>
  </si>
  <si>
    <t>2.0.1</t>
  </si>
  <si>
    <t>MUS</t>
  </si>
  <si>
    <t>van Koppen</t>
  </si>
  <si>
    <t>Barbara</t>
  </si>
  <si>
    <t>B.vanKoppen@cgiar.org</t>
  </si>
  <si>
    <t>3.CIAT</t>
  </si>
  <si>
    <t>2.0.2</t>
  </si>
  <si>
    <t>SRP coordination, representation and strategic studies</t>
  </si>
  <si>
    <t>Bossio</t>
  </si>
  <si>
    <t>D.Bossio@cgiar.org</t>
  </si>
  <si>
    <t>2.0.3</t>
  </si>
  <si>
    <t>Impact pathways, social and institutional baselines and future scenarios for study landscapes</t>
  </si>
  <si>
    <t>Snyder</t>
  </si>
  <si>
    <t>K.Snyder@cgiar.org</t>
  </si>
  <si>
    <t>10.IITA</t>
  </si>
  <si>
    <t>2.1.1</t>
  </si>
  <si>
    <t>Evaluate early maturing resilient maize varieties for response to N in the Sudan Savanna Agroecology</t>
  </si>
  <si>
    <t>Kamara; Badu-Apraku; Ewansiha; Jibrin</t>
  </si>
  <si>
    <t>A.Kamara@cgiar.org; B.Badu-Apraku@cgiar.org; S.Ewansiha@cgiar.org</t>
  </si>
  <si>
    <t>2.1.2</t>
  </si>
  <si>
    <t xml:space="preserve">Soybean response to innoculation </t>
  </si>
  <si>
    <t>Kamara; Jemo; Jibrin</t>
  </si>
  <si>
    <t>A.Kamara@cgiar.org; M.Jemo@cgiar.org</t>
  </si>
  <si>
    <t>2.1.3</t>
  </si>
  <si>
    <t>Improving Sorghum and millet production systms</t>
  </si>
  <si>
    <t>Abdoulaye</t>
  </si>
  <si>
    <t>T.Abdoulaye@cgiar.org</t>
  </si>
  <si>
    <t>2.1.4</t>
  </si>
  <si>
    <t xml:space="preserve"> Improving the livelihoods of smallholder farmers in drought-prone areas of sub-saharan Africa and South Asia through enhanced grain legume production and productivity. Tropical Legumes-II (Phase 2)</t>
  </si>
  <si>
    <t>Ousmane; Boahen; Kamara</t>
  </si>
  <si>
    <t>O.Boukar@cgiar.org; S.Boahen@cgiar.org; A.Kamara@cgiar.org</t>
  </si>
  <si>
    <t>2.1.5</t>
  </si>
  <si>
    <t>Sustainable increase in productivity of rainfed landscapes</t>
  </si>
  <si>
    <t>Johnston</t>
  </si>
  <si>
    <t>Robyn</t>
  </si>
  <si>
    <t>R.Johnston@cgiar.org</t>
  </si>
  <si>
    <t>2.1.6</t>
  </si>
  <si>
    <t>Reinvesting in soil quality: the basis for long-term gains in productivity and ecosystem services</t>
  </si>
  <si>
    <t>Kizito</t>
  </si>
  <si>
    <t>F.Kizito@cgiar.org</t>
  </si>
  <si>
    <t>2.1.7</t>
  </si>
  <si>
    <t>Deliver legume and innoculant technologies to farmers throughout SSA (D&amp;D) working directly with 225,000 farm households</t>
  </si>
  <si>
    <t>Huising</t>
  </si>
  <si>
    <t>j.huising@cgiar.org</t>
  </si>
  <si>
    <t>2.1.8</t>
  </si>
  <si>
    <t>Baseline and M&amp;E to target and monitor N2fixation technologies implemented, resource materials and training programs undertaken to support uptake of N2fixation technologies</t>
  </si>
  <si>
    <t>De Wolf; Musyoka</t>
  </si>
  <si>
    <t>J.DeWolf@cgiar.org; j.m.musyoka@cgiar.org</t>
  </si>
  <si>
    <t>2.1.9</t>
  </si>
  <si>
    <t xml:space="preserve">Identify varieties of legumes (grain, tree and fodder) with high  BNF potential and adaptation to biotic and abiotic stress </t>
  </si>
  <si>
    <t>Baijukya</t>
  </si>
  <si>
    <t>f.baijukya@cgiar.org</t>
  </si>
  <si>
    <t>2.1.10</t>
  </si>
  <si>
    <t>Identify best fit agricultural practices for maximizing potential of legumes, the need to innoculate and evaluate their contribution to systems productivity</t>
  </si>
  <si>
    <t>Baijukya; Franke; Woomer; Karanja; Mazvita</t>
  </si>
  <si>
    <t>f.baijukya@cgiar.org; linus.franke@wur.nl; P.Woomer@cgiar.org; nancy.karanja@cgiar.org;</t>
  </si>
  <si>
    <t>2.1.11</t>
  </si>
  <si>
    <t>Explore the contribution of soil quality in regional yield gaps and associated management</t>
  </si>
  <si>
    <t>Kihara</t>
  </si>
  <si>
    <t>J.Kihara@cgiar.org</t>
  </si>
  <si>
    <t>4.CIP</t>
  </si>
  <si>
    <t>2.1.12</t>
  </si>
  <si>
    <t>Defining management strategies to improve soil carbon, nutrients and water use efficiencies in potato- and sweet potato-based systems and modeling their impact at different spatial and temporal scales</t>
  </si>
  <si>
    <t>Posadas; Quiroz</t>
  </si>
  <si>
    <t>a.posadas@cgiar.org; r.quiroz@cgiar.org</t>
  </si>
  <si>
    <t>2.1.13</t>
  </si>
  <si>
    <t>Integrated rainwater management strategies-technologies, institutions and policies in the Nile</t>
  </si>
  <si>
    <t>Langan</t>
  </si>
  <si>
    <t>S.Langan@cgiar.org</t>
  </si>
  <si>
    <t>2.1.14</t>
  </si>
  <si>
    <t>Coordination and multi-stakeholder platforms in the Nile  (coordination and change project)</t>
  </si>
  <si>
    <t>Duncan; Langan</t>
  </si>
  <si>
    <t>A.Duncan@cgiar.org; S.Langan@cgiar.org</t>
  </si>
  <si>
    <t>2.1.15</t>
  </si>
  <si>
    <t>Farm systems and risk management In the Limpopo</t>
  </si>
  <si>
    <t>Van Rooyen</t>
  </si>
  <si>
    <t>A.vanRooyen@cgiar.org</t>
  </si>
  <si>
    <t>2.1.16</t>
  </si>
  <si>
    <t>Integrated management of rainwater for crop-livestock agroecosystems</t>
  </si>
  <si>
    <t>Ayantunde</t>
  </si>
  <si>
    <t>a.ayantunde@cgiar.org</t>
  </si>
  <si>
    <t>2.1.17</t>
  </si>
  <si>
    <t xml:space="preserve">Economic optimization of water allocation from Tadal reserviour to cropping systems downstream including summer full irrigation and winter supplemental irrigation. Optimization modeling including various water management options and crop combinations. </t>
  </si>
  <si>
    <t>2.1.18</t>
  </si>
  <si>
    <t>Develop and promote low-cost runoff harvesting and soil conserving systems for different rainfall zones</t>
  </si>
  <si>
    <t>Garg</t>
  </si>
  <si>
    <t>K.Garg@cgiar.org</t>
  </si>
  <si>
    <t>2.1.19</t>
  </si>
  <si>
    <t>Enhancing greenwater and use efficiency in the SAT</t>
  </si>
  <si>
    <t>G Sawargaonkar</t>
  </si>
  <si>
    <t>2.1.20</t>
  </si>
  <si>
    <t>Integrated Management of Water for Productivity and Livelihood Security under Variable and Changing Climatic Conditions in Eastern &amp; Central Africa</t>
  </si>
  <si>
    <t>K.P.C. Rao</t>
  </si>
  <si>
    <t>K.P.Rao@cgiar.org</t>
  </si>
  <si>
    <t>2.2.1</t>
  </si>
  <si>
    <t>Evaluate host/rhizobia interactions and assess the contribution of N2 fixation to system productivity across three agro-ecologies</t>
  </si>
  <si>
    <t>Boahen</t>
  </si>
  <si>
    <t>S.Boahen@cgiar.org</t>
  </si>
  <si>
    <t>2.2.2</t>
  </si>
  <si>
    <t>Assess the yield responses of sesame genotypes to N and P fertility mangement for responsive soils in low rainfall agroecologies</t>
  </si>
  <si>
    <t>2.2.3</t>
  </si>
  <si>
    <t xml:space="preserve">Evaluate the impact of low nutrient-high durability mulch and inorganic C (biochar) on soil properties and root &amp; tuber yields </t>
  </si>
  <si>
    <t>Hauser</t>
  </si>
  <si>
    <t>S.Hauser@cgiar.org</t>
  </si>
  <si>
    <t>2.2.4</t>
  </si>
  <si>
    <t>Putting Nitrogen Fixation to Work for Smallholder Farmers in Africa (N2Africa)</t>
  </si>
  <si>
    <t>Dianda; Jemo; Masso; Vanlauwe</t>
  </si>
  <si>
    <t>M.Dianda@cgiar.org; M.Jemo@cgiar.org; C.Masso@cgiar.org; B.Vanlauwe@cgiar.org</t>
  </si>
  <si>
    <t>2.2.5</t>
  </si>
  <si>
    <t>Design and evaluate technological packages that exploit the beneficial effects of native soils microorganisms to maximise food productivity and minimize environmental impact on agricultural lands in West africa</t>
  </si>
  <si>
    <t>Jemo; Masso; Abaidoo; Vanlauwe</t>
  </si>
  <si>
    <t>M.Jemo@cgiar.org; C.Masso@cgiar.org; R.Abaidoo@cgiar.org; B.Vanlauwe@cgiar.org</t>
  </si>
  <si>
    <t>2.2.6</t>
  </si>
  <si>
    <t>Putting Nitrogen Fixation to Work for Smallholder Farmers in DRC, Liberia and Sierra Leone</t>
  </si>
  <si>
    <t>Vanlauwe; Kamara; James; Tegbaru</t>
  </si>
  <si>
    <t>B.Vanlauwe@cgiar.org; A.Kamara@cgiar.org; B.James@cgiar.org; A.Tegbaru@cgiar.org</t>
  </si>
  <si>
    <t>2.2.7</t>
  </si>
  <si>
    <t>Restoration and conservation of biodiversity in El Salvador through the adaptation and dissemination of a slash and mulch agroforestry system (USAID funded project - May 2012 to 2017)</t>
  </si>
  <si>
    <t>Castro; Fonte</t>
  </si>
  <si>
    <t>a.castro@cgiar.org; s.fonte@cgiar.org</t>
  </si>
  <si>
    <t>2.2.8</t>
  </si>
  <si>
    <t>Strategic landscape studies in Meso-America and the Andes: 1) Development of the Latin-American Soil Information System (SISLAC); 2) landscape assessment of forest change from QSMAS; 3) Program development - Landscape diversification in Andes 4) Cross learning exchange CA and Andes</t>
  </si>
  <si>
    <t>Castro; Hyman; Owens; Quintero; Tapasco</t>
  </si>
  <si>
    <t>a.castro@cgiar.org; g.hyman@cgiar.org; p.r.owens@cgiar.org; m.quintero@cgiar.org; j.tapasco@cgiar.org</t>
  </si>
  <si>
    <t>2.2.9</t>
  </si>
  <si>
    <t xml:space="preserve">Assessment, through modeling, of the impacts of community-based soil and water conservation interventions on watershed processes in Gondar, Ethiopia </t>
  </si>
  <si>
    <t>2.2.10</t>
  </si>
  <si>
    <t xml:space="preserve">Evaluation of the downstream consequences on water amounts and quality of implementing supplemental irrigation and water harvesting interventions in upper Karkheh river basin in Iran </t>
  </si>
  <si>
    <t>Oweis</t>
  </si>
  <si>
    <t>T.Oweis@cgiar.org</t>
  </si>
  <si>
    <t>2.2.11</t>
  </si>
  <si>
    <t>Training, capacity development and technical consultancies for efficient watershed management</t>
  </si>
  <si>
    <t>Wani</t>
  </si>
  <si>
    <t>S.Wani@cgiar.org</t>
  </si>
  <si>
    <t>2.2.12</t>
  </si>
  <si>
    <t>The Relationship between Soil Degradation, Rural Livelihoods, and Household Well-Being</t>
  </si>
  <si>
    <t>Nkonya</t>
  </si>
  <si>
    <t>E.Nkonya@cgiar.org</t>
  </si>
  <si>
    <t>2.3.1</t>
  </si>
  <si>
    <t xml:space="preserve">Management of Millet Head Borer to Increase Pearl Millet Production in the Sahel </t>
  </si>
  <si>
    <t>Tamo</t>
  </si>
  <si>
    <t>M.Tamo@cgiar.org</t>
  </si>
  <si>
    <t>2.Bioversity</t>
  </si>
  <si>
    <t>2.3.2</t>
  </si>
  <si>
    <t>Implementation of a programme of work for the use of intra-specific crop diversity to provide agroecosystem services and resilience to regulate abiotic and biotic stress (Nepal, Uzbekistan and Kazakhstan).</t>
  </si>
  <si>
    <t>Sthapit</t>
  </si>
  <si>
    <t>b.sthapit@cgiar.org</t>
  </si>
  <si>
    <t>2.3.3</t>
  </si>
  <si>
    <t>Quantifying the role of intra-specific crop diversity to regulate pest and diseases in agricultural ecosystems</t>
  </si>
  <si>
    <t>Jarvis</t>
  </si>
  <si>
    <t>d.jarvis@cgiar.org</t>
  </si>
  <si>
    <t>2.3.4</t>
  </si>
  <si>
    <t>Agrobiodiversity  use in Sri Lankan agroecosystems for  adaptation and ecosystem resilience to climate change</t>
  </si>
  <si>
    <t>Hodgkin</t>
  </si>
  <si>
    <t>t.hodgkin@cgiar.org</t>
  </si>
  <si>
    <t>2.3.5</t>
  </si>
  <si>
    <t>Use of agrobiodiversity for ecosystem resilience in managed and natural Landscapes (Cuba and pastoral ecosystems)</t>
  </si>
  <si>
    <t>Eyzaguirre</t>
  </si>
  <si>
    <t>p.eyzaguirre@cgiar.org</t>
  </si>
  <si>
    <t>2.3.6</t>
  </si>
  <si>
    <t>Improving the availability and use of diverse seed and other planting materials to reduce vulnerability and improve food security for smallholders in vulnerable ecosystems;  Advocacy for agricultural biodiversity conservation and research policy linkage</t>
  </si>
  <si>
    <t>Lopez; Jarvis</t>
  </si>
  <si>
    <t>2.3.7</t>
  </si>
  <si>
    <t>Develop a framework for agrobiodiversity and ecosystem services for CRP5</t>
  </si>
  <si>
    <t>De Clerck</t>
  </si>
  <si>
    <t>f.declerck@cgiar.org</t>
  </si>
  <si>
    <t>2.3.8</t>
  </si>
  <si>
    <r>
      <t xml:space="preserve">Addressing the challenges of smallholder farming communities: Restoring Degraded Agroecosystems </t>
    </r>
    <r>
      <rPr>
        <sz val="10"/>
        <color rgb="FFFF0000"/>
        <rFont val="Calibri"/>
        <family val="2"/>
        <scheme val="minor"/>
      </rPr>
      <t>(Pipeline)</t>
    </r>
  </si>
  <si>
    <t>Castro; Fonte; Hyman</t>
  </si>
  <si>
    <t>a.castro@cgiar.org; s.fonte@cgiar.org; g.hyman@cgiar.org</t>
  </si>
  <si>
    <t>2.3.9</t>
  </si>
  <si>
    <t>Mobile agent-based ecosystem services management in smallholder landscapes – Southeast Asia and South America</t>
  </si>
  <si>
    <t>Bell; Zhang</t>
  </si>
  <si>
    <t>A.Bell@cgiar.org; W.Zhang@cgiar.org</t>
  </si>
  <si>
    <t>11.ILRI</t>
  </si>
  <si>
    <t>2.4.1</t>
  </si>
  <si>
    <t>Raise money for external funding for specific projects and contribute to SRP 2 development</t>
  </si>
  <si>
    <t>Ericksen</t>
  </si>
  <si>
    <t>P.Ericksen@cgiar.org</t>
  </si>
  <si>
    <t>2.5.1</t>
  </si>
  <si>
    <t>Improved agricultural water management in rainfed production systems.</t>
  </si>
  <si>
    <t>Katherine</t>
  </si>
  <si>
    <t>2.5.2</t>
  </si>
  <si>
    <t>Assessing impact of AWM interventions in different rainfall zones</t>
  </si>
  <si>
    <t>Anantha</t>
  </si>
  <si>
    <t>K.Anantha@cgiar.org</t>
  </si>
  <si>
    <t>3.1.1</t>
  </si>
  <si>
    <t>Compilation and analysis of 50 RRR success stories</t>
  </si>
  <si>
    <t>Otoo</t>
  </si>
  <si>
    <t>Miriam</t>
  </si>
  <si>
    <t>M.Otoo@cgiar.org</t>
  </si>
  <si>
    <t>3.1.2</t>
  </si>
  <si>
    <t xml:space="preserve">Analysis of 30 existing, emerging and possible RRR business models </t>
  </si>
  <si>
    <t>3.1.3</t>
  </si>
  <si>
    <t xml:space="preserve">Research and knowledge sharing on options to enhance urban and peri-urban agriculture </t>
  </si>
  <si>
    <t>Amerasinghe</t>
  </si>
  <si>
    <t>Priyanie</t>
  </si>
  <si>
    <t>P.Amerasinghe@cgiar.org</t>
  </si>
  <si>
    <t>3.2.1</t>
  </si>
  <si>
    <t>Making a safe asset out of  wastewater and excreta (treatment/sanitizing, composting, blending, pelletizing)</t>
  </si>
  <si>
    <t>Nikiema; Amarasinghe; Amoah</t>
  </si>
  <si>
    <t>Josiane; Priyanie; Philip</t>
  </si>
  <si>
    <t>J.Nikiema@cgiar.org; P.Amerasinghe@cgiar.org; P.Amoah@cgiar.org</t>
  </si>
  <si>
    <t>3.2.2</t>
  </si>
  <si>
    <t>Community-based Interventions for Productive Use of Greywater in home farming (Jordan, Lebanon and Palestine)</t>
  </si>
  <si>
    <t>Boufaroua</t>
  </si>
  <si>
    <t>M.BouFaroua@cgiar.org</t>
  </si>
  <si>
    <t>3.2.3</t>
  </si>
  <si>
    <t>Safe and Productive Use of Treated Wastewater and Greywater in irrigation in Palestine   (West Bank)</t>
  </si>
  <si>
    <t>Haddad; Boufaroua</t>
  </si>
  <si>
    <t>N.Haddad@cgiar.org; M.BouFaroua@cgiar.org</t>
  </si>
  <si>
    <t>3.2.4</t>
  </si>
  <si>
    <t>Safe and Productive Use of Treated Wastewater and Greywater in Palestinian Territories (Gaza)</t>
  </si>
  <si>
    <t>3.2.5</t>
  </si>
  <si>
    <t>Wastewater reuse in agriculture</t>
  </si>
  <si>
    <t>4.0.0</t>
  </si>
  <si>
    <t>Liaison and travel budget for theme leader</t>
  </si>
  <si>
    <t>Claudia Ringler</t>
  </si>
  <si>
    <t>4.1.0</t>
  </si>
  <si>
    <t>contribute to implementation of CPWF projects</t>
  </si>
  <si>
    <t>Duncan; Ayantunde</t>
  </si>
  <si>
    <t>A.Duncan@cgiar.org; A.Ayantunde@cgiar.org</t>
  </si>
  <si>
    <t>4.1.1</t>
  </si>
  <si>
    <t>Evaluating various options for water storage planning and operation in various geographical and institutional contexts</t>
  </si>
  <si>
    <t>McCartney</t>
  </si>
  <si>
    <t>Matthew</t>
  </si>
  <si>
    <t>M.McCartney@cgiar.org</t>
  </si>
  <si>
    <t>4.1.2</t>
  </si>
  <si>
    <t>4.1.3</t>
  </si>
  <si>
    <t>Evaluating potential for basin-wide harvesting of flood waters underground in Asia in  various geographical and institutional contexts</t>
  </si>
  <si>
    <t>Pavelic</t>
  </si>
  <si>
    <t>Paul</t>
  </si>
  <si>
    <t>P.Pavelic@cgiar.org</t>
  </si>
  <si>
    <t>4.1.4</t>
  </si>
  <si>
    <t>Evaluating the potential of improved operation of Akosombo Dam in Ghana through introduction of Environmental water management aspects</t>
  </si>
  <si>
    <t>Namara; Kizito</t>
  </si>
  <si>
    <t>Regassa; Fred</t>
  </si>
  <si>
    <t>R.Namara@cgiar.org; F.Kizito@cgiar.org</t>
  </si>
  <si>
    <t>4.1.5</t>
  </si>
  <si>
    <t>Improving water management in the Syrdarya and Amudarya basins by conjunctive management of groundwater and surface water</t>
  </si>
  <si>
    <t>Karimov</t>
  </si>
  <si>
    <t>Akmal</t>
  </si>
  <si>
    <t>A.Karimov@cgiar.org</t>
  </si>
  <si>
    <t>4.1.6</t>
  </si>
  <si>
    <t>Consolidating IWMI modeling and spatial analysis strategy</t>
  </si>
  <si>
    <t xml:space="preserve">Johnston; Bharati; Qureshi </t>
  </si>
  <si>
    <t>Robyn; Luna; Asad</t>
  </si>
  <si>
    <t>R.Johnston@cgiar.org; L.Bharati@cgiar.org; A.Qureshi@cgiar.org</t>
  </si>
  <si>
    <t>4.1.7</t>
  </si>
  <si>
    <t>Integrated management of rainwater to improve smallholder  productivity and livelihoods and reduce risk; Targeting and scaling out in the Limpopo</t>
  </si>
  <si>
    <t>Barron</t>
  </si>
  <si>
    <t>jennie.barron@sei.se</t>
  </si>
  <si>
    <t>4.1.8</t>
  </si>
  <si>
    <t>Integrated management of rainwater and small reservoirs for multiple uses;  Coordination and change</t>
  </si>
  <si>
    <t>Cofie</t>
  </si>
  <si>
    <t>o.cofie@cgiar.org</t>
  </si>
  <si>
    <t>4.1.9</t>
  </si>
  <si>
    <t>Optimizing reservoir management for livelihoods in the Mekong</t>
  </si>
  <si>
    <t>Senaratne Sellamuttu</t>
  </si>
  <si>
    <t>s.senaratnasellamuttu@cgiar.org</t>
  </si>
  <si>
    <t>4.1.10</t>
  </si>
  <si>
    <t>Water valuation in the Mekong</t>
  </si>
  <si>
    <t>Kura</t>
  </si>
  <si>
    <t>y.kura@cgiar.org</t>
  </si>
  <si>
    <t>4.1.11</t>
  </si>
  <si>
    <t>Coordination of multi-stakeholder platforms in the Mekong((coordination and change project)</t>
  </si>
  <si>
    <t>Geheb</t>
  </si>
  <si>
    <t>k.geheb@gmail.com</t>
  </si>
  <si>
    <t>4.1.12</t>
  </si>
  <si>
    <t xml:space="preserve">Mekong Dam Development ; Dammed If.. </t>
  </si>
  <si>
    <t>Victor</t>
  </si>
  <si>
    <t>M.Victor@cgiar.org</t>
  </si>
  <si>
    <t>4.1.13</t>
  </si>
  <si>
    <t>Assessing and anticipating consequences of innovation In the Nile</t>
  </si>
  <si>
    <t>MacAlister</t>
  </si>
  <si>
    <t>C.MacAlister@cgiar.org</t>
  </si>
  <si>
    <t>4.1.14</t>
  </si>
  <si>
    <t xml:space="preserve">Coordination and change enabling project </t>
  </si>
  <si>
    <t>Meisner</t>
  </si>
  <si>
    <t>C.Meisner@cgiar.org</t>
  </si>
  <si>
    <t>4.1.15</t>
  </si>
  <si>
    <t xml:space="preserve">Integrated management of rainwater and small reservoirs for multiple uses;  Targeting and scaling out </t>
  </si>
  <si>
    <t>4.2.1</t>
  </si>
  <si>
    <t>Developing a prototype surface- and ground- water balance approach for assessment of  watershed interventions</t>
  </si>
  <si>
    <t>4.2.2</t>
  </si>
  <si>
    <t>Developing a methodology for assessment of basin-wide soil salinity based on RS-vegetation data and field measurements of salinity</t>
  </si>
  <si>
    <t>Qureshi</t>
  </si>
  <si>
    <t>Asad</t>
  </si>
  <si>
    <t>A.Qureshi@cgiar.org</t>
  </si>
  <si>
    <t>4.2.3</t>
  </si>
  <si>
    <t>Selection and adaptation of indicators and devices for improvement of agricultural productivity in irrigated areas of river basins</t>
  </si>
  <si>
    <t xml:space="preserve"> </t>
  </si>
  <si>
    <t>Namara</t>
  </si>
  <si>
    <t>Regassa</t>
  </si>
  <si>
    <t>R.Namara@cgiar.org</t>
  </si>
  <si>
    <t>4.2.4</t>
  </si>
  <si>
    <t>Fieldwork on Payments for Ecosystem Services in Nepal, Laos and Vietnam</t>
  </si>
  <si>
    <t>Hoanh</t>
  </si>
  <si>
    <t>Chu Thai</t>
  </si>
  <si>
    <t>C.T.Hoanh@cgiar.org</t>
  </si>
  <si>
    <t>4.2.5</t>
  </si>
  <si>
    <t>Synthesis of water policy research on i) human rights and gender dimensions of AWM in South Africa and ii) Politics of IWRM in Africa</t>
  </si>
  <si>
    <t>4.2.6</t>
  </si>
  <si>
    <t>Support to the Ramsar convention on wetlands;  synthesis of scientific information on large wetlands, and on large-scale wetland monitoring</t>
  </si>
  <si>
    <t>McCartney; Rebelo</t>
  </si>
  <si>
    <t>Matthew; Lisa-Maria</t>
  </si>
  <si>
    <t>M.McCartney@cgiar.org; L.Rebelo@cgiar.org</t>
  </si>
  <si>
    <t>4.2.7</t>
  </si>
  <si>
    <t xml:space="preserve">Improving groundwater use for irrigation in the Greater Mekong Sub region (GMS) </t>
  </si>
  <si>
    <t>4.2.8</t>
  </si>
  <si>
    <t>Evaluating the role of large  transboundary aquifers for food security in Southern Africa</t>
  </si>
  <si>
    <t>Villholth</t>
  </si>
  <si>
    <t>Karen</t>
  </si>
  <si>
    <t>K.Villholth@cgiar.org</t>
  </si>
  <si>
    <t>4.2.9</t>
  </si>
  <si>
    <t>Enhancing water availability through recharge and groundwater management</t>
  </si>
  <si>
    <t>Prathapar</t>
  </si>
  <si>
    <t>S.A.</t>
  </si>
  <si>
    <t>S.Prathapar@cgiar.org</t>
  </si>
  <si>
    <t>13.WorldFish</t>
  </si>
  <si>
    <t>4.2.10</t>
  </si>
  <si>
    <t xml:space="preserve">Supporting the development of operational measures for mitigating dam impacts on fisheries through informing the design of fish passes in the Mekong </t>
  </si>
  <si>
    <t>Baran</t>
  </si>
  <si>
    <t>E.Baran@cgiar.org</t>
  </si>
  <si>
    <t>4.2.11</t>
  </si>
  <si>
    <t>Harmonizing the water–energy–environment nexus though trade-off analysis and mitigation strategies for fisheries and aquatic resources</t>
  </si>
  <si>
    <t>4.2.12</t>
  </si>
  <si>
    <t xml:space="preserve">Socioeconomic and environmental impact indicators for conservation agriculture in the Colombian Andes </t>
  </si>
  <si>
    <t>Quintero</t>
  </si>
  <si>
    <t>M.Quintero@cgiar.org</t>
  </si>
  <si>
    <t>4.2.13</t>
  </si>
  <si>
    <t>Cross-learning exchange between Central America and South America expertise on designing eco-efficient land use alternatives to deliver water and carbon-related ecosystem services</t>
  </si>
  <si>
    <t>Quintero; Castro</t>
  </si>
  <si>
    <t>M.Quintero@cgiar.org; A.Castro@cgiar.org</t>
  </si>
  <si>
    <t>4.2.14</t>
  </si>
  <si>
    <t>support cross-regional, regional and national analysis and activities oriented to understand, analyze and discuss the evolution of PES-type schemes an to provide recommendations and insights for new initiatives in this topic.</t>
  </si>
  <si>
    <t>Quintero; Tapasco</t>
  </si>
  <si>
    <t>M.Quintero@cgiar.org; J.Tapasco@cgiar.org</t>
  </si>
  <si>
    <t>4.2.15</t>
  </si>
  <si>
    <t>Managing ecosystem services for food security and the nutritional health of the rural poor at the forest agricultural interface (Colombia and Malawi)</t>
  </si>
  <si>
    <t>Jarvis; Quintero</t>
  </si>
  <si>
    <t>A.Jarvis@cgiar.org; M.Quintero@cgiar.org</t>
  </si>
  <si>
    <t>4.2.16</t>
  </si>
  <si>
    <t>Designing and implementing benefit sharing mechanisms in the Andes - 1</t>
  </si>
  <si>
    <t>Escobar</t>
  </si>
  <si>
    <t>gescobar@rimisp.org</t>
  </si>
  <si>
    <t>4.2.17</t>
  </si>
  <si>
    <t>Disseminating CPWF Innovations and Adoption Processes for Water and Food, and Piloting their Mainstreaming in the IFAD Portfolio</t>
  </si>
  <si>
    <t>Schuetz</t>
  </si>
  <si>
    <t>T.Schuetz@cgiar.org</t>
  </si>
  <si>
    <t>4.2.18</t>
  </si>
  <si>
    <t>Anticipating and assessing the consequences of introducing benefit sharing mechanisms in the Andes</t>
  </si>
  <si>
    <t>m.quintero@cgiar.org</t>
  </si>
  <si>
    <t>4.2.19</t>
  </si>
  <si>
    <t>Designing and implementing benefit sharing mechanisms in the Andes - 3</t>
  </si>
  <si>
    <t>Mulligan</t>
  </si>
  <si>
    <t>mark.mulligan@kcl.ac.uk</t>
  </si>
  <si>
    <t>4.2.20</t>
  </si>
  <si>
    <t>Coordination and multi-stakeholder platforms in Andes (Coordination and change project)</t>
  </si>
  <si>
    <t>Saravia</t>
  </si>
  <si>
    <t>miguel.saravia@condesan.org</t>
  </si>
  <si>
    <t>4.2.21</t>
  </si>
  <si>
    <t>Water Governance in the Limpopo</t>
  </si>
  <si>
    <t>Love</t>
  </si>
  <si>
    <t>dlove@waternetonline.org</t>
  </si>
  <si>
    <t>4.2.22</t>
  </si>
  <si>
    <t>Learning for innovation and adaptive management in the Limpopo  (coordination and change project)</t>
  </si>
  <si>
    <t>Sullivan</t>
  </si>
  <si>
    <t>asullivan@fanrpan.org</t>
  </si>
  <si>
    <t>4.2.23</t>
  </si>
  <si>
    <t>Improving hydropower decision-making processes in the Mekong</t>
  </si>
  <si>
    <t>4.2.24</t>
  </si>
  <si>
    <t>Sub-basin management and governance of rainwater and small reservoirs</t>
  </si>
  <si>
    <t>4.2.25</t>
  </si>
  <si>
    <t>Adapting and using SWAT watershed model for assessing the impact of water harvesting and soil conservation interventions on mitigating land degradation and rehabilitation of pastoral lands in West Asia and North Africa</t>
  </si>
  <si>
    <t>4.2.26</t>
  </si>
  <si>
    <t>Experimental Games for Strengthening Collective Action:  Learning from Field Experiments in India and Colombia</t>
  </si>
  <si>
    <t>Ruth Meinzen-Dick</t>
  </si>
  <si>
    <t>R.Meinzen-Dick@cgiar.org</t>
  </si>
  <si>
    <t>4.3.1</t>
  </si>
  <si>
    <t>Hydropower versus biofuel--study across CRP5 basins</t>
  </si>
  <si>
    <t>4.4.1</t>
  </si>
  <si>
    <t>Orontes Basin water accounting using WEAP model and existing datasets</t>
  </si>
  <si>
    <t>Nangia; Molle</t>
  </si>
  <si>
    <t>V.Nangia@cgiar.org; F.Molle@cgiar.org</t>
  </si>
  <si>
    <t>4.4.2</t>
  </si>
  <si>
    <t>Water Quality Management Options for Improved Agricultural and Economic Growth (6089-001)</t>
  </si>
  <si>
    <t>Xie</t>
  </si>
  <si>
    <t>H.Xie@cgiar.org</t>
  </si>
  <si>
    <t>4.4.3</t>
  </si>
  <si>
    <t>Evaluating user requirements, and developing mobile-phone based flood warning system for spate irrigation in Gash basin, Sudan; developing mobile-based farmer information system for Nile Basin Delta in Egypt and in Ethiopia</t>
  </si>
  <si>
    <t>Sharma; Giriraj</t>
  </si>
  <si>
    <t>Bharat; Amarnath</t>
  </si>
  <si>
    <t>B.Sharma@cgiar.org; A.Giriraj@cgiar.org</t>
  </si>
  <si>
    <t>4.4.4</t>
  </si>
  <si>
    <t xml:space="preserve">Water Accounting in large river Basins </t>
  </si>
  <si>
    <t>Sood</t>
  </si>
  <si>
    <t>Aditya</t>
  </si>
  <si>
    <t>A.Sood@cgiar.org</t>
  </si>
  <si>
    <t>5.0.1</t>
  </si>
  <si>
    <t xml:space="preserve">New Information products and services for water managers and policy makers </t>
  </si>
  <si>
    <t>Manthrithilake; Siddiqui</t>
  </si>
  <si>
    <t>Herath; Salman</t>
  </si>
  <si>
    <t>H.Manthri@cgiar.org; S.Siddiqui@cgiar.org</t>
  </si>
  <si>
    <t>5.0.2</t>
  </si>
  <si>
    <t>M&amp;E for agriculture sector performance in the context of the Comprehensive Africa Agriculture Development Program (CAADP)  &amp; Southern Africa Development Community Regional Indicative Strategic Development Plan (SADC-RISDP)</t>
  </si>
  <si>
    <t>5.0.3</t>
  </si>
  <si>
    <t>Monitoring and Evaluation for  Comprehensive Africa Agriculture Development Program (CAADP)  pillar 1 &amp; Southern Africa Development Community Regional Indicative Strategic Development Plan (SADC-RISDP)</t>
  </si>
  <si>
    <t>5.1.1</t>
  </si>
  <si>
    <t>Monitoring agriculture sector performance  in the Southern Africa Development Community (SADC) region</t>
  </si>
  <si>
    <t>7.ICRAF</t>
  </si>
  <si>
    <t>5.1.2</t>
  </si>
  <si>
    <t xml:space="preserve">Decision analysis and metrics framework for water, land and ecosystems </t>
  </si>
  <si>
    <t>Shepherd; de Leeuw</t>
  </si>
  <si>
    <t>K.Shepherd@cgiar.org; J.DeLeeuw@cgiar.org</t>
  </si>
  <si>
    <t>5.2.1</t>
  </si>
  <si>
    <t>Design cost-effective methods for information and surveillance systems for water, carbon, land and ecosystems  dynamic characterization  and modeling</t>
  </si>
  <si>
    <t>Posadas</t>
  </si>
  <si>
    <t>a.posadas@cgiar.org</t>
  </si>
  <si>
    <t>5.2.2</t>
  </si>
  <si>
    <t>Agro-ecosystem health metrics and monitoring framework</t>
  </si>
  <si>
    <t>Shepherd; Xu</t>
  </si>
  <si>
    <t>K.Shepherd@cgiar.org; J.Xu@cgiar.org</t>
  </si>
  <si>
    <t>5.2.3</t>
  </si>
  <si>
    <t>Soil health and carbon monitoring protocols</t>
  </si>
  <si>
    <t>Betemariam; Shepherd</t>
  </si>
  <si>
    <t>E.Betemariam@cgiar.org; K.Shepherd@cgiar.org</t>
  </si>
  <si>
    <t>5.2.4</t>
  </si>
  <si>
    <t>Land health surveillance baselines in support of sustainable land management projects in Africa</t>
  </si>
  <si>
    <t>Betemariam; Rosenstock; Shepherd</t>
  </si>
  <si>
    <t>E.Betemariam@cgiar.org; T.Rosenstock@cgiar.org; K.Shepherd@cgiar.org</t>
  </si>
  <si>
    <t>5.2.5</t>
  </si>
  <si>
    <t>Institutionalizing Soil Health Surveillance Systems in Africa</t>
  </si>
  <si>
    <t>Shepherd</t>
  </si>
  <si>
    <t>K.Shepherd@cgiar.org</t>
  </si>
  <si>
    <t>(code)</t>
  </si>
  <si>
    <t>(CRP internal)</t>
  </si>
  <si>
    <t>(descriptive title)</t>
  </si>
  <si>
    <t>Status</t>
  </si>
  <si>
    <t>Planned</t>
  </si>
  <si>
    <t>Actual</t>
  </si>
  <si>
    <t>Start Date</t>
  </si>
  <si>
    <t>End Date</t>
  </si>
  <si>
    <t>Contact</t>
  </si>
  <si>
    <t>(name, organization, address, phone, e-mail)</t>
  </si>
  <si>
    <t>Organization name</t>
  </si>
  <si>
    <t>Reporting Organization</t>
  </si>
  <si>
    <t>Partner(s)</t>
  </si>
  <si>
    <t>(short paragraph description, background, objectives)</t>
  </si>
  <si>
    <t>Description</t>
  </si>
  <si>
    <t>Countri(es)</t>
  </si>
  <si>
    <t>Province(s)</t>
  </si>
  <si>
    <t>District(s)</t>
  </si>
  <si>
    <t>(select from list)</t>
  </si>
  <si>
    <t>Geographic Coverage</t>
  </si>
  <si>
    <t>AEZ</t>
  </si>
  <si>
    <t>AES</t>
  </si>
  <si>
    <t>Other Domain</t>
  </si>
  <si>
    <t>Budget</t>
  </si>
  <si>
    <t>Currency</t>
  </si>
  <si>
    <t>(total or yearly budget)</t>
  </si>
  <si>
    <t>(currency code)</t>
  </si>
  <si>
    <t>Code</t>
  </si>
  <si>
    <t>Title</t>
  </si>
  <si>
    <t>Nile, Limpopo &amp; Zambezi (50/50)</t>
  </si>
  <si>
    <t>Limpopo &amp; Zambezi (100)</t>
  </si>
  <si>
    <t>Volta &amp; Niger (100)</t>
  </si>
  <si>
    <t>Nile (100)</t>
  </si>
  <si>
    <t>Nile, Indus &amp; Ganges (70/30)</t>
  </si>
  <si>
    <t>Indus &amp; Ganges (100)</t>
  </si>
  <si>
    <t>Tigris &amp; Euphrates (100)</t>
  </si>
  <si>
    <t>Other (100)</t>
  </si>
  <si>
    <t>Mekong, Andes, Other (33/33/33)</t>
  </si>
  <si>
    <t>Indus &amp; Ganges, Mekong (70/30)</t>
  </si>
  <si>
    <t>Nile, Volta &amp; Niger, Limpopo &amp; Zambezi (33/34/33)</t>
  </si>
  <si>
    <t>Volta &amp; Niger, Limpopo &amp; Zambezi (50/50)</t>
  </si>
  <si>
    <t>Nile,Volta &amp; Niger,Limpopo &amp; Zambezi, Mekong (25 each)</t>
  </si>
  <si>
    <t>Nile, Volta &amp; Niger, Limpopo &amp; Zambezi (34/33/33)</t>
  </si>
  <si>
    <t>Andes, Global (50/50)</t>
  </si>
  <si>
    <t>Volta &amp; Niger, Other (25/75)</t>
  </si>
  <si>
    <t>Volta &amp; Niger, Global (50/50)</t>
  </si>
  <si>
    <t>Andes, Other (50/50)</t>
  </si>
  <si>
    <t>Mekong, Other (50/50)</t>
  </si>
  <si>
    <t>Nile, Indus &amp; Ganges, Andes, Global (25 each)</t>
  </si>
  <si>
    <t>Nile, Volta &amp; Niger, Amu Darya &amp; Sur Darya, Indus &amp; Ganges, Andes (20 each)</t>
  </si>
  <si>
    <t>Other, Global (50/50)</t>
  </si>
  <si>
    <t>Mekong, Other (80/20)</t>
  </si>
  <si>
    <t>Nile, Volta &amp; Niger,Limpopo &amp; Zambezi, Mekong (25 each)</t>
  </si>
  <si>
    <t>Nile, Global (65/35)</t>
  </si>
  <si>
    <t>Nile, Amu Darya &amp; Sur Darya, Indus &amp; Ganges, Global (20/20/20/40)</t>
  </si>
  <si>
    <t>Indus &amp; Ganges, Other (20/80)</t>
  </si>
  <si>
    <t>Nile, Volta &amp; Niger, Limpopo &amp; Zambezi, Amu Darya &amp; Sur Darya, Tigris &amp; Euphrates, Indus &amp; Ganges, Mekong, Andes, Other, Global (10 each)</t>
  </si>
  <si>
    <t>Nile, Volta &amp; Niger (50/50)</t>
  </si>
  <si>
    <t>Indus &amp; Ganges, Mekong, Other (30/30/40)</t>
  </si>
  <si>
    <t>Amu Darya &amp; Sur Darya (100)</t>
  </si>
  <si>
    <t>Indus &amp; Ganges, Global (50/50)</t>
  </si>
  <si>
    <t>Mekong (100)</t>
  </si>
  <si>
    <t>Mekong, Global (80/20)</t>
  </si>
  <si>
    <t>Nile(100)</t>
  </si>
  <si>
    <t>Indus &amp; Ganges, Mekong (20/80)</t>
  </si>
  <si>
    <t>Andes (100)</t>
  </si>
  <si>
    <t>Nile, Volta &amp; Niger, Limpopo &amp; Zambezi, Indus &amp; Ganges, Mekong, Andes, Global (15/10/5/20/20/20/10)</t>
  </si>
  <si>
    <t>Indus &amp; Ganges, Andes (70/30)</t>
  </si>
  <si>
    <t>Nile, Volta &amp; Niger (70/30)</t>
  </si>
  <si>
    <t>Other, Global (30/70)</t>
  </si>
  <si>
    <t>Nile, Volta &amp; Niger, Limpopo &amp; Zambezi, Other (20/20/10/50)</t>
  </si>
  <si>
    <t>Program</t>
  </si>
  <si>
    <t>(or suggest a new theme)</t>
  </si>
  <si>
    <t>Key Development Theme</t>
  </si>
  <si>
    <t>Commoditi(es)</t>
  </si>
  <si>
    <t>(semicolon-separated)</t>
  </si>
  <si>
    <t>Project Website(s)</t>
  </si>
  <si>
    <t>(enter 1 URL per line, start with http:// )</t>
  </si>
  <si>
    <t>K; Robyn Palanisami; Johnston</t>
  </si>
  <si>
    <t>K. Palanisami;  Robyn Johnston</t>
  </si>
  <si>
    <t xml:space="preserve"> Kamara; Badu-Apraku; Ewansiha; Jibrin</t>
  </si>
  <si>
    <t>Josiane Nikiema;   Priyanie Amarasinghe;  Philip  Amoah</t>
  </si>
  <si>
    <t>Regassa; Fred Namara; Kizito</t>
  </si>
  <si>
    <t>Regassa Namara; Fred Kizito</t>
  </si>
  <si>
    <t xml:space="preserve">Robyn Johnston; Luna Bharati; Asad  Qureshi </t>
  </si>
  <si>
    <t>Matthew McCartney; Lisa-Maria Rebelo</t>
  </si>
  <si>
    <t>Bharat Sharma; Amarnath Giriraj</t>
  </si>
  <si>
    <t>Herath Manthrithilake; Salman  Siddiqui</t>
  </si>
  <si>
    <t>Pius Chilonda</t>
  </si>
  <si>
    <t>Nicole Lefore</t>
  </si>
  <si>
    <t xml:space="preserve"> Jiyani</t>
  </si>
  <si>
    <t xml:space="preserve"> Cecchi</t>
  </si>
  <si>
    <t xml:space="preserve"> Karrou; Oweis</t>
  </si>
  <si>
    <t xml:space="preserve"> Ringler</t>
  </si>
  <si>
    <t>Arif Anwar</t>
  </si>
  <si>
    <t xml:space="preserve"> Ziadat</t>
  </si>
  <si>
    <t xml:space="preserve"> Sawargaonkar</t>
  </si>
  <si>
    <t xml:space="preserve"> Zhu</t>
  </si>
  <si>
    <t>Ravinder Malik</t>
  </si>
  <si>
    <t xml:space="preserve"> Humphreys</t>
  </si>
  <si>
    <t xml:space="preserve"> Mukherji</t>
  </si>
  <si>
    <t xml:space="preserve"> Khan</t>
  </si>
  <si>
    <t xml:space="preserve"> Zhang</t>
  </si>
  <si>
    <t>Barbara van Koppen</t>
  </si>
  <si>
    <t xml:space="preserve"> Bossio</t>
  </si>
  <si>
    <t xml:space="preserve"> Snyder</t>
  </si>
  <si>
    <t xml:space="preserve"> Kamara; Jemo; Jibrin</t>
  </si>
  <si>
    <t xml:space="preserve"> Abdoulaye</t>
  </si>
  <si>
    <t xml:space="preserve"> Ousmane; Boahen; Kamara</t>
  </si>
  <si>
    <t>Robyn Johnston</t>
  </si>
  <si>
    <t xml:space="preserve"> Kizito</t>
  </si>
  <si>
    <t xml:space="preserve"> Huising</t>
  </si>
  <si>
    <t xml:space="preserve"> De Wolf; Musyoka</t>
  </si>
  <si>
    <t xml:space="preserve"> Baijukya</t>
  </si>
  <si>
    <t xml:space="preserve"> Baijukya; Franke; Woomer; Karanja; Mazvita</t>
  </si>
  <si>
    <t xml:space="preserve"> Kihara</t>
  </si>
  <si>
    <t xml:space="preserve"> Posadas; Quiroz</t>
  </si>
  <si>
    <t xml:space="preserve"> Langan</t>
  </si>
  <si>
    <t xml:space="preserve"> Duncan; Langan</t>
  </si>
  <si>
    <t xml:space="preserve"> Van Rooyen</t>
  </si>
  <si>
    <t xml:space="preserve"> Ayantunde</t>
  </si>
  <si>
    <t xml:space="preserve"> Garg</t>
  </si>
  <si>
    <t xml:space="preserve"> G Sawargaonkar</t>
  </si>
  <si>
    <t xml:space="preserve"> K.P.C. Rao</t>
  </si>
  <si>
    <t xml:space="preserve"> Boahen</t>
  </si>
  <si>
    <t xml:space="preserve"> Hauser</t>
  </si>
  <si>
    <t xml:space="preserve"> Dianda; Jemo; Masso; Vanlauwe</t>
  </si>
  <si>
    <t xml:space="preserve"> Jemo; Masso; Abaidoo; Vanlauwe</t>
  </si>
  <si>
    <t xml:space="preserve"> Vanlauwe; Kamara; James; Tegbaru</t>
  </si>
  <si>
    <t xml:space="preserve"> Castro; Fonte</t>
  </si>
  <si>
    <t xml:space="preserve"> Oweis</t>
  </si>
  <si>
    <t xml:space="preserve"> Wani</t>
  </si>
  <si>
    <t xml:space="preserve"> Nkonya</t>
  </si>
  <si>
    <t xml:space="preserve"> Tamo</t>
  </si>
  <si>
    <t xml:space="preserve"> Sthapit</t>
  </si>
  <si>
    <t xml:space="preserve"> Jarvis</t>
  </si>
  <si>
    <t xml:space="preserve"> Hodgkin</t>
  </si>
  <si>
    <t xml:space="preserve"> Eyzaguirre</t>
  </si>
  <si>
    <t xml:space="preserve"> Lopez; Jarvis</t>
  </si>
  <si>
    <t xml:space="preserve"> De Clerck</t>
  </si>
  <si>
    <t xml:space="preserve"> Bell; Zhang</t>
  </si>
  <si>
    <t xml:space="preserve"> Ericksen</t>
  </si>
  <si>
    <t>Katherine Snyder</t>
  </si>
  <si>
    <t xml:space="preserve"> Anantha</t>
  </si>
  <si>
    <t>Miriam Otoo</t>
  </si>
  <si>
    <t>Priyanie Amerasinghe</t>
  </si>
  <si>
    <t xml:space="preserve"> Boufaroua</t>
  </si>
  <si>
    <t xml:space="preserve"> Haddad; Boufaroua</t>
  </si>
  <si>
    <t xml:space="preserve"> Claudia Ringler</t>
  </si>
  <si>
    <t xml:space="preserve"> Duncan; Ayantunde</t>
  </si>
  <si>
    <t>Matthew McCartney</t>
  </si>
  <si>
    <t>Paul Pavelic</t>
  </si>
  <si>
    <t>Akmal Karimov</t>
  </si>
  <si>
    <t xml:space="preserve"> Barron</t>
  </si>
  <si>
    <t xml:space="preserve"> Cofie</t>
  </si>
  <si>
    <t xml:space="preserve"> Senaratne Sellamuttu</t>
  </si>
  <si>
    <t xml:space="preserve"> Kura</t>
  </si>
  <si>
    <t xml:space="preserve"> Geheb</t>
  </si>
  <si>
    <t xml:space="preserve"> Victor</t>
  </si>
  <si>
    <t xml:space="preserve"> MacAlister</t>
  </si>
  <si>
    <t xml:space="preserve"> Meisner</t>
  </si>
  <si>
    <t>Asad Qureshi</t>
  </si>
  <si>
    <t>Regassa Namara</t>
  </si>
  <si>
    <t>Chu Thai Hoanh</t>
  </si>
  <si>
    <t>Karen Villholth</t>
  </si>
  <si>
    <t>S.A. Prathapar</t>
  </si>
  <si>
    <t xml:space="preserve"> Baran</t>
  </si>
  <si>
    <t xml:space="preserve"> Escobar</t>
  </si>
  <si>
    <t xml:space="preserve"> Schuetz</t>
  </si>
  <si>
    <t xml:space="preserve"> Mulligan</t>
  </si>
  <si>
    <t xml:space="preserve"> Saravia</t>
  </si>
  <si>
    <t xml:space="preserve"> Love</t>
  </si>
  <si>
    <t xml:space="preserve"> Sullivan</t>
  </si>
  <si>
    <t xml:space="preserve"> Ruth Meinzen-Dick</t>
  </si>
  <si>
    <t xml:space="preserve"> Nangia; Molle</t>
  </si>
  <si>
    <t xml:space="preserve"> Xie</t>
  </si>
  <si>
    <t>Aditya Sood</t>
  </si>
  <si>
    <t xml:space="preserve"> Shepherd; de Leeuw</t>
  </si>
  <si>
    <t xml:space="preserve"> Posadas</t>
  </si>
  <si>
    <t xml:space="preserve"> Shepherd; Xu</t>
  </si>
  <si>
    <t xml:space="preserve"> Betemariam; Shepherd</t>
  </si>
  <si>
    <t xml:space="preserve"> Betemariam; Rosenstock; Shepherd</t>
  </si>
  <si>
    <t xml:space="preserve"> Shepherd</t>
  </si>
  <si>
    <t>Organization</t>
  </si>
  <si>
    <t>Phone</t>
  </si>
  <si>
    <t>Country/Region</t>
  </si>
  <si>
    <t>address</t>
  </si>
  <si>
    <t>IWMI</t>
  </si>
  <si>
    <t>CPWF</t>
  </si>
  <si>
    <t>ICARDA</t>
  </si>
  <si>
    <t>FPRI</t>
  </si>
  <si>
    <t>ICRISAT</t>
  </si>
  <si>
    <t>CIAT</t>
  </si>
  <si>
    <t>IITA</t>
  </si>
  <si>
    <t>CIP</t>
  </si>
  <si>
    <t>Bioversity</t>
  </si>
  <si>
    <t>ILRI</t>
  </si>
  <si>
    <t>WorldFish</t>
  </si>
  <si>
    <t>ICRAF</t>
  </si>
  <si>
    <t>Andrew Nelson</t>
  </si>
  <si>
    <t xml:space="preserve"> Augusto Castro; Fonte</t>
  </si>
  <si>
    <t xml:space="preserve"> Marcela Quintero</t>
  </si>
  <si>
    <t xml:space="preserve"> Marcela Quintero; Augusto Castro</t>
  </si>
  <si>
    <t xml:space="preserve"> Marcela Quintero; Tapasco</t>
  </si>
  <si>
    <t>Augusto Castro; Glenn Hyman; Owens; Marcela Quintero; Tapasco</t>
  </si>
  <si>
    <t xml:space="preserve"> Augusto Castro; Fonte; Glenn Hyman</t>
  </si>
  <si>
    <t xml:space="preserve"> Andrew Jarvis; Marcela Quintero</t>
  </si>
  <si>
    <t>Organization Type</t>
  </si>
  <si>
    <t>00 | Other</t>
  </si>
  <si>
    <t>10 | Government</t>
  </si>
  <si>
    <t>15 | Other Public Sector</t>
  </si>
  <si>
    <t>21 | International NGO</t>
  </si>
  <si>
    <t>22 | National NGO</t>
  </si>
  <si>
    <t>23 | Regional NGO</t>
  </si>
  <si>
    <t>30 | Public Private Partnership</t>
  </si>
  <si>
    <t>40 | Multilateral</t>
  </si>
  <si>
    <t>60 | Foundation</t>
  </si>
  <si>
    <t>70 | Private Sector</t>
  </si>
  <si>
    <t>80 | Academic, Training and Research</t>
  </si>
  <si>
    <t>Code (from list)</t>
  </si>
  <si>
    <t>Role (from list)</t>
  </si>
  <si>
    <t>1 | Accountable</t>
  </si>
  <si>
    <t>2 | Extending</t>
  </si>
  <si>
    <t>3 | Funding</t>
  </si>
  <si>
    <t>4 | Implementing</t>
  </si>
  <si>
    <t>Regions</t>
  </si>
  <si>
    <t>00 | Global</t>
  </si>
  <si>
    <t>89 | Europe, regional</t>
  </si>
  <si>
    <t>189 | North of Sahara, regional</t>
  </si>
  <si>
    <t>289 | South of Sahara, regional</t>
  </si>
  <si>
    <t>298 | Africa, regional</t>
  </si>
  <si>
    <t>380 | West Indies, regional</t>
  </si>
  <si>
    <t>389 | North and Central America, regional</t>
  </si>
  <si>
    <t>489 | South America, regional</t>
  </si>
  <si>
    <t>498 | America, regional</t>
  </si>
  <si>
    <t>589 | Middle East, regional</t>
  </si>
  <si>
    <t>619 | Central Asia, regional</t>
  </si>
  <si>
    <t>679 | South Asia, regional</t>
  </si>
  <si>
    <t>689 | South and Central Asia, regional</t>
  </si>
  <si>
    <t>789 | Far East Asia, regional</t>
  </si>
  <si>
    <t>798 | Asia, regional</t>
  </si>
  <si>
    <t>889 | Oceania, regional</t>
  </si>
  <si>
    <t>998 | Bilateral, unspecified</t>
  </si>
  <si>
    <t>000 | non-specific</t>
  </si>
  <si>
    <t>211 | Sub-tropic-warm/arid</t>
  </si>
  <si>
    <t>212 | Sub-tropic-warm/semiarid</t>
  </si>
  <si>
    <t>213 | Sub-tropic-warm/sub-humid</t>
  </si>
  <si>
    <t>214 | Sub-tropic-warm/humid</t>
  </si>
  <si>
    <t>221 | Sub-tropic-cool/arid</t>
  </si>
  <si>
    <t>222 | Sub-tropic-cool/semiarid</t>
  </si>
  <si>
    <t>223 | Sub-tropic-cool/sub-humid</t>
  </si>
  <si>
    <t>224 | Sub-tropic-cool/humid</t>
  </si>
  <si>
    <t>311 | Tropic-warm/arid</t>
  </si>
  <si>
    <t>312 | Tropic-warm/semiarid</t>
  </si>
  <si>
    <t>313 | Tropic-warm/sub-humid</t>
  </si>
  <si>
    <t>314 | Tropic-warm/humid</t>
  </si>
  <si>
    <t>321 | Tropic-cool/arid</t>
  </si>
  <si>
    <t>322 | Tropic-cool/semiarid</t>
  </si>
  <si>
    <t>323 | Tropic-cool/sub-humid</t>
  </si>
  <si>
    <t>324 | Tropic-cool/humid</t>
  </si>
  <si>
    <t>0 | non-specific</t>
  </si>
  <si>
    <t>1 | Agro-pastoral millet/sorghum</t>
  </si>
  <si>
    <t>2 | Cereal-root crop mixed</t>
  </si>
  <si>
    <t>3 | Coastal artisanal fishing</t>
  </si>
  <si>
    <t>4 | Forest based</t>
  </si>
  <si>
    <t>5 | Highland perennial</t>
  </si>
  <si>
    <t>6 | Highland temperate mixed</t>
  </si>
  <si>
    <t>7 | Irrigated</t>
  </si>
  <si>
    <t>8 | Large commercial small-holder</t>
  </si>
  <si>
    <t>9 | Maize mixed</t>
  </si>
  <si>
    <t>10 | Pastoral</t>
  </si>
  <si>
    <t>11 | Rice-Tree crop</t>
  </si>
  <si>
    <t>12 | Root crop</t>
  </si>
  <si>
    <t>13 | Sparse (arid)</t>
  </si>
  <si>
    <t>14 | Tree crop</t>
  </si>
  <si>
    <t>Domains</t>
  </si>
  <si>
    <t>CRP 3.1 Wheat - ME1</t>
  </si>
  <si>
    <t>CRP 3.1 Wheat - ME2</t>
  </si>
  <si>
    <t>CRP 3.1 Wheat - ME3</t>
  </si>
  <si>
    <t>CRP 3.1 Wheat - ME4</t>
  </si>
  <si>
    <t>CRP 3.1 Wheat - ME5</t>
  </si>
  <si>
    <t>CRP 3.1 Wheat - ME6</t>
  </si>
  <si>
    <t>CRP 3.1 Wheat - ME7</t>
  </si>
  <si>
    <t>CRP 3.1 Wheat - ME8</t>
  </si>
  <si>
    <t>CRP 3.1 Wheat - ME9</t>
  </si>
  <si>
    <t>CRP 3.1 Wheat - ME10</t>
  </si>
  <si>
    <t>CRP 3.1 Wheat - ME11</t>
  </si>
  <si>
    <t>CRP 3.1 Wheat - ME12</t>
  </si>
  <si>
    <t>CRP 3.2 Maize - Wet Lowland</t>
  </si>
  <si>
    <t>CRP 3.2 Maize - Wet Lower Mid-altitude</t>
  </si>
  <si>
    <t>CRP 3.2 Maize - Wet Upper Mid-altitude</t>
  </si>
  <si>
    <t>CRP 3.2 Maize - Dry Lowland</t>
  </si>
  <si>
    <t>CRP 3.2 Maize - Dry Mid-altitude</t>
  </si>
  <si>
    <t>CRP 3.2 Maize - Highland</t>
  </si>
  <si>
    <t>CRP 5 North West Coast</t>
  </si>
  <si>
    <t>CRP 5 North Interior</t>
  </si>
  <si>
    <t>CRP 5 North East Coast</t>
  </si>
  <si>
    <t>CRP 5 Lake Chad Basin</t>
  </si>
  <si>
    <t>CRP 5 West Coast</t>
  </si>
  <si>
    <t>CRP 5 Volta Basin</t>
  </si>
  <si>
    <t>CRP 5 Rift Valley</t>
  </si>
  <si>
    <t>CRP 5 Niger River Basin</t>
  </si>
  <si>
    <t>CRP 5 Senegal River Basin</t>
  </si>
  <si>
    <t>CRP 5 Central West Coast</t>
  </si>
  <si>
    <t>CRP 5 Shebelli &amp; Juba Basin</t>
  </si>
  <si>
    <t>CRP 5 East Central Coast</t>
  </si>
  <si>
    <t>CRP 5 Nile Basin</t>
  </si>
  <si>
    <t>CRP 5 Zambezi Basin</t>
  </si>
  <si>
    <t>CRP 5 Congo River Basin</t>
  </si>
  <si>
    <t>CRP 5 Madasgacar</t>
  </si>
  <si>
    <t>CRP 5 South West Coast</t>
  </si>
  <si>
    <t>CRP 5 Indian Ocean Coast</t>
  </si>
  <si>
    <t>CRP 5 South Interior</t>
  </si>
  <si>
    <t>CRP 5 Limpopo Basin</t>
  </si>
  <si>
    <t>CRP 5 South Atlantic Coast</t>
  </si>
  <si>
    <t>CRP 5 Orange Basin</t>
  </si>
  <si>
    <t>Location Type</t>
  </si>
  <si>
    <t>[not in list]</t>
  </si>
  <si>
    <t>ADM1 | first-order administrative division</t>
  </si>
  <si>
    <t>ADM2 | second-order administrative division</t>
  </si>
  <si>
    <t>CNS | concession area</t>
  </si>
  <si>
    <t>FRM | farm</t>
  </si>
  <si>
    <t>PCL | political entity (i.e. a country)</t>
  </si>
  <si>
    <t>PPL | populated place</t>
  </si>
  <si>
    <t>PPLA | seat of a first-order administrative division</t>
  </si>
  <si>
    <t>PPLA2 | seat of a second-order administrative division</t>
  </si>
  <si>
    <t>PPLC | capital of a political entity</t>
  </si>
  <si>
    <t>RES | reserve</t>
  </si>
  <si>
    <t>Location type (from list)</t>
  </si>
  <si>
    <t>USD</t>
  </si>
  <si>
    <t>CRP - Dryland Cereals</t>
  </si>
  <si>
    <t>CRP - Grain Legumes</t>
  </si>
  <si>
    <t>CRP - Livestock and Fish</t>
  </si>
  <si>
    <t>CRP - Maize</t>
  </si>
  <si>
    <t>CRP - Rice</t>
  </si>
  <si>
    <t>CRP - Roots, Tubers and Bananas</t>
  </si>
  <si>
    <t>CRP - Wheat</t>
  </si>
  <si>
    <t>CRP - Climate Change, Agriculture and Food Security</t>
  </si>
  <si>
    <t>CRP - Forests, Trees and Agroforestry</t>
  </si>
  <si>
    <t>CRP - Water, Land and Ecosystems</t>
  </si>
  <si>
    <t>CRP - Integrated Systems for the Humid Tropics</t>
  </si>
  <si>
    <t>CRP - Aquatic Agricultural Systems</t>
  </si>
  <si>
    <t>CRP - Dryland Systems</t>
  </si>
  <si>
    <t>CRP - Policies, Institutions, and Markets</t>
  </si>
  <si>
    <t>CRP - Agriculture for Nutrition and Health</t>
  </si>
  <si>
    <t>CRP - Managing and Sustaining Crop Collections</t>
  </si>
  <si>
    <t>CAADP - Pillar 1: Land &amp; water management</t>
  </si>
  <si>
    <t>CAADP - Pillar 2: Market access</t>
  </si>
  <si>
    <t>CAADP - Pillar 3: Food supply and hunger</t>
  </si>
  <si>
    <t>CAADP - Pillar 4: Agricultural research</t>
  </si>
  <si>
    <t>ASARECA - Staple Crops</t>
  </si>
  <si>
    <t>ASARECA - High Value Non Staple Crops</t>
  </si>
  <si>
    <t>ASARECA - Livestock and Fisheries</t>
  </si>
  <si>
    <t>ASARECA - Agrobiodiversity and Biotechnology</t>
  </si>
  <si>
    <t>ASARECA - Natural Resources Management and Biodiversity</t>
  </si>
  <si>
    <t>ASARECA - Policy Analysis and Advocacy</t>
  </si>
  <si>
    <t>ASARECA - Knowledge Management and Upscaling</t>
  </si>
  <si>
    <t>CORAF - Livestock, Fisheries and Aquaculture</t>
  </si>
  <si>
    <t>CORAF - Staple Crops</t>
  </si>
  <si>
    <t>CORAF - Non-Staple Crops</t>
  </si>
  <si>
    <t>CORAF - Natural Resource Management</t>
  </si>
  <si>
    <t>CORAF - Biotechnology and Bio-safety</t>
  </si>
  <si>
    <t>CORAF - Policy, Markets, Trade</t>
  </si>
  <si>
    <t>CORAF - Capacity strengthening and co-ordination</t>
  </si>
  <si>
    <t>CORAF - Knowledge management</t>
  </si>
  <si>
    <t>(or suggest new)</t>
  </si>
  <si>
    <t>Target Technology</t>
  </si>
  <si>
    <t>Agroforestry technology</t>
  </si>
  <si>
    <t>Plant biotechnology</t>
  </si>
  <si>
    <t>- Biofortification technology</t>
  </si>
  <si>
    <t>-- Biofortified lentil with Iron and Zinc</t>
  </si>
  <si>
    <t>-- High iron bean</t>
  </si>
  <si>
    <t>-- High iron pearl millet</t>
  </si>
  <si>
    <t>-- Orange fleshed sweet potato</t>
  </si>
  <si>
    <t>-- Provitamin A cassava</t>
  </si>
  <si>
    <t>-- Provitamin A maize</t>
  </si>
  <si>
    <t>- Genetic engineering</t>
  </si>
  <si>
    <t>-- Resistance to bacteria GMO</t>
  </si>
  <si>
    <t>-- Transgenic bananas resistant to Xanthomonas wilt disease</t>
  </si>
  <si>
    <t>- Plant breeding technology</t>
  </si>
  <si>
    <t>- Seed technology</t>
  </si>
  <si>
    <t>-- Advanced locally adapted seed varieties</t>
  </si>
  <si>
    <t>--- Disease-resistant bush and climbing beans</t>
  </si>
  <si>
    <t>--- Disease-resistant early-maturing cowpea varieties</t>
  </si>
  <si>
    <t>--- Disease-resistant early-maturing peanut varieties</t>
  </si>
  <si>
    <t>-- Quality and yield improvement varieties</t>
  </si>
  <si>
    <t>--- High-yielding cereal varieties</t>
  </si>
  <si>
    <t>---- Hybrid guinea-type sorghum varieties</t>
  </si>
  <si>
    <t>---- Hybrid maize varieties</t>
  </si>
  <si>
    <t>---- Hybrid pearl millet varieties</t>
  </si>
  <si>
    <t>---- Hybrid white and yellow maize varieties</t>
  </si>
  <si>
    <t>--- High-yielding nut varieties</t>
  </si>
  <si>
    <t>---- High-yielding groundnut varieties</t>
  </si>
  <si>
    <t>--- Highly productive grain legumes</t>
  </si>
  <si>
    <t>---- Climbing bean varieties</t>
  </si>
  <si>
    <t>---- High-yielding chickpea varieties</t>
  </si>
  <si>
    <t>---- High-yielding pigeon pea varieties</t>
  </si>
  <si>
    <t>---- Low ODAP grass pea varieties</t>
  </si>
  <si>
    <t>---- Machine harvestable lentil varieties</t>
  </si>
  <si>
    <t>-- Resistance to bacteria varieties</t>
  </si>
  <si>
    <t>-- Resistance to fungi varieties</t>
  </si>
  <si>
    <t>--- Extra early lentil varieties</t>
  </si>
  <si>
    <t>--- Orobanche tolerant fava bean varieties</t>
  </si>
  <si>
    <t>-- Resistance to insect pests varieties</t>
  </si>
  <si>
    <t>-- Resistance to virus varieties</t>
  </si>
  <si>
    <t>--- Rust resistant wheat varieties</t>
  </si>
  <si>
    <t>--- Virus resistant locally adapted cassava</t>
  </si>
  <si>
    <t>- Tolerance of herbicides varieties</t>
  </si>
  <si>
    <t>- Tolerance of environmental pressure varieties</t>
  </si>
  <si>
    <t>-- Climate resilient cereal varieties</t>
  </si>
  <si>
    <t>--- Drought-tolerant maize varieties</t>
  </si>
  <si>
    <t>--- Submergence-tolerant rice varieties</t>
  </si>
  <si>
    <t>-- Drought-tolerant maize varieties</t>
  </si>
  <si>
    <t>-- Submergence-tolerant rice varieties</t>
  </si>
  <si>
    <t>-- Drought tolerant bush bean varieties</t>
  </si>
  <si>
    <t>-- High yielding drought kabuli chickpea varieties</t>
  </si>
  <si>
    <t>-- Submergence tolerant varieties</t>
  </si>
  <si>
    <t>-- Upland rice varieties</t>
  </si>
  <si>
    <t>-- Winter chickpea varieties</t>
  </si>
  <si>
    <t>Conservation agriculture technology</t>
  </si>
  <si>
    <t>- Mixed cropping climate resilient system</t>
  </si>
  <si>
    <t>-- Intercropping banana and coffee crop</t>
  </si>
  <si>
    <t>Economic and policy technology</t>
  </si>
  <si>
    <t>Educational technology</t>
  </si>
  <si>
    <t>Energy technology</t>
  </si>
  <si>
    <t>Enhanced risk management technology</t>
  </si>
  <si>
    <t>- Climate information and advisory service</t>
  </si>
  <si>
    <t>- Livestock insurance</t>
  </si>
  <si>
    <t>- Seed system security assessment</t>
  </si>
  <si>
    <t>Soil management technology</t>
  </si>
  <si>
    <t>- Fertilizer technology</t>
  </si>
  <si>
    <t>-- Fertilizer management</t>
  </si>
  <si>
    <t>-- Fertilizer tree</t>
  </si>
  <si>
    <t>-- Soil testing kit</t>
  </si>
  <si>
    <t>- Integrated soil fertility management (ISFM)</t>
  </si>
  <si>
    <t>Fishery technology</t>
  </si>
  <si>
    <t>Food technology</t>
  </si>
  <si>
    <t>- Food preservation</t>
  </si>
  <si>
    <t>- Food processing</t>
  </si>
  <si>
    <t>Information and communication technology</t>
  </si>
  <si>
    <t>- Mobile based technology</t>
  </si>
  <si>
    <t>- Agribusiness service ICT</t>
  </si>
  <si>
    <t>-- Linkage between agribusiness and smallholder producer ICT</t>
  </si>
  <si>
    <t>- Extension service ICT</t>
  </si>
  <si>
    <t>- Mobile technology</t>
  </si>
  <si>
    <t>-- Mobile market information systems</t>
  </si>
  <si>
    <t>-- Mobile financial service ICT</t>
  </si>
  <si>
    <t>- Nutrient Manager for rice and maize</t>
  </si>
  <si>
    <t>Irrigation technology</t>
  </si>
  <si>
    <t>- Rainwater harvesting technology</t>
  </si>
  <si>
    <t>- Smallholder irrigation technology</t>
  </si>
  <si>
    <t>Livestock technology</t>
  </si>
  <si>
    <t>- Alternative basic education for nomadic communities</t>
  </si>
  <si>
    <t>-- Agro-Pastoral Field Schools</t>
  </si>
  <si>
    <t>--- Farmer fields schools (FFS)</t>
  </si>
  <si>
    <t>--- Pastoral field schools (PFS)</t>
  </si>
  <si>
    <t>- Animal health and disease control</t>
  </si>
  <si>
    <t>-- Automated disease reporting</t>
  </si>
  <si>
    <t>--- Identification of camel diseases</t>
  </si>
  <si>
    <t>-- Cost-effective vaccine production</t>
  </si>
  <si>
    <t>-- Private sector animal health delivery systems</t>
  </si>
  <si>
    <t>- Breeding technology</t>
  </si>
  <si>
    <t>-- Artificial insemination</t>
  </si>
  <si>
    <t>-- Community-based breeding</t>
  </si>
  <si>
    <t>-- Gene preservation of local dryland livestock</t>
  </si>
  <si>
    <t>-- Local participation in breed enhancement</t>
  </si>
  <si>
    <t>-- Optimized breed selection of local dryland livestock</t>
  </si>
  <si>
    <t>- Disease control technology</t>
  </si>
  <si>
    <t>-- Vaccine technology</t>
  </si>
  <si>
    <t>--- East Coast Fever vaccine</t>
  </si>
  <si>
    <t>--- Newcastle disease vaccine</t>
  </si>
  <si>
    <t>--- Porcine cysticercosis vaccine</t>
  </si>
  <si>
    <t>--- PPR vaccine</t>
  </si>
  <si>
    <t>- Livestock identification and traceability</t>
  </si>
  <si>
    <t>- Rangeland management</t>
  </si>
  <si>
    <t>-- Fighting invasive species in drylands</t>
  </si>
  <si>
    <t>-- Holistic resource management (HRM)</t>
  </si>
  <si>
    <t>-- Payments for eco-systems services</t>
  </si>
  <si>
    <t>-- Forage and feed technology</t>
  </si>
  <si>
    <t>--- Dual purpose food-feed crop</t>
  </si>
  <si>
    <t>--- Forage and feed distribution networks</t>
  </si>
  <si>
    <t>--- Forage seed multiplication sites</t>
  </si>
  <si>
    <t>--- Forage crop</t>
  </si>
  <si>
    <t>---- Napier grass</t>
  </si>
  <si>
    <t>-- Manure management</t>
  </si>
  <si>
    <t>-- Pasture management</t>
  </si>
  <si>
    <t>Mechanization technology</t>
  </si>
  <si>
    <t>- Small scale mechanization</t>
  </si>
  <si>
    <t>-- Manually operated grain processing tools</t>
  </si>
  <si>
    <t>-- Multi-crop reaper</t>
  </si>
  <si>
    <t>-- Small-scale planter</t>
  </si>
  <si>
    <t>-- Small scale tiller</t>
  </si>
  <si>
    <t>Nanotechnology</t>
  </si>
  <si>
    <t>Postharvest technology</t>
  </si>
  <si>
    <t>- Food safety postharvest technology</t>
  </si>
  <si>
    <t>-- Aflatoxins related postharvest technology</t>
  </si>
  <si>
    <t>--- Aflasafe</t>
  </si>
  <si>
    <t>--- Safe grain storage</t>
  </si>
  <si>
    <t>-- Insect-resistant storage bag</t>
  </si>
  <si>
    <t>-- Perishable products for food safety</t>
  </si>
  <si>
    <t>Protection technology</t>
  </si>
  <si>
    <t>Water management technology</t>
  </si>
  <si>
    <t>- Waste-water treatment</t>
  </si>
  <si>
    <t>Wood technology</t>
  </si>
  <si>
    <t>Remarks</t>
  </si>
  <si>
    <t>(any additional notes)</t>
  </si>
  <si>
    <t>Admin</t>
  </si>
  <si>
    <t>Site</t>
  </si>
  <si>
    <r>
      <rPr>
        <u/>
        <sz val="10"/>
        <color rgb="FF00B0F0"/>
        <rFont val="Calibri"/>
        <family val="2"/>
        <scheme val="minor"/>
      </rPr>
      <t>Zimbabwe Small Irrigation Scheme</t>
    </r>
    <r>
      <rPr>
        <sz val="10"/>
        <rFont val="Calibri"/>
        <family val="2"/>
        <scheme val="minor"/>
      </rPr>
      <t xml:space="preserve"> This activity targets productivity of smallholder farmers using irrigation schemes in Masvingo province of Zimbabwe.  (i) Undertake baseline studies to define operational partnerships, methodology and rehabilitation approach; (ii) Rehabilitate two pilot schemes; (iii ) Prepare for up-scaling the rehabilitation of 8 other schemes.</t>
    </r>
  </si>
  <si>
    <t>SAFR</t>
  </si>
  <si>
    <t>Zimbabwe</t>
  </si>
  <si>
    <t>Masvingo province</t>
  </si>
  <si>
    <t>10 schemes</t>
  </si>
  <si>
    <t>learning alliance/action research on community engagement; continued work with spate irrigation; gender research (TBD)</t>
  </si>
  <si>
    <t>EAFR; SAFR</t>
  </si>
  <si>
    <t xml:space="preserve">Research on improved establishment, rehabilitation and operation of small water infrastructure, including rainwater harvesting, for multiple uses, in the Limpopo basin. Specific activities include an inventory of SWI, reasons for success or failure of different SWI operations, and guidelines for improvements in governance, institutions and management relating to SWI. </t>
  </si>
  <si>
    <t>Research on improved small reservoir management in the Volta basin, in the context of all water harvesting infrastructures, with a special focus on the relationships among  agricultural intensification, aquatic weeds, and system resilience</t>
  </si>
  <si>
    <t>WAFR</t>
  </si>
  <si>
    <t xml:space="preserve">Secondary data on water inputs/outputs, salt build-up and rainfall will be collected   Soil mositure and crops data will be collected from field experiments conducted in 2013        Furher calibration and test of two models SaltMed and CropSyst </t>
  </si>
  <si>
    <t>NAFR</t>
  </si>
  <si>
    <t>Egypt</t>
  </si>
  <si>
    <t>The project assesses the relative use and cost of energy in agriculture with a focus on irrigation, examines the relative contribution of energy to crop productivity and cost, and through using data as input into mathematical models assesses agricultural productivity and farm incomes under alternative energy price scenarios; and environmental outcomes under these scenarios, in particular greenhouse gas emissions and water\ quality.</t>
  </si>
  <si>
    <t>EAFR; SASI</t>
  </si>
  <si>
    <t>Ethiopia; Bangladesh</t>
  </si>
  <si>
    <t xml:space="preserve">Proof-of-concept for the suitability of addressing agricultural productivity and malaria outcomes jointly through enhanced environmental management as an innovative extension mechanism. </t>
  </si>
  <si>
    <t>EAFR</t>
  </si>
  <si>
    <t>Uganda</t>
  </si>
  <si>
    <r>
      <rPr>
        <u/>
        <sz val="10"/>
        <color rgb="FF00B0F0"/>
        <rFont val="Calibri"/>
        <family val="2"/>
        <scheme val="minor"/>
      </rPr>
      <t>Revitalizing Irrigation in Pakistan</t>
    </r>
    <r>
      <rPr>
        <sz val="10"/>
        <color theme="1"/>
        <rFont val="Calibri"/>
        <family val="2"/>
        <scheme val="minor"/>
      </rPr>
      <t xml:space="preserve"> This activity aims at transformation of surface and groundwater management in the Indus Basin Irrigation System to enhance food security, reduce poverty and adapt to uncertainties brought about by both climate change and changing water demand. It will pilot new systems for main canal management, and develop effective support systems for Farmers’ Organizations based in part on other South Asian models while at the same time pushing beyond conventional Participatory Irrigation Management (PIM) /Irrigation Management Transfer (IMT) approaches.</t>
    </r>
  </si>
  <si>
    <t>SASI</t>
  </si>
  <si>
    <t>Pakistan</t>
  </si>
  <si>
    <t>1.Quick study of tanks in east India and Nepal to prepare the main proposal.  Comparison of the time series data from 1997 to 2010 on tank irrigation based rice cultivation.</t>
  </si>
  <si>
    <t>India; Nepal</t>
  </si>
  <si>
    <t>Soil salinization is caused by various natural and/or human-induced factors. The consequences are many and most importantly the reduction of yield and eventually low income, increase of un-cultivated land and consequently high levels of immigration. The individual and collective factors that cause excessive soil salinity is site specific and complicated. However, understanding the distribution and extent of these factors is indispensible to suggest effective remedial interventions. GIS and remote sensing are viable tools to facilitate this understanding. The activity aims at analyzing available data and capitalizing on local knowledge and expertise to map soil and water salinity and ultimately provide information about the distribution and causes of soil salinization. This will provide basis for suggesting relevant intervention to deal with various cases</t>
  </si>
  <si>
    <t>WANA</t>
  </si>
  <si>
    <t>Iraq</t>
  </si>
  <si>
    <t>Demostrating micro irrigation and other improved irrigation management options including supplemental irrigation at research station and pilot watersheds; Demostrating short duration and improved crop varieties; Experimenting/validating use of Water impact calculator (WIC) for irrigation scheduling in differnet soils and climatic conditions; Demostrating various landform and land management practices at pilot sites.</t>
  </si>
  <si>
    <t>India</t>
  </si>
  <si>
    <t xml:space="preserve">Increasing food production while reducing agricultural water use is a key to resolving the emerging challenges for food security and water sustainability in Asia. This study aims to answer the following main research questions centered on the central theme of “less water, more food” under the specific agricultural and water resources contexts of China, India and Vietnam. The study aims to address the following research questions, in particular:
1. What is the present status of social and technological infrastructure supporting water use and management in agriculture and beyond in the case study basins and countries? What policies affect inter- and intra-sectoral water allocation?  
2. What are the barriers to adoption of water saving technologies at the national level in general and at the case study sites in particular? Barrier identification needs to examine both socioeconomic and technological aspects, incorporating surveyed opinions from farmers and water managers. 
3. What are the promising water saving policies, technologies and management strategies for the case study basins/sites or countries that may prompt food security and water sustainability? 
</t>
  </si>
  <si>
    <t>EASI; SASI; SEAS</t>
  </si>
  <si>
    <t>China; India; Vietnam</t>
  </si>
  <si>
    <t>2.Provide a comprehensive review of the current status of uptake and investment in agricultural water management in Cambodia, with a particular focus on trends in small scale and groundwater irrigation.</t>
  </si>
  <si>
    <t>SEAS</t>
  </si>
  <si>
    <t>Cambodia</t>
  </si>
  <si>
    <t xml:space="preserve">Research to define where and when different improved water storage practices are likely to be effective in improving livelihoods and production system productivity in coastal areas of the Ganges. Activities include identifying relevant spatial and survey data, coordinated soil and water salinity monitoring, and tracking recent evolution of cropping systems (emphasis on rice-based systems) in the study area.  </t>
  </si>
  <si>
    <t>Bangladesh; India</t>
  </si>
  <si>
    <t>Research to improve the productivity and resilience of agricultural and aquacultural systems in study sites of Ganges coastal areas. Specific activities include team building, literature reviews, farm surveys, and on-farm trials for rice varieties, alternative cropping patterns, and rice-aquaculture systems, being mindful of opportunites presented through market value chains</t>
  </si>
  <si>
    <t>Bangladesh</t>
  </si>
  <si>
    <t>Research to understand and improve community management of fresh water storage infrastructure in polders in coastal areas of the Ganges. (Improved management may be a necessary precursor to intensified cropping patterns.) Specific activities include secondary information review, key informant interviews, mapping of polder infrastructure, mapping of land use and inundation levels, institutional surveys, and polder case studies.</t>
  </si>
  <si>
    <t>Research to assess the impat of external drivers of change on water resources of coastal areas of Ganges. Specific activities include characterization of study areas, definition of key drivers through literature reviews and key informant surveys, and modeling of the effect of climate change on water levels, flow and salinity, and the long-term feasibility of polder management innovations</t>
  </si>
  <si>
    <t xml:space="preserve">Irrigation agriculture can make important contributions to food security, improved nutrition and rural prosperity. However, empirical evidence on the impact of irrigation on ES and smallholders’ resilience is lacking, with a few existing studies showing mixed results. For example, while some studies argue that irrigation contributes to crop diversity by extending the growing season and broadening crop choices, others show that irrigation leads to reduced crop diversity due to mono-cropped high yield varieties replacing local varieties. Evidence on the impact on land use change is also lacking. While some have argued that irrigation reduces pressure on the surrounding forest resource, grazing and marginal lands because of increased cropping intensification, others have suggested the reverse trend. The exact changes remain unclear and need to be quantified in order to understand the impact on natural/semi-natural and fragile ecosystems. Irrigation has the potential to help smallholders reduce their risks and vulnerability to shocks by diversifying activities. A deeper look is needed to understand how irrigation has contributed to farmers’ resilience, both positively and negatively, by addressing important factors such as access to irrigation, seasonality of irrigation, multiple use of water, and access to natural resources, accounting for changes in ES underlined by biodiversity, intensification, and land use change. The research will improve our understanding of the impact of small-scale irrigation schemes on ES and smallholders’ resilience to natural and socio-economic changes in the Terai plain of Nepal. We combine the Nepal Living Standards Survey data with primary data to be collected through village and household surveys. The survey follows a 2-stage random sampling design of agricultural communities and households within them, post-stratifying by income level, type of irrigation project, and spatial location in the scheme. Remote sensing data on land cover/use will be used to assess land use change before/after establishing the scheme. </t>
  </si>
  <si>
    <t>Nepal</t>
  </si>
  <si>
    <t>The MUS Group aims to improve advocacy for the delivery of multiple use water services (MUS) as a better way to use water for poverty reduction, gender equity and peri-urban and rural development. To this end, the MUS Group facilitates information sharing, supports original research and documentation, synthesizes findings, and promotes implementation and learning across the water and development sectors.</t>
  </si>
  <si>
    <t>Leadership of Rainfed SRP; Participation in WLE MT and  cross cutting themes; strategic papers on ES&amp;R; representation of WLE and Rainfed</t>
  </si>
  <si>
    <t xml:space="preserve">2013: Development and implementation of social, gender and institutional baselines, participatory scenario buiding for analysis of futures and possible trajectories of change, and engagement with CAADP and other decision makers and change actors to develop impact pathways  for three study landscapes in Africa.  2014-2015: Interventions identified will then be tested with action field research alongside farmers and implementers (Govt., NGOs,) and lessons outscaled for wider impact </t>
  </si>
  <si>
    <t>Africa</t>
  </si>
  <si>
    <t>Evaluate 5 early-maturing maize varieites under a range of N levels inorder to estalbish optimum N requirment of early maturing maize in the Sudan Savannas</t>
  </si>
  <si>
    <t>Sudan</t>
  </si>
  <si>
    <t>Evaluating soyben response to Rhizobium innoculation with or without P fertilization</t>
  </si>
  <si>
    <t>Nigeria</t>
  </si>
  <si>
    <t>Technicla backstopping of KNARDA  and Demonstration of PICS technology inproject villages</t>
  </si>
  <si>
    <t>Improving the livelihoods of smallholder farmers in drought-prone areas of sub-saharan Africa and South Asia through enhanced grain legume production and productivity. Tropical Legumes-II (Phase 2) http://www.icrisat.org/tropicallegumesII/</t>
  </si>
  <si>
    <t>SSA; SASI</t>
  </si>
  <si>
    <t>Compilation and finalization of information required to formulate strategies for increasing the productivity in rainfed systems will be undertaken for each of the pilot sites. There are five phases to achieving the aforementioned outcome that includes; (1) the identification and screening of a large number possible management options (technologies and approaches); (2) a short listing of options for preliminary evaluation and comparison; (3) spatial assessment of dependencies and interactions between combinations of options within the context of a landscape-scale strategy; (4) detailed ex ante evaluation of the potential impacts and outcomes of strategies, taking account of interactions and synergies at a macro-scale; and (5) monitoring and evaluation. This will require field assessments, data collection, and participatory assessment at each of the pilot sites in which the project is being implemented. 
Further, it is anticipated that over the coming reporting period an approach will be made to the donor for a continuance of the project into a second phase with partners that would assess the value of the framework developed and to promote the out-scaling of this approach.</t>
  </si>
  <si>
    <t>SSA; SEAS</t>
  </si>
  <si>
    <t xml:space="preserve"> Analyse the impact of field-based interventions on soils, water and landscape functions, to inform development decisions and investment to achieve improved productivity and equity of benefits in landscapes in selected regions of West, East and South Africa. </t>
  </si>
  <si>
    <t>WAFR; EAFR; SAFR</t>
  </si>
  <si>
    <t>Key BNF technologies, legume enterprises, production and processing strategies, markets and extension events are identified and advanced through the N2Africa project http://www.n2africa.org/</t>
  </si>
  <si>
    <t>SSA</t>
  </si>
  <si>
    <t>Establish a baseline of the current status of N2-fixation; distribute BNF resource materials to educational institutions and provide web based support on key BNF methods and techniques; train private sector partners on innoculant production and quality control</t>
  </si>
  <si>
    <t>Select best varieties of legumes for high N2-fixation capacity and adaptation to abiotic [low soil P, soil acidity, etc] and biotic stresses [pests and diseases]; and explore their  potential for intensive meat and milk production and environmental services</t>
  </si>
  <si>
    <t>Identify best-fit agronomic practices (system design, need for amendments) and evaluate their contributions to system productivity and livelihoods with specific attention to trade-off analysis between competing enterprises; Assess the need-to-inoculate for the target legumes and identify elite strains across the impact zones.</t>
  </si>
  <si>
    <t>Linking tools and assessments for crop and yield gap modeling and capacity building  in East, West and Southern Africa http://www.yieldgap.org/</t>
  </si>
  <si>
    <t>This activity covers several issues faced by scientist when proposing alternatives to intensify farming and improve land use and ecosystems services at landscape level in rainfed systems. It includes the characterization and modeling of shallow groundwater level dynamics, testing of water management schemes to increase the efficiency in the use of water, assessing soil carbon and nutrient dynamics and use efficiencies at different temporal and spatial scales. A limiting factor in modeling soil-carbon-nutrients-water relations across scales is the lack of good quality data at the resolutions needed. The research proposed focuses on generating and processing remotely sensed information to be used as ancillary data. To assess the robustness of the procedures tested, the theory will be developed in data-rich environments to ascertain the biases introduced as data scarcity increases. We propose using non-linear processes to characterize and model the processes of interest. Tools and methods will be programmed in open source software and national partners in developing countries will be trained in their use, once validated.</t>
  </si>
  <si>
    <t>SAME</t>
  </si>
  <si>
    <t>Central Sierra</t>
  </si>
  <si>
    <t>Research on improved rainwater management at the landscape level in three sites in the Nile basin. Activities include site characterization, hydrometerological data collection, identification of site-level livelihoods issues and opportunities, and establishment of innovation platforms for participatory development of improved RWM strategies for agricultural diversification and intensification, using market value chains.</t>
  </si>
  <si>
    <t>Ethiopia</t>
  </si>
  <si>
    <t>Multiple activities related to fostering cross-project integration, maintaining basin research program coherence, engaging with senior policymakers, exploring scaling out opportunities, providing communications leadership, and participating in project M&amp;E</t>
  </si>
  <si>
    <t xml:space="preserve">Research to improve livelihoods through more productive rainfed crop and livestock technologies and investments in the Limpopo, with an emphasis on those linked to livestock market value chains. Specific activities include innovation platforms to develop site-specific solutions, and crop and livestock modeling to develop scenarios for subsequent field testing by farmers. </t>
  </si>
  <si>
    <t>Research on improved livelihood options in the Volta basin, especially market value chains, learning platforms, and participatory management of rainwater management infrastructure, to improve performance of crop livestock systems</t>
  </si>
  <si>
    <t>Morocco</t>
  </si>
  <si>
    <t>Oum Rabia basin</t>
  </si>
  <si>
    <t>Tadal reservoir</t>
  </si>
  <si>
    <t>Even though most countries in Eastern Africa have adequate water resources, they face an economic water scarcity due to inadequate investments in water management systems. 
Investments in agricultural water can contribute to agricultural growth by encouraging intensification and diversification of agricultural activities. In contrast to past interventions, which mainly focused on farm level interventions, this project employs Integrated Watershed Management (IWM) approach that links production, conservation and livelihoods of people in a given watershed</t>
  </si>
  <si>
    <t>Eritrea; Ethiopia; Kenya; Madagascar; Rwanda</t>
  </si>
  <si>
    <t>Use several soybean genotypes and several Bradyrhizobium strains to identify best strains for specific genotypes, assess N2 fixation and quantify N left over by soybean for the suceeding crop</t>
  </si>
  <si>
    <t>Apply various levels of N and P fertilizers to several sesame genotypes and evaluate their effects on growth, yield components and yields across low rainfll ecologies</t>
  </si>
  <si>
    <t>Evalaute and disseminate grain legumes and innoculant technologies among small</t>
  </si>
  <si>
    <t>Evaluate technological packages that exploit the beneficial effects of native soils microorganisms to maximise food productivity and minimize environmental impact on agricultural lands in West Africa</t>
  </si>
  <si>
    <t>MAFR; WAFR</t>
  </si>
  <si>
    <t>Congo DRC; Liberia; Sierra Leone</t>
  </si>
  <si>
    <t>Workshops, Stakeholder-to-stakeholder knowledge and experience sharing; Establishment of plots for the development and adaptation of slash and mulch based AFS; Baseline assessments of plot scale ecosystem services (ES) in the study area; Participatory adaptation and evaluation of integrated pest management options to replace the use of pesticides in production plots, with emphasize on herbicides</t>
  </si>
  <si>
    <t>CAMC</t>
  </si>
  <si>
    <t>El Salvador</t>
  </si>
  <si>
    <t xml:space="preserve">1) Joint effort including 20 Latinamerican countries, FAO-Global Soil Partnership (donor), ISRIC (collaborator), and EMBRAPA and CIAT (coordinators) for the consolidation and harmonization of information (soil profiles and maps at country level) and the generation of new country and regional digital soil maps; 2) Develop proposal to address socio-economic factors of land use, promising fallow diversification options and the role of farmscape composition and organization in overall farm productivity and agroecosystem functioning in Andean Agroecosystems ;3)  Quantify  dynamics of forest regrowth in the reference area of QSMAS in Honduras, and the impact of this process on the restoration of ecosystem services as landscape scale, during the period from 1992 (baseline) to present. </t>
  </si>
  <si>
    <t>SAME; CAMC</t>
  </si>
  <si>
    <t>Excessive land degradation owing to erosive rain events and surprisingly shortage of water during dry periods within the rainy season are controversial phenomena. Soil conservation interventions to mitigate land degradation are implemented to cope with the former, while water harvesting in small ponds for supplemental irrigation is implemented to cope with the latter. Understanding the ideal location and selection of these interventions to improve productivity and livelihood will be investigated in a participatory way and using state-of-the-art modeling capabilities. This will help planners and decision makers to allocate various options based on the biophysical and socio-economic setup. The impact on the environment, productivity, water balance will be investigated within a system (watershed) to cover the up-stream down-stream integrated relationships.  This will help in reducing soil and water losses from the watersheds and preserve these resources to improve productivity and livelihood</t>
  </si>
  <si>
    <t>Gonder</t>
  </si>
  <si>
    <t>MENA</t>
  </si>
  <si>
    <t>Iran</t>
  </si>
  <si>
    <t>SASI; SEAS</t>
  </si>
  <si>
    <t>Sahel</t>
  </si>
  <si>
    <t>First assessment of farmer use of intra-specific crop diversity to improve ecosystem services and manage unpredictable environmental change (Nepal); Preparation of the Full Project document (Uzbekistan and Kazakhstan)</t>
  </si>
  <si>
    <t>CASI; SASI</t>
  </si>
  <si>
    <t>Through the improved use of production systems crop genetic diversity to sustain food production and improve ecosystem health, this activity will: Test practices and procedures to determine and optimally use crop genetic diversity to reduce pest and disease pressures;  Enhance pro-poor capacity and leadership of farmers and other stakeholders to use local crop genetic diversity to manage pests and diseases; and Implement actions to support scaling up of genetic-diversity-rich methods to reduce crop damage and sharing of the benefits derived.</t>
  </si>
  <si>
    <t>EAFR; EASI; NAFR; SAME</t>
  </si>
  <si>
    <t>Through an integrated ecosystem approach, this activity aims to:  Support for the maintenance of traditional materials and practices that sustain on-farm
diversity together with the development and introduction of new adaptive practices and materials; Focus on the livelihood and household economic
aspects and on securing income, nutrition and health benefits from agrobiodiversity; Develop of supportive policies and institutional frameworks combined with the necessary capacity development, education and public awareness activities.</t>
  </si>
  <si>
    <t>Sri Lanka</t>
  </si>
  <si>
    <t>Implementation of a programme of work for the use of  agrobiodiversity for ecosystem resilience in Man and the Biosphere Reserves in Cuba.  Implementation of programme on optimal resources utilization for promoting the resilience and service of farming and pastoral ecosystem in China.</t>
  </si>
  <si>
    <t>EASI; CAMC</t>
  </si>
  <si>
    <t xml:space="preserve">Definition of research questions; selection of project sites and crops in 5 countries; characterization of seed systems in each site, by surveying seed suppliers in local markets and existing practices, procedures and regulations; identification of  existing gaps in seed systems; refinement of indicators for productivity and resilience. Explore concepts and practical examples of conservation and food sovereignty constituencies coming together and combining efforts to set a new agenda for agriculture, and to identify the kinds of strategies and partnerships this will require.  </t>
  </si>
  <si>
    <r>
      <t xml:space="preserve">Biodiversity will lead CRP wide development of a research and development framework for Ecosystem Services and Resilience. Three framework will service to guide CRP level work by establishing a clear and practical set of guidelines for integrating ecosystem service and resilience thinking into the various SRP's. This activity will focus on intercenter collaboration. The primary objectives include: The advisory group aims to provide critical feedback and guide research on ecosystem services in the Water Land and Ecosystems CRP. Goals of the Advisory Group are to:
1) Develop a framework for ecosystem service research within WLE that serves to guide collaborative research projects within the CRP.
2) Provide a synthesis of current and on-going work and key collaborators working on the measurement and monitoring of ecosystem services at landscape and basins scales both within the CGIAR and out. For example this would include on-going work with InVest by the Natural Capital Project, ARIES with Conservation International, the Africa Monitoring System or the World Bank effort to develop national indicators of Natural Capital.
3) Develop a set of metrics and standardized protocols for measuring priority ecosystem services at landscape, national, and basin scales with a particular focus on metrics that bridge the gap between disciplines – ecological, sociological, political and economic.
4) Set the agenda for major research questions on ecosystem services and resilience for CRP 5 and expected outcomes; secure additional CGIAR and Restricted funding to support Ecosystem Service based research in CRP5.    </t>
    </r>
    <r>
      <rPr>
        <sz val="9"/>
        <color rgb="FFFF0000"/>
        <rFont val="Calibri"/>
        <family val="2"/>
        <scheme val="minor"/>
      </rPr>
      <t/>
    </r>
  </si>
  <si>
    <t>Improve livelihoods of the rural poor in the tropics by restoring degraded soils and landscapes to enhance agricultural productivity and sustainability in an era of climate change.</t>
  </si>
  <si>
    <t>LAC; Global</t>
  </si>
  <si>
    <t xml:space="preserve">The maintenance of less-disturbed vegetation in agricultural landscapes provides habitat for beneficial insects, promoting a class of services such as pollination and pest control that are collectively referred to as mobile agent-based ecosystem services (MABES).  Patches of land on which MABES are enhanced can provide spatially far-reaching benefits, but a problem arises in fragmented smallholder farming landscapes as to whose land should become the host.  The land available to a farmer, along with the set of available inputs, shape the opportunity cost of keeping land in productive use; further, the structure and security of institutions for land tenure – held privately, collectively, or by the state – shape the incentives farmers have to make investments in farm structure. The goal of our research is to improve MABES management and reduce the use of chemical pesticides through coordinated action across farmers at the landscape scale. Our key research questions are:
1) How do farmer objectives, and incentives to coordinate, vary across property size and institutional arrangements for tenure?
2) What are the most appropriate interventions to optimize MABES management across these different size and institutional contexts?
We propose a three-year, three-country (Cambodia, Vietnam, China) study to design and evaluate incentives for MABES management, taking into account heterogeneity in property size and institutional arrangements for property rights that characterize China and Southeast Asia.  Our choice of countries leverages existing research in Northern China, and covers landscapes i) where smallholder properties are unvaryingly small (&gt; 2ha; Cambodia, China, and areas in North Vietnam) as well as where some consolidation has occurred (&gt; 10ha; Southern Vietnam); and ii) with different prevalence of private property rights (Southern Vietnam and China), collective farming systems (Northern Vietnam), and threats to tenure security (Cambodia).
Our research will combine modeling study with household survey.  Drawing on existing MABES research in China and published models of MABES provision, a spatially explicit agent-based model of agricultural households will be developed to i) propose candidate incentives for managing MABES and reducing pesticide use, and ii) identify key variables in farmer decision making for the household survey.  Survey research in chosen agricultural contexts (Cambodia, Southern Vietnam, Northern Vietnam, and Northern China) will follow a 2-stage random sampling design of agricultural communities and households within them, post-stratifying by wealth, property size, land tenure system, and current reliance on pesticides.  This survey research will inform the understanding of household level objective functions, decision-making criteria, and community network structure, and will feed back into a detailed agent-based model of farming decisions within the agricultural landscape.  Coupled to existing ecological models of MABES provision, we will apply this modeling framework to evaluating and comparing alternative incentives for MABES management and draw implications on reducing pesticides use.
</t>
  </si>
  <si>
    <t>SAME; SEAS</t>
  </si>
  <si>
    <t>Attend SRP 2 workshops; write proposals on mapping or resource tenure arrangements in pastoral system; inventoryof adaptation practices/ eco-efficiency in mixed crop-livestock systems.</t>
  </si>
  <si>
    <t xml:space="preserve">Reducing the risks associated with rainfall variability that is an innate attribute of rainfed production systems is critical to enhancing the performance of these agricultural production systems. To best achieve this agricultural water management at both the field and landscape scales are seen as part of the mix of solutions to enhance the productivity of these systems. To achieve this ongoing and new initiatives that focus on improving agricultural water management have been mapped to this activity. The overarching objective of this initiative is to build a comprehensive cluster of projects that would contribute to Activity cluster 2.5.  
There are current activities that are ongoing that attempt to address the risk associated with rainfall variability in these environments through the role of enhancing the productivity of light textured soils through the addition of clay, organic matter, biochar and combinations thereof that are being evaluated under rainfed systems in Lao PDR. Over the coming year collection and analysis of data from structured field trials will be undertaken and presented in peer reviewed publications and reports.
A scoping study on opportunities to improving the sustainable utilization and management of water and soil resources for coastal Vietnam will be undertaken as a precursor to a larger project to be funded in mid-2013.
In the development of a comprehensive cluster of projects to be undertaken within the Rainfed SRP efforts will be made to formulate a suite of new projects that would contribute to the 5 activity clusters within the SRP. The following proposed research areas could be considered:
1. Building upon the outcomes from the CPWF suite of projects in the Nile and Volta, research proposals that focus on the role of termites in ecosystem services (N2) and fire as a management tool (V4) will be developed.
2. Understanding impediments to scaling up adoption rates in rainfed systems and developing strategies and options to obviate these barriers.
3. The role of supplemental irrigation in improving the productivity of rainfed systems.
4. Understanding the impacts of scaling up agricultural water management (AWM) interventions and optimizing in situ water storage.
This process will be undertaken in consultation with CGIAR centres aligned to SRP Rainfed, stakeholders and other interested parties through face to face meetings and virtual discussion groups. </t>
  </si>
  <si>
    <t>Monitoring and modeling of various hydrological components and ecosystem services in differnet ecological regions; Developing various agricultural water managemnet interventions at farm and community scale at pilot sites; Conducting farmers participatory land form trails with different cropping systems at pilot watershed and also at reseach station; Experimenting various tillage and conservation agriculture options and analyzing its impact on hydrology, crop yield and ecosystem services at research station and pilot sites; Demostrating various agricultural water management interventions, conservation practices, nutrinet management, improved agronomic practcies at pilot sites; Training, field days, exposure visits and workshops will be organised</t>
  </si>
  <si>
    <t>Finalization of Resource Recovery Business Model Catalogues</t>
  </si>
  <si>
    <t>Feasibility studies for RRR business model implementation at scale</t>
  </si>
  <si>
    <t>EAFR; SAME; SASI; SEAS</t>
  </si>
  <si>
    <t>Uganda; Peru; India; Vietnam</t>
  </si>
  <si>
    <t>Kampala; Lima; Bangelore; Hanoi</t>
  </si>
  <si>
    <t>Research and knowledge sharing on options to enhance urban and peri-urban agriculture in support of guidelines</t>
  </si>
  <si>
    <t>India; Sri Lanka</t>
  </si>
  <si>
    <t xml:space="preserve">Research, training and policy development on safe use of septage and wastewater in urban and peri-urban agriculture </t>
  </si>
  <si>
    <t>the project will focuss on the the achievement of better livelihoods through the efficient and sustainable use of available water resources in dry areas. The project addressed improvement in grey-water quality and community-based interventions leading to the safe and productive use of grey-water for crop production systems at the household level. Moreover, the project implemented grey-water collection, treatment, and its productive use in home farming for income generation at the household level.</t>
  </si>
  <si>
    <t>Jordan; Lebanon; Palestine</t>
  </si>
  <si>
    <t xml:space="preserve">Exploiting the potential of valuable marginal water resources (grey and waste water). The main activities planned: (1) baseline information to undertake assessment of water resources and quality and quantity of marginal-quality water resources; (2) policy, institutional, and socio-economic dimensions of water resources and their use in different sectors; (3) research and technology transfer for the use of treated wastewater and greywater in agriculture; and (4) human and institutional capacity development. </t>
  </si>
  <si>
    <t>Palestine</t>
  </si>
  <si>
    <t>West Bank</t>
  </si>
  <si>
    <t xml:space="preserve">With the goal of better livelihoods through improved and sustainable use of available water resources in Palestinian territories (Gaza), the proposed project aims to address the new techniques of using treated wastewater/grey water which aims to optimize the  quality and quantity of wastewater and greywater available, improvement in wastewater and greywater quality, and interventions leading to safe and productive use of wastewater for crop production systems at the farm level and similar use of greywater at the household level.
</t>
  </si>
  <si>
    <t>Gaza</t>
  </si>
  <si>
    <t>Selection of benchmark sites and baseline data collection; Formation and optimization of fungal consortia for wastewater treatment; Constructed wetlands for wastewater treatment; Conducting field scale experiments to analyze suitability of wastewater in agriculture; Laboratory/pot- scale study for identifying transport  processes in soil</t>
  </si>
  <si>
    <t>Three trips in 2013 and associated time, 10 additional days, 5 days for budget administrator, 5k collab, 20k co-financing</t>
  </si>
  <si>
    <r>
      <rPr>
        <u/>
        <sz val="10"/>
        <color rgb="FF00B0F0"/>
        <rFont val="Calibri"/>
        <family val="2"/>
        <scheme val="minor"/>
      </rPr>
      <t>CRP5 - natural and built infrastructure</t>
    </r>
    <r>
      <rPr>
        <sz val="10"/>
        <color theme="1"/>
        <rFont val="Calibri"/>
        <family val="2"/>
        <scheme val="minor"/>
      </rPr>
      <t xml:space="preserve"> i) Development of an approach for auditing/inventory of natural and built infrastructure in basins;  ii) Comparative analyses on how differing rainfall-runoff relationships in different basins alter water availability and  constrain / provide opportunities for varying services; iii) Functional assessment to determine how different services are provided by different natural and built infrastructure;</t>
    </r>
  </si>
  <si>
    <t>EAFR; SAFR; SASI; SEAS; WAFR</t>
  </si>
  <si>
    <t>SEAS; WAFR</t>
  </si>
  <si>
    <t>Synthesis of global flood events and impacts and groundwater storage capacity hotspots</t>
  </si>
  <si>
    <t>Asia</t>
  </si>
  <si>
    <t>Development of the environmental management plan for the operation of the Akosombo Reservoir</t>
  </si>
  <si>
    <t>Ghana</t>
  </si>
  <si>
    <t>Akosombo dam</t>
  </si>
  <si>
    <t>A) Two groups of field, simulation and analyses focusing on i) LIFT IRRIGATED AREAS ON FOOTHILLS OF NORTHERN TAJIKISTAN (Syr Darya) and ii) ENHANCING WATER STORAGES OF THE KARSHI STEPPE by managed aquifer recharge MAR - AMUDARYA); b) Evaluation of advanced MAR technologies in both basins</t>
  </si>
  <si>
    <t>CASI</t>
  </si>
  <si>
    <t>Uzbekistan; Tajikistan</t>
  </si>
  <si>
    <t>Karshi steppe; Ferghana valley</t>
  </si>
  <si>
    <t xml:space="preserve">This is a suit of activities related to i) Completion of CIDA-funded Koshi modeling for storage assessment ii) Windows funded WEAP modeling of Indus iii) Visionary Report or JA on the need for better coordination of modeling activities worldwide in various basins that may better target donor investment, etc. </t>
  </si>
  <si>
    <t>Global; SASI</t>
  </si>
  <si>
    <t>Koshi basin</t>
  </si>
  <si>
    <t xml:space="preserve">Research to understand spatial patterns of adoption and scaling out of soil-water conservation structures, irrigation infrastructure rehabilitation, and improved crop-livestock systems in the Limpopo basin. </t>
  </si>
  <si>
    <t>Development of consistent storylines across the VBDC projects to provide a framework within which the projects can formulate specific scenarios and appropriate interventions to address  the VBDC challenge , Ethnographic research to understand the research and change process in the VBDC, Multiple activities related to fostering cross-project integration, maintaining basin research program coherence, engaging with senior policymakers, exploring scaling out opportunities, providing communications leadership, and participating in project M&amp;E</t>
  </si>
  <si>
    <t>Research in several sub-basins in the Mekong to identify improved livelihoods activities associated with hydropower reservoir management and water release schedules; specific opportunities to improve livelihoods vary across sub-basins</t>
  </si>
  <si>
    <t>Research in several sub-basins in the Mekong to quantify the value of water in different uses, given livelihoods improvements options and existing or planned hydropower infrastructure. For each sub-basin, household surveys are conducted; water valuation frameworks developed; and hydrological scenarios used for trade-off analysis.</t>
  </si>
  <si>
    <t>Multiple activities related to fostering cross-project integration, maintaining basin research program coherence, engaging with senior policymakers, exploring scaling out opportunities, providing communications leadership, and participating in project M&amp;E Management of large AusAID grant for launch of several research projects complementary to those of the original Mekong BDC program</t>
  </si>
  <si>
    <t xml:space="preserve">Produce an objective, science based film on the Mekong focused on livelihoods, governance and fisheries along with 3 thematic shorts in a at least 4 languages , Show the film regionally in the Goethe Science Film festival, Website and other dissemination activities carried out </t>
  </si>
  <si>
    <t>Research to understand the Nile basin consequences of upstream changes in land and water management. Activities include SWAT modification and application, WEAP modification and application, improvement and use of global soil and water data sets for climate reanalysis for Africa, and introduction of optimization models that incorporate economic performance criteria.</t>
  </si>
  <si>
    <t>West Bengal</t>
  </si>
  <si>
    <t xml:space="preserve">Research to understand spatial patterns of adoption and scaling out of soil-water conservation structures vs. small reservoirs vs. small pumps in study areas of the Volta basin. </t>
  </si>
  <si>
    <t>Developing simple model to describe hydrological processes that can explore CU and upstream-downstream linkages</t>
  </si>
  <si>
    <t>i) Analysis of linkages between groundwater table depth, soil salinity and crop yields in basins of central and southern Iraq. Ii) Analysing current status of irrigation and drainage infrastructure in river basins in Iraq, and investments needed to rehabilitate it.</t>
  </si>
  <si>
    <t>Monitoring of key parameters that determine current constraints to food production in study areas ii)  evaluation of agro-ecological and socio-economic impacts of improved practices and/or innovations after implementation.  iii) Application of  IWMI's irrigation diagnosis and planning tool (OASIS) at irrigation schemes in Ethiopia and Moazambique.iv) contribution to  linking the partner's PILOTE model and the Steady State Salinity Modeling Platform (SSSMP)</t>
  </si>
  <si>
    <t>Ethiopia; Mozambique</t>
  </si>
  <si>
    <t>i) Implement the survey and analysis on microfinance, cost-benefit, livelihoods and institutional structures for PES and benefit sharing of reservoir development in Laos, Vietnam and Nepal                                                                                                                                                                                                                                                               ii) Organize a regional conference on benefit sharing of reservoir development for sharing lessons from different countries</t>
  </si>
  <si>
    <t>Nepal; Lao PDR; Vietnam</t>
  </si>
  <si>
    <t xml:space="preserve">i) Historical analysis of women's socio-economic human rights in the Flag Boshielo Irrigation Scheme, in the light of South Africa's national rights-based policies and laws; ii) Historical analysis of operationalization and implementation of IWRM concepts in water policies and laws in South Africa; iii) support to a component  study led by Sokoine University of Agriculture in Tanzania </t>
  </si>
  <si>
    <t>Tanzania; South Africa</t>
  </si>
  <si>
    <t>Flag Boshielo irrigation scheme</t>
  </si>
  <si>
    <t xml:space="preserve">i) Support to various working groups (e.g. wetlands and agriculture, wetlands and poverty alleviation, wetlands and climate change) of the Ramsar Science and Technical Review Panel. ii) Co-organising RAMSAR side event on Wetlands monitoring by Earth Observation Satellites – Current State of the Art (organized by JAXA, IWMI and ESA) Ii) Syntheses of knowledge on  Sudd Processes and ESs </t>
  </si>
  <si>
    <t>Sudd</t>
  </si>
  <si>
    <t>Groundwater use for irrigation is virtually non-existent in Lao PDR and minimal across the Greater Mekong Sub-region (GMS) (with few exceptions). Based on experiences from other regions which have intensified groundwater use as well as knowledge from the GMS, there is the potential for expansion if existing barriers can be overcome.</t>
  </si>
  <si>
    <t>Lao PDR</t>
  </si>
  <si>
    <t>GMS</t>
  </si>
  <si>
    <t xml:space="preserve">Groundwater use for irrigation is limited in Southern Africa, while surface water resources are getting overused. The boost to local agriculture through water shall come from exploitation of large transboundary aquifers (TBAs). </t>
  </si>
  <si>
    <t xml:space="preserve">Improve the security of irrigation water supplies and enhance livelihood opportunities for rural communities.  It aims to develop or adapt suitable best practice guidelines and modeling and assessment tools conducted in Sabarkantha district in Gujarat and Udaipur district in Rajasthan.  In this activity, systemic analysis of the groundwater situation and livelihood opportunities will be carried out through an approach involving, agricultural, environmental, social and economic considerations. </t>
  </si>
  <si>
    <t>Gujarat &amp; Udaipur, Rajasthan</t>
  </si>
  <si>
    <t>Conduct survey of fish migrations through the Khone Falls in Laos and use this area as a natural laboratory to assess the swimming capabilities and the hydro-geomorphologic requirements of dominant migratory fish species, in support of fish passe designs that are suitable for Mekong fisheries</t>
  </si>
  <si>
    <t>Khone falls</t>
  </si>
  <si>
    <t>Develop partnerships with both CGIAR and non-CGIAR research institutions, such as universities, international NGOs, and intergovernmental organizations, in generating donor interest and political will for more balanced water development strategies in the Lower Mekong region, through jointly conducting research and capacity building of local partners and stakeholders.</t>
  </si>
  <si>
    <t>Colombia</t>
  </si>
  <si>
    <t>CAMC; SAME</t>
  </si>
  <si>
    <t>New research activities initiated and oriented to analyze and synthetize results and lessons on BSM in LAC</t>
  </si>
  <si>
    <t xml:space="preserve">Analyses and models to understand the current levels of direct and indirect contributions of ES to local food security and nutritional health  for the rural poor </t>
  </si>
  <si>
    <t>SAFR; SAME</t>
  </si>
  <si>
    <t>Malawi; Colombia</t>
  </si>
  <si>
    <t>Research in multiple small river basins in the Andes to identify opportunities to sustainably intensify highland agroecosystems, usually using degree days to target intensive dairy interventions, then identify and develop BSM that enable the corresponding investments to be made, with financial assistance from downstream water users</t>
  </si>
  <si>
    <t xml:space="preserve">Scale up validated CPWF innovations and successful adoption processes to reach more communities, after having developed appropriate policy, institutional and technical spaces; and support increased use of CPWF innovations and adoption processes in planning and operations by key national and regional planning agencies, development partners and IFAD.
</t>
  </si>
  <si>
    <t xml:space="preserve">This project started in 2010. During 2013, project's efforts will be oriented to support actual negotiation of BSM in selected Andean watershed with actual information generated by the project regarding ESS priority areas in watersheds, ESS values, land use/ management alternatives and equity issues. The project will facilitate the creation of multi-stakeholders negotiation platforms and will feed them with technical and scientific-evidence in order to inform decision-making.  The project will also assessed the likely socioeconomic impacts of any agreement reached during negotiations -regarding transfer of resources from ESS beneficiaries to ESS "providers". Also the project will finalize an adoption study for conservation agriculture in the Andes -as an alternative to improve watershed services, and will analyze the impact of this technology at the watershed level based on field measurements of conservation agriculture impacts on soil characteristics. During 2013, the project team will produce scientific publications based on main project achievements and findings. </t>
  </si>
  <si>
    <t>Colombia; Ecuador; Peru</t>
  </si>
  <si>
    <t xml:space="preserve">Research in multiple small river basins in the Andes to identify contentious water access issues and relevant stakeholders, and develop a dialogue support system to foster and inform dialogue about equitable water distribution and efficient water use </t>
  </si>
  <si>
    <t xml:space="preserve">Research to improve equitable access to water in the Limpopo, given multiple dimensions of water governance (biophysical, economic, political, social status, gender, ethnicity). Specific activities include a cross-scale diagnosis of access to water for multiple uses; technologies to match multiple water sources to multiple uses; and the development of policy, legal and institutional options to benefit the disadvantaged. </t>
  </si>
  <si>
    <t>Support to MK5, fellowships program and funding for projects that are complementary to Mekong BDC projects</t>
  </si>
  <si>
    <t>Research to support IWRM initiatives in the Volta basins through participatory approaches. Ghana: development of a shared vision on collective decision making on water resources. BF: how to help local water committees become operational</t>
  </si>
  <si>
    <t>Burkina Faso; Ghana</t>
  </si>
  <si>
    <t>Various water harvesting and soil conservation options were developed and are available for farmers and agro-pastoralists to improve productivity and livelihood. However, the impact of these options on the environment, livelihood and productivity need to be analyzed before making decisions at large scale (watershed or Basin). Models are available but were mostly developed for humid conditions with different scenarios than those dominated in the arid environments. Therefore, this activity aims at adapting models (SWAT) to suit the arid environment and the available options. This will require measurements and modeling at various scales (from field to hillslope to watershed and up to basin levels). Model outputs will be also used as inputs for economic models to understand the profitability and trade-offs among these options</t>
  </si>
  <si>
    <t xml:space="preserve">The need for collective action to manage shared water resources is clear.  Field experiments are increasingly used to measure collective action and test theories about behavior regarding common pool resources. This research tests whether experimental games can also be used to strengthen water management in India and Colombia.  It will compare results of games to observed levels of collective action, and identify factors affecting the level of current cooperation as well as outcomes for the resource, then test whether the games and subsequent community discussions strengthen cooperation for water management.  Documenting the methods and working with a large NGO will increase capacity to strengthen collective action at the local level.  </t>
  </si>
  <si>
    <t>SAME; SASI</t>
  </si>
  <si>
    <t>Colombia; India</t>
  </si>
  <si>
    <t>Both hydropower and bioenergy development have come off age to address growing energy scarcity sustainably. However, little is known about the actual water use inensity of these forms of energy generation. This activity answers the following research questions: How does biofuel development and hydropower development affect water availability and  agriculture and food security in CRP5 basins; how do changes in energy prices affect the biofuel/hydropower balance? Which forms of energy production are more sustainable for the environment and help alleviate poverty?</t>
  </si>
  <si>
    <t>In order to plan and better management the water resources in a basin, it is important to first understand the present state of allocation of water between various users. Next, it is important to divide the users between beneficial, non-beneficial and committed. Water Evaluation and Planning (WEAP) is a powerful tool developed by the Stockholm Environment Institute (SEI) for this purpose and has been extensively used for similar studies all over the world..It will be applied to estimate beneficial and non-beneficial extractions from the Orontes River and potential for improving system-level water productivity in the Basin.</t>
  </si>
  <si>
    <t>Water quality is increasingly constraining developing country agriculture and economic growth through adverse impacts on water availability for urban-industrial growth and negative impacts on agricultural productivity. This study will provide a coarse assessment of water pollution levels and indicators of water pollution based on an assessment of N, P and BOD for all countries and major river basins, based on a collection of domestic/industrial development and agricultural production across the globe that will be fed into a newly developed water quality module of the International Model of Policy Analysis of Agricultural Commodities and Trade (IMPACT). Based on the analytical framework and data, alternative water quality management scenarios can be implemented to identify cost-efficient options that reduce water pollution while contributing to enhanced growth and a better environment.</t>
  </si>
  <si>
    <r>
      <rPr>
        <u/>
        <sz val="10"/>
        <color rgb="FF00B0F0"/>
        <rFont val="Calibri"/>
        <family val="2"/>
        <scheme val="minor"/>
      </rPr>
      <t>IFAD Smart ICT:</t>
    </r>
    <r>
      <rPr>
        <sz val="10"/>
        <color theme="1"/>
        <rFont val="Calibri"/>
        <family val="2"/>
        <scheme val="minor"/>
      </rPr>
      <t xml:space="preserve"> Setting up SWAT/ISIS model for Gash basin, Sudan; Synthesis of User needs assessment reports for three countries; evaluation of the  information delivery systems for farmers in Egypt and Ethiopia</t>
    </r>
  </si>
  <si>
    <t>MENA; EAFR</t>
  </si>
  <si>
    <t>Egypt; Ethiopia; Sudan</t>
  </si>
  <si>
    <t>Nile Delta; Gash Basin</t>
  </si>
  <si>
    <t>i) Application of Water Accounting+ approach to at least 2 river basins of "Basins" SRP ii) Revision and Application of revised WATERSIM model in at least two countries - India and China</t>
  </si>
  <si>
    <t>EAFR; EASI; SASI</t>
  </si>
  <si>
    <t>Ethiopia; China; India</t>
  </si>
  <si>
    <t xml:space="preserve">Trends and mapping of agricultural water management, irrigation mapping and irrigation performance. Processing High-resolution RS imagery for Asia and Africa; developing SL Water Audit web site with spatial and temporal water resources data; Developing water data sets on Google Earth Builder </t>
  </si>
  <si>
    <t>Asia; Africa</t>
  </si>
  <si>
    <t xml:space="preserve">Monitoring and Evaluating (M&amp;E) Agriculture Sector Performance across Southern Africa in the context of the AU/CAADP and SADC-RISDP investment, growth, poverty reduction and food security targets. The main aim is to assemble the highest quality data into a regional database that will be analyzed annually to make a case about the relationship between the current levels of agricultural investment, current growth rates and current levels of poverty. </t>
  </si>
  <si>
    <t>Angola; DRC; Malawi; Mozambique; Tanzania; Zambia; South Africa</t>
  </si>
  <si>
    <t>Identifying investment options for scaling up irrigation investments in Southern Africa in the context of CAADP Pillar 1 on extending the area under Sustainable Land and Water Management (SLWM) and the SADC-RISDP target of doubling area under irrigation by 2015. This will also include the development of an M&amp;E system for tracking agricultural water performance indicators in the region.</t>
  </si>
  <si>
    <t xml:space="preserve">Consolidate ReSAKSS-SA into a leading knowledge management platform for providing strategic and operational information to key stakeholders (both state and non-state actors) for raising agricultural growth and  rural development in the Southern Africa.  </t>
  </si>
  <si>
    <t>Intervention Decision Model and application to major WLE interventions to help in intervention prioritisation and design, determine how to measure and monitor development outcomes, and quantify the value of further research.</t>
  </si>
  <si>
    <t xml:space="preserve">One of the characteristics of WLE target basins is the absence of monitoring systems with the capacity to produce timely and quality data needed to design and implement investments and interventions. This activity aims at developing: 1)low-cost high resolution surveillance platforms for multiple applications and to 2) develop modeling tools to combine high resolution locally registered information with space-borne low-cost medium resolution satellite imageries. The research includes the development of methodologies and manuals to assemble low cost remote sensing devices (e.g. multispectral cameras, micro radiometers) and the software to make geometric and radiometric corrections and generating mosaics of imageries from contiguous registration. It also includes the development of algorithms to assess and modeling scaling issues. We also propose developing applications and data useful for decision makers such as crop statistics, biodiversity mapping, and agro-ecosystems health assessments. Tools and methods based on non-linear methodologies suitable to process and quantify data collected at different spatial and temporal resolutions will be programmed in open source software, training for end users and policy briefs will be provided as results are confirmed </t>
  </si>
  <si>
    <t>Tanzania</t>
  </si>
  <si>
    <t>(1) High value information variables identified for WLE intervention
(2) Mekong agro-ecosystem health metrics database</t>
  </si>
  <si>
    <t>(1) Development of protocol for sampling soil health in World Bank Living Standards Measurement Study (LSMS)
(2) Incorporating uncertainty analysis in protocol for Measurement and Monitoring Soil Carbon Stocks in Agricultural Landscapes</t>
  </si>
  <si>
    <t>(1) Carbon sequestration options in pastoral &amp; agro-pastoral systems in Africa (Ethiopia, Burkina Faso)
(2) High value carbon development in East &amp; West Africa (Mali, Sierra Leone)
(3) Smallholder cocoa production in Cote D'Ivoire
(4) Targeting agroforestry  for sustainable farming systems in Ethiopia
(5) Mitigation of Climate Change in Agriculture (MICCA)
(6) Malawi Food Security project
(7) Cameroon Highlands Project</t>
  </si>
  <si>
    <t>EAFR; WAFR</t>
  </si>
  <si>
    <t>Burkina Faso; Cameroon; Cote D'Ivoire; Ethiopia; Malawi; Mali; Sierra Leone</t>
  </si>
  <si>
    <t xml:space="preserve">(1) Africa Soil Information Service (AfSIS)/Africa Soils
(2) Strengthening capacity for diagnosis and management of soil micronutrient deficiencies in Sub Saharan Africa
</t>
  </si>
  <si>
    <t>Region(s) (from list)</t>
  </si>
  <si>
    <t>No.</t>
  </si>
  <si>
    <t>1 | Pipeline/identification</t>
  </si>
  <si>
    <t>2 | Implementation</t>
  </si>
  <si>
    <t>3 | Completion</t>
  </si>
  <si>
    <t>4 | Post-completion</t>
  </si>
  <si>
    <t>5 | Cancelled</t>
  </si>
  <si>
    <t>WLE's field to Activities's table</t>
  </si>
  <si>
    <t>Effort by Basin region (Col: AU-BD)</t>
  </si>
  <si>
    <t>Term ID</t>
  </si>
  <si>
    <t>Term Name</t>
  </si>
  <si>
    <t>Parent ID</t>
  </si>
  <si>
    <t>0000</t>
  </si>
  <si>
    <t>Economics and policy </t>
  </si>
  <si>
    <t>- Governance and institution</t>
  </si>
  <si>
    <t>- Public sector support</t>
  </si>
  <si>
    <t>- Private sector support</t>
  </si>
  <si>
    <t>- Market access</t>
  </si>
  <si>
    <t>- Agroindustry</t>
  </si>
  <si>
    <t>- Economic development</t>
  </si>
  <si>
    <t>-- Public investment</t>
  </si>
  <si>
    <t>- Trade</t>
  </si>
  <si>
    <t>- Marketing and commodities</t>
  </si>
  <si>
    <t>- Monitoring and Evaluation</t>
  </si>
  <si>
    <t>- Policy</t>
  </si>
  <si>
    <t>Education and Extension </t>
  </si>
  <si>
    <t>- Education</t>
  </si>
  <si>
    <t>- Extension</t>
  </si>
  <si>
    <t>- Capacity building</t>
  </si>
  <si>
    <t>-- Training</t>
  </si>
  <si>
    <t>Energy</t>
  </si>
  <si>
    <t>- Biofuels</t>
  </si>
  <si>
    <t>Engineering, technology and research </t>
  </si>
  <si>
    <t>- Mechanization</t>
  </si>
  <si>
    <t>- Agricultural engineering</t>
  </si>
  <si>
    <t>- Biotechnology</t>
  </si>
  <si>
    <t>- Geographical information systems</t>
  </si>
  <si>
    <t>- Post-harvest technology</t>
  </si>
  <si>
    <t>- Research</t>
  </si>
  <si>
    <t>- Statistics</t>
  </si>
  <si>
    <t>Farming practices and systems </t>
  </si>
  <si>
    <t>- Storage and processing</t>
  </si>
  <si>
    <t>- Sustainable land management</t>
  </si>
  <si>
    <t>-- Farm management</t>
  </si>
  <si>
    <t>- Nutrient management</t>
  </si>
  <si>
    <t>- Farming systems</t>
  </si>
  <si>
    <t>- Land use</t>
  </si>
  <si>
    <t>- Urban and peri-urban agriculture</t>
  </si>
  <si>
    <t>Fisheries and aquaculture </t>
  </si>
  <si>
    <t>- Fish health</t>
  </si>
  <si>
    <t>- Fish genetic resources and breeding</t>
  </si>
  <si>
    <t>- Fish production</t>
  </si>
  <si>
    <t>- Aquaculture</t>
  </si>
  <si>
    <t>- Ecosystems</t>
  </si>
  <si>
    <t>- Fish diseases and control</t>
  </si>
  <si>
    <t>Forestry </t>
  </si>
  <si>
    <t>- Assessment and monitoring</t>
  </si>
  <si>
    <t>- Forest management</t>
  </si>
  <si>
    <t>- Forest products and services</t>
  </si>
  <si>
    <t>- Forest resources</t>
  </si>
  <si>
    <t>Food safety</t>
  </si>
  <si>
    <t>- Food additives</t>
  </si>
  <si>
    <t>- Food composition</t>
  </si>
  <si>
    <t>Food security</t>
  </si>
  <si>
    <t>- Social safety net</t>
  </si>
  <si>
    <t>- Agricultural situation and early warning</t>
  </si>
  <si>
    <t>- Emergency relief and food aid</t>
  </si>
  <si>
    <t>-- Drought emergency management</t>
  </si>
  <si>
    <t>- Ethics</t>
  </si>
  <si>
    <t>- Food supply</t>
  </si>
  <si>
    <t>Infrastructure</t>
  </si>
  <si>
    <t>International cooperation</t>
  </si>
  <si>
    <t>Human nutrition and health</t>
  </si>
  <si>
    <t>- Diet and nutrition</t>
  </si>
  <si>
    <t>-- Nutrition education</t>
  </si>
  <si>
    <t>-- Biofortification</t>
  </si>
  <si>
    <t>- Human health care</t>
  </si>
  <si>
    <t>- Sanitation</t>
  </si>
  <si>
    <t>- Human disease</t>
  </si>
  <si>
    <t>-- Agriculture associated disease</t>
  </si>
  <si>
    <t>Information management </t>
  </si>
  <si>
    <t>- Databases and information systems</t>
  </si>
  <si>
    <t>- Documentation</t>
  </si>
  <si>
    <t>- Early warning systems</t>
  </si>
  <si>
    <t>- Information science</t>
  </si>
  <si>
    <t>Government  administration and legislation administration</t>
  </si>
  <si>
    <t>- Administration</t>
  </si>
  <si>
    <t>- Conflict management</t>
  </si>
  <si>
    <t>- Agricultural and rural legislation</t>
  </si>
  <si>
    <t>- Environmental legislation</t>
  </si>
  <si>
    <t>- Fisheries legislation</t>
  </si>
  <si>
    <t>- Food legislation</t>
  </si>
  <si>
    <t>Natural resources and environment </t>
  </si>
  <si>
    <t>- Natural resource management</t>
  </si>
  <si>
    <t>- Conservation agriculture</t>
  </si>
  <si>
    <t>- Water management</t>
  </si>
  <si>
    <t>-- Wastewater management</t>
  </si>
  <si>
    <t>- Biodiversity</t>
  </si>
  <si>
    <t>- Climate change</t>
  </si>
  <si>
    <t>- Desertification</t>
  </si>
  <si>
    <t>- Drainage and irrigation</t>
  </si>
  <si>
    <t>- Ecology and ecosystems</t>
  </si>
  <si>
    <t>Plant production and protection </t>
  </si>
  <si>
    <t>- Crops and crop management</t>
  </si>
  <si>
    <t>- Crop pests and diseases</t>
  </si>
  <si>
    <t>-- Integrated pest management</t>
  </si>
  <si>
    <t>-- Pest control and pesticides</t>
  </si>
  <si>
    <t>- Post-harvest management</t>
  </si>
  <si>
    <t>- Fertilizers</t>
  </si>
  <si>
    <t>- Irrigation</t>
  </si>
  <si>
    <t>- Productivity improvement</t>
  </si>
  <si>
    <t>- Precision agriculture</t>
  </si>
  <si>
    <t>- Plant genetic resources and breeding</t>
  </si>
  <si>
    <t>Rural and social development </t>
  </si>
  <si>
    <t>- Rural development</t>
  </si>
  <si>
    <t>- Rural financial system</t>
  </si>
  <si>
    <t>- Gender</t>
  </si>
  <si>
    <t>- HIV/AIDS</t>
  </si>
  <si>
    <t>- Households</t>
  </si>
  <si>
    <t>- Community participation</t>
  </si>
  <si>
    <t>- Poverty alleviation</t>
  </si>
  <si>
    <t>Animal production and health </t>
  </si>
  <si>
    <t>- Animal health</t>
  </si>
  <si>
    <t>- Animal diseases and control</t>
  </si>
  <si>
    <t>- Animal genetic resources and breeding</t>
  </si>
  <si>
    <t>- Animal nutrition and feeds</t>
  </si>
  <si>
    <t>- Animal production</t>
  </si>
  <si>
    <t>Key Develoopment theme</t>
  </si>
  <si>
    <t>Effort by basin / region</t>
  </si>
  <si>
    <t>Contact Name</t>
  </si>
  <si>
    <t>Total</t>
  </si>
  <si>
    <r>
      <t>Marcela Quintero/ MQ/</t>
    </r>
    <r>
      <rPr>
        <sz val="11"/>
        <color rgb="FF0000FF"/>
        <rFont val="Calibri"/>
        <family val="2"/>
        <scheme val="minor"/>
      </rPr>
      <t>Augusto Castro/</t>
    </r>
    <r>
      <rPr>
        <sz val="11"/>
        <color rgb="FFFF0000"/>
        <rFont val="Calibri"/>
        <family val="2"/>
        <scheme val="minor"/>
      </rPr>
      <t xml:space="preserve"> Tapasco</t>
    </r>
  </si>
  <si>
    <r>
      <t>Augusto Castro; Fonte/</t>
    </r>
    <r>
      <rPr>
        <sz val="11"/>
        <color rgb="FF0000FF"/>
        <rFont val="Calibri"/>
        <family val="2"/>
        <scheme val="minor"/>
      </rPr>
      <t>Glenn Hyman/</t>
    </r>
    <r>
      <rPr>
        <sz val="11"/>
        <color rgb="FFFF0000"/>
        <rFont val="Calibri"/>
        <family val="2"/>
        <scheme val="minor"/>
      </rPr>
      <t>Marcela Q. Tapasco</t>
    </r>
  </si>
  <si>
    <r>
      <t>Matthew McCartney/ MC/</t>
    </r>
    <r>
      <rPr>
        <sz val="11"/>
        <color rgb="FFFF0000"/>
        <rFont val="Calibri"/>
        <family val="2"/>
        <scheme val="minor"/>
      </rPr>
      <t>Lisa-Maria Rebelo</t>
    </r>
  </si>
  <si>
    <r>
      <t>Shepherd /</t>
    </r>
    <r>
      <rPr>
        <sz val="11"/>
        <color rgb="FF0000FF"/>
        <rFont val="Calibri"/>
        <family val="2"/>
        <scheme val="minor"/>
      </rPr>
      <t>de Leeuw /</t>
    </r>
    <r>
      <rPr>
        <sz val="11"/>
        <color rgb="FFFF0000"/>
        <rFont val="Calibri"/>
        <family val="2"/>
        <scheme val="minor"/>
      </rPr>
      <t>Xu</t>
    </r>
  </si>
  <si>
    <r>
      <t>Baijukya/</t>
    </r>
    <r>
      <rPr>
        <sz val="11"/>
        <color rgb="FF0000FF"/>
        <rFont val="Calibri"/>
        <family val="2"/>
        <scheme val="minor"/>
      </rPr>
      <t xml:space="preserve"> Franke; Woomer; Karanja; Mazvita</t>
    </r>
  </si>
  <si>
    <r>
      <t xml:space="preserve">Betemariam; Rosenstock; Shepherd/ </t>
    </r>
    <r>
      <rPr>
        <sz val="11"/>
        <color rgb="FF0000FF"/>
        <rFont val="Calibri"/>
        <family val="2"/>
        <scheme val="minor"/>
      </rPr>
      <t>B &amp; Shepherd</t>
    </r>
  </si>
  <si>
    <r>
      <t xml:space="preserve">Duncan; Ayantunde/ </t>
    </r>
    <r>
      <rPr>
        <sz val="11"/>
        <color rgb="FF0000FF"/>
        <rFont val="Calibri"/>
        <family val="2"/>
        <scheme val="minor"/>
      </rPr>
      <t>D &amp; Langan</t>
    </r>
  </si>
  <si>
    <r>
      <t>Jarvis /</t>
    </r>
    <r>
      <rPr>
        <sz val="11"/>
        <color rgb="FF0000FF"/>
        <rFont val="Calibri"/>
        <family val="2"/>
        <scheme val="minor"/>
      </rPr>
      <t xml:space="preserve"> Lopez</t>
    </r>
  </si>
  <si>
    <r>
      <t xml:space="preserve">Kamara; Badu-Apraku; Ewansiha; Jibrin / </t>
    </r>
    <r>
      <rPr>
        <sz val="11"/>
        <color rgb="FF0000FF"/>
        <rFont val="Calibri"/>
        <family val="2"/>
        <scheme val="minor"/>
      </rPr>
      <t>K &amp; Jemo; Jibrin</t>
    </r>
  </si>
  <si>
    <r>
      <t xml:space="preserve">Posadas / </t>
    </r>
    <r>
      <rPr>
        <sz val="11"/>
        <color rgb="FF0000FF"/>
        <rFont val="Calibri"/>
        <family val="2"/>
        <scheme val="minor"/>
      </rPr>
      <t>Quiroz</t>
    </r>
  </si>
  <si>
    <r>
      <t xml:space="preserve">Regassa Namara / </t>
    </r>
    <r>
      <rPr>
        <sz val="11"/>
        <color rgb="FF0000FF"/>
        <rFont val="Calibri"/>
        <family val="2"/>
        <scheme val="minor"/>
      </rPr>
      <t>Fred Kizito</t>
    </r>
  </si>
  <si>
    <r>
      <t xml:space="preserve">Robyn Johnston / </t>
    </r>
    <r>
      <rPr>
        <sz val="11"/>
        <color rgb="FF0000FF"/>
        <rFont val="Calibri"/>
        <family val="2"/>
        <scheme val="minor"/>
      </rPr>
      <t xml:space="preserve">Luna Bharati; Asad  Qureshi </t>
    </r>
  </si>
  <si>
    <t>Andrew Jarvis; Marcela Quintero</t>
  </si>
  <si>
    <t>Partner Type (Role)</t>
  </si>
  <si>
    <t>Activities by CRP &amp; Center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</si>
</sst>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2" formatCode="_(&quot;$&quot;* #,##0_);_(&quot;$&quot;* \(#,##0\);_(&quot;$&quot;* &quot;-&quot;_);_(@_)"/>
    <numFmt numFmtId="44" formatCode="_(&quot;$&quot;* #,##0.00_);_(&quot;$&quot;* \(#,##0.00\);_(&quot;$&quot;* &quot;-&quot;??_);_(@_)"/>
    <numFmt numFmtId="43" formatCode="_(* #,##0.00_);_(* \(#,##0.00\);_(* &quot;-&quot;??_);_(@_)"/>
    <numFmt numFmtId="164" formatCode="&quot;$&quot;#,##0"/>
    <numFmt numFmtId="165" formatCode="0.0"/>
    <numFmt numFmtId="166" formatCode="_(&quot;$&quot;* #,##0_);_(&quot;$&quot;* \(#,##0\);_(&quot;$&quot;* &quot;-&quot;??_);_(@_)"/>
    <numFmt numFmtId="167" formatCode="0.0%"/>
  </numFmts>
  <fonts count="31" x14ac:knownFonts="1">
    <font>
      <sz val="11"/>
      <color theme="1"/>
      <name val="Calibri"/>
      <family val="2"/>
      <scheme val="minor"/>
    </font>
    <font>
      <sz val="11"/>
      <color theme="1"/>
      <name val="Calibri"/>
      <family val="2"/>
      <scheme val="minor"/>
    </font>
    <font>
      <sz val="11"/>
      <color rgb="FF0061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0"/>
      <color theme="1"/>
      <name val="Calibri"/>
      <family val="2"/>
      <scheme val="minor"/>
    </font>
    <font>
      <sz val="10"/>
      <color theme="1"/>
      <name val="Calibri"/>
      <family val="2"/>
    </font>
    <font>
      <u/>
      <sz val="11"/>
      <color theme="10"/>
      <name val="Calibri"/>
      <family val="2"/>
      <scheme val="minor"/>
    </font>
    <font>
      <sz val="10"/>
      <name val="Calibri"/>
      <family val="2"/>
      <scheme val="minor"/>
    </font>
    <font>
      <sz val="9"/>
      <color theme="1"/>
      <name val="Calibri"/>
      <family val="2"/>
      <scheme val="minor"/>
    </font>
    <font>
      <sz val="10"/>
      <color rgb="FF000000"/>
      <name val="Calibri"/>
      <family val="2"/>
      <scheme val="minor"/>
    </font>
    <font>
      <sz val="10"/>
      <color indexed="8"/>
      <name val="Calibri"/>
      <family val="2"/>
    </font>
    <font>
      <sz val="10"/>
      <name val="Calibri"/>
      <family val="2"/>
    </font>
    <font>
      <sz val="9"/>
      <color indexed="8"/>
      <name val="Calibri"/>
      <family val="2"/>
    </font>
    <font>
      <sz val="10"/>
      <color rgb="FFFF0000"/>
      <name val="Calibri"/>
      <family val="2"/>
      <scheme val="minor"/>
    </font>
    <font>
      <b/>
      <sz val="9"/>
      <color indexed="81"/>
      <name val="Tahoma"/>
      <family val="2"/>
    </font>
    <font>
      <sz val="9"/>
      <color indexed="81"/>
      <name val="Tahoma"/>
      <family val="2"/>
    </font>
    <font>
      <b/>
      <sz val="10"/>
      <color theme="1"/>
      <name val="Calibri"/>
      <family val="2"/>
      <scheme val="minor"/>
    </font>
    <font>
      <i/>
      <sz val="10"/>
      <color theme="1"/>
      <name val="Calibri"/>
      <family val="2"/>
      <scheme val="minor"/>
    </font>
    <font>
      <sz val="11"/>
      <name val="Calibri"/>
      <family val="2"/>
      <scheme val="minor"/>
    </font>
    <font>
      <i/>
      <sz val="10"/>
      <name val="Calibri"/>
      <family val="2"/>
      <scheme val="minor"/>
    </font>
    <font>
      <b/>
      <sz val="11"/>
      <name val="Calibri"/>
      <family val="2"/>
      <scheme val="minor"/>
    </font>
    <font>
      <sz val="9"/>
      <name val="Calibri"/>
      <family val="2"/>
      <scheme val="minor"/>
    </font>
    <font>
      <u/>
      <sz val="10"/>
      <color rgb="FF00B0F0"/>
      <name val="Calibri"/>
      <family val="2"/>
      <scheme val="minor"/>
    </font>
    <font>
      <sz val="10"/>
      <color rgb="FFFF0000"/>
      <name val="Calibri"/>
      <family val="2"/>
    </font>
    <font>
      <sz val="9"/>
      <color rgb="FFFF0000"/>
      <name val="Calibri"/>
      <family val="2"/>
      <scheme val="minor"/>
    </font>
    <font>
      <u/>
      <sz val="10"/>
      <color theme="10"/>
      <name val="Calibri"/>
      <family val="2"/>
      <scheme val="minor"/>
    </font>
    <font>
      <i/>
      <sz val="10"/>
      <color rgb="FFFF0000"/>
      <name val="Calibri"/>
      <family val="2"/>
      <scheme val="minor"/>
    </font>
    <font>
      <b/>
      <i/>
      <sz val="10"/>
      <color theme="1"/>
      <name val="Calibri"/>
      <family val="2"/>
      <scheme val="minor"/>
    </font>
    <font>
      <sz val="11"/>
      <color rgb="FF0000FF"/>
      <name val="Calibri"/>
      <family val="2"/>
      <scheme val="minor"/>
    </font>
  </fonts>
  <fills count="17">
    <fill>
      <patternFill patternType="none"/>
    </fill>
    <fill>
      <patternFill patternType="gray125"/>
    </fill>
    <fill>
      <patternFill patternType="solid">
        <fgColor rgb="FFC6EFCE"/>
      </patternFill>
    </fill>
    <fill>
      <patternFill patternType="solid">
        <fgColor theme="4" tint="0.79998168889431442"/>
        <bgColor indexed="65"/>
      </patternFill>
    </fill>
    <fill>
      <patternFill patternType="solid">
        <fgColor theme="4" tint="0.39997558519241921"/>
        <bgColor indexed="65"/>
      </patternFill>
    </fill>
    <fill>
      <patternFill patternType="solid">
        <fgColor theme="8" tint="0.59999389629810485"/>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6" tint="0.39997558519241921"/>
        <bgColor indexed="64"/>
      </patternFill>
    </fill>
    <fill>
      <patternFill patternType="solid">
        <fgColor theme="0" tint="-0.249977111117893"/>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9" tint="0.79998168889431442"/>
        <bgColor indexed="64"/>
      </patternFill>
    </fill>
  </fills>
  <borders count="22">
    <border>
      <left/>
      <right/>
      <top/>
      <bottom/>
      <diagonal/>
    </border>
    <border>
      <left style="thin">
        <color indexed="64"/>
      </left>
      <right/>
      <top/>
      <bottom/>
      <diagonal/>
    </border>
    <border>
      <left/>
      <right style="thin">
        <color indexed="64"/>
      </right>
      <top/>
      <bottom/>
      <diagonal/>
    </border>
    <border>
      <left/>
      <right style="thin">
        <color theme="0"/>
      </right>
      <top/>
      <bottom/>
      <diagonal/>
    </border>
    <border>
      <left style="thin">
        <color theme="0"/>
      </left>
      <right/>
      <top/>
      <bottom/>
      <diagonal/>
    </border>
    <border>
      <left style="medium">
        <color theme="0"/>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medium">
        <color theme="0"/>
      </left>
      <right/>
      <top/>
      <bottom style="medium">
        <color theme="0"/>
      </bottom>
      <diagonal/>
    </border>
    <border>
      <left/>
      <right style="medium">
        <color theme="0"/>
      </right>
      <top/>
      <bottom style="medium">
        <color theme="0"/>
      </bottom>
      <diagonal/>
    </border>
    <border>
      <left/>
      <right style="medium">
        <color theme="0"/>
      </right>
      <top style="thin">
        <color theme="0"/>
      </top>
      <bottom style="medium">
        <color theme="0"/>
      </bottom>
      <diagonal/>
    </border>
    <border>
      <left/>
      <right/>
      <top/>
      <bottom style="medium">
        <color theme="0"/>
      </bottom>
      <diagonal/>
    </border>
    <border>
      <left/>
      <right style="medium">
        <color theme="0"/>
      </right>
      <top style="medium">
        <color theme="0"/>
      </top>
      <bottom/>
      <diagonal/>
    </border>
    <border>
      <left style="medium">
        <color theme="0"/>
      </left>
      <right/>
      <top style="thin">
        <color theme="0"/>
      </top>
      <bottom style="medium">
        <color theme="0"/>
      </bottom>
      <diagonal/>
    </border>
    <border>
      <left style="medium">
        <color theme="0"/>
      </left>
      <right style="medium">
        <color theme="0"/>
      </right>
      <top/>
      <bottom/>
      <diagonal/>
    </border>
    <border>
      <left style="medium">
        <color theme="0"/>
      </left>
      <right/>
      <top/>
      <bottom/>
      <diagonal/>
    </border>
    <border>
      <left/>
      <right style="medium">
        <color theme="0"/>
      </right>
      <top/>
      <bottom/>
      <diagonal/>
    </border>
    <border>
      <left style="medium">
        <color theme="0"/>
      </left>
      <right style="medium">
        <color theme="0"/>
      </right>
      <top style="medium">
        <color theme="0"/>
      </top>
      <bottom/>
      <diagonal/>
    </border>
    <border>
      <left style="medium">
        <color theme="0"/>
      </left>
      <right style="medium">
        <color theme="1" tint="9.9948118533890809E-2"/>
      </right>
      <top/>
      <bottom style="medium">
        <color theme="0"/>
      </bottom>
      <diagonal/>
    </border>
    <border>
      <left style="medium">
        <color theme="0"/>
      </left>
      <right style="medium">
        <color theme="1" tint="9.9948118533890809E-2"/>
      </right>
      <top style="medium">
        <color theme="0"/>
      </top>
      <bottom style="medium">
        <color theme="0"/>
      </bottom>
      <diagonal/>
    </border>
    <border>
      <left/>
      <right/>
      <top/>
      <bottom style="thin">
        <color theme="0"/>
      </bottom>
      <diagonal/>
    </border>
    <border>
      <left/>
      <right style="thin">
        <color indexed="64"/>
      </right>
      <top/>
      <bottom style="medium">
        <color theme="0"/>
      </bottom>
      <diagonal/>
    </border>
    <border>
      <left/>
      <right/>
      <top/>
      <bottom style="thin">
        <color indexed="64"/>
      </bottom>
      <diagonal/>
    </border>
  </borders>
  <cellStyleXfs count="9">
    <xf numFmtId="0" fontId="0" fillId="0" borderId="0"/>
    <xf numFmtId="43"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8" fillId="0" borderId="0" applyNumberFormat="0" applyFill="0" applyBorder="0" applyAlignment="0" applyProtection="0"/>
    <xf numFmtId="0" fontId="18" fillId="3" borderId="5" applyNumberFormat="0" applyAlignment="0" applyProtection="0"/>
    <xf numFmtId="0" fontId="18" fillId="4" borderId="6" applyNumberFormat="0" applyProtection="0">
      <alignment horizontal="center"/>
    </xf>
  </cellStyleXfs>
  <cellXfs count="234">
    <xf numFmtId="0" fontId="0" fillId="0" borderId="0" xfId="0"/>
    <xf numFmtId="0" fontId="0" fillId="5" borderId="1" xfId="0" applyFill="1" applyBorder="1"/>
    <xf numFmtId="0" fontId="0" fillId="5" borderId="0" xfId="0" applyFill="1" applyBorder="1"/>
    <xf numFmtId="0" fontId="0" fillId="5" borderId="2" xfId="0" applyFill="1" applyBorder="1"/>
    <xf numFmtId="0" fontId="6" fillId="6" borderId="0" xfId="0" applyFont="1" applyFill="1" applyBorder="1" applyAlignment="1">
      <alignment horizontal="center" vertical="center" textRotation="90" wrapText="1"/>
    </xf>
    <xf numFmtId="9" fontId="6" fillId="6" borderId="0" xfId="4" applyFont="1" applyFill="1" applyBorder="1" applyAlignment="1">
      <alignment horizontal="center" vertical="center" textRotation="90" wrapText="1"/>
    </xf>
    <xf numFmtId="0" fontId="7" fillId="6" borderId="0" xfId="0" applyFont="1" applyFill="1" applyAlignment="1">
      <alignment horizontal="center" vertical="center" textRotation="90"/>
    </xf>
    <xf numFmtId="0" fontId="6" fillId="6" borderId="2" xfId="0" applyFont="1" applyFill="1" applyBorder="1" applyAlignment="1">
      <alignment horizontal="center" vertical="center" textRotation="90" wrapText="1"/>
    </xf>
    <xf numFmtId="0" fontId="6" fillId="0" borderId="0" xfId="0" applyFont="1" applyFill="1" applyAlignment="1" applyProtection="1">
      <alignment vertical="center"/>
    </xf>
    <xf numFmtId="0" fontId="6" fillId="0" borderId="0" xfId="0" applyFont="1" applyFill="1" applyBorder="1" applyAlignment="1" applyProtection="1">
      <alignment vertical="center"/>
    </xf>
    <xf numFmtId="0" fontId="4" fillId="0" borderId="0" xfId="3" applyNumberFormat="1" applyFont="1" applyFill="1" applyAlignment="1" applyProtection="1">
      <alignment vertical="center"/>
    </xf>
    <xf numFmtId="9" fontId="6" fillId="0" borderId="0" xfId="0" applyNumberFormat="1" applyFont="1" applyBorder="1" applyAlignment="1" applyProtection="1">
      <alignment vertical="center" wrapText="1"/>
    </xf>
    <xf numFmtId="164" fontId="6" fillId="0" borderId="1" xfId="2" applyNumberFormat="1" applyFont="1" applyFill="1" applyBorder="1" applyAlignment="1" applyProtection="1">
      <alignment horizontal="center" vertical="center" wrapText="1"/>
    </xf>
    <xf numFmtId="0" fontId="0" fillId="0" borderId="0" xfId="0" applyBorder="1" applyAlignment="1" applyProtection="1"/>
    <xf numFmtId="164" fontId="6" fillId="0" borderId="0" xfId="2" applyNumberFormat="1" applyFont="1" applyFill="1" applyBorder="1" applyAlignment="1" applyProtection="1">
      <alignment horizontal="center" vertical="center" wrapText="1"/>
    </xf>
    <xf numFmtId="9" fontId="1" fillId="0" borderId="0" xfId="4" applyFont="1" applyFill="1" applyBorder="1" applyAlignment="1" applyProtection="1"/>
    <xf numFmtId="9" fontId="6" fillId="0" borderId="0" xfId="4" applyFont="1" applyFill="1" applyBorder="1" applyAlignment="1" applyProtection="1">
      <alignment horizontal="center" vertical="center" wrapText="1"/>
    </xf>
    <xf numFmtId="9" fontId="6" fillId="0" borderId="0" xfId="4" applyFont="1" applyFill="1" applyBorder="1" applyAlignment="1" applyProtection="1">
      <alignment vertical="top" wrapText="1"/>
    </xf>
    <xf numFmtId="9" fontId="6" fillId="0" borderId="2" xfId="4" applyFont="1" applyFill="1" applyBorder="1" applyAlignment="1" applyProtection="1">
      <alignment horizontal="center" vertical="center" wrapText="1"/>
    </xf>
    <xf numFmtId="0" fontId="6" fillId="0" borderId="0" xfId="0" applyFont="1" applyFill="1" applyBorder="1" applyAlignment="1" applyProtection="1">
      <alignment horizontal="left" vertical="center" wrapText="1"/>
    </xf>
    <xf numFmtId="0" fontId="6" fillId="0" borderId="0" xfId="0" applyFont="1" applyBorder="1" applyAlignment="1" applyProtection="1">
      <alignment vertical="center"/>
    </xf>
    <xf numFmtId="0" fontId="4" fillId="0" borderId="0" xfId="3" applyNumberFormat="1" applyFont="1" applyFill="1" applyBorder="1" applyAlignment="1" applyProtection="1">
      <alignment vertical="center"/>
    </xf>
    <xf numFmtId="9" fontId="1" fillId="0" borderId="2" xfId="4" applyFont="1" applyFill="1" applyBorder="1" applyAlignment="1" applyProtection="1"/>
    <xf numFmtId="0" fontId="0" fillId="0" borderId="0" xfId="0" applyBorder="1"/>
    <xf numFmtId="9" fontId="6" fillId="0" borderId="0" xfId="4" applyFont="1" applyFill="1" applyBorder="1" applyAlignment="1" applyProtection="1">
      <alignment horizontal="center" vertical="center"/>
    </xf>
    <xf numFmtId="9" fontId="6" fillId="0" borderId="0" xfId="0" applyNumberFormat="1" applyFont="1" applyFill="1" applyBorder="1" applyAlignment="1" applyProtection="1">
      <alignment vertical="center" wrapText="1"/>
    </xf>
    <xf numFmtId="9" fontId="13" fillId="0" borderId="0" xfId="0" applyNumberFormat="1" applyFont="1" applyFill="1" applyBorder="1" applyAlignment="1" applyProtection="1">
      <alignment horizontal="center" vertical="center" wrapText="1"/>
    </xf>
    <xf numFmtId="9" fontId="13" fillId="0" borderId="2" xfId="0" applyNumberFormat="1" applyFont="1" applyFill="1" applyBorder="1" applyAlignment="1" applyProtection="1">
      <alignment horizontal="center" vertical="center" wrapText="1"/>
    </xf>
    <xf numFmtId="9" fontId="6" fillId="0" borderId="0" xfId="0" applyNumberFormat="1" applyFont="1" applyFill="1" applyBorder="1" applyAlignment="1" applyProtection="1">
      <alignment horizontal="center" vertical="center" wrapText="1"/>
    </xf>
    <xf numFmtId="9" fontId="6" fillId="0" borderId="0" xfId="0" applyNumberFormat="1" applyFont="1" applyBorder="1" applyAlignment="1" applyProtection="1">
      <alignment vertical="center"/>
    </xf>
    <xf numFmtId="9" fontId="6" fillId="0" borderId="2" xfId="0" applyNumberFormat="1" applyFont="1" applyFill="1" applyBorder="1" applyAlignment="1" applyProtection="1">
      <alignment horizontal="center" vertical="center" wrapText="1"/>
    </xf>
    <xf numFmtId="0" fontId="0" fillId="0" borderId="0" xfId="3" applyNumberFormat="1" applyFont="1" applyFill="1" applyBorder="1" applyAlignment="1" applyProtection="1">
      <alignment vertical="center"/>
    </xf>
    <xf numFmtId="0" fontId="6" fillId="8" borderId="0" xfId="0" applyFont="1" applyFill="1" applyBorder="1" applyAlignment="1" applyProtection="1">
      <alignment horizontal="left" vertical="center" wrapText="1"/>
    </xf>
    <xf numFmtId="0" fontId="3" fillId="0" borderId="0" xfId="3" applyNumberFormat="1" applyFont="1" applyFill="1" applyBorder="1" applyAlignment="1" applyProtection="1">
      <alignment vertical="center"/>
    </xf>
    <xf numFmtId="9" fontId="6" fillId="0" borderId="2" xfId="4" applyFont="1" applyFill="1" applyBorder="1" applyAlignment="1" applyProtection="1">
      <alignment horizontal="center" vertical="center"/>
    </xf>
    <xf numFmtId="165" fontId="15" fillId="0" borderId="0" xfId="0" applyNumberFormat="1" applyFont="1" applyFill="1" applyBorder="1" applyAlignment="1" applyProtection="1">
      <alignment vertical="center"/>
    </xf>
    <xf numFmtId="165" fontId="6" fillId="0" borderId="0" xfId="0" applyNumberFormat="1" applyFont="1" applyFill="1" applyBorder="1" applyAlignment="1" applyProtection="1">
      <alignment vertical="center"/>
    </xf>
    <xf numFmtId="164" fontId="6" fillId="0" borderId="0" xfId="2" applyNumberFormat="1" applyFont="1" applyFill="1" applyBorder="1" applyAlignment="1" applyProtection="1">
      <alignment horizontal="center" vertical="center"/>
    </xf>
    <xf numFmtId="167" fontId="6" fillId="0" borderId="0" xfId="0" applyNumberFormat="1" applyFont="1" applyBorder="1" applyAlignment="1" applyProtection="1"/>
    <xf numFmtId="0" fontId="6" fillId="0" borderId="0" xfId="0" applyFont="1" applyFill="1" applyBorder="1" applyAlignment="1" applyProtection="1">
      <alignment vertical="center" wrapText="1"/>
    </xf>
    <xf numFmtId="0" fontId="6" fillId="9" borderId="0" xfId="0" applyFont="1" applyFill="1" applyBorder="1"/>
    <xf numFmtId="0" fontId="6" fillId="9" borderId="3" xfId="0" applyFont="1" applyFill="1" applyBorder="1"/>
    <xf numFmtId="0" fontId="6" fillId="9" borderId="4" xfId="0" applyFont="1" applyFill="1" applyBorder="1" applyAlignment="1">
      <alignment horizontal="center"/>
    </xf>
    <xf numFmtId="0" fontId="9" fillId="0" borderId="0" xfId="0" applyFont="1" applyFill="1" applyBorder="1" applyAlignment="1" applyProtection="1">
      <alignment vertical="center" wrapText="1"/>
    </xf>
    <xf numFmtId="0" fontId="9" fillId="0" borderId="0" xfId="5" applyFont="1" applyFill="1" applyBorder="1" applyAlignment="1" applyProtection="1">
      <alignment vertical="center" wrapText="1"/>
    </xf>
    <xf numFmtId="0" fontId="11" fillId="0" borderId="0" xfId="0" applyFont="1" applyFill="1" applyBorder="1" applyAlignment="1" applyProtection="1">
      <alignment vertical="center" wrapText="1"/>
    </xf>
    <xf numFmtId="0" fontId="13" fillId="0" borderId="0" xfId="0" applyFont="1" applyFill="1" applyBorder="1" applyAlignment="1" applyProtection="1">
      <alignment vertical="center" wrapText="1"/>
    </xf>
    <xf numFmtId="0" fontId="12" fillId="0" borderId="0" xfId="0" applyFont="1" applyFill="1" applyBorder="1" applyAlignment="1" applyProtection="1">
      <alignment vertical="center" wrapText="1"/>
    </xf>
    <xf numFmtId="0" fontId="0" fillId="0" borderId="0" xfId="0" applyFill="1"/>
    <xf numFmtId="0" fontId="10" fillId="0" borderId="0" xfId="0" applyFont="1" applyFill="1" applyBorder="1" applyAlignment="1" applyProtection="1">
      <alignment vertical="center" wrapText="1"/>
    </xf>
    <xf numFmtId="0" fontId="14" fillId="0" borderId="0" xfId="0" applyFont="1" applyFill="1" applyBorder="1" applyAlignment="1" applyProtection="1">
      <alignment vertical="center" wrapText="1"/>
    </xf>
    <xf numFmtId="0" fontId="5" fillId="4" borderId="7" xfId="8" applyFont="1" applyBorder="1" applyAlignment="1">
      <alignment horizontal="center" wrapText="1"/>
    </xf>
    <xf numFmtId="0" fontId="19" fillId="3" borderId="5" xfId="7" applyFont="1" applyBorder="1" applyAlignment="1">
      <alignment horizontal="center" wrapText="1"/>
    </xf>
    <xf numFmtId="0" fontId="18" fillId="3" borderId="5" xfId="7" applyFont="1" applyBorder="1" applyAlignment="1">
      <alignment horizontal="left" wrapText="1"/>
    </xf>
    <xf numFmtId="0" fontId="5" fillId="4" borderId="7" xfId="8" applyFont="1" applyBorder="1" applyAlignment="1">
      <alignment horizontal="center" wrapText="1"/>
    </xf>
    <xf numFmtId="15" fontId="9" fillId="0" borderId="0" xfId="0" applyNumberFormat="1" applyFont="1" applyFill="1" applyBorder="1" applyAlignment="1" applyProtection="1">
      <alignment vertical="center" wrapText="1"/>
    </xf>
    <xf numFmtId="0" fontId="9" fillId="0" borderId="0" xfId="0" applyNumberFormat="1" applyFont="1" applyFill="1" applyBorder="1" applyAlignment="1" applyProtection="1">
      <alignment vertical="center" wrapText="1"/>
    </xf>
    <xf numFmtId="17" fontId="9" fillId="0" borderId="0" xfId="0" applyNumberFormat="1" applyFont="1" applyFill="1" applyBorder="1" applyAlignment="1" applyProtection="1">
      <alignment vertical="center" wrapText="1"/>
    </xf>
    <xf numFmtId="0" fontId="5" fillId="11" borderId="7" xfId="8" applyFont="1" applyFill="1" applyBorder="1" applyAlignment="1">
      <alignment horizontal="center" wrapText="1"/>
    </xf>
    <xf numFmtId="49" fontId="5" fillId="12" borderId="7" xfId="1" applyNumberFormat="1" applyFont="1" applyFill="1" applyBorder="1" applyAlignment="1">
      <alignment horizontal="center" wrapText="1"/>
    </xf>
    <xf numFmtId="0" fontId="5" fillId="12" borderId="7" xfId="8" applyFont="1" applyFill="1" applyBorder="1" applyAlignment="1">
      <alignment horizontal="center" wrapText="1"/>
    </xf>
    <xf numFmtId="49" fontId="19" fillId="7" borderId="5" xfId="1" applyNumberFormat="1" applyFont="1" applyFill="1" applyBorder="1" applyAlignment="1">
      <alignment horizontal="center" wrapText="1"/>
    </xf>
    <xf numFmtId="0" fontId="19" fillId="7" borderId="5" xfId="7" applyFont="1" applyFill="1" applyBorder="1" applyAlignment="1">
      <alignment horizontal="center" wrapText="1"/>
    </xf>
    <xf numFmtId="0" fontId="5" fillId="4" borderId="9" xfId="8" applyFont="1" applyBorder="1" applyAlignment="1">
      <alignment horizontal="center" wrapText="1"/>
    </xf>
    <xf numFmtId="0" fontId="5" fillId="4" borderId="10" xfId="8" applyFont="1" applyBorder="1" applyAlignment="1">
      <alignment horizontal="center" wrapText="1"/>
    </xf>
    <xf numFmtId="0" fontId="18" fillId="14" borderId="0" xfId="7" applyFont="1" applyFill="1" applyBorder="1" applyAlignment="1">
      <alignment horizontal="center" wrapText="1"/>
    </xf>
    <xf numFmtId="0" fontId="19" fillId="3" borderId="11" xfId="7" applyFont="1" applyBorder="1" applyAlignment="1">
      <alignment horizontal="center" wrapText="1"/>
    </xf>
    <xf numFmtId="49" fontId="20" fillId="0" borderId="0" xfId="6" applyNumberFormat="1" applyFont="1" applyFill="1" applyBorder="1" applyAlignment="1" applyProtection="1">
      <alignment vertical="center"/>
    </xf>
    <xf numFmtId="0" fontId="19" fillId="3" borderId="5" xfId="7" applyFont="1" applyAlignment="1">
      <alignment horizontal="center"/>
    </xf>
    <xf numFmtId="0" fontId="9" fillId="0" borderId="0" xfId="0" applyFont="1" applyFill="1" applyBorder="1" applyAlignment="1" applyProtection="1">
      <alignment vertical="center"/>
    </xf>
    <xf numFmtId="9" fontId="9" fillId="0" borderId="0" xfId="0" applyNumberFormat="1" applyFont="1" applyBorder="1" applyAlignment="1" applyProtection="1">
      <alignment vertical="center" wrapText="1"/>
    </xf>
    <xf numFmtId="0" fontId="20" fillId="0" borderId="0" xfId="0" applyFont="1"/>
    <xf numFmtId="0" fontId="0" fillId="0" borderId="0" xfId="0" applyFill="1" applyBorder="1"/>
    <xf numFmtId="0" fontId="19" fillId="3" borderId="13" xfId="7" applyFont="1" applyBorder="1" applyAlignment="1">
      <alignment horizontal="center" wrapText="1"/>
    </xf>
    <xf numFmtId="0" fontId="21" fillId="3" borderId="5" xfId="7" applyFont="1" applyBorder="1" applyAlignment="1">
      <alignment horizontal="center" wrapText="1"/>
    </xf>
    <xf numFmtId="0" fontId="9" fillId="0" borderId="0" xfId="0" applyFont="1" applyFill="1" applyBorder="1" applyAlignment="1" applyProtection="1">
      <alignment horizontal="left" vertical="center" wrapText="1"/>
    </xf>
    <xf numFmtId="9" fontId="9" fillId="0" borderId="0" xfId="0" applyNumberFormat="1" applyFont="1" applyFill="1" applyBorder="1" applyAlignment="1" applyProtection="1">
      <alignment vertical="center" wrapText="1"/>
    </xf>
    <xf numFmtId="0" fontId="9" fillId="0" borderId="0" xfId="0" applyFont="1" applyBorder="1" applyAlignment="1" applyProtection="1">
      <alignment vertical="center"/>
    </xf>
    <xf numFmtId="9" fontId="9" fillId="0" borderId="0" xfId="0" applyNumberFormat="1" applyFont="1" applyFill="1" applyBorder="1" applyAlignment="1" applyProtection="1">
      <alignment vertical="center"/>
    </xf>
    <xf numFmtId="0" fontId="20" fillId="0" borderId="0" xfId="0" applyFont="1" applyFill="1" applyBorder="1" applyAlignment="1" applyProtection="1">
      <alignment vertical="center" wrapText="1"/>
    </xf>
    <xf numFmtId="167" fontId="9" fillId="0" borderId="0" xfId="0" applyNumberFormat="1" applyFont="1" applyFill="1" applyBorder="1" applyAlignment="1" applyProtection="1"/>
    <xf numFmtId="0" fontId="20" fillId="0" borderId="0" xfId="0" applyFont="1" applyFill="1" applyBorder="1" applyAlignment="1" applyProtection="1"/>
    <xf numFmtId="0" fontId="9" fillId="0" borderId="0" xfId="3" applyNumberFormat="1" applyFont="1" applyBorder="1" applyAlignment="1" applyProtection="1">
      <alignment vertical="center" wrapText="1"/>
    </xf>
    <xf numFmtId="0" fontId="20" fillId="0" borderId="0" xfId="0" applyFont="1" applyBorder="1"/>
    <xf numFmtId="0" fontId="22" fillId="0" borderId="0" xfId="3" applyNumberFormat="1" applyFont="1" applyFill="1" applyBorder="1" applyAlignment="1" applyProtection="1">
      <alignment vertical="center"/>
    </xf>
    <xf numFmtId="0" fontId="9" fillId="0" borderId="0" xfId="0" applyFont="1" applyAlignment="1" applyProtection="1">
      <alignment vertical="center"/>
    </xf>
    <xf numFmtId="165" fontId="9" fillId="0" borderId="0" xfId="0" applyNumberFormat="1" applyFont="1" applyFill="1" applyBorder="1" applyAlignment="1" applyProtection="1">
      <alignment vertical="center"/>
    </xf>
    <xf numFmtId="0" fontId="19" fillId="3" borderId="6" xfId="7" applyFont="1" applyBorder="1" applyAlignment="1">
      <alignment horizontal="center" wrapText="1"/>
    </xf>
    <xf numFmtId="0" fontId="19" fillId="3" borderId="15" xfId="7" applyFont="1" applyBorder="1" applyAlignment="1">
      <alignment horizontal="center" wrapText="1"/>
    </xf>
    <xf numFmtId="0" fontId="21" fillId="3" borderId="0" xfId="7" applyFont="1" applyBorder="1" applyAlignment="1">
      <alignment horizontal="center" wrapText="1"/>
    </xf>
    <xf numFmtId="0" fontId="9" fillId="0" borderId="0" xfId="3" applyNumberFormat="1" applyFont="1" applyBorder="1" applyAlignment="1" applyProtection="1">
      <alignment vertical="center"/>
    </xf>
    <xf numFmtId="0" fontId="9" fillId="0" borderId="0" xfId="3" applyNumberFormat="1" applyFont="1" applyFill="1" applyBorder="1" applyAlignment="1" applyProtection="1">
      <alignment vertical="center" wrapText="1"/>
    </xf>
    <xf numFmtId="0" fontId="9" fillId="0" borderId="0" xfId="3" applyNumberFormat="1" applyFont="1" applyBorder="1" applyAlignment="1" applyProtection="1"/>
    <xf numFmtId="0" fontId="20" fillId="0" borderId="0" xfId="0" applyFont="1" applyFill="1"/>
    <xf numFmtId="0" fontId="3" fillId="0" borderId="0" xfId="3" applyNumberFormat="1" applyFont="1" applyFill="1" applyAlignment="1" applyProtection="1">
      <alignment vertical="center"/>
    </xf>
    <xf numFmtId="0" fontId="20" fillId="0" borderId="0" xfId="0" applyFont="1" applyFill="1" applyBorder="1"/>
    <xf numFmtId="0" fontId="0" fillId="0" borderId="0" xfId="0" applyFill="1" applyBorder="1" applyAlignment="1" applyProtection="1">
      <alignment vertical="center" wrapText="1"/>
    </xf>
    <xf numFmtId="0" fontId="19" fillId="3" borderId="16" xfId="7" applyFont="1" applyBorder="1" applyAlignment="1">
      <alignment horizontal="center" wrapText="1"/>
    </xf>
    <xf numFmtId="0" fontId="22" fillId="0" borderId="0" xfId="3" applyNumberFormat="1" applyFont="1" applyFill="1" applyAlignment="1" applyProtection="1">
      <alignment vertical="center"/>
    </xf>
    <xf numFmtId="164" fontId="6" fillId="0" borderId="2" xfId="2" applyNumberFormat="1" applyFont="1" applyFill="1" applyBorder="1" applyAlignment="1" applyProtection="1">
      <alignment horizontal="right" vertical="center" wrapText="1"/>
    </xf>
    <xf numFmtId="9" fontId="6" fillId="0" borderId="1" xfId="4" applyFont="1" applyFill="1" applyBorder="1" applyAlignment="1" applyProtection="1">
      <alignment horizontal="center" vertical="center"/>
    </xf>
    <xf numFmtId="9" fontId="0" fillId="0" borderId="0" xfId="4" applyFont="1" applyFill="1" applyBorder="1" applyAlignment="1" applyProtection="1">
      <alignment horizontal="center" vertical="center"/>
    </xf>
    <xf numFmtId="0" fontId="6" fillId="0" borderId="0" xfId="0" applyFont="1" applyFill="1" applyBorder="1" applyAlignment="1" applyProtection="1"/>
    <xf numFmtId="9" fontId="0" fillId="0" borderId="2" xfId="4" applyFont="1" applyFill="1" applyBorder="1" applyAlignment="1" applyProtection="1">
      <alignment horizontal="center" vertical="center"/>
    </xf>
    <xf numFmtId="0" fontId="0" fillId="0" borderId="1" xfId="0" applyFill="1" applyBorder="1" applyAlignment="1" applyProtection="1"/>
    <xf numFmtId="0" fontId="0" fillId="0" borderId="0" xfId="0" applyFill="1" applyBorder="1" applyAlignment="1" applyProtection="1"/>
    <xf numFmtId="0" fontId="0" fillId="0" borderId="2" xfId="0" applyFill="1" applyBorder="1" applyAlignment="1" applyProtection="1"/>
    <xf numFmtId="164" fontId="6" fillId="0" borderId="1" xfId="2" applyNumberFormat="1" applyFont="1" applyFill="1" applyBorder="1" applyAlignment="1" applyProtection="1">
      <alignment horizontal="center" vertical="center"/>
    </xf>
    <xf numFmtId="164" fontId="6" fillId="0" borderId="0" xfId="0" applyNumberFormat="1" applyFont="1" applyFill="1" applyBorder="1" applyAlignment="1" applyProtection="1">
      <alignment vertical="center"/>
    </xf>
    <xf numFmtId="9" fontId="6" fillId="0" borderId="1" xfId="4" applyFont="1" applyFill="1" applyBorder="1" applyAlignment="1" applyProtection="1">
      <alignment horizontal="center" vertical="center" wrapText="1"/>
    </xf>
    <xf numFmtId="164" fontId="0" fillId="0" borderId="0" xfId="0" applyNumberFormat="1" applyFill="1" applyBorder="1" applyAlignment="1" applyProtection="1"/>
    <xf numFmtId="0" fontId="6" fillId="0" borderId="1" xfId="0" applyFont="1" applyFill="1" applyBorder="1" applyAlignment="1" applyProtection="1">
      <alignment vertical="center"/>
    </xf>
    <xf numFmtId="0" fontId="6" fillId="0" borderId="2" xfId="0" applyFont="1" applyFill="1" applyBorder="1" applyAlignment="1" applyProtection="1">
      <alignment vertical="center"/>
    </xf>
    <xf numFmtId="9" fontId="0" fillId="0" borderId="1" xfId="4" applyFont="1" applyFill="1" applyBorder="1" applyAlignment="1" applyProtection="1">
      <alignment horizontal="center" vertical="center"/>
    </xf>
    <xf numFmtId="9" fontId="1" fillId="0" borderId="1" xfId="4" applyFont="1" applyFill="1" applyBorder="1" applyAlignment="1" applyProtection="1"/>
    <xf numFmtId="165" fontId="6" fillId="0" borderId="0" xfId="0" applyNumberFormat="1" applyFont="1" applyFill="1" applyAlignment="1" applyProtection="1">
      <alignment vertical="center"/>
    </xf>
    <xf numFmtId="165" fontId="0" fillId="0" borderId="0" xfId="0" applyNumberFormat="1" applyFill="1" applyAlignment="1" applyProtection="1"/>
    <xf numFmtId="166" fontId="6" fillId="0" borderId="1" xfId="2" applyNumberFormat="1" applyFont="1" applyFill="1" applyBorder="1" applyAlignment="1" applyProtection="1">
      <alignment vertical="center"/>
    </xf>
    <xf numFmtId="166" fontId="6" fillId="0" borderId="0" xfId="2" applyNumberFormat="1" applyFont="1" applyFill="1" applyAlignment="1" applyProtection="1">
      <alignment vertical="center"/>
    </xf>
    <xf numFmtId="0" fontId="0" fillId="0" borderId="0" xfId="0" applyFill="1" applyAlignment="1" applyProtection="1"/>
    <xf numFmtId="9" fontId="12" fillId="0" borderId="1" xfId="4" applyFont="1" applyFill="1" applyBorder="1" applyAlignment="1" applyProtection="1">
      <alignment horizontal="center" vertical="center" wrapText="1"/>
    </xf>
    <xf numFmtId="9" fontId="12" fillId="0" borderId="0" xfId="4" applyFont="1" applyFill="1" applyBorder="1" applyAlignment="1" applyProtection="1">
      <alignment horizontal="center" vertical="center" wrapText="1"/>
    </xf>
    <xf numFmtId="9" fontId="12" fillId="0" borderId="2" xfId="4" applyFont="1" applyFill="1" applyBorder="1" applyAlignment="1" applyProtection="1">
      <alignment horizontal="center" vertical="center" wrapText="1"/>
    </xf>
    <xf numFmtId="9" fontId="13" fillId="0" borderId="1" xfId="0" applyNumberFormat="1" applyFont="1" applyFill="1" applyBorder="1" applyAlignment="1" applyProtection="1">
      <alignment horizontal="center" vertical="center" wrapText="1"/>
    </xf>
    <xf numFmtId="9" fontId="6" fillId="0" borderId="1" xfId="0" applyNumberFormat="1" applyFont="1" applyFill="1" applyBorder="1" applyAlignment="1" applyProtection="1">
      <alignment horizontal="center" vertical="center"/>
    </xf>
    <xf numFmtId="9" fontId="6" fillId="0" borderId="0" xfId="0" applyNumberFormat="1" applyFont="1" applyFill="1" applyBorder="1" applyAlignment="1" applyProtection="1">
      <alignment horizontal="center" vertical="center"/>
    </xf>
    <xf numFmtId="9" fontId="6" fillId="0" borderId="1" xfId="0" applyNumberFormat="1" applyFont="1" applyFill="1" applyBorder="1" applyAlignment="1" applyProtection="1">
      <alignment horizontal="center" vertical="center" wrapText="1"/>
    </xf>
    <xf numFmtId="166" fontId="6" fillId="0" borderId="0" xfId="2" applyNumberFormat="1" applyFont="1" applyFill="1" applyAlignment="1">
      <alignment vertical="center"/>
    </xf>
    <xf numFmtId="166" fontId="10" fillId="0" borderId="0" xfId="2" applyNumberFormat="1" applyFont="1" applyFill="1" applyBorder="1" applyAlignment="1" applyProtection="1">
      <alignment horizontal="center" vertical="center" wrapText="1"/>
    </xf>
    <xf numFmtId="9" fontId="6" fillId="0" borderId="2" xfId="4" applyFont="1" applyFill="1" applyBorder="1" applyAlignment="1" applyProtection="1">
      <alignment vertical="center" wrapText="1"/>
    </xf>
    <xf numFmtId="44" fontId="6" fillId="0" borderId="0" xfId="2" applyFont="1" applyFill="1" applyAlignment="1">
      <alignment vertical="center"/>
    </xf>
    <xf numFmtId="164" fontId="6" fillId="0" borderId="1" xfId="2" applyNumberFormat="1" applyFont="1" applyFill="1" applyBorder="1" applyAlignment="1" applyProtection="1">
      <alignment vertical="center" wrapText="1"/>
    </xf>
    <xf numFmtId="164" fontId="6" fillId="0" borderId="0" xfId="2" applyNumberFormat="1" applyFont="1" applyFill="1" applyBorder="1" applyAlignment="1" applyProtection="1">
      <alignment vertical="center"/>
    </xf>
    <xf numFmtId="9" fontId="6" fillId="0" borderId="0" xfId="4" applyFont="1" applyFill="1" applyBorder="1" applyAlignment="1" applyProtection="1">
      <alignment vertical="center"/>
    </xf>
    <xf numFmtId="9" fontId="6" fillId="0" borderId="0" xfId="0" applyNumberFormat="1" applyFont="1" applyFill="1" applyBorder="1" applyAlignment="1" applyProtection="1">
      <alignment horizontal="center"/>
    </xf>
    <xf numFmtId="166" fontId="14" fillId="0" borderId="0" xfId="2" applyNumberFormat="1" applyFont="1" applyFill="1" applyBorder="1" applyAlignment="1" applyProtection="1">
      <alignment horizontal="center" vertical="center" wrapText="1"/>
    </xf>
    <xf numFmtId="0" fontId="0" fillId="0" borderId="0" xfId="0" applyFill="1" applyBorder="1" applyAlignment="1" applyProtection="1">
      <alignment vertical="center"/>
    </xf>
    <xf numFmtId="9" fontId="0" fillId="0" borderId="2" xfId="4" applyFont="1" applyFill="1" applyBorder="1" applyAlignment="1" applyProtection="1"/>
    <xf numFmtId="164" fontId="6" fillId="0" borderId="0" xfId="2" applyNumberFormat="1" applyFont="1" applyFill="1" applyBorder="1" applyAlignment="1" applyProtection="1">
      <alignment horizontal="right" vertical="center" wrapText="1"/>
    </xf>
    <xf numFmtId="9" fontId="6" fillId="0" borderId="1" xfId="4" applyFont="1" applyFill="1" applyBorder="1" applyAlignment="1" applyProtection="1">
      <alignment vertical="center"/>
    </xf>
    <xf numFmtId="9" fontId="6" fillId="0" borderId="0" xfId="4" applyFont="1" applyFill="1" applyAlignment="1" applyProtection="1">
      <alignment vertical="center"/>
    </xf>
    <xf numFmtId="9" fontId="6" fillId="0" borderId="2" xfId="4" applyFont="1" applyFill="1" applyBorder="1" applyAlignment="1" applyProtection="1">
      <alignment vertical="center"/>
    </xf>
    <xf numFmtId="0" fontId="0" fillId="0" borderId="0" xfId="3" applyNumberFormat="1" applyFont="1" applyFill="1" applyAlignment="1" applyProtection="1">
      <alignment vertical="center"/>
    </xf>
    <xf numFmtId="164" fontId="0" fillId="0" borderId="0" xfId="2" applyNumberFormat="1" applyFont="1" applyFill="1" applyBorder="1" applyAlignment="1" applyProtection="1">
      <alignment horizontal="center"/>
    </xf>
    <xf numFmtId="167" fontId="6" fillId="0" borderId="1" xfId="4" applyNumberFormat="1" applyFont="1" applyFill="1" applyBorder="1" applyAlignment="1" applyProtection="1">
      <alignment horizontal="center" vertical="center"/>
    </xf>
    <xf numFmtId="167" fontId="6" fillId="0" borderId="0" xfId="4" applyNumberFormat="1" applyFont="1" applyFill="1" applyBorder="1" applyAlignment="1" applyProtection="1">
      <alignment horizontal="center" vertical="center"/>
    </xf>
    <xf numFmtId="167" fontId="6" fillId="0" borderId="2" xfId="4" applyNumberFormat="1" applyFont="1" applyFill="1" applyBorder="1" applyAlignment="1" applyProtection="1">
      <alignment horizontal="center" vertical="center"/>
    </xf>
    <xf numFmtId="164" fontId="6" fillId="0" borderId="1" xfId="2" applyNumberFormat="1" applyFont="1" applyFill="1" applyBorder="1" applyAlignment="1" applyProtection="1">
      <alignment vertical="center"/>
    </xf>
    <xf numFmtId="165" fontId="15" fillId="0" borderId="0" xfId="0" applyNumberFormat="1" applyFont="1" applyFill="1" applyAlignment="1" applyProtection="1">
      <alignment vertical="center"/>
    </xf>
    <xf numFmtId="165" fontId="9" fillId="0" borderId="0" xfId="0" applyNumberFormat="1" applyFont="1" applyFill="1" applyAlignment="1" applyProtection="1">
      <alignment vertical="center"/>
    </xf>
    <xf numFmtId="166" fontId="6" fillId="0" borderId="1" xfId="2" applyNumberFormat="1" applyFont="1" applyFill="1" applyBorder="1" applyAlignment="1" applyProtection="1">
      <alignment horizontal="center" vertical="center"/>
    </xf>
    <xf numFmtId="166" fontId="6" fillId="0" borderId="2" xfId="2" applyNumberFormat="1" applyFont="1" applyFill="1" applyBorder="1" applyAlignment="1">
      <alignment vertical="center" wrapText="1"/>
    </xf>
    <xf numFmtId="9" fontId="6" fillId="0" borderId="1" xfId="4" applyFont="1" applyFill="1" applyBorder="1" applyAlignment="1" applyProtection="1"/>
    <xf numFmtId="9" fontId="6" fillId="0" borderId="0" xfId="4" applyFont="1" applyFill="1" applyBorder="1" applyAlignment="1" applyProtection="1"/>
    <xf numFmtId="9" fontId="6" fillId="0" borderId="2" xfId="4" applyFont="1" applyFill="1" applyBorder="1" applyAlignment="1" applyProtection="1"/>
    <xf numFmtId="9" fontId="12" fillId="0" borderId="0" xfId="4" applyFont="1" applyFill="1" applyBorder="1" applyAlignment="1" applyProtection="1">
      <alignment vertical="center" wrapText="1"/>
    </xf>
    <xf numFmtId="0" fontId="5" fillId="0" borderId="0" xfId="8" applyFont="1" applyFill="1" applyBorder="1" applyAlignment="1">
      <alignment horizontal="center" wrapText="1"/>
    </xf>
    <xf numFmtId="0" fontId="19" fillId="0" borderId="0" xfId="7" applyFont="1" applyFill="1" applyBorder="1" applyAlignment="1">
      <alignment horizontal="center" wrapText="1"/>
    </xf>
    <xf numFmtId="0" fontId="8" fillId="4" borderId="7" xfId="6" applyFill="1" applyBorder="1" applyAlignment="1">
      <alignment horizontal="center" wrapText="1"/>
    </xf>
    <xf numFmtId="0" fontId="5" fillId="0" borderId="0" xfId="0" applyFont="1"/>
    <xf numFmtId="0" fontId="6" fillId="0" borderId="0" xfId="0" applyFont="1" applyAlignment="1">
      <alignment wrapText="1"/>
    </xf>
    <xf numFmtId="0" fontId="5" fillId="0" borderId="0" xfId="6" applyFont="1"/>
    <xf numFmtId="0" fontId="0" fillId="0" borderId="0" xfId="0" applyFont="1"/>
    <xf numFmtId="0" fontId="6" fillId="0" borderId="0" xfId="0" applyFont="1"/>
    <xf numFmtId="1" fontId="0" fillId="0" borderId="0" xfId="0" applyNumberFormat="1"/>
    <xf numFmtId="0" fontId="9" fillId="0" borderId="0" xfId="0" applyFont="1" applyFill="1" applyBorder="1" applyAlignment="1" applyProtection="1">
      <alignment horizontal="center" vertical="center" wrapText="1"/>
    </xf>
    <xf numFmtId="3" fontId="9" fillId="0" borderId="0" xfId="0" applyNumberFormat="1" applyFont="1" applyFill="1" applyBorder="1" applyAlignment="1" applyProtection="1">
      <alignment vertical="center" wrapText="1"/>
    </xf>
    <xf numFmtId="0" fontId="5" fillId="15" borderId="17" xfId="8" applyFont="1" applyFill="1" applyBorder="1" applyAlignment="1">
      <alignment horizontal="center" wrapText="1"/>
    </xf>
    <xf numFmtId="0" fontId="19" fillId="16" borderId="18" xfId="7" applyFont="1" applyFill="1" applyBorder="1" applyAlignment="1">
      <alignment horizontal="center" wrapText="1"/>
    </xf>
    <xf numFmtId="0" fontId="9" fillId="0" borderId="0" xfId="0" applyFont="1" applyFill="1" applyBorder="1" applyAlignment="1">
      <alignment vertical="center" wrapText="1"/>
    </xf>
    <xf numFmtId="0" fontId="6" fillId="0" borderId="0" xfId="0" applyFont="1" applyAlignment="1">
      <alignment vertical="center" wrapText="1"/>
    </xf>
    <xf numFmtId="0" fontId="6" fillId="0" borderId="0" xfId="0" applyFont="1" applyFill="1" applyBorder="1" applyAlignment="1">
      <alignment vertical="center" wrapText="1"/>
    </xf>
    <xf numFmtId="0" fontId="0" fillId="0" borderId="0" xfId="0" applyAlignment="1">
      <alignment vertical="center"/>
    </xf>
    <xf numFmtId="0" fontId="6" fillId="0" borderId="0" xfId="0" applyFont="1" applyFill="1" applyBorder="1" applyAlignment="1">
      <alignment horizontal="left" vertical="center" wrapText="1"/>
    </xf>
    <xf numFmtId="0" fontId="6" fillId="0" borderId="0" xfId="0" quotePrefix="1" applyFont="1" applyFill="1" applyBorder="1" applyAlignment="1">
      <alignment vertical="center" wrapText="1"/>
    </xf>
    <xf numFmtId="0" fontId="0" fillId="0" borderId="0" xfId="0" applyAlignment="1">
      <alignment vertical="center" wrapText="1"/>
    </xf>
    <xf numFmtId="0" fontId="6" fillId="0" borderId="0" xfId="0" applyFont="1" applyBorder="1" applyAlignment="1">
      <alignment vertical="center" wrapText="1"/>
    </xf>
    <xf numFmtId="0" fontId="11" fillId="0" borderId="0" xfId="0" applyFont="1" applyFill="1" applyBorder="1" applyAlignment="1">
      <alignment vertical="center" wrapText="1"/>
    </xf>
    <xf numFmtId="0" fontId="11" fillId="0" borderId="0" xfId="0" applyFont="1" applyFill="1" applyBorder="1" applyAlignment="1">
      <alignment horizontal="justify" vertical="center"/>
    </xf>
    <xf numFmtId="0" fontId="0" fillId="0" borderId="0" xfId="0" applyBorder="1" applyAlignment="1">
      <alignment vertical="center"/>
    </xf>
    <xf numFmtId="0" fontId="13" fillId="0" borderId="0" xfId="0" applyFont="1" applyFill="1" applyBorder="1" applyAlignment="1">
      <alignment vertical="center" wrapText="1"/>
    </xf>
    <xf numFmtId="0" fontId="25" fillId="0" borderId="0" xfId="0" applyFont="1" applyFill="1" applyBorder="1" applyAlignment="1">
      <alignment vertical="center" wrapText="1"/>
    </xf>
    <xf numFmtId="0" fontId="0" fillId="0" borderId="0" xfId="0" applyFill="1" applyBorder="1" applyAlignment="1">
      <alignment vertical="center"/>
    </xf>
    <xf numFmtId="0" fontId="6" fillId="0" borderId="0" xfId="0" applyFont="1" applyAlignment="1">
      <alignment vertical="center"/>
    </xf>
    <xf numFmtId="0" fontId="8" fillId="0" borderId="0" xfId="6" quotePrefix="1" applyFill="1" applyBorder="1" applyAlignment="1">
      <alignment vertical="center" wrapText="1"/>
    </xf>
    <xf numFmtId="0" fontId="6" fillId="0" borderId="0" xfId="0" applyFont="1" applyFill="1" applyBorder="1" applyAlignment="1">
      <alignment horizontal="left" vertical="top" wrapText="1"/>
    </xf>
    <xf numFmtId="0" fontId="23" fillId="0" borderId="0" xfId="0" applyFont="1" applyFill="1" applyBorder="1" applyAlignment="1">
      <alignment vertical="center" wrapText="1"/>
    </xf>
    <xf numFmtId="0" fontId="0" fillId="0" borderId="0" xfId="0" applyFill="1" applyBorder="1" applyAlignment="1">
      <alignment vertical="center" wrapText="1"/>
    </xf>
    <xf numFmtId="0" fontId="6" fillId="0" borderId="0" xfId="0" applyFont="1" applyFill="1" applyBorder="1" applyAlignment="1">
      <alignment vertical="center"/>
    </xf>
    <xf numFmtId="0" fontId="10" fillId="0" borderId="0" xfId="0" applyFont="1" applyFill="1" applyBorder="1" applyAlignment="1">
      <alignment horizontal="left" vertical="top" wrapText="1"/>
    </xf>
    <xf numFmtId="0" fontId="10" fillId="0" borderId="0" xfId="0" applyNumberFormat="1" applyFont="1" applyFill="1" applyBorder="1" applyAlignment="1">
      <alignment horizontal="left" vertical="top" wrapText="1"/>
    </xf>
    <xf numFmtId="0" fontId="12" fillId="0" borderId="0" xfId="0" applyFont="1" applyFill="1" applyBorder="1" applyAlignment="1">
      <alignment vertical="center" wrapText="1"/>
    </xf>
    <xf numFmtId="0" fontId="0" fillId="0" borderId="0" xfId="0" applyFill="1" applyBorder="1" applyAlignment="1">
      <alignment wrapText="1"/>
    </xf>
    <xf numFmtId="0" fontId="23" fillId="0" borderId="0" xfId="0" applyNumberFormat="1" applyFont="1" applyFill="1" applyBorder="1" applyAlignment="1">
      <alignment vertical="center" wrapText="1"/>
    </xf>
    <xf numFmtId="0" fontId="10" fillId="0" borderId="0" xfId="0" applyFont="1" applyFill="1" applyBorder="1" applyAlignment="1">
      <alignment vertical="center" wrapText="1"/>
    </xf>
    <xf numFmtId="0" fontId="11" fillId="0" borderId="0" xfId="0" applyFont="1" applyFill="1" applyBorder="1" applyAlignment="1">
      <alignment horizontal="left" vertical="top" wrapText="1"/>
    </xf>
    <xf numFmtId="0" fontId="0" fillId="0" borderId="0" xfId="0" applyBorder="1" applyAlignment="1">
      <alignment vertical="center" wrapText="1"/>
    </xf>
    <xf numFmtId="0" fontId="19" fillId="14" borderId="0" xfId="0" applyFont="1" applyFill="1"/>
    <xf numFmtId="0" fontId="18" fillId="10" borderId="5" xfId="7" applyFont="1" applyFill="1" applyBorder="1" applyAlignment="1">
      <alignment wrapText="1"/>
    </xf>
    <xf numFmtId="0" fontId="27" fillId="10" borderId="5" xfId="6" applyFont="1" applyFill="1" applyBorder="1" applyAlignment="1">
      <alignment wrapText="1"/>
    </xf>
    <xf numFmtId="0" fontId="27" fillId="10" borderId="5" xfId="6" applyFont="1" applyFill="1" applyBorder="1" applyAlignment="1">
      <alignment horizontal="center" wrapText="1"/>
    </xf>
    <xf numFmtId="0" fontId="27" fillId="3" borderId="5" xfId="6" applyFont="1" applyFill="1" applyBorder="1" applyAlignment="1">
      <alignment horizontal="center" wrapText="1"/>
    </xf>
    <xf numFmtId="0" fontId="0" fillId="7" borderId="2" xfId="0" applyFill="1" applyBorder="1"/>
    <xf numFmtId="0" fontId="0" fillId="7" borderId="20" xfId="0" applyFill="1" applyBorder="1"/>
    <xf numFmtId="0" fontId="28" fillId="9" borderId="0" xfId="0" applyFont="1" applyFill="1" applyAlignment="1">
      <alignment horizontal="center"/>
    </xf>
    <xf numFmtId="0" fontId="0" fillId="0" borderId="0" xfId="0" quotePrefix="1" applyFont="1"/>
    <xf numFmtId="0" fontId="0" fillId="0" borderId="0" xfId="0" quotePrefix="1"/>
    <xf numFmtId="0" fontId="0" fillId="0" borderId="0" xfId="0" quotePrefix="1" applyAlignment="1">
      <alignment horizontal="left"/>
    </xf>
    <xf numFmtId="0" fontId="0" fillId="0" borderId="0" xfId="0" applyAlignment="1">
      <alignment horizontal="left"/>
    </xf>
    <xf numFmtId="0" fontId="29" fillId="14" borderId="13" xfId="8" applyFont="1" applyFill="1" applyBorder="1" applyAlignment="1">
      <alignment horizontal="center" wrapText="1"/>
    </xf>
    <xf numFmtId="0" fontId="29" fillId="14" borderId="14" xfId="8" applyFont="1" applyFill="1" applyBorder="1" applyAlignment="1">
      <alignment horizontal="center" wrapText="1"/>
    </xf>
    <xf numFmtId="0" fontId="5" fillId="0" borderId="21" xfId="8" applyFont="1" applyFill="1" applyBorder="1" applyAlignment="1">
      <alignment horizontal="center" wrapText="1"/>
    </xf>
    <xf numFmtId="0" fontId="0" fillId="0" borderId="0" xfId="0" applyFont="1" applyFill="1" applyBorder="1" applyAlignment="1" applyProtection="1">
      <alignment vertical="center"/>
    </xf>
    <xf numFmtId="0" fontId="20" fillId="0" borderId="0" xfId="0" applyFont="1" applyAlignment="1" applyProtection="1">
      <alignment vertical="center"/>
    </xf>
    <xf numFmtId="0" fontId="20" fillId="0" borderId="0" xfId="0" applyFont="1" applyFill="1" applyBorder="1" applyAlignment="1" applyProtection="1">
      <alignment vertical="center"/>
    </xf>
    <xf numFmtId="0" fontId="0" fillId="0" borderId="0" xfId="0" applyAlignment="1">
      <alignment horizontal="center"/>
    </xf>
    <xf numFmtId="0" fontId="0" fillId="0" borderId="0" xfId="0" applyFill="1" applyAlignment="1">
      <alignment horizontal="left"/>
    </xf>
    <xf numFmtId="0" fontId="27" fillId="3" borderId="5" xfId="6" applyFont="1" applyFill="1" applyBorder="1" applyAlignment="1">
      <alignment horizontal="left" wrapText="1"/>
    </xf>
    <xf numFmtId="0" fontId="5" fillId="13" borderId="19" xfId="0" applyFont="1" applyFill="1" applyBorder="1" applyAlignment="1">
      <alignment horizontal="center"/>
    </xf>
    <xf numFmtId="14" fontId="5" fillId="4" borderId="7" xfId="8" applyNumberFormat="1" applyFont="1" applyBorder="1" applyAlignment="1">
      <alignment horizontal="center" wrapText="1"/>
    </xf>
    <xf numFmtId="0" fontId="5" fillId="4" borderId="7" xfId="8" applyFont="1" applyBorder="1" applyAlignment="1">
      <alignment horizontal="center" wrapText="1"/>
    </xf>
    <xf numFmtId="0" fontId="5" fillId="4" borderId="8" xfId="8" applyFont="1" applyBorder="1" applyAlignment="1">
      <alignment horizontal="center" wrapText="1"/>
    </xf>
    <xf numFmtId="0" fontId="5" fillId="6" borderId="1" xfId="0" applyFont="1" applyFill="1" applyBorder="1" applyAlignment="1">
      <alignment horizontal="center"/>
    </xf>
    <xf numFmtId="0" fontId="5" fillId="6" borderId="0" xfId="0" applyFont="1" applyFill="1" applyBorder="1" applyAlignment="1">
      <alignment horizontal="center"/>
    </xf>
    <xf numFmtId="0" fontId="5" fillId="6" borderId="2" xfId="0" applyFont="1" applyFill="1" applyBorder="1" applyAlignment="1">
      <alignment horizontal="center"/>
    </xf>
    <xf numFmtId="0" fontId="5" fillId="4" borderId="12" xfId="8" applyFont="1" applyBorder="1" applyAlignment="1">
      <alignment horizontal="center" wrapText="1"/>
    </xf>
    <xf numFmtId="0" fontId="5" fillId="4" borderId="9" xfId="8" applyFont="1" applyBorder="1" applyAlignment="1">
      <alignment horizontal="center" wrapText="1"/>
    </xf>
    <xf numFmtId="0" fontId="5" fillId="11" borderId="10" xfId="8" applyFont="1" applyFill="1" applyBorder="1" applyAlignment="1">
      <alignment horizontal="center" wrapText="1"/>
    </xf>
    <xf numFmtId="0" fontId="5" fillId="11" borderId="8" xfId="8" applyFont="1" applyFill="1" applyBorder="1" applyAlignment="1">
      <alignment horizontal="center" wrapText="1"/>
    </xf>
    <xf numFmtId="0" fontId="4" fillId="13" borderId="10" xfId="0" applyFont="1" applyFill="1" applyBorder="1" applyAlignment="1">
      <alignment horizontal="center"/>
    </xf>
    <xf numFmtId="0" fontId="4" fillId="13" borderId="8" xfId="0" applyFont="1" applyFill="1" applyBorder="1" applyAlignment="1">
      <alignment horizontal="center"/>
    </xf>
    <xf numFmtId="0" fontId="5" fillId="4" borderId="14" xfId="8" applyFont="1" applyBorder="1" applyAlignment="1">
      <alignment horizontal="center" wrapText="1"/>
    </xf>
    <xf numFmtId="0" fontId="5" fillId="4" borderId="0" xfId="8" applyFont="1" applyBorder="1" applyAlignment="1">
      <alignment horizontal="center" wrapText="1"/>
    </xf>
    <xf numFmtId="0" fontId="5" fillId="0" borderId="0" xfId="0" applyFont="1" applyAlignment="1">
      <alignment horizontal="center"/>
    </xf>
  </cellXfs>
  <cellStyles count="9">
    <cellStyle name="Comma" xfId="1" builtinId="3"/>
    <cellStyle name="Currency" xfId="2" builtinId="4"/>
    <cellStyle name="Currency [0]" xfId="3" builtinId="7"/>
    <cellStyle name="Good" xfId="5" builtinId="26"/>
    <cellStyle name="Header L1" xfId="8"/>
    <cellStyle name="Header L2" xfId="7"/>
    <cellStyle name="Hyperlink" xfId="6" builtinId="8"/>
    <cellStyle name="Normal" xfId="0" builtinId="0"/>
    <cellStyle name="Percent" xfId="4"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Users\mvanbrakel\Documents\CRP5\Activity%20plans%202013\CIP\Copy%20of%202013%20WLE%20CIP%20Activity%20pla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ivity Plan 2013"/>
      <sheetName val="BudgetByFunding,SRP&amp;NC"/>
      <sheetName val="BudgetByBasins"/>
      <sheetName val="BudgetByActivityCluster"/>
      <sheetName val="ClustersIDOs"/>
    </sheetNames>
    <sheetDataSet>
      <sheetData sheetId="0"/>
      <sheetData sheetId="1"/>
      <sheetData sheetId="2"/>
      <sheetData sheetId="3"/>
      <sheetData sheetId="4">
        <row r="2">
          <cell r="E2" t="str">
            <v>2.1 Sustainably intensify farming activities by revitalizing productivity and improving eco-efficiency in rainfed landscapes</v>
          </cell>
        </row>
        <row r="3">
          <cell r="E3" t="str">
            <v>2.2 Increasing productivity and resilience of farming communities by recapitalizing soils and reducing degradation of landscapes</v>
          </cell>
        </row>
        <row r="4">
          <cell r="E4" t="str">
            <v>2.3 Diversifying farming systems and increasing biodiversity to maintain and improve productivity and restore ecosystem services in resilient landscapes</v>
          </cell>
        </row>
        <row r="5">
          <cell r="E5" t="str">
            <v>2.4 Enhancing availability and access to water and land for pastoralists</v>
          </cell>
        </row>
        <row r="6">
          <cell r="E6" t="str">
            <v>2.5 Reducing risk by providing farmers and pastoralists through improved agricultural water management</v>
          </cell>
        </row>
      </sheetData>
    </sheetDataSet>
  </externalBook>
</externalLink>
</file>

<file path=xl/theme/theme1.xml><?xml version="1.0" encoding="utf-8"?>
<a:theme xmlns:a="http://schemas.openxmlformats.org/drawingml/2006/main" name="Office Theme">
  <a:themeElements>
    <a:clrScheme name="Office">
      <a:dk1>
        <a:sysClr val="windowText" lastClr="141414"/>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www.icrisat.org/tropicallegumesII/" TargetMode="Externa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6" Type="http://schemas.openxmlformats.org/officeDocument/2006/relationships/hyperlink" Target="mailto:k.geheb@gmail.com" TargetMode="External"/><Relationship Id="rId117" Type="http://schemas.openxmlformats.org/officeDocument/2006/relationships/hyperlink" Target="mailto:P.Pavelic@cgiar.org" TargetMode="External"/><Relationship Id="rId21" Type="http://schemas.openxmlformats.org/officeDocument/2006/relationships/hyperlink" Target="mailto:dlove@waternetonline.org" TargetMode="External"/><Relationship Id="rId42" Type="http://schemas.openxmlformats.org/officeDocument/2006/relationships/hyperlink" Target="mailto:T.Oweis@cgiar.org" TargetMode="External"/><Relationship Id="rId47" Type="http://schemas.openxmlformats.org/officeDocument/2006/relationships/hyperlink" Target="mailto:K.Shepherd@cgiar.org" TargetMode="External"/><Relationship Id="rId63" Type="http://schemas.openxmlformats.org/officeDocument/2006/relationships/hyperlink" Target="mailto:M.Tamo@cgiar.org" TargetMode="External"/><Relationship Id="rId68" Type="http://schemas.openxmlformats.org/officeDocument/2006/relationships/hyperlink" Target="mailto:P.Chilonda@cgiar.org" TargetMode="External"/><Relationship Id="rId84" Type="http://schemas.openxmlformats.org/officeDocument/2006/relationships/hyperlink" Target="mailto:d.jarvis@cgiar.org" TargetMode="External"/><Relationship Id="rId89" Type="http://schemas.openxmlformats.org/officeDocument/2006/relationships/hyperlink" Target="mailto:y.kura@cgiar.org" TargetMode="External"/><Relationship Id="rId112" Type="http://schemas.openxmlformats.org/officeDocument/2006/relationships/hyperlink" Target="mailto:K.Snyder@cgiar.org" TargetMode="External"/><Relationship Id="rId16" Type="http://schemas.openxmlformats.org/officeDocument/2006/relationships/hyperlink" Target="mailto:y.kura@cgiar.org" TargetMode="External"/><Relationship Id="rId107" Type="http://schemas.openxmlformats.org/officeDocument/2006/relationships/hyperlink" Target="mailto:E.Nkonya@cgiar.org" TargetMode="External"/><Relationship Id="rId11" Type="http://schemas.openxmlformats.org/officeDocument/2006/relationships/hyperlink" Target="mailto:J.Kihara@cgiar.org" TargetMode="External"/><Relationship Id="rId32" Type="http://schemas.openxmlformats.org/officeDocument/2006/relationships/hyperlink" Target="mailto:F.Kizito@cgiar.org" TargetMode="External"/><Relationship Id="rId37" Type="http://schemas.openxmlformats.org/officeDocument/2006/relationships/hyperlink" Target="mailto:zhk@iwmbd.org" TargetMode="External"/><Relationship Id="rId53" Type="http://schemas.openxmlformats.org/officeDocument/2006/relationships/hyperlink" Target="mailto:C.Ringler@cgiar.org" TargetMode="External"/><Relationship Id="rId58" Type="http://schemas.openxmlformats.org/officeDocument/2006/relationships/hyperlink" Target="mailto:A.Kamara@cgiar.org" TargetMode="External"/><Relationship Id="rId74" Type="http://schemas.openxmlformats.org/officeDocument/2006/relationships/hyperlink" Target="mailto:S.Prathapar@cgiar.org" TargetMode="External"/><Relationship Id="rId79" Type="http://schemas.openxmlformats.org/officeDocument/2006/relationships/hyperlink" Target="mailto:P.Chilonda@cgiar.org" TargetMode="External"/><Relationship Id="rId102" Type="http://schemas.openxmlformats.org/officeDocument/2006/relationships/hyperlink" Target="mailto:N.Haddad@cgiar.org" TargetMode="External"/><Relationship Id="rId123" Type="http://schemas.openxmlformats.org/officeDocument/2006/relationships/hyperlink" Target="mailto:K.P.Rao@cgiar.org" TargetMode="External"/><Relationship Id="rId5" Type="http://schemas.openxmlformats.org/officeDocument/2006/relationships/hyperlink" Target="mailto:f.declerck@cgiar.org" TargetMode="External"/><Relationship Id="rId90" Type="http://schemas.openxmlformats.org/officeDocument/2006/relationships/hyperlink" Target="mailto:j.huising@cgiar.org" TargetMode="External"/><Relationship Id="rId95" Type="http://schemas.openxmlformats.org/officeDocument/2006/relationships/hyperlink" Target="mailto:T.Schuetz@cgiar.org" TargetMode="External"/><Relationship Id="rId22" Type="http://schemas.openxmlformats.org/officeDocument/2006/relationships/hyperlink" Target="mailto:jennie.barron@sei.se" TargetMode="External"/><Relationship Id="rId27" Type="http://schemas.openxmlformats.org/officeDocument/2006/relationships/hyperlink" Target="mailto:k.geheb@gmail.com" TargetMode="External"/><Relationship Id="rId43" Type="http://schemas.openxmlformats.org/officeDocument/2006/relationships/hyperlink" Target="mailto:V.Nangia@cgiar.org" TargetMode="External"/><Relationship Id="rId48" Type="http://schemas.openxmlformats.org/officeDocument/2006/relationships/hyperlink" Target="mailto:G.Sawargaonkar@cgiar.org" TargetMode="External"/><Relationship Id="rId64" Type="http://schemas.openxmlformats.org/officeDocument/2006/relationships/hyperlink" Target="mailto:T.Abdoulaye@cgiar.org" TargetMode="External"/><Relationship Id="rId69" Type="http://schemas.openxmlformats.org/officeDocument/2006/relationships/hyperlink" Target="mailto:N.Lefore@cgiar.org" TargetMode="External"/><Relationship Id="rId113" Type="http://schemas.openxmlformats.org/officeDocument/2006/relationships/hyperlink" Target="mailto:B.vanKoppen@cgiar.org" TargetMode="External"/><Relationship Id="rId118" Type="http://schemas.openxmlformats.org/officeDocument/2006/relationships/hyperlink" Target="mailto:M.McCartney@cgiar.org" TargetMode="External"/><Relationship Id="rId80" Type="http://schemas.openxmlformats.org/officeDocument/2006/relationships/hyperlink" Target="mailto:P.Chilonda@cgiar.org" TargetMode="External"/><Relationship Id="rId85" Type="http://schemas.openxmlformats.org/officeDocument/2006/relationships/hyperlink" Target="mailto:K.Snyder@cgiar.org" TargetMode="External"/><Relationship Id="rId12" Type="http://schemas.openxmlformats.org/officeDocument/2006/relationships/hyperlink" Target="mailto:a.castro@cgiar.org" TargetMode="External"/><Relationship Id="rId17" Type="http://schemas.openxmlformats.org/officeDocument/2006/relationships/hyperlink" Target="mailto:S.Langan@cgiar.org" TargetMode="External"/><Relationship Id="rId33" Type="http://schemas.openxmlformats.org/officeDocument/2006/relationships/hyperlink" Target="mailto:o.cofie@cgiar.org" TargetMode="External"/><Relationship Id="rId38" Type="http://schemas.openxmlformats.org/officeDocument/2006/relationships/hyperlink" Target="mailto:F.Ziadat@cgiar.org" TargetMode="External"/><Relationship Id="rId59" Type="http://schemas.openxmlformats.org/officeDocument/2006/relationships/hyperlink" Target="mailto:S.Hauser@cgiar.org" TargetMode="External"/><Relationship Id="rId103" Type="http://schemas.openxmlformats.org/officeDocument/2006/relationships/hyperlink" Target="mailto:N.Haddad@cgiar.org" TargetMode="External"/><Relationship Id="rId108" Type="http://schemas.openxmlformats.org/officeDocument/2006/relationships/hyperlink" Target="mailto:H.Xie@cgiar.org" TargetMode="External"/><Relationship Id="rId124" Type="http://schemas.openxmlformats.org/officeDocument/2006/relationships/hyperlink" Target="mailto:M.McCartney@cgiar.org" TargetMode="External"/><Relationship Id="rId54" Type="http://schemas.openxmlformats.org/officeDocument/2006/relationships/hyperlink" Target="mailto:W.Zhang@cgiar.org" TargetMode="External"/><Relationship Id="rId70" Type="http://schemas.openxmlformats.org/officeDocument/2006/relationships/hyperlink" Target="mailto:M.Otoo@cgiar.org" TargetMode="External"/><Relationship Id="rId75" Type="http://schemas.openxmlformats.org/officeDocument/2006/relationships/hyperlink" Target="mailto:D.Wichelns@cgiar.org" TargetMode="External"/><Relationship Id="rId91" Type="http://schemas.openxmlformats.org/officeDocument/2006/relationships/hyperlink" Target="mailto:a.castro@cgiar.org" TargetMode="External"/><Relationship Id="rId96" Type="http://schemas.openxmlformats.org/officeDocument/2006/relationships/hyperlink" Target="mailto:M.Victor@cgiar.org" TargetMode="External"/><Relationship Id="rId1" Type="http://schemas.openxmlformats.org/officeDocument/2006/relationships/hyperlink" Target="mailto:b.sthapit@cgiar.org" TargetMode="External"/><Relationship Id="rId6" Type="http://schemas.openxmlformats.org/officeDocument/2006/relationships/hyperlink" Target="mailto:D.Bossio@cgiar.org" TargetMode="External"/><Relationship Id="rId23" Type="http://schemas.openxmlformats.org/officeDocument/2006/relationships/hyperlink" Target="mailto:asullivan@fanrpan.org" TargetMode="External"/><Relationship Id="rId28" Type="http://schemas.openxmlformats.org/officeDocument/2006/relationships/hyperlink" Target="mailto:s.senaratnasellamuttu@cgiar.org" TargetMode="External"/><Relationship Id="rId49" Type="http://schemas.openxmlformats.org/officeDocument/2006/relationships/hyperlink" Target="mailto:K.Garg@cgiar.org" TargetMode="External"/><Relationship Id="rId114" Type="http://schemas.openxmlformats.org/officeDocument/2006/relationships/hyperlink" Target="mailto:P.Drechsel@cgiar.org" TargetMode="External"/><Relationship Id="rId119" Type="http://schemas.openxmlformats.org/officeDocument/2006/relationships/hyperlink" Target="mailto:R.Namara@cgiar.org" TargetMode="External"/><Relationship Id="rId44" Type="http://schemas.openxmlformats.org/officeDocument/2006/relationships/hyperlink" Target="mailto:T.Vagen@cgiar.org" TargetMode="External"/><Relationship Id="rId60" Type="http://schemas.openxmlformats.org/officeDocument/2006/relationships/hyperlink" Target="mailto:S.Boahen@cgiar.org" TargetMode="External"/><Relationship Id="rId65" Type="http://schemas.openxmlformats.org/officeDocument/2006/relationships/hyperlink" Target="mailto:M.Jemo@cgiar.org" TargetMode="External"/><Relationship Id="rId81" Type="http://schemas.openxmlformats.org/officeDocument/2006/relationships/hyperlink" Target="mailto:A.Sood@cgiar.org" TargetMode="External"/><Relationship Id="rId86" Type="http://schemas.openxmlformats.org/officeDocument/2006/relationships/hyperlink" Target="mailto:a.posadas@cgiar.org" TargetMode="External"/><Relationship Id="rId13" Type="http://schemas.openxmlformats.org/officeDocument/2006/relationships/hyperlink" Target="mailto:j.huising@cgiar.org" TargetMode="External"/><Relationship Id="rId18" Type="http://schemas.openxmlformats.org/officeDocument/2006/relationships/hyperlink" Target="mailto:C.MacAlister@cgiar.org" TargetMode="External"/><Relationship Id="rId39" Type="http://schemas.openxmlformats.org/officeDocument/2006/relationships/hyperlink" Target="mailto:M.Karrou@cgiar.org" TargetMode="External"/><Relationship Id="rId109" Type="http://schemas.openxmlformats.org/officeDocument/2006/relationships/hyperlink" Target="mailto:A.Anwar@cgiar.org" TargetMode="External"/><Relationship Id="rId34" Type="http://schemas.openxmlformats.org/officeDocument/2006/relationships/hyperlink" Target="mailto:a.nelson@cgiar.org" TargetMode="External"/><Relationship Id="rId50" Type="http://schemas.openxmlformats.org/officeDocument/2006/relationships/hyperlink" Target="mailto:K.Anantha@cgiar.org" TargetMode="External"/><Relationship Id="rId55" Type="http://schemas.openxmlformats.org/officeDocument/2006/relationships/hyperlink" Target="mailto:W.Zhang@cgiar.org" TargetMode="External"/><Relationship Id="rId76" Type="http://schemas.openxmlformats.org/officeDocument/2006/relationships/hyperlink" Target="mailto:A.Karimov@cgiar.org" TargetMode="External"/><Relationship Id="rId97" Type="http://schemas.openxmlformats.org/officeDocument/2006/relationships/hyperlink" Target="mailto:K.Shepherd@cgiar.org" TargetMode="External"/><Relationship Id="rId104" Type="http://schemas.openxmlformats.org/officeDocument/2006/relationships/hyperlink" Target="mailto:F.Ziadat@cgiar.org" TargetMode="External"/><Relationship Id="rId120" Type="http://schemas.openxmlformats.org/officeDocument/2006/relationships/hyperlink" Target="mailto:R.Johnston@cgiar.org" TargetMode="External"/><Relationship Id="rId125" Type="http://schemas.openxmlformats.org/officeDocument/2006/relationships/printerSettings" Target="../printerSettings/printerSettings2.bin"/><Relationship Id="rId7" Type="http://schemas.openxmlformats.org/officeDocument/2006/relationships/hyperlink" Target="mailto:F.Kizito@cgiar.org" TargetMode="External"/><Relationship Id="rId71" Type="http://schemas.openxmlformats.org/officeDocument/2006/relationships/hyperlink" Target="mailto:P.Pavelic@cgiar.org" TargetMode="External"/><Relationship Id="rId92" Type="http://schemas.openxmlformats.org/officeDocument/2006/relationships/hyperlink" Target="mailto:M.Quintero@cgiar.org" TargetMode="External"/><Relationship Id="rId2" Type="http://schemas.openxmlformats.org/officeDocument/2006/relationships/hyperlink" Target="mailto:t.hodgkin@cgiar.org" TargetMode="External"/><Relationship Id="rId29" Type="http://schemas.openxmlformats.org/officeDocument/2006/relationships/hyperlink" Target="mailto:miguel.saravia@condesan.org" TargetMode="External"/><Relationship Id="rId24" Type="http://schemas.openxmlformats.org/officeDocument/2006/relationships/hyperlink" Target="mailto:jiyanej@arc.agric.za" TargetMode="External"/><Relationship Id="rId40" Type="http://schemas.openxmlformats.org/officeDocument/2006/relationships/hyperlink" Target="mailto:F.Ziadat@cgiar.org" TargetMode="External"/><Relationship Id="rId45" Type="http://schemas.openxmlformats.org/officeDocument/2006/relationships/hyperlink" Target="mailto:E.Betemariam@cgiar.org;" TargetMode="External"/><Relationship Id="rId66" Type="http://schemas.openxmlformats.org/officeDocument/2006/relationships/hyperlink" Target="mailto:M.Jemo@cgiar.org" TargetMode="External"/><Relationship Id="rId87" Type="http://schemas.openxmlformats.org/officeDocument/2006/relationships/hyperlink" Target="mailto:M.Quintero@cgiar.org" TargetMode="External"/><Relationship Id="rId110" Type="http://schemas.openxmlformats.org/officeDocument/2006/relationships/hyperlink" Target="mailto:R.Malik@cgiar.org" TargetMode="External"/><Relationship Id="rId115" Type="http://schemas.openxmlformats.org/officeDocument/2006/relationships/hyperlink" Target="mailto:P.Amerasinghe@cgiar.org" TargetMode="External"/><Relationship Id="rId61" Type="http://schemas.openxmlformats.org/officeDocument/2006/relationships/hyperlink" Target="mailto:M.Dianda@cgiar.org" TargetMode="External"/><Relationship Id="rId82" Type="http://schemas.openxmlformats.org/officeDocument/2006/relationships/hyperlink" Target="mailto:E.Baran@cgiar.org" TargetMode="External"/><Relationship Id="rId19" Type="http://schemas.openxmlformats.org/officeDocument/2006/relationships/hyperlink" Target="mailto:A.Duncan@cgiar.org" TargetMode="External"/><Relationship Id="rId14" Type="http://schemas.openxmlformats.org/officeDocument/2006/relationships/hyperlink" Target="mailto:mark.mulligan@kcl.ac.uk" TargetMode="External"/><Relationship Id="rId30" Type="http://schemas.openxmlformats.org/officeDocument/2006/relationships/hyperlink" Target="mailto:gescobar@rimisp.org" TargetMode="External"/><Relationship Id="rId35" Type="http://schemas.openxmlformats.org/officeDocument/2006/relationships/hyperlink" Target="mailto:e.humphreys@cgiar.org" TargetMode="External"/><Relationship Id="rId56" Type="http://schemas.openxmlformats.org/officeDocument/2006/relationships/hyperlink" Target="mailto:C.Ringler@cgiar.org" TargetMode="External"/><Relationship Id="rId77" Type="http://schemas.openxmlformats.org/officeDocument/2006/relationships/hyperlink" Target="mailto:B.Sharma@cgiar.org" TargetMode="External"/><Relationship Id="rId100" Type="http://schemas.openxmlformats.org/officeDocument/2006/relationships/hyperlink" Target="mailto:R.Meinzen-Dick@cgiar.org" TargetMode="External"/><Relationship Id="rId105" Type="http://schemas.openxmlformats.org/officeDocument/2006/relationships/hyperlink" Target="mailto:C.Ringler@cgiar.org" TargetMode="External"/><Relationship Id="rId126" Type="http://schemas.openxmlformats.org/officeDocument/2006/relationships/vmlDrawing" Target="../drawings/vmlDrawing2.vml"/><Relationship Id="rId8" Type="http://schemas.openxmlformats.org/officeDocument/2006/relationships/hyperlink" Target="mailto:J.DeWolf@cgiar.org" TargetMode="External"/><Relationship Id="rId51" Type="http://schemas.openxmlformats.org/officeDocument/2006/relationships/hyperlink" Target="mailto:S.Wani@cgiar.org" TargetMode="External"/><Relationship Id="rId72" Type="http://schemas.openxmlformats.org/officeDocument/2006/relationships/hyperlink" Target="mailto:C.T.Hoanh@cgiar.org" TargetMode="External"/><Relationship Id="rId93" Type="http://schemas.openxmlformats.org/officeDocument/2006/relationships/hyperlink" Target="mailto:A.Jarvis@cgiar.org" TargetMode="External"/><Relationship Id="rId98" Type="http://schemas.openxmlformats.org/officeDocument/2006/relationships/hyperlink" Target="mailto:S.Wani@cgiar.org" TargetMode="External"/><Relationship Id="rId121" Type="http://schemas.openxmlformats.org/officeDocument/2006/relationships/hyperlink" Target="mailto:P.Pavelic@cgiar.org" TargetMode="External"/><Relationship Id="rId3" Type="http://schemas.openxmlformats.org/officeDocument/2006/relationships/hyperlink" Target="mailto:p.eyzaguirre@cgiar.org" TargetMode="External"/><Relationship Id="rId25" Type="http://schemas.openxmlformats.org/officeDocument/2006/relationships/hyperlink" Target="mailto:jennie.barron@sei.se" TargetMode="External"/><Relationship Id="rId46" Type="http://schemas.openxmlformats.org/officeDocument/2006/relationships/hyperlink" Target="mailto:K.Shepherd@cgiar.org" TargetMode="External"/><Relationship Id="rId67" Type="http://schemas.openxmlformats.org/officeDocument/2006/relationships/hyperlink" Target="mailto:P.Ericksen@cgiar.org" TargetMode="External"/><Relationship Id="rId116" Type="http://schemas.openxmlformats.org/officeDocument/2006/relationships/hyperlink" Target="mailto:M.Otoo@cgiar.org" TargetMode="External"/><Relationship Id="rId20" Type="http://schemas.openxmlformats.org/officeDocument/2006/relationships/hyperlink" Target="mailto:A.vanRooyen@cgiar.org" TargetMode="External"/><Relationship Id="rId41" Type="http://schemas.openxmlformats.org/officeDocument/2006/relationships/hyperlink" Target="mailto:F.Ziadat@cgiar.org" TargetMode="External"/><Relationship Id="rId62" Type="http://schemas.openxmlformats.org/officeDocument/2006/relationships/hyperlink" Target="mailto:T.Abdoulaye@cgiar.org" TargetMode="External"/><Relationship Id="rId83" Type="http://schemas.openxmlformats.org/officeDocument/2006/relationships/hyperlink" Target="mailto:a.posadas@cgiar.org" TargetMode="External"/><Relationship Id="rId88" Type="http://schemas.openxmlformats.org/officeDocument/2006/relationships/hyperlink" Target="mailto:M.BouFaroua@cgiar.org" TargetMode="External"/><Relationship Id="rId111" Type="http://schemas.openxmlformats.org/officeDocument/2006/relationships/hyperlink" Target="mailto:R.Johnston@cgiar.org" TargetMode="External"/><Relationship Id="rId15" Type="http://schemas.openxmlformats.org/officeDocument/2006/relationships/hyperlink" Target="mailto:m.quintero@cgiar.org" TargetMode="External"/><Relationship Id="rId36" Type="http://schemas.openxmlformats.org/officeDocument/2006/relationships/hyperlink" Target="mailto:A.Mukherji@cgiar.org" TargetMode="External"/><Relationship Id="rId57" Type="http://schemas.openxmlformats.org/officeDocument/2006/relationships/hyperlink" Target="mailto:A.Kamara@cgiar.org;" TargetMode="External"/><Relationship Id="rId106" Type="http://schemas.openxmlformats.org/officeDocument/2006/relationships/hyperlink" Target="mailto:T.Zhu@cgiar.org" TargetMode="External"/><Relationship Id="rId127" Type="http://schemas.openxmlformats.org/officeDocument/2006/relationships/comments" Target="../comments2.xml"/><Relationship Id="rId10" Type="http://schemas.openxmlformats.org/officeDocument/2006/relationships/hyperlink" Target="mailto:f.baijukya@cgiar.org" TargetMode="External"/><Relationship Id="rId31" Type="http://schemas.openxmlformats.org/officeDocument/2006/relationships/hyperlink" Target="mailto:a.ayantunde@cgiar.org" TargetMode="External"/><Relationship Id="rId52" Type="http://schemas.openxmlformats.org/officeDocument/2006/relationships/hyperlink" Target="mailto:G.Sawargaonkar@cgiar.org" TargetMode="External"/><Relationship Id="rId73" Type="http://schemas.openxmlformats.org/officeDocument/2006/relationships/hyperlink" Target="mailto:B.vanKoppen@cgiar.org" TargetMode="External"/><Relationship Id="rId78" Type="http://schemas.openxmlformats.org/officeDocument/2006/relationships/hyperlink" Target="mailto:S.Siddiqui@cgiar.org" TargetMode="External"/><Relationship Id="rId94" Type="http://schemas.openxmlformats.org/officeDocument/2006/relationships/hyperlink" Target="mailto:C.Meisner@cgiar.org" TargetMode="External"/><Relationship Id="rId99" Type="http://schemas.openxmlformats.org/officeDocument/2006/relationships/hyperlink" Target="mailto:C.Ringler@cgiar.org" TargetMode="External"/><Relationship Id="rId101" Type="http://schemas.openxmlformats.org/officeDocument/2006/relationships/hyperlink" Target="mailto:S.Boahen@cgiar.org" TargetMode="External"/><Relationship Id="rId122" Type="http://schemas.openxmlformats.org/officeDocument/2006/relationships/hyperlink" Target="mailto:K.Villholth@cgiar.org" TargetMode="External"/><Relationship Id="rId4" Type="http://schemas.openxmlformats.org/officeDocument/2006/relationships/hyperlink" Target="mailto:d.jarvis@cgiar.org" TargetMode="External"/><Relationship Id="rId9" Type="http://schemas.openxmlformats.org/officeDocument/2006/relationships/hyperlink" Target="mailto:f.baijukya@cgiar.org"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M136"/>
  <sheetViews>
    <sheetView tabSelected="1" topLeftCell="AE1" workbookViewId="0">
      <selection activeCell="E3" sqref="E3"/>
    </sheetView>
  </sheetViews>
  <sheetFormatPr defaultRowHeight="15" x14ac:dyDescent="0.25"/>
  <cols>
    <col min="1" max="1" width="4.28515625" style="202" customWidth="1"/>
    <col min="6" max="6" width="15.140625" customWidth="1"/>
    <col min="8" max="8" width="35.28515625" customWidth="1"/>
    <col min="9" max="9" width="18" style="48" customWidth="1"/>
    <col min="10" max="10" width="10.42578125" style="48" customWidth="1"/>
    <col min="11" max="11" width="8.85546875" style="48" customWidth="1"/>
    <col min="12" max="12" width="10.140625" style="48" customWidth="1"/>
    <col min="13" max="13" width="13.28515625" style="48" customWidth="1"/>
    <col min="14" max="14" width="35.28515625" style="48" customWidth="1"/>
    <col min="15" max="15" width="20.7109375" style="48" customWidth="1"/>
    <col min="16" max="16" width="22.85546875" style="48" customWidth="1"/>
    <col min="17" max="17" width="16.85546875" style="48" customWidth="1"/>
    <col min="18" max="18" width="18.28515625" style="48" customWidth="1"/>
    <col min="19" max="19" width="51.7109375" style="48" customWidth="1"/>
    <col min="20" max="22" width="23.28515625" style="48" customWidth="1"/>
    <col min="23" max="23" width="13.85546875" style="48" customWidth="1"/>
    <col min="24" max="24" width="23.140625" style="48" customWidth="1"/>
    <col min="25" max="25" width="17.42578125" style="48" customWidth="1"/>
    <col min="26" max="26" width="13.85546875" style="48" customWidth="1"/>
    <col min="27" max="27" width="18.28515625" style="48" customWidth="1"/>
    <col min="28" max="28" width="32.140625" style="48" customWidth="1"/>
    <col min="29" max="30" width="26.5703125" style="48" customWidth="1"/>
    <col min="31" max="32" width="13.42578125" style="48" customWidth="1"/>
    <col min="33" max="33" width="28.140625" style="48" customWidth="1"/>
    <col min="34" max="34" width="14.5703125" style="48" customWidth="1"/>
    <col min="35" max="38" width="22.42578125" style="48" customWidth="1"/>
    <col min="39" max="39" width="39.42578125" style="48" customWidth="1"/>
    <col min="40" max="40" width="26" style="48" customWidth="1"/>
    <col min="41" max="41" width="7.7109375" style="48" customWidth="1"/>
    <col min="42" max="42" width="7.28515625" style="48" customWidth="1"/>
    <col min="43" max="43" width="11.7109375" customWidth="1"/>
    <col min="46" max="46" width="9.85546875" bestFit="1" customWidth="1"/>
  </cols>
  <sheetData>
    <row r="1" spans="1:65" ht="21" customHeight="1" thickBot="1" x14ac:dyDescent="0.3">
      <c r="A1" s="203" t="s">
        <v>1260</v>
      </c>
      <c r="B1" s="218" t="s">
        <v>1404</v>
      </c>
      <c r="C1" s="218"/>
      <c r="D1" s="218"/>
      <c r="E1" s="218"/>
      <c r="F1" s="218"/>
      <c r="G1" s="63" t="s">
        <v>562</v>
      </c>
      <c r="H1" s="64" t="s">
        <v>563</v>
      </c>
      <c r="I1" s="51" t="s">
        <v>538</v>
      </c>
      <c r="J1" s="219" t="s">
        <v>541</v>
      </c>
      <c r="K1" s="219"/>
      <c r="L1" s="219" t="s">
        <v>542</v>
      </c>
      <c r="M1" s="219"/>
      <c r="N1" s="158" t="s">
        <v>543</v>
      </c>
      <c r="O1" s="220" t="s">
        <v>546</v>
      </c>
      <c r="P1" s="221"/>
      <c r="Q1" s="220" t="s">
        <v>547</v>
      </c>
      <c r="R1" s="221"/>
      <c r="S1" s="54" t="s">
        <v>549</v>
      </c>
      <c r="T1" s="227" t="s">
        <v>554</v>
      </c>
      <c r="U1" s="227"/>
      <c r="V1" s="227"/>
      <c r="W1" s="227"/>
      <c r="X1" s="228"/>
      <c r="Y1" s="58" t="s">
        <v>555</v>
      </c>
      <c r="Z1" s="58" t="s">
        <v>556</v>
      </c>
      <c r="AA1" s="58" t="s">
        <v>557</v>
      </c>
      <c r="AB1" s="229" t="s">
        <v>1266</v>
      </c>
      <c r="AC1" s="229"/>
      <c r="AD1" s="230"/>
      <c r="AE1" s="59" t="s">
        <v>558</v>
      </c>
      <c r="AF1" s="60" t="s">
        <v>559</v>
      </c>
      <c r="AG1" s="54" t="s">
        <v>606</v>
      </c>
      <c r="AH1" s="225" t="s">
        <v>608</v>
      </c>
      <c r="AI1" s="226"/>
      <c r="AJ1" s="225" t="s">
        <v>901</v>
      </c>
      <c r="AK1" s="226"/>
      <c r="AL1" s="54" t="s">
        <v>609</v>
      </c>
      <c r="AM1" s="54" t="s">
        <v>611</v>
      </c>
      <c r="AN1" s="167" t="s">
        <v>1039</v>
      </c>
      <c r="AO1" s="156"/>
      <c r="AP1" s="156"/>
      <c r="AQ1" s="1" t="s">
        <v>4</v>
      </c>
      <c r="AR1" s="2" t="s">
        <v>5</v>
      </c>
      <c r="AS1" s="2" t="s">
        <v>6</v>
      </c>
      <c r="AT1" s="3" t="s">
        <v>7</v>
      </c>
      <c r="AU1" s="222" t="s">
        <v>1387</v>
      </c>
      <c r="AV1" s="223"/>
      <c r="AW1" s="223"/>
      <c r="AX1" s="223"/>
      <c r="AY1" s="223"/>
      <c r="AZ1" s="223"/>
      <c r="BA1" s="223"/>
      <c r="BB1" s="223"/>
      <c r="BC1" s="223"/>
      <c r="BD1" s="224"/>
    </row>
    <row r="2" spans="1:65" ht="15" customHeight="1" thickBot="1" x14ac:dyDescent="0.3">
      <c r="B2" s="40" t="s">
        <v>535</v>
      </c>
      <c r="C2" s="41" t="s">
        <v>0</v>
      </c>
      <c r="D2" s="42" t="s">
        <v>1</v>
      </c>
      <c r="E2" s="42" t="s">
        <v>2</v>
      </c>
      <c r="F2" s="41" t="s">
        <v>3</v>
      </c>
      <c r="G2" s="66" t="s">
        <v>536</v>
      </c>
      <c r="H2" s="66" t="s">
        <v>537</v>
      </c>
      <c r="I2" s="201" t="s">
        <v>553</v>
      </c>
      <c r="J2" s="65" t="s">
        <v>539</v>
      </c>
      <c r="K2" s="65" t="s">
        <v>540</v>
      </c>
      <c r="L2" s="65" t="s">
        <v>539</v>
      </c>
      <c r="M2" s="65" t="s">
        <v>540</v>
      </c>
      <c r="N2" s="52" t="s">
        <v>544</v>
      </c>
      <c r="O2" s="53" t="s">
        <v>545</v>
      </c>
      <c r="P2" s="217" t="s">
        <v>754</v>
      </c>
      <c r="Q2" s="53" t="s">
        <v>545</v>
      </c>
      <c r="R2" s="217" t="s">
        <v>755</v>
      </c>
      <c r="S2" s="197" t="s">
        <v>548</v>
      </c>
      <c r="T2" s="199" t="s">
        <v>1259</v>
      </c>
      <c r="U2" s="198" t="s">
        <v>550</v>
      </c>
      <c r="V2" s="198" t="s">
        <v>551</v>
      </c>
      <c r="W2" s="198" t="s">
        <v>552</v>
      </c>
      <c r="X2" s="199" t="s">
        <v>863</v>
      </c>
      <c r="Y2" s="200" t="s">
        <v>553</v>
      </c>
      <c r="Z2" s="200" t="s">
        <v>553</v>
      </c>
      <c r="AA2" s="200" t="s">
        <v>553</v>
      </c>
      <c r="AB2" s="204" t="s">
        <v>1267</v>
      </c>
      <c r="AC2" s="204" t="s">
        <v>1041</v>
      </c>
      <c r="AD2" s="204" t="s">
        <v>1042</v>
      </c>
      <c r="AE2" s="61" t="s">
        <v>560</v>
      </c>
      <c r="AF2" s="62" t="s">
        <v>561</v>
      </c>
      <c r="AG2" s="201" t="s">
        <v>553</v>
      </c>
      <c r="AH2" s="201" t="s">
        <v>553</v>
      </c>
      <c r="AI2" s="52" t="s">
        <v>607</v>
      </c>
      <c r="AJ2" s="201" t="s">
        <v>553</v>
      </c>
      <c r="AK2" s="52" t="s">
        <v>900</v>
      </c>
      <c r="AL2" s="68" t="s">
        <v>610</v>
      </c>
      <c r="AM2" s="52" t="s">
        <v>612</v>
      </c>
      <c r="AN2" s="168" t="s">
        <v>1040</v>
      </c>
      <c r="AO2" s="157"/>
      <c r="AP2" s="157"/>
      <c r="AQ2" s="1"/>
      <c r="AR2" s="2"/>
      <c r="AS2" s="2"/>
      <c r="AT2" s="3"/>
      <c r="AU2" s="4" t="s">
        <v>8</v>
      </c>
      <c r="AV2" s="5" t="s">
        <v>9</v>
      </c>
      <c r="AW2" s="4" t="s">
        <v>10</v>
      </c>
      <c r="AX2" s="6" t="s">
        <v>11</v>
      </c>
      <c r="AY2" s="4" t="s">
        <v>12</v>
      </c>
      <c r="AZ2" s="4" t="s">
        <v>13</v>
      </c>
      <c r="BA2" s="4" t="s">
        <v>14</v>
      </c>
      <c r="BB2" s="4" t="s">
        <v>15</v>
      </c>
      <c r="BC2" s="4" t="s">
        <v>16</v>
      </c>
      <c r="BD2" s="7" t="s">
        <v>17</v>
      </c>
    </row>
    <row r="3" spans="1:65" ht="50.1" customHeight="1" x14ac:dyDescent="0.25">
      <c r="A3" s="202">
        <v>1</v>
      </c>
      <c r="B3" s="8">
        <v>1</v>
      </c>
      <c r="C3" s="9">
        <v>1</v>
      </c>
      <c r="D3" s="10">
        <v>1.1000000000000001</v>
      </c>
      <c r="E3" s="10"/>
      <c r="F3" s="9" t="s">
        <v>21</v>
      </c>
      <c r="G3" s="72" t="s">
        <v>22</v>
      </c>
      <c r="H3" s="43" t="s">
        <v>23</v>
      </c>
      <c r="I3" s="43"/>
      <c r="J3" s="55"/>
      <c r="K3" s="43"/>
      <c r="L3" s="55"/>
      <c r="M3" s="43"/>
      <c r="N3" s="43" t="s">
        <v>623</v>
      </c>
      <c r="O3" s="43" t="str">
        <f>RIGHT(F3,4)</f>
        <v>IWMI</v>
      </c>
      <c r="P3" s="160" t="s">
        <v>753</v>
      </c>
      <c r="Q3" s="43"/>
      <c r="R3" s="43"/>
      <c r="S3" s="169" t="s">
        <v>1043</v>
      </c>
      <c r="T3" s="170" t="s">
        <v>1044</v>
      </c>
      <c r="U3" s="170" t="s">
        <v>1045</v>
      </c>
      <c r="V3" s="43"/>
      <c r="W3" s="43"/>
      <c r="X3" s="43"/>
      <c r="Y3" s="43"/>
      <c r="Z3" s="43"/>
      <c r="AA3" s="43"/>
      <c r="AB3" s="43" t="s">
        <v>565</v>
      </c>
      <c r="AC3" s="170" t="s">
        <v>1046</v>
      </c>
      <c r="AD3" s="170" t="s">
        <v>1047</v>
      </c>
      <c r="AE3" s="166">
        <f>AT3</f>
        <v>909013</v>
      </c>
      <c r="AF3" s="165" t="s">
        <v>864</v>
      </c>
      <c r="AG3" s="163" t="s">
        <v>874</v>
      </c>
      <c r="AH3" s="43"/>
      <c r="AI3" s="43"/>
      <c r="AJ3" s="43"/>
      <c r="AK3" s="43"/>
      <c r="AL3" s="43"/>
      <c r="AM3" s="43"/>
      <c r="AN3" s="43"/>
      <c r="AO3" s="43"/>
      <c r="AP3" s="43"/>
      <c r="AQ3" s="12">
        <v>539327</v>
      </c>
      <c r="AR3" s="37"/>
      <c r="AS3" s="37">
        <v>369686</v>
      </c>
      <c r="AT3" s="99">
        <f t="shared" ref="AT3:AT34" si="0">SUBTOTAL(9,AQ3:AS3)</f>
        <v>909013</v>
      </c>
      <c r="AU3" s="100"/>
      <c r="AV3" s="101"/>
      <c r="AW3" s="24">
        <v>1</v>
      </c>
      <c r="AX3" s="24"/>
      <c r="AY3" s="24"/>
      <c r="AZ3" s="24"/>
      <c r="BA3" s="24"/>
      <c r="BB3" s="24"/>
      <c r="BC3" s="24"/>
      <c r="BD3" s="34"/>
      <c r="BE3" s="48"/>
      <c r="BF3" s="48"/>
      <c r="BG3" s="48"/>
      <c r="BH3" s="48"/>
      <c r="BI3" s="48"/>
      <c r="BJ3" s="48"/>
      <c r="BK3" s="48"/>
      <c r="BL3" s="48"/>
      <c r="BM3" s="48"/>
    </row>
    <row r="4" spans="1:65" ht="50.1" customHeight="1" x14ac:dyDescent="0.25">
      <c r="A4" s="202">
        <v>2</v>
      </c>
      <c r="B4" s="8">
        <v>2</v>
      </c>
      <c r="C4" s="9">
        <v>1</v>
      </c>
      <c r="D4" s="10">
        <v>1.1000000000000001</v>
      </c>
      <c r="E4" s="10"/>
      <c r="F4" s="9" t="s">
        <v>21</v>
      </c>
      <c r="G4" s="72" t="s">
        <v>27</v>
      </c>
      <c r="H4" s="39" t="s">
        <v>28</v>
      </c>
      <c r="I4" s="39"/>
      <c r="J4" s="55"/>
      <c r="K4" s="39"/>
      <c r="L4" s="55"/>
      <c r="M4" s="39"/>
      <c r="N4" s="43" t="s">
        <v>624</v>
      </c>
      <c r="O4" s="43" t="str">
        <f>RIGHT(F4,4)</f>
        <v>IWMI</v>
      </c>
      <c r="P4" s="160" t="s">
        <v>753</v>
      </c>
      <c r="Q4" s="39"/>
      <c r="R4" s="39"/>
      <c r="S4" s="171" t="s">
        <v>1048</v>
      </c>
      <c r="T4" s="170" t="s">
        <v>1049</v>
      </c>
      <c r="U4"/>
      <c r="V4" s="39"/>
      <c r="W4" s="39"/>
      <c r="X4" s="39"/>
      <c r="Y4" s="39"/>
      <c r="Z4" s="39"/>
      <c r="AA4" s="39"/>
      <c r="AB4" s="39" t="s">
        <v>564</v>
      </c>
      <c r="AC4"/>
      <c r="AD4"/>
      <c r="AE4" s="166">
        <f t="shared" ref="AE4:AE67" si="1">AT4</f>
        <v>1196178</v>
      </c>
      <c r="AF4" s="165" t="s">
        <v>864</v>
      </c>
      <c r="AG4" s="163" t="s">
        <v>874</v>
      </c>
      <c r="AH4" s="39"/>
      <c r="AI4" s="39"/>
      <c r="AJ4" s="39"/>
      <c r="AK4" s="39"/>
      <c r="AL4" s="39"/>
      <c r="AM4" s="39"/>
      <c r="AN4" s="39"/>
      <c r="AO4" s="39"/>
      <c r="AP4" s="39"/>
      <c r="AQ4" s="12">
        <v>709705</v>
      </c>
      <c r="AR4" s="37"/>
      <c r="AS4" s="37">
        <v>486473</v>
      </c>
      <c r="AT4" s="99">
        <f t="shared" si="0"/>
        <v>1196178</v>
      </c>
      <c r="AU4" s="100">
        <v>0.5</v>
      </c>
      <c r="AV4" s="102"/>
      <c r="AW4" s="24">
        <v>0.5</v>
      </c>
      <c r="AX4" s="101"/>
      <c r="AY4" s="101"/>
      <c r="AZ4" s="101"/>
      <c r="BA4" s="101"/>
      <c r="BB4" s="101"/>
      <c r="BC4" s="101"/>
      <c r="BD4" s="103"/>
      <c r="BE4" s="48"/>
      <c r="BF4" s="93"/>
      <c r="BG4" s="48"/>
      <c r="BH4" s="48"/>
      <c r="BI4" s="48"/>
      <c r="BJ4" s="48"/>
      <c r="BK4" s="48"/>
      <c r="BL4" s="48"/>
      <c r="BM4" s="48"/>
    </row>
    <row r="5" spans="1:65" ht="50.1" customHeight="1" x14ac:dyDescent="0.25">
      <c r="A5" s="202">
        <v>3</v>
      </c>
      <c r="B5" s="8">
        <v>3</v>
      </c>
      <c r="C5" s="9">
        <v>1</v>
      </c>
      <c r="D5" s="10">
        <v>1.1000000000000001</v>
      </c>
      <c r="E5" s="10">
        <v>4.0999999999999996</v>
      </c>
      <c r="F5" s="9" t="s">
        <v>32</v>
      </c>
      <c r="G5" s="72" t="s">
        <v>33</v>
      </c>
      <c r="H5" s="49" t="s">
        <v>34</v>
      </c>
      <c r="I5" s="49"/>
      <c r="J5" s="55"/>
      <c r="K5" s="49"/>
      <c r="L5" s="55"/>
      <c r="M5" s="49"/>
      <c r="N5" s="43" t="s">
        <v>625</v>
      </c>
      <c r="O5" s="43" t="str">
        <f>RIGHT(F5,4)</f>
        <v>CPWF</v>
      </c>
      <c r="P5" s="160" t="s">
        <v>753</v>
      </c>
      <c r="Q5" s="49"/>
      <c r="R5" s="49"/>
      <c r="S5" s="171" t="s">
        <v>1050</v>
      </c>
      <c r="T5" s="172" t="s">
        <v>1044</v>
      </c>
      <c r="U5"/>
      <c r="V5" s="49"/>
      <c r="W5" s="49"/>
      <c r="X5" s="49"/>
      <c r="Y5" s="49"/>
      <c r="Z5" s="49"/>
      <c r="AA5" s="49"/>
      <c r="AB5" s="49" t="s">
        <v>565</v>
      </c>
      <c r="AC5"/>
      <c r="AD5"/>
      <c r="AE5" s="166">
        <f t="shared" si="1"/>
        <v>480204.7249725</v>
      </c>
      <c r="AF5" s="165" t="s">
        <v>864</v>
      </c>
      <c r="AG5" s="163" t="s">
        <v>874</v>
      </c>
      <c r="AH5" s="49"/>
      <c r="AI5" s="49"/>
      <c r="AJ5" s="49"/>
      <c r="AK5" s="49"/>
      <c r="AL5" s="49"/>
      <c r="AM5" s="49"/>
      <c r="AN5" s="49"/>
      <c r="AO5" s="49"/>
      <c r="AP5" s="49"/>
      <c r="AQ5" s="12">
        <v>480204.7249725</v>
      </c>
      <c r="AR5" s="14"/>
      <c r="AS5" s="14"/>
      <c r="AT5" s="99">
        <f t="shared" si="0"/>
        <v>480204.7249725</v>
      </c>
      <c r="AU5" s="100"/>
      <c r="AV5" s="24"/>
      <c r="AW5" s="24">
        <v>1</v>
      </c>
      <c r="AX5" s="24"/>
      <c r="AY5" s="24"/>
      <c r="AZ5" s="24"/>
      <c r="BA5" s="24"/>
      <c r="BB5" s="24"/>
      <c r="BC5" s="24"/>
      <c r="BD5" s="34"/>
      <c r="BE5" s="48"/>
      <c r="BF5" s="48"/>
      <c r="BG5" s="48"/>
      <c r="BH5" s="48"/>
      <c r="BI5" s="48"/>
      <c r="BJ5" s="48"/>
      <c r="BK5" s="48"/>
      <c r="BL5" s="48"/>
      <c r="BM5" s="48"/>
    </row>
    <row r="6" spans="1:65" ht="50.1" customHeight="1" x14ac:dyDescent="0.25">
      <c r="A6" s="202">
        <v>4</v>
      </c>
      <c r="B6" s="8">
        <v>4</v>
      </c>
      <c r="C6" s="9">
        <v>1</v>
      </c>
      <c r="D6" s="10">
        <v>1.1000000000000001</v>
      </c>
      <c r="E6" s="10">
        <v>4.0999999999999996</v>
      </c>
      <c r="F6" s="9" t="s">
        <v>32</v>
      </c>
      <c r="G6" s="67" t="s">
        <v>37</v>
      </c>
      <c r="H6" s="49" t="s">
        <v>38</v>
      </c>
      <c r="I6" s="49"/>
      <c r="J6" s="55"/>
      <c r="K6" s="49"/>
      <c r="L6" s="55"/>
      <c r="M6" s="49"/>
      <c r="N6" s="43" t="s">
        <v>626</v>
      </c>
      <c r="O6" s="43" t="str">
        <f>RIGHT(F6,4)</f>
        <v>CPWF</v>
      </c>
      <c r="P6" s="160" t="s">
        <v>753</v>
      </c>
      <c r="Q6" s="49"/>
      <c r="R6" s="49"/>
      <c r="S6" s="171" t="s">
        <v>1051</v>
      </c>
      <c r="T6" s="171" t="s">
        <v>1052</v>
      </c>
      <c r="U6"/>
      <c r="V6" s="49"/>
      <c r="W6" s="49"/>
      <c r="X6" s="49"/>
      <c r="Y6" s="49"/>
      <c r="Z6" s="49"/>
      <c r="AA6" s="49"/>
      <c r="AB6" s="49" t="s">
        <v>566</v>
      </c>
      <c r="AC6"/>
      <c r="AD6"/>
      <c r="AE6" s="166">
        <f t="shared" si="1"/>
        <v>241920.64000000001</v>
      </c>
      <c r="AF6" s="165" t="s">
        <v>864</v>
      </c>
      <c r="AG6" s="163" t="s">
        <v>874</v>
      </c>
      <c r="AH6" s="49"/>
      <c r="AI6" s="49"/>
      <c r="AJ6" s="49"/>
      <c r="AK6" s="49"/>
      <c r="AL6" s="49"/>
      <c r="AM6" s="49"/>
      <c r="AN6" s="49"/>
      <c r="AO6" s="49"/>
      <c r="AP6" s="49"/>
      <c r="AQ6" s="12"/>
      <c r="AR6" s="14">
        <v>241920.64000000001</v>
      </c>
      <c r="AS6" s="14"/>
      <c r="AT6" s="99">
        <f t="shared" si="0"/>
        <v>241920.64000000001</v>
      </c>
      <c r="AU6" s="100"/>
      <c r="AV6" s="24">
        <v>1</v>
      </c>
      <c r="AW6" s="24"/>
      <c r="AX6" s="24"/>
      <c r="AY6" s="24"/>
      <c r="AZ6" s="24"/>
      <c r="BA6" s="24"/>
      <c r="BB6" s="24"/>
      <c r="BC6" s="24"/>
      <c r="BD6" s="34"/>
      <c r="BE6" s="48"/>
      <c r="BF6" s="48"/>
      <c r="BG6" s="48"/>
      <c r="BH6" s="48"/>
      <c r="BI6" s="48"/>
      <c r="BJ6" s="48"/>
      <c r="BK6" s="48"/>
      <c r="BL6" s="48"/>
      <c r="BM6" s="48"/>
    </row>
    <row r="7" spans="1:65" ht="50.1" customHeight="1" x14ac:dyDescent="0.25">
      <c r="A7" s="202">
        <v>5</v>
      </c>
      <c r="B7" s="8">
        <v>5</v>
      </c>
      <c r="C7" s="9">
        <v>1</v>
      </c>
      <c r="D7" s="10">
        <v>1.1000000000000001</v>
      </c>
      <c r="E7" s="10"/>
      <c r="F7" s="9" t="s">
        <v>41</v>
      </c>
      <c r="G7" s="72" t="s">
        <v>42</v>
      </c>
      <c r="H7" s="39" t="s">
        <v>43</v>
      </c>
      <c r="I7" s="39"/>
      <c r="J7" s="55"/>
      <c r="K7" s="39"/>
      <c r="L7" s="55"/>
      <c r="M7" s="39"/>
      <c r="N7" s="43" t="s">
        <v>627</v>
      </c>
      <c r="O7" s="43" t="str">
        <f>RIGHT(F7,6)</f>
        <v>ICARDA</v>
      </c>
      <c r="P7" s="160" t="s">
        <v>753</v>
      </c>
      <c r="Q7" s="39"/>
      <c r="R7" s="39"/>
      <c r="S7" s="171" t="s">
        <v>1053</v>
      </c>
      <c r="T7" s="172" t="s">
        <v>1054</v>
      </c>
      <c r="U7" s="171" t="s">
        <v>1055</v>
      </c>
      <c r="V7" s="39"/>
      <c r="W7" s="39"/>
      <c r="X7" s="39"/>
      <c r="Y7" s="39"/>
      <c r="Z7" s="39"/>
      <c r="AA7" s="39"/>
      <c r="AB7" s="39" t="s">
        <v>567</v>
      </c>
      <c r="AC7"/>
      <c r="AD7"/>
      <c r="AE7" s="166">
        <f t="shared" si="1"/>
        <v>425000</v>
      </c>
      <c r="AF7" s="165" t="s">
        <v>864</v>
      </c>
      <c r="AG7" s="163" t="s">
        <v>874</v>
      </c>
      <c r="AH7" s="39"/>
      <c r="AI7" s="39"/>
      <c r="AJ7" s="39"/>
      <c r="AK7" s="39"/>
      <c r="AL7" s="39"/>
      <c r="AM7" s="39"/>
      <c r="AN7" s="39"/>
      <c r="AO7" s="39"/>
      <c r="AP7" s="39"/>
      <c r="AQ7" s="107">
        <v>96000</v>
      </c>
      <c r="AR7" s="108">
        <v>165000</v>
      </c>
      <c r="AS7" s="37">
        <v>164000</v>
      </c>
      <c r="AT7" s="99">
        <f t="shared" si="0"/>
        <v>425000</v>
      </c>
      <c r="AU7" s="109">
        <v>1</v>
      </c>
      <c r="AV7" s="15"/>
      <c r="AW7" s="16"/>
      <c r="AX7" s="16"/>
      <c r="AY7" s="16"/>
      <c r="AZ7" s="17"/>
      <c r="BA7" s="16"/>
      <c r="BB7" s="16"/>
      <c r="BC7" s="16"/>
      <c r="BD7" s="18"/>
      <c r="BE7" s="48"/>
      <c r="BF7" s="48"/>
      <c r="BG7" s="48"/>
      <c r="BH7" s="48"/>
      <c r="BI7" s="48"/>
      <c r="BJ7" s="48"/>
      <c r="BK7" s="48"/>
      <c r="BL7" s="48"/>
      <c r="BM7" s="48"/>
    </row>
    <row r="8" spans="1:65" ht="50.1" customHeight="1" x14ac:dyDescent="0.25">
      <c r="A8" s="202">
        <v>6</v>
      </c>
      <c r="B8" s="8">
        <v>6</v>
      </c>
      <c r="C8" s="9">
        <v>1</v>
      </c>
      <c r="D8" s="10">
        <v>1.1000000000000001</v>
      </c>
      <c r="E8" s="10"/>
      <c r="F8" s="9" t="s">
        <v>46</v>
      </c>
      <c r="G8" s="72" t="s">
        <v>47</v>
      </c>
      <c r="H8" s="39" t="s">
        <v>48</v>
      </c>
      <c r="I8" s="39"/>
      <c r="J8" s="55"/>
      <c r="K8" s="39"/>
      <c r="L8" s="55"/>
      <c r="M8" s="39"/>
      <c r="N8" s="43" t="s">
        <v>628</v>
      </c>
      <c r="O8" s="43" t="str">
        <f>RIGHT(F8,4)</f>
        <v>FPRI</v>
      </c>
      <c r="P8" s="160" t="s">
        <v>753</v>
      </c>
      <c r="Q8" s="39"/>
      <c r="R8" s="39"/>
      <c r="S8" s="171" t="s">
        <v>1056</v>
      </c>
      <c r="T8" s="172" t="s">
        <v>1057</v>
      </c>
      <c r="U8" s="171" t="s">
        <v>1058</v>
      </c>
      <c r="V8" s="39"/>
      <c r="W8" s="39"/>
      <c r="X8" s="39"/>
      <c r="Y8" s="39"/>
      <c r="Z8" s="39"/>
      <c r="AA8" s="39"/>
      <c r="AB8" s="39" t="s">
        <v>568</v>
      </c>
      <c r="AC8"/>
      <c r="AD8"/>
      <c r="AE8" s="166">
        <f t="shared" si="1"/>
        <v>273173</v>
      </c>
      <c r="AF8" s="165" t="s">
        <v>864</v>
      </c>
      <c r="AG8" s="163" t="s">
        <v>874</v>
      </c>
      <c r="AH8" s="39"/>
      <c r="AI8" s="39"/>
      <c r="AJ8" s="39"/>
      <c r="AK8" s="39"/>
      <c r="AL8" s="39"/>
      <c r="AM8" s="39"/>
      <c r="AN8" s="39"/>
      <c r="AO8" s="39"/>
      <c r="AP8" s="39"/>
      <c r="AQ8" s="107">
        <v>273173</v>
      </c>
      <c r="AR8" s="110"/>
      <c r="AS8" s="37"/>
      <c r="AT8" s="99">
        <f t="shared" si="0"/>
        <v>273173</v>
      </c>
      <c r="AU8" s="109">
        <v>0.7</v>
      </c>
      <c r="AV8" s="16"/>
      <c r="AW8" s="16"/>
      <c r="AX8" s="16"/>
      <c r="AY8" s="16"/>
      <c r="AZ8" s="16">
        <v>0.3</v>
      </c>
      <c r="BA8" s="16"/>
      <c r="BB8" s="16"/>
      <c r="BC8" s="16"/>
      <c r="BD8" s="18"/>
      <c r="BE8" s="48"/>
      <c r="BF8" s="48"/>
      <c r="BG8" s="48"/>
      <c r="BH8" s="48"/>
      <c r="BI8" s="48"/>
      <c r="BJ8" s="48"/>
      <c r="BK8" s="48"/>
      <c r="BL8" s="48"/>
      <c r="BM8" s="48"/>
    </row>
    <row r="9" spans="1:65" ht="50.1" customHeight="1" x14ac:dyDescent="0.25">
      <c r="A9" s="202">
        <v>7</v>
      </c>
      <c r="B9" s="8">
        <v>7</v>
      </c>
      <c r="C9" s="9">
        <v>1</v>
      </c>
      <c r="D9" s="10">
        <v>1.1000000000000001</v>
      </c>
      <c r="E9" s="10"/>
      <c r="F9" s="9" t="s">
        <v>46</v>
      </c>
      <c r="G9" s="72" t="s">
        <v>51</v>
      </c>
      <c r="H9" s="39" t="s">
        <v>52</v>
      </c>
      <c r="I9" s="39"/>
      <c r="J9" s="55"/>
      <c r="K9" s="39"/>
      <c r="L9" s="55"/>
      <c r="M9" s="39"/>
      <c r="N9" s="43" t="s">
        <v>628</v>
      </c>
      <c r="O9" s="43" t="str">
        <f>RIGHT(F9,4)</f>
        <v>FPRI</v>
      </c>
      <c r="P9" s="160" t="s">
        <v>753</v>
      </c>
      <c r="Q9" s="39"/>
      <c r="R9" s="39"/>
      <c r="S9" s="171" t="s">
        <v>1059</v>
      </c>
      <c r="T9" s="172" t="s">
        <v>1060</v>
      </c>
      <c r="U9" s="171" t="s">
        <v>1061</v>
      </c>
      <c r="V9" s="39"/>
      <c r="W9" s="39"/>
      <c r="X9" s="39"/>
      <c r="Y9" s="39"/>
      <c r="Z9" s="39"/>
      <c r="AA9" s="39"/>
      <c r="AB9" s="39" t="s">
        <v>567</v>
      </c>
      <c r="AC9"/>
      <c r="AD9"/>
      <c r="AE9" s="166">
        <f t="shared" si="1"/>
        <v>13902</v>
      </c>
      <c r="AF9" s="165" t="s">
        <v>864</v>
      </c>
      <c r="AG9" s="163" t="s">
        <v>874</v>
      </c>
      <c r="AH9" s="39"/>
      <c r="AI9" s="39"/>
      <c r="AJ9" s="39"/>
      <c r="AK9" s="39"/>
      <c r="AL9" s="39"/>
      <c r="AM9" s="39"/>
      <c r="AN9" s="39"/>
      <c r="AO9" s="39"/>
      <c r="AP9" s="39"/>
      <c r="AQ9" s="107"/>
      <c r="AR9" s="110"/>
      <c r="AS9" s="37">
        <v>13902</v>
      </c>
      <c r="AT9" s="99">
        <f t="shared" si="0"/>
        <v>13902</v>
      </c>
      <c r="AU9" s="109">
        <v>1</v>
      </c>
      <c r="AV9" s="16"/>
      <c r="AW9" s="16"/>
      <c r="AX9" s="16"/>
      <c r="AY9" s="16"/>
      <c r="AZ9" s="16"/>
      <c r="BA9" s="16"/>
      <c r="BB9" s="16"/>
      <c r="BC9" s="16"/>
      <c r="BD9" s="18"/>
      <c r="BE9" s="48"/>
      <c r="BF9" s="48"/>
      <c r="BG9" s="48"/>
      <c r="BH9" s="48"/>
      <c r="BI9" s="48"/>
      <c r="BJ9" s="48"/>
      <c r="BK9" s="48"/>
      <c r="BL9" s="48"/>
      <c r="BM9" s="48"/>
    </row>
    <row r="10" spans="1:65" ht="50.1" customHeight="1" x14ac:dyDescent="0.25">
      <c r="A10" s="202">
        <v>8</v>
      </c>
      <c r="B10" s="8">
        <v>8</v>
      </c>
      <c r="C10" s="9">
        <v>1</v>
      </c>
      <c r="D10" s="21">
        <v>1.2</v>
      </c>
      <c r="E10" s="21"/>
      <c r="F10" s="9" t="s">
        <v>21</v>
      </c>
      <c r="G10" s="72" t="s">
        <v>53</v>
      </c>
      <c r="H10" s="39" t="s">
        <v>54</v>
      </c>
      <c r="I10" s="39"/>
      <c r="J10" s="55"/>
      <c r="K10" s="39"/>
      <c r="L10" s="55">
        <v>41973</v>
      </c>
      <c r="M10" s="39"/>
      <c r="N10" s="43" t="s">
        <v>629</v>
      </c>
      <c r="O10" s="43" t="str">
        <f>RIGHT(F10,4)</f>
        <v>IWMI</v>
      </c>
      <c r="P10" s="160" t="s">
        <v>753</v>
      </c>
      <c r="Q10" s="39"/>
      <c r="R10" s="39"/>
      <c r="S10" s="171" t="s">
        <v>1062</v>
      </c>
      <c r="T10" s="170" t="s">
        <v>1063</v>
      </c>
      <c r="U10" s="171" t="s">
        <v>1064</v>
      </c>
      <c r="V10" s="39"/>
      <c r="W10" s="39"/>
      <c r="X10" s="39"/>
      <c r="Y10" s="39"/>
      <c r="Z10" s="39"/>
      <c r="AA10" s="39"/>
      <c r="AB10" s="39" t="s">
        <v>569</v>
      </c>
      <c r="AC10"/>
      <c r="AD10"/>
      <c r="AE10" s="166">
        <f t="shared" si="1"/>
        <v>2407531</v>
      </c>
      <c r="AF10" s="165" t="s">
        <v>864</v>
      </c>
      <c r="AG10" s="163" t="s">
        <v>874</v>
      </c>
      <c r="AH10" s="39"/>
      <c r="AI10" s="39"/>
      <c r="AJ10" s="39"/>
      <c r="AK10" s="39"/>
      <c r="AL10" s="39"/>
      <c r="AM10" s="39"/>
      <c r="AN10" s="39"/>
      <c r="AO10" s="39"/>
      <c r="AP10" s="39"/>
      <c r="AQ10" s="12">
        <v>1428414</v>
      </c>
      <c r="AR10" s="37"/>
      <c r="AS10" s="37">
        <v>979117</v>
      </c>
      <c r="AT10" s="99">
        <f t="shared" si="0"/>
        <v>2407531</v>
      </c>
      <c r="AU10" s="113"/>
      <c r="AV10" s="101"/>
      <c r="AW10" s="101"/>
      <c r="AX10" s="101"/>
      <c r="AY10" s="24"/>
      <c r="AZ10" s="24">
        <v>1</v>
      </c>
      <c r="BA10" s="101"/>
      <c r="BB10" s="101"/>
      <c r="BC10" s="101"/>
      <c r="BD10" s="103"/>
      <c r="BE10" s="48"/>
      <c r="BF10" s="48"/>
      <c r="BG10" s="48"/>
      <c r="BH10" s="48"/>
      <c r="BI10" s="48"/>
      <c r="BJ10" s="48"/>
      <c r="BK10" s="48"/>
      <c r="BL10" s="48"/>
      <c r="BM10" s="48"/>
    </row>
    <row r="11" spans="1:65" ht="50.1" customHeight="1" x14ac:dyDescent="0.25">
      <c r="A11" s="202">
        <v>9</v>
      </c>
      <c r="B11" s="8">
        <v>9</v>
      </c>
      <c r="C11" s="9">
        <v>1</v>
      </c>
      <c r="D11" s="21">
        <v>1.2</v>
      </c>
      <c r="E11" s="21"/>
      <c r="F11" s="9" t="s">
        <v>21</v>
      </c>
      <c r="G11" s="67" t="s">
        <v>58</v>
      </c>
      <c r="H11" s="39" t="s">
        <v>59</v>
      </c>
      <c r="I11" s="39"/>
      <c r="J11" s="55"/>
      <c r="K11" s="39"/>
      <c r="L11" s="55"/>
      <c r="M11" s="39"/>
      <c r="N11" s="43" t="s">
        <v>613</v>
      </c>
      <c r="O11" s="43" t="str">
        <f>RIGHT(F11,4)</f>
        <v>IWMI</v>
      </c>
      <c r="P11" s="160" t="s">
        <v>753</v>
      </c>
      <c r="Q11" s="39"/>
      <c r="R11" s="39"/>
      <c r="S11" s="171" t="s">
        <v>1065</v>
      </c>
      <c r="T11" s="170" t="s">
        <v>1063</v>
      </c>
      <c r="U11" s="171" t="s">
        <v>1066</v>
      </c>
      <c r="V11" s="39"/>
      <c r="W11" s="39"/>
      <c r="X11" s="39"/>
      <c r="Y11" s="39"/>
      <c r="Z11" s="39"/>
      <c r="AA11" s="39"/>
      <c r="AB11" s="39" t="s">
        <v>569</v>
      </c>
      <c r="AC11"/>
      <c r="AD11"/>
      <c r="AE11" s="166">
        <f t="shared" si="1"/>
        <v>124213</v>
      </c>
      <c r="AF11" s="165" t="s">
        <v>864</v>
      </c>
      <c r="AG11" s="163" t="s">
        <v>874</v>
      </c>
      <c r="AH11" s="39"/>
      <c r="AI11" s="39"/>
      <c r="AJ11" s="39"/>
      <c r="AK11" s="39"/>
      <c r="AL11" s="39"/>
      <c r="AM11" s="39"/>
      <c r="AN11" s="39"/>
      <c r="AO11" s="39"/>
      <c r="AP11" s="39"/>
      <c r="AQ11" s="12">
        <v>73697</v>
      </c>
      <c r="AR11" s="37"/>
      <c r="AS11" s="37">
        <v>50516</v>
      </c>
      <c r="AT11" s="99">
        <f t="shared" si="0"/>
        <v>124213</v>
      </c>
      <c r="AU11" s="100"/>
      <c r="AV11" s="48"/>
      <c r="AW11" s="24"/>
      <c r="AX11" s="24"/>
      <c r="AY11" s="24"/>
      <c r="AZ11" s="24">
        <v>1</v>
      </c>
      <c r="BA11" s="24"/>
      <c r="BB11" s="24"/>
      <c r="BC11" s="24"/>
      <c r="BD11" s="34"/>
      <c r="BE11" s="48"/>
      <c r="BF11" s="48"/>
      <c r="BG11" s="48"/>
      <c r="BH11" s="48"/>
      <c r="BI11" s="48"/>
      <c r="BJ11" s="48"/>
      <c r="BK11" s="48"/>
      <c r="BL11" s="48"/>
      <c r="BM11" s="48"/>
    </row>
    <row r="12" spans="1:65" ht="50.1" customHeight="1" x14ac:dyDescent="0.25">
      <c r="A12" s="202">
        <v>10</v>
      </c>
      <c r="B12" s="8">
        <v>10</v>
      </c>
      <c r="C12" s="9">
        <v>1</v>
      </c>
      <c r="D12" s="21">
        <v>1.2</v>
      </c>
      <c r="E12" s="21"/>
      <c r="F12" s="9" t="s">
        <v>41</v>
      </c>
      <c r="G12" s="72" t="s">
        <v>63</v>
      </c>
      <c r="H12" s="39" t="s">
        <v>64</v>
      </c>
      <c r="I12" s="39"/>
      <c r="J12" s="55"/>
      <c r="K12" s="39"/>
      <c r="L12" s="55"/>
      <c r="M12" s="39"/>
      <c r="N12" s="43" t="s">
        <v>630</v>
      </c>
      <c r="O12" s="43" t="str">
        <f>RIGHT(F12,6)</f>
        <v>ICARDA</v>
      </c>
      <c r="P12" s="160" t="s">
        <v>753</v>
      </c>
      <c r="Q12" s="39"/>
      <c r="R12" s="39"/>
      <c r="S12" s="171" t="s">
        <v>1067</v>
      </c>
      <c r="T12" s="172" t="s">
        <v>1068</v>
      </c>
      <c r="U12" s="171" t="s">
        <v>1069</v>
      </c>
      <c r="V12" s="39"/>
      <c r="W12" s="39"/>
      <c r="X12" s="39"/>
      <c r="Y12" s="39"/>
      <c r="Z12" s="39"/>
      <c r="AA12" s="39"/>
      <c r="AB12" s="39" t="s">
        <v>570</v>
      </c>
      <c r="AC12"/>
      <c r="AD12"/>
      <c r="AE12" s="166">
        <f t="shared" si="1"/>
        <v>350000</v>
      </c>
      <c r="AF12" s="165" t="s">
        <v>864</v>
      </c>
      <c r="AG12" s="163" t="s">
        <v>874</v>
      </c>
      <c r="AH12" s="39"/>
      <c r="AI12" s="39"/>
      <c r="AJ12" s="39"/>
      <c r="AK12" s="39"/>
      <c r="AL12" s="39"/>
      <c r="AM12" s="39"/>
      <c r="AN12" s="39"/>
      <c r="AO12" s="39"/>
      <c r="AP12" s="39"/>
      <c r="AQ12" s="107">
        <v>114000</v>
      </c>
      <c r="AR12" s="37">
        <v>118000</v>
      </c>
      <c r="AS12" s="14">
        <v>118000</v>
      </c>
      <c r="AT12" s="99">
        <f t="shared" si="0"/>
        <v>350000</v>
      </c>
      <c r="AU12" s="109"/>
      <c r="AV12" s="16"/>
      <c r="AW12" s="16"/>
      <c r="AX12" s="16"/>
      <c r="AY12" s="16">
        <v>1</v>
      </c>
      <c r="AZ12" s="16"/>
      <c r="BA12" s="16"/>
      <c r="BB12" s="16"/>
      <c r="BC12" s="16"/>
      <c r="BD12" s="18"/>
      <c r="BE12" s="48"/>
      <c r="BF12" s="48"/>
      <c r="BG12" s="48"/>
      <c r="BH12" s="48"/>
      <c r="BI12" s="48"/>
      <c r="BJ12" s="48"/>
      <c r="BK12" s="48"/>
      <c r="BL12" s="48"/>
      <c r="BM12" s="48"/>
    </row>
    <row r="13" spans="1:65" s="23" customFormat="1" ht="50.1" customHeight="1" x14ac:dyDescent="0.25">
      <c r="A13" s="202">
        <v>11</v>
      </c>
      <c r="B13" s="8">
        <v>11</v>
      </c>
      <c r="C13" s="9">
        <v>1</v>
      </c>
      <c r="D13" s="21">
        <v>1.2</v>
      </c>
      <c r="E13" s="21"/>
      <c r="F13" s="9" t="s">
        <v>67</v>
      </c>
      <c r="G13" s="72" t="s">
        <v>68</v>
      </c>
      <c r="H13" s="44" t="s">
        <v>69</v>
      </c>
      <c r="I13" s="44"/>
      <c r="J13" s="55"/>
      <c r="K13" s="44"/>
      <c r="L13" s="55"/>
      <c r="M13" s="44"/>
      <c r="N13" s="43" t="s">
        <v>631</v>
      </c>
      <c r="O13" s="43" t="str">
        <f>RIGHT(F13,7)</f>
        <v>ICRISAT</v>
      </c>
      <c r="P13" s="160" t="s">
        <v>753</v>
      </c>
      <c r="Q13" s="44"/>
      <c r="R13" s="44"/>
      <c r="S13" s="173" t="s">
        <v>1070</v>
      </c>
      <c r="T13" s="174" t="s">
        <v>1063</v>
      </c>
      <c r="U13" s="171" t="s">
        <v>1071</v>
      </c>
      <c r="V13" s="44"/>
      <c r="W13" s="44"/>
      <c r="X13" s="44"/>
      <c r="Y13" s="44"/>
      <c r="Z13" s="44"/>
      <c r="AA13" s="44"/>
      <c r="AB13" s="44" t="s">
        <v>571</v>
      </c>
      <c r="AC13"/>
      <c r="AD13"/>
      <c r="AE13" s="166">
        <f t="shared" si="1"/>
        <v>483000</v>
      </c>
      <c r="AF13" s="165" t="s">
        <v>864</v>
      </c>
      <c r="AG13" s="163" t="s">
        <v>874</v>
      </c>
      <c r="AH13" s="44"/>
      <c r="AI13" s="44"/>
      <c r="AJ13" s="44"/>
      <c r="AK13" s="44"/>
      <c r="AL13" s="44"/>
      <c r="AM13" s="44"/>
      <c r="AN13" s="44"/>
      <c r="AO13" s="44"/>
      <c r="AP13" s="44"/>
      <c r="AQ13" s="107">
        <v>199480</v>
      </c>
      <c r="AR13" s="110"/>
      <c r="AS13" s="37">
        <v>283520</v>
      </c>
      <c r="AT13" s="99">
        <f t="shared" si="0"/>
        <v>483000</v>
      </c>
      <c r="AU13" s="114"/>
      <c r="AV13" s="16"/>
      <c r="AW13" s="15"/>
      <c r="AX13" s="15"/>
      <c r="AY13" s="15"/>
      <c r="AZ13" s="15"/>
      <c r="BA13" s="15"/>
      <c r="BB13" s="15"/>
      <c r="BC13" s="24">
        <v>1</v>
      </c>
      <c r="BD13" s="22"/>
      <c r="BE13" s="72"/>
      <c r="BF13" s="72"/>
      <c r="BG13" s="72"/>
      <c r="BH13" s="72"/>
      <c r="BI13" s="72"/>
      <c r="BJ13" s="72"/>
      <c r="BK13" s="72"/>
      <c r="BL13" s="72"/>
      <c r="BM13" s="72"/>
    </row>
    <row r="14" spans="1:65" ht="50.1" customHeight="1" x14ac:dyDescent="0.25">
      <c r="A14" s="202">
        <v>12</v>
      </c>
      <c r="B14" s="8">
        <v>12</v>
      </c>
      <c r="C14" s="9">
        <v>1</v>
      </c>
      <c r="D14" s="21">
        <v>1.2</v>
      </c>
      <c r="E14" s="21"/>
      <c r="F14" s="9" t="s">
        <v>46</v>
      </c>
      <c r="G14" s="72" t="s">
        <v>72</v>
      </c>
      <c r="H14" s="39" t="s">
        <v>73</v>
      </c>
      <c r="I14" s="39"/>
      <c r="J14" s="55"/>
      <c r="K14" s="39"/>
      <c r="L14" s="55"/>
      <c r="M14" s="39"/>
      <c r="N14" s="43" t="s">
        <v>632</v>
      </c>
      <c r="O14" s="43" t="str">
        <f t="shared" ref="O14:O34" si="2">RIGHT(F14,4)</f>
        <v>FPRI</v>
      </c>
      <c r="P14" s="160" t="s">
        <v>753</v>
      </c>
      <c r="Q14" s="39"/>
      <c r="R14" s="39"/>
      <c r="S14" s="171" t="s">
        <v>1072</v>
      </c>
      <c r="T14" s="172" t="s">
        <v>1073</v>
      </c>
      <c r="U14" s="171" t="s">
        <v>1074</v>
      </c>
      <c r="V14" s="39"/>
      <c r="W14" s="39"/>
      <c r="X14" s="39"/>
      <c r="Y14" s="39"/>
      <c r="Z14" s="39"/>
      <c r="AA14" s="39"/>
      <c r="AB14" s="39" t="s">
        <v>572</v>
      </c>
      <c r="AC14"/>
      <c r="AD14"/>
      <c r="AE14" s="166">
        <f t="shared" si="1"/>
        <v>8340</v>
      </c>
      <c r="AF14" s="165" t="s">
        <v>864</v>
      </c>
      <c r="AG14" s="163" t="s">
        <v>874</v>
      </c>
      <c r="AH14" s="39"/>
      <c r="AI14" s="39"/>
      <c r="AJ14" s="39"/>
      <c r="AK14" s="39"/>
      <c r="AL14" s="39"/>
      <c r="AM14" s="39"/>
      <c r="AN14" s="39"/>
      <c r="AO14" s="39"/>
      <c r="AP14" s="39"/>
      <c r="AQ14" s="107"/>
      <c r="AR14" s="110"/>
      <c r="AS14" s="37">
        <v>8340</v>
      </c>
      <c r="AT14" s="99">
        <f t="shared" si="0"/>
        <v>8340</v>
      </c>
      <c r="AU14" s="114"/>
      <c r="AV14" s="16"/>
      <c r="AW14" s="15"/>
      <c r="AX14" s="15"/>
      <c r="AY14" s="15"/>
      <c r="AZ14" s="15"/>
      <c r="BA14" s="24">
        <v>0.33329999999999999</v>
      </c>
      <c r="BB14" s="24">
        <v>0.33329999999999999</v>
      </c>
      <c r="BC14" s="24">
        <v>0.33329999999999999</v>
      </c>
      <c r="BD14" s="22"/>
      <c r="BE14" s="48"/>
      <c r="BF14" s="48"/>
      <c r="BG14" s="48"/>
      <c r="BH14" s="48"/>
      <c r="BI14" s="48"/>
      <c r="BJ14" s="48"/>
      <c r="BK14" s="48"/>
      <c r="BL14" s="48"/>
      <c r="BM14" s="48"/>
    </row>
    <row r="15" spans="1:65" ht="50.1" customHeight="1" x14ac:dyDescent="0.25">
      <c r="A15" s="202">
        <v>13</v>
      </c>
      <c r="B15" s="8">
        <v>13</v>
      </c>
      <c r="C15" s="9">
        <v>1</v>
      </c>
      <c r="D15" s="21">
        <v>1.3</v>
      </c>
      <c r="E15" s="21"/>
      <c r="F15" s="9" t="s">
        <v>21</v>
      </c>
      <c r="G15" s="72" t="s">
        <v>76</v>
      </c>
      <c r="H15" s="39" t="s">
        <v>59</v>
      </c>
      <c r="I15" s="39"/>
      <c r="J15" s="55"/>
      <c r="K15" s="39"/>
      <c r="L15" s="55"/>
      <c r="M15" s="39"/>
      <c r="N15" s="43" t="s">
        <v>633</v>
      </c>
      <c r="O15" s="43" t="str">
        <f t="shared" si="2"/>
        <v>IWMI</v>
      </c>
      <c r="P15" s="160" t="s">
        <v>753</v>
      </c>
      <c r="Q15" s="39"/>
      <c r="R15" s="39"/>
      <c r="S15" s="171" t="s">
        <v>1075</v>
      </c>
      <c r="T15" s="170" t="s">
        <v>1076</v>
      </c>
      <c r="U15" s="171" t="s">
        <v>1077</v>
      </c>
      <c r="V15" s="39"/>
      <c r="W15" s="39"/>
      <c r="X15" s="39"/>
      <c r="Y15" s="39"/>
      <c r="Z15" s="39"/>
      <c r="AA15" s="39"/>
      <c r="AB15" s="39" t="s">
        <v>573</v>
      </c>
      <c r="AC15"/>
      <c r="AD15"/>
      <c r="AE15" s="166">
        <f t="shared" si="1"/>
        <v>796478</v>
      </c>
      <c r="AF15" s="165" t="s">
        <v>864</v>
      </c>
      <c r="AG15" s="163" t="s">
        <v>874</v>
      </c>
      <c r="AH15" s="39"/>
      <c r="AI15" s="39"/>
      <c r="AJ15" s="39"/>
      <c r="AK15" s="39"/>
      <c r="AL15" s="39"/>
      <c r="AM15" s="39"/>
      <c r="AN15" s="39"/>
      <c r="AO15" s="39"/>
      <c r="AP15" s="39"/>
      <c r="AQ15" s="12">
        <v>472559</v>
      </c>
      <c r="AR15" s="37"/>
      <c r="AS15" s="37">
        <v>323919</v>
      </c>
      <c r="AT15" s="99">
        <f t="shared" si="0"/>
        <v>796478</v>
      </c>
      <c r="AU15" s="100"/>
      <c r="AV15" s="24"/>
      <c r="AW15" s="24"/>
      <c r="AX15" s="24"/>
      <c r="AY15" s="24"/>
      <c r="AZ15" s="24">
        <v>0.7</v>
      </c>
      <c r="BA15" s="24">
        <v>0.3</v>
      </c>
      <c r="BB15" s="24"/>
      <c r="BC15" s="24"/>
      <c r="BD15" s="34"/>
      <c r="BE15" s="48"/>
      <c r="BF15" s="48"/>
      <c r="BG15" s="48"/>
      <c r="BH15" s="48"/>
      <c r="BI15" s="48"/>
      <c r="BJ15" s="48"/>
      <c r="BK15" s="48"/>
      <c r="BL15" s="48"/>
      <c r="BM15" s="48"/>
    </row>
    <row r="16" spans="1:65" ht="50.1" customHeight="1" x14ac:dyDescent="0.25">
      <c r="A16" s="202">
        <v>14</v>
      </c>
      <c r="B16" s="8">
        <v>14</v>
      </c>
      <c r="C16" s="9">
        <v>1</v>
      </c>
      <c r="D16" s="21">
        <v>1.3</v>
      </c>
      <c r="E16" s="21">
        <v>5.0999999999999996</v>
      </c>
      <c r="F16" s="9" t="s">
        <v>32</v>
      </c>
      <c r="G16" s="72" t="s">
        <v>80</v>
      </c>
      <c r="H16" s="49" t="s">
        <v>81</v>
      </c>
      <c r="I16" s="49"/>
      <c r="J16" s="55"/>
      <c r="K16" s="49"/>
      <c r="L16" s="55"/>
      <c r="M16" s="49"/>
      <c r="N16" s="43" t="s">
        <v>734</v>
      </c>
      <c r="O16" s="43" t="str">
        <f t="shared" si="2"/>
        <v>CPWF</v>
      </c>
      <c r="P16" s="160" t="s">
        <v>753</v>
      </c>
      <c r="Q16" s="49"/>
      <c r="R16" s="49"/>
      <c r="S16" s="171" t="s">
        <v>1078</v>
      </c>
      <c r="T16" s="175" t="s">
        <v>1063</v>
      </c>
      <c r="U16" s="171" t="s">
        <v>1079</v>
      </c>
      <c r="V16" s="49"/>
      <c r="W16" s="49"/>
      <c r="X16" s="49"/>
      <c r="Y16" s="49"/>
      <c r="Z16" s="49"/>
      <c r="AA16" s="49"/>
      <c r="AB16" s="49" t="s">
        <v>569</v>
      </c>
      <c r="AC16"/>
      <c r="AD16"/>
      <c r="AE16" s="166">
        <f t="shared" si="1"/>
        <v>291048.69696466951</v>
      </c>
      <c r="AF16" s="165" t="s">
        <v>864</v>
      </c>
      <c r="AG16" s="163" t="s">
        <v>874</v>
      </c>
      <c r="AH16" s="49"/>
      <c r="AI16" s="49"/>
      <c r="AJ16" s="49"/>
      <c r="AK16" s="49"/>
      <c r="AL16" s="49"/>
      <c r="AM16" s="49"/>
      <c r="AN16" s="49"/>
      <c r="AO16" s="49"/>
      <c r="AP16" s="49"/>
      <c r="AQ16" s="12">
        <v>291048.69696466951</v>
      </c>
      <c r="AR16" s="14"/>
      <c r="AS16" s="14"/>
      <c r="AT16" s="99">
        <f t="shared" si="0"/>
        <v>291048.69696466951</v>
      </c>
      <c r="AU16" s="100"/>
      <c r="AV16" s="24"/>
      <c r="AW16" s="24"/>
      <c r="AX16" s="24"/>
      <c r="AY16" s="24"/>
      <c r="AZ16" s="24">
        <v>1</v>
      </c>
      <c r="BA16" s="24"/>
      <c r="BB16" s="24"/>
      <c r="BC16" s="24"/>
      <c r="BD16" s="34"/>
      <c r="BE16" s="48"/>
      <c r="BF16" s="48"/>
      <c r="BG16" s="48"/>
      <c r="BH16" s="48"/>
      <c r="BI16" s="48"/>
      <c r="BJ16" s="48"/>
      <c r="BK16" s="48"/>
      <c r="BL16" s="48"/>
      <c r="BM16" s="48"/>
    </row>
    <row r="17" spans="1:65" ht="50.1" customHeight="1" x14ac:dyDescent="0.25">
      <c r="A17" s="202">
        <v>15</v>
      </c>
      <c r="B17" s="8">
        <v>15</v>
      </c>
      <c r="C17" s="9">
        <v>1</v>
      </c>
      <c r="D17" s="21">
        <v>1.3</v>
      </c>
      <c r="E17" s="21">
        <v>4.2</v>
      </c>
      <c r="F17" s="9" t="s">
        <v>32</v>
      </c>
      <c r="G17" s="72" t="s">
        <v>84</v>
      </c>
      <c r="H17" s="49" t="s">
        <v>85</v>
      </c>
      <c r="I17" s="49"/>
      <c r="J17" s="55"/>
      <c r="K17" s="49"/>
      <c r="L17" s="55"/>
      <c r="M17" s="49"/>
      <c r="N17" s="43" t="s">
        <v>634</v>
      </c>
      <c r="O17" s="43" t="str">
        <f t="shared" si="2"/>
        <v>CPWF</v>
      </c>
      <c r="P17" s="160" t="s">
        <v>753</v>
      </c>
      <c r="Q17" s="49"/>
      <c r="R17" s="49"/>
      <c r="S17" s="171" t="s">
        <v>1080</v>
      </c>
      <c r="T17" s="172" t="s">
        <v>1063</v>
      </c>
      <c r="U17" s="171" t="s">
        <v>1081</v>
      </c>
      <c r="V17" s="49"/>
      <c r="W17" s="49"/>
      <c r="X17" s="49"/>
      <c r="Y17" s="49"/>
      <c r="Z17" s="49"/>
      <c r="AA17" s="49"/>
      <c r="AB17" s="49" t="s">
        <v>569</v>
      </c>
      <c r="AC17"/>
      <c r="AD17"/>
      <c r="AE17" s="166">
        <f t="shared" si="1"/>
        <v>473153.09931723424</v>
      </c>
      <c r="AF17" s="165" t="s">
        <v>864</v>
      </c>
      <c r="AG17" s="163" t="s">
        <v>874</v>
      </c>
      <c r="AH17" s="49"/>
      <c r="AI17" s="49"/>
      <c r="AJ17" s="49"/>
      <c r="AK17" s="49"/>
      <c r="AL17" s="49"/>
      <c r="AM17" s="49"/>
      <c r="AN17" s="49"/>
      <c r="AO17" s="49"/>
      <c r="AP17" s="49"/>
      <c r="AQ17" s="12">
        <v>473153.09931723424</v>
      </c>
      <c r="AR17" s="14"/>
      <c r="AS17" s="14"/>
      <c r="AT17" s="99">
        <f t="shared" si="0"/>
        <v>473153.09931723424</v>
      </c>
      <c r="AU17" s="100"/>
      <c r="AV17" s="24"/>
      <c r="AW17" s="24"/>
      <c r="AX17" s="24"/>
      <c r="AY17" s="24"/>
      <c r="AZ17" s="24">
        <v>1</v>
      </c>
      <c r="BA17" s="24"/>
      <c r="BB17" s="24"/>
      <c r="BC17" s="24"/>
      <c r="BD17" s="34"/>
      <c r="BE17" s="48"/>
      <c r="BF17" s="48"/>
      <c r="BG17" s="48"/>
      <c r="BH17" s="48"/>
      <c r="BI17" s="48"/>
      <c r="BJ17" s="48"/>
      <c r="BK17" s="48"/>
      <c r="BL17" s="48"/>
      <c r="BM17" s="48"/>
    </row>
    <row r="18" spans="1:65" ht="50.1" customHeight="1" x14ac:dyDescent="0.25">
      <c r="A18" s="202">
        <v>16</v>
      </c>
      <c r="B18" s="8">
        <v>16</v>
      </c>
      <c r="C18" s="9">
        <v>1</v>
      </c>
      <c r="D18" s="21">
        <v>1.3</v>
      </c>
      <c r="E18" s="21">
        <v>4.2</v>
      </c>
      <c r="F18" s="9" t="s">
        <v>32</v>
      </c>
      <c r="G18" s="72" t="s">
        <v>88</v>
      </c>
      <c r="H18" s="49" t="s">
        <v>89</v>
      </c>
      <c r="I18" s="49"/>
      <c r="J18" s="55"/>
      <c r="K18" s="49"/>
      <c r="L18" s="55"/>
      <c r="M18" s="49"/>
      <c r="N18" s="43" t="s">
        <v>635</v>
      </c>
      <c r="O18" s="43" t="str">
        <f t="shared" si="2"/>
        <v>CPWF</v>
      </c>
      <c r="P18" s="160" t="s">
        <v>753</v>
      </c>
      <c r="Q18" s="49"/>
      <c r="R18" s="49"/>
      <c r="S18" s="171" t="s">
        <v>1082</v>
      </c>
      <c r="T18" s="172" t="s">
        <v>1063</v>
      </c>
      <c r="U18" s="171" t="s">
        <v>1081</v>
      </c>
      <c r="V18" s="49"/>
      <c r="W18" s="49"/>
      <c r="X18" s="49"/>
      <c r="Y18" s="49"/>
      <c r="Z18" s="49"/>
      <c r="AA18" s="49"/>
      <c r="AB18" s="49" t="s">
        <v>569</v>
      </c>
      <c r="AC18"/>
      <c r="AD18"/>
      <c r="AE18" s="166">
        <f t="shared" si="1"/>
        <v>383092.68129165878</v>
      </c>
      <c r="AF18" s="165" t="s">
        <v>864</v>
      </c>
      <c r="AG18" s="163" t="s">
        <v>874</v>
      </c>
      <c r="AH18" s="49"/>
      <c r="AI18" s="49"/>
      <c r="AJ18" s="49"/>
      <c r="AK18" s="49"/>
      <c r="AL18" s="49"/>
      <c r="AM18" s="49"/>
      <c r="AN18" s="49"/>
      <c r="AO18" s="49"/>
      <c r="AP18" s="49"/>
      <c r="AQ18" s="12">
        <v>383092.68129165878</v>
      </c>
      <c r="AR18" s="14"/>
      <c r="AS18" s="14"/>
      <c r="AT18" s="99">
        <f t="shared" si="0"/>
        <v>383092.68129165878</v>
      </c>
      <c r="AU18" s="100"/>
      <c r="AV18" s="24"/>
      <c r="AW18" s="24"/>
      <c r="AX18" s="24"/>
      <c r="AY18" s="24"/>
      <c r="AZ18" s="24">
        <v>1</v>
      </c>
      <c r="BA18" s="24"/>
      <c r="BB18" s="24"/>
      <c r="BC18" s="24"/>
      <c r="BD18" s="34"/>
      <c r="BE18" s="48"/>
      <c r="BF18" s="48"/>
      <c r="BG18" s="48"/>
      <c r="BH18" s="48"/>
      <c r="BI18" s="48"/>
      <c r="BJ18" s="48"/>
      <c r="BK18" s="48"/>
      <c r="BL18" s="48"/>
      <c r="BM18" s="48"/>
    </row>
    <row r="19" spans="1:65" ht="50.1" customHeight="1" x14ac:dyDescent="0.25">
      <c r="A19" s="202">
        <v>17</v>
      </c>
      <c r="B19" s="8">
        <v>17</v>
      </c>
      <c r="C19" s="9">
        <v>1</v>
      </c>
      <c r="D19" s="21">
        <v>1.3</v>
      </c>
      <c r="E19" s="21">
        <v>4.2</v>
      </c>
      <c r="F19" s="9" t="s">
        <v>32</v>
      </c>
      <c r="G19" s="72" t="s">
        <v>92</v>
      </c>
      <c r="H19" s="49" t="s">
        <v>93</v>
      </c>
      <c r="I19" s="49"/>
      <c r="J19" s="55"/>
      <c r="K19" s="49"/>
      <c r="L19" s="55"/>
      <c r="M19" s="49"/>
      <c r="N19" s="43" t="s">
        <v>636</v>
      </c>
      <c r="O19" s="43" t="str">
        <f t="shared" si="2"/>
        <v>CPWF</v>
      </c>
      <c r="P19" s="160" t="s">
        <v>753</v>
      </c>
      <c r="Q19" s="49"/>
      <c r="R19" s="49"/>
      <c r="S19" s="171" t="s">
        <v>1083</v>
      </c>
      <c r="T19" s="172" t="s">
        <v>1063</v>
      </c>
      <c r="U19" s="171" t="s">
        <v>1081</v>
      </c>
      <c r="V19" s="49"/>
      <c r="W19" s="49"/>
      <c r="X19" s="49"/>
      <c r="Y19" s="49"/>
      <c r="Z19" s="49"/>
      <c r="AA19" s="49"/>
      <c r="AB19" s="49" t="s">
        <v>569</v>
      </c>
      <c r="AC19"/>
      <c r="AD19"/>
      <c r="AE19" s="166">
        <f t="shared" si="1"/>
        <v>332959.83948640962</v>
      </c>
      <c r="AF19" s="165" t="s">
        <v>864</v>
      </c>
      <c r="AG19" s="163" t="s">
        <v>874</v>
      </c>
      <c r="AH19" s="49"/>
      <c r="AI19" s="49"/>
      <c r="AJ19" s="49"/>
      <c r="AK19" s="49"/>
      <c r="AL19" s="49"/>
      <c r="AM19" s="49"/>
      <c r="AN19" s="49"/>
      <c r="AO19" s="49"/>
      <c r="AP19" s="49"/>
      <c r="AQ19" s="12">
        <v>332959.83948640962</v>
      </c>
      <c r="AR19" s="14"/>
      <c r="AS19" s="14"/>
      <c r="AT19" s="99">
        <f t="shared" si="0"/>
        <v>332959.83948640962</v>
      </c>
      <c r="AU19" s="100"/>
      <c r="AV19" s="24"/>
      <c r="AW19" s="24"/>
      <c r="AX19" s="24"/>
      <c r="AY19" s="24"/>
      <c r="AZ19" s="24">
        <v>1</v>
      </c>
      <c r="BA19" s="24"/>
      <c r="BB19" s="24"/>
      <c r="BC19" s="24"/>
      <c r="BD19" s="34"/>
      <c r="BE19" s="48"/>
      <c r="BF19" s="48"/>
      <c r="BG19" s="48"/>
      <c r="BH19" s="48"/>
      <c r="BI19" s="48"/>
      <c r="BJ19" s="48"/>
      <c r="BK19" s="48"/>
      <c r="BL19" s="48"/>
      <c r="BM19" s="48"/>
    </row>
    <row r="20" spans="1:65" ht="50.1" customHeight="1" x14ac:dyDescent="0.25">
      <c r="A20" s="202">
        <v>18</v>
      </c>
      <c r="B20" s="8">
        <v>18</v>
      </c>
      <c r="C20" s="9">
        <v>1</v>
      </c>
      <c r="D20" s="21">
        <v>1.3</v>
      </c>
      <c r="E20" s="21"/>
      <c r="F20" s="9" t="s">
        <v>46</v>
      </c>
      <c r="G20" s="72" t="s">
        <v>96</v>
      </c>
      <c r="H20" s="39" t="s">
        <v>97</v>
      </c>
      <c r="I20" s="39"/>
      <c r="J20" s="55"/>
      <c r="K20" s="39"/>
      <c r="L20" s="55"/>
      <c r="M20" s="39"/>
      <c r="N20" s="43" t="s">
        <v>637</v>
      </c>
      <c r="O20" s="43" t="str">
        <f t="shared" si="2"/>
        <v>FPRI</v>
      </c>
      <c r="P20" s="160" t="s">
        <v>753</v>
      </c>
      <c r="Q20" s="39"/>
      <c r="R20" s="39"/>
      <c r="S20" s="171" t="s">
        <v>1084</v>
      </c>
      <c r="T20" s="172" t="s">
        <v>1063</v>
      </c>
      <c r="U20" s="171" t="s">
        <v>1085</v>
      </c>
      <c r="V20" s="39"/>
      <c r="W20" s="39"/>
      <c r="X20" s="39"/>
      <c r="Y20" s="39"/>
      <c r="Z20" s="39"/>
      <c r="AA20" s="39"/>
      <c r="AB20" s="49" t="s">
        <v>569</v>
      </c>
      <c r="AC20"/>
      <c r="AD20"/>
      <c r="AE20" s="166">
        <f t="shared" si="1"/>
        <v>165575</v>
      </c>
      <c r="AF20" s="165" t="s">
        <v>864</v>
      </c>
      <c r="AG20" s="163" t="s">
        <v>874</v>
      </c>
      <c r="AH20" s="39"/>
      <c r="AI20" s="39"/>
      <c r="AJ20" s="39"/>
      <c r="AK20" s="39"/>
      <c r="AL20" s="39"/>
      <c r="AM20" s="39"/>
      <c r="AN20" s="39"/>
      <c r="AO20" s="39"/>
      <c r="AP20" s="39"/>
      <c r="AQ20" s="107">
        <v>165575</v>
      </c>
      <c r="AR20" s="110"/>
      <c r="AS20" s="37"/>
      <c r="AT20" s="99">
        <f t="shared" si="0"/>
        <v>165575</v>
      </c>
      <c r="AU20" s="109"/>
      <c r="AV20" s="16"/>
      <c r="AW20" s="16"/>
      <c r="AX20" s="16"/>
      <c r="AY20" s="16"/>
      <c r="AZ20" s="16">
        <v>1</v>
      </c>
      <c r="BA20" s="16"/>
      <c r="BB20" s="16"/>
      <c r="BC20" s="16"/>
      <c r="BD20" s="18"/>
      <c r="BE20" s="48"/>
      <c r="BF20" s="48"/>
      <c r="BG20" s="48"/>
      <c r="BH20" s="48"/>
      <c r="BI20" s="48"/>
      <c r="BJ20" s="48"/>
      <c r="BK20" s="48"/>
      <c r="BL20" s="48"/>
      <c r="BM20" s="48"/>
    </row>
    <row r="21" spans="1:65" ht="50.1" customHeight="1" x14ac:dyDescent="0.25">
      <c r="A21" s="202">
        <v>19</v>
      </c>
      <c r="B21" s="8">
        <v>19</v>
      </c>
      <c r="C21" s="9">
        <v>2</v>
      </c>
      <c r="D21" s="115">
        <v>2</v>
      </c>
      <c r="E21" s="116"/>
      <c r="F21" s="9" t="s">
        <v>21</v>
      </c>
      <c r="G21" s="72" t="s">
        <v>100</v>
      </c>
      <c r="H21" s="39" t="s">
        <v>101</v>
      </c>
      <c r="I21" s="39"/>
      <c r="J21" s="55"/>
      <c r="K21" s="39"/>
      <c r="L21" s="55"/>
      <c r="M21" s="39"/>
      <c r="N21" s="43" t="s">
        <v>638</v>
      </c>
      <c r="O21" s="43" t="str">
        <f t="shared" si="2"/>
        <v>IWMI</v>
      </c>
      <c r="P21" s="160" t="s">
        <v>753</v>
      </c>
      <c r="Q21" s="39"/>
      <c r="R21" s="39"/>
      <c r="S21" s="171" t="s">
        <v>1086</v>
      </c>
      <c r="T21" s="176" t="s">
        <v>17</v>
      </c>
      <c r="U21"/>
      <c r="V21" s="39"/>
      <c r="W21" s="39"/>
      <c r="X21" s="39"/>
      <c r="Y21" s="39"/>
      <c r="Z21" s="39"/>
      <c r="AA21" s="39"/>
      <c r="AB21" s="39" t="s">
        <v>571</v>
      </c>
      <c r="AC21"/>
      <c r="AD21"/>
      <c r="AE21" s="166">
        <f t="shared" si="1"/>
        <v>18922</v>
      </c>
      <c r="AF21" s="165" t="s">
        <v>864</v>
      </c>
      <c r="AG21" s="163" t="s">
        <v>874</v>
      </c>
      <c r="AH21" s="39"/>
      <c r="AI21" s="39"/>
      <c r="AJ21" s="39"/>
      <c r="AK21" s="39"/>
      <c r="AL21" s="39"/>
      <c r="AM21" s="39"/>
      <c r="AN21" s="39"/>
      <c r="AO21" s="39"/>
      <c r="AP21" s="39"/>
      <c r="AQ21" s="117">
        <v>14922</v>
      </c>
      <c r="AR21" s="118">
        <v>0</v>
      </c>
      <c r="AS21" s="118">
        <v>4000</v>
      </c>
      <c r="AT21" s="99">
        <f t="shared" si="0"/>
        <v>18922</v>
      </c>
      <c r="AU21" s="104"/>
      <c r="AV21" s="119"/>
      <c r="AW21" s="119"/>
      <c r="AX21" s="119"/>
      <c r="AY21" s="119"/>
      <c r="AZ21" s="119"/>
      <c r="BA21" s="119"/>
      <c r="BB21" s="119"/>
      <c r="BC21" s="16">
        <v>1</v>
      </c>
      <c r="BD21" s="106"/>
      <c r="BE21" s="48"/>
      <c r="BF21" s="48"/>
      <c r="BG21" s="48"/>
      <c r="BH21" s="48"/>
      <c r="BI21" s="48"/>
      <c r="BJ21" s="48"/>
      <c r="BK21" s="48"/>
      <c r="BL21" s="48"/>
      <c r="BM21" s="48"/>
    </row>
    <row r="22" spans="1:65" ht="50.1" customHeight="1" x14ac:dyDescent="0.25">
      <c r="A22" s="202">
        <v>20</v>
      </c>
      <c r="B22" s="8">
        <v>20</v>
      </c>
      <c r="C22" s="9">
        <v>2</v>
      </c>
      <c r="D22" s="115">
        <v>2</v>
      </c>
      <c r="E22" s="116"/>
      <c r="F22" s="9" t="s">
        <v>105</v>
      </c>
      <c r="G22" s="72" t="s">
        <v>106</v>
      </c>
      <c r="H22" s="45" t="s">
        <v>107</v>
      </c>
      <c r="I22" s="45"/>
      <c r="J22" s="55"/>
      <c r="K22" s="45"/>
      <c r="L22" s="55"/>
      <c r="M22" s="45"/>
      <c r="N22" s="43" t="s">
        <v>639</v>
      </c>
      <c r="O22" s="43" t="str">
        <f t="shared" si="2"/>
        <v>CIAT</v>
      </c>
      <c r="P22" s="160" t="s">
        <v>753</v>
      </c>
      <c r="Q22" s="45"/>
      <c r="R22" s="45"/>
      <c r="S22" s="178" t="s">
        <v>1087</v>
      </c>
      <c r="T22" s="179" t="s">
        <v>17</v>
      </c>
      <c r="U22"/>
      <c r="V22" s="45"/>
      <c r="W22" s="45"/>
      <c r="X22" s="45"/>
      <c r="Y22" s="45"/>
      <c r="Z22" s="45"/>
      <c r="AA22" s="45"/>
      <c r="AB22" s="163" t="s">
        <v>761</v>
      </c>
      <c r="AC22"/>
      <c r="AD22"/>
      <c r="AE22" s="166">
        <f t="shared" si="1"/>
        <v>250631</v>
      </c>
      <c r="AF22" s="165" t="s">
        <v>864</v>
      </c>
      <c r="AG22" s="163" t="s">
        <v>874</v>
      </c>
      <c r="AH22" s="45"/>
      <c r="AI22" s="45"/>
      <c r="AJ22" s="45"/>
      <c r="AK22" s="45"/>
      <c r="AL22" s="45"/>
      <c r="AM22" s="45"/>
      <c r="AN22" s="45"/>
      <c r="AO22" s="45"/>
      <c r="AP22" s="45"/>
      <c r="AQ22" s="12">
        <v>250631</v>
      </c>
      <c r="AR22" s="37"/>
      <c r="AS22" s="37"/>
      <c r="AT22" s="99">
        <f t="shared" si="0"/>
        <v>250631</v>
      </c>
      <c r="AU22" s="120"/>
      <c r="AV22" s="121"/>
      <c r="AW22" s="121"/>
      <c r="AX22" s="121"/>
      <c r="AY22" s="121"/>
      <c r="AZ22" s="121"/>
      <c r="BA22" s="121"/>
      <c r="BB22" s="121"/>
      <c r="BC22" s="121"/>
      <c r="BD22" s="122">
        <v>1</v>
      </c>
      <c r="BE22" s="48"/>
      <c r="BF22" s="48"/>
      <c r="BG22" s="48"/>
      <c r="BH22" s="48"/>
      <c r="BI22" s="48"/>
      <c r="BJ22" s="48"/>
      <c r="BK22" s="48"/>
      <c r="BL22" s="48"/>
      <c r="BM22" s="48"/>
    </row>
    <row r="23" spans="1:65" ht="50.1" customHeight="1" x14ac:dyDescent="0.25">
      <c r="A23" s="202">
        <v>21</v>
      </c>
      <c r="B23" s="8">
        <v>21</v>
      </c>
      <c r="C23" s="9">
        <v>2</v>
      </c>
      <c r="D23" s="115">
        <v>2</v>
      </c>
      <c r="E23" s="116"/>
      <c r="F23" s="9" t="s">
        <v>105</v>
      </c>
      <c r="G23" s="72" t="s">
        <v>110</v>
      </c>
      <c r="H23" s="45" t="s">
        <v>111</v>
      </c>
      <c r="I23" s="45"/>
      <c r="J23" s="55"/>
      <c r="K23" s="45"/>
      <c r="L23" s="55"/>
      <c r="M23" s="45"/>
      <c r="N23" s="43" t="s">
        <v>640</v>
      </c>
      <c r="O23" s="43" t="str">
        <f t="shared" si="2"/>
        <v>CIAT</v>
      </c>
      <c r="P23" s="160" t="s">
        <v>753</v>
      </c>
      <c r="Q23" s="45"/>
      <c r="R23" s="45"/>
      <c r="S23" s="178" t="s">
        <v>1088</v>
      </c>
      <c r="T23" s="179" t="s">
        <v>1089</v>
      </c>
      <c r="U23"/>
      <c r="V23" s="45"/>
      <c r="W23" s="45"/>
      <c r="X23" s="45"/>
      <c r="Y23" s="45"/>
      <c r="Z23" s="45"/>
      <c r="AA23" s="45"/>
      <c r="AB23" s="45" t="s">
        <v>574</v>
      </c>
      <c r="AC23"/>
      <c r="AD23"/>
      <c r="AE23" s="166">
        <f t="shared" si="1"/>
        <v>75000</v>
      </c>
      <c r="AF23" s="165" t="s">
        <v>864</v>
      </c>
      <c r="AG23" s="163" t="s">
        <v>874</v>
      </c>
      <c r="AH23" s="45"/>
      <c r="AI23" s="45"/>
      <c r="AJ23" s="45"/>
      <c r="AK23" s="45"/>
      <c r="AL23" s="45"/>
      <c r="AM23" s="45"/>
      <c r="AN23" s="45"/>
      <c r="AO23" s="45"/>
      <c r="AP23" s="45"/>
      <c r="AQ23" s="12">
        <v>75000</v>
      </c>
      <c r="AR23" s="37"/>
      <c r="AS23" s="37"/>
      <c r="AT23" s="99">
        <f t="shared" si="0"/>
        <v>75000</v>
      </c>
      <c r="AU23" s="120">
        <v>0.33</v>
      </c>
      <c r="AV23" s="121">
        <v>0.34</v>
      </c>
      <c r="AW23" s="121">
        <v>0.33</v>
      </c>
      <c r="AX23" s="121"/>
      <c r="AY23" s="121"/>
      <c r="AZ23" s="121"/>
      <c r="BA23" s="121"/>
      <c r="BB23" s="121"/>
      <c r="BC23" s="121"/>
      <c r="BD23" s="122"/>
      <c r="BE23" s="48"/>
      <c r="BF23" s="48"/>
      <c r="BG23" s="48"/>
      <c r="BH23" s="48"/>
      <c r="BI23" s="48"/>
      <c r="BJ23" s="48"/>
      <c r="BK23" s="48"/>
      <c r="BL23" s="48"/>
      <c r="BM23" s="48"/>
    </row>
    <row r="24" spans="1:65" ht="50.1" customHeight="1" x14ac:dyDescent="0.25">
      <c r="A24" s="202">
        <v>22</v>
      </c>
      <c r="B24" s="8">
        <v>22</v>
      </c>
      <c r="C24" s="9">
        <v>2</v>
      </c>
      <c r="D24" s="8">
        <v>2.1</v>
      </c>
      <c r="E24" s="8"/>
      <c r="F24" s="9" t="s">
        <v>114</v>
      </c>
      <c r="G24" s="72" t="s">
        <v>115</v>
      </c>
      <c r="H24" s="46" t="s">
        <v>116</v>
      </c>
      <c r="I24" s="46"/>
      <c r="J24" s="55"/>
      <c r="K24" s="46"/>
      <c r="L24" s="55"/>
      <c r="M24" s="46"/>
      <c r="N24" s="43" t="s">
        <v>615</v>
      </c>
      <c r="O24" s="43" t="str">
        <f t="shared" si="2"/>
        <v>IITA</v>
      </c>
      <c r="P24" s="160" t="s">
        <v>753</v>
      </c>
      <c r="Q24" s="46"/>
      <c r="R24" s="46"/>
      <c r="S24" s="180" t="s">
        <v>1090</v>
      </c>
      <c r="T24" s="179" t="s">
        <v>1060</v>
      </c>
      <c r="U24" s="181" t="s">
        <v>1091</v>
      </c>
      <c r="V24" s="46"/>
      <c r="W24" s="46"/>
      <c r="X24" s="46"/>
      <c r="Y24" s="46"/>
      <c r="Z24" s="46"/>
      <c r="AA24" s="46"/>
      <c r="AB24" s="46" t="s">
        <v>566</v>
      </c>
      <c r="AC24"/>
      <c r="AD24"/>
      <c r="AE24" s="166">
        <f t="shared" si="1"/>
        <v>57750</v>
      </c>
      <c r="AF24" s="165" t="s">
        <v>864</v>
      </c>
      <c r="AG24" s="163" t="s">
        <v>874</v>
      </c>
      <c r="AH24" s="46"/>
      <c r="AI24" s="46"/>
      <c r="AJ24" s="46"/>
      <c r="AK24" s="46"/>
      <c r="AL24" s="46"/>
      <c r="AM24" s="46"/>
      <c r="AN24" s="46"/>
      <c r="AO24" s="46"/>
      <c r="AP24" s="46"/>
      <c r="AQ24" s="12">
        <v>57750</v>
      </c>
      <c r="AR24" s="37"/>
      <c r="AS24" s="37"/>
      <c r="AT24" s="99">
        <f t="shared" si="0"/>
        <v>57750</v>
      </c>
      <c r="AU24" s="123"/>
      <c r="AV24" s="26">
        <v>1</v>
      </c>
      <c r="AW24" s="26"/>
      <c r="AX24" s="26"/>
      <c r="AY24" s="26"/>
      <c r="AZ24" s="26"/>
      <c r="BA24" s="26"/>
      <c r="BB24" s="26"/>
      <c r="BC24" s="26"/>
      <c r="BD24" s="27"/>
      <c r="BE24" s="48"/>
      <c r="BF24" s="48"/>
      <c r="BG24" s="48"/>
      <c r="BH24" s="48"/>
      <c r="BI24" s="48"/>
      <c r="BJ24" s="48"/>
      <c r="BK24" s="48"/>
      <c r="BL24" s="48"/>
      <c r="BM24" s="48"/>
    </row>
    <row r="25" spans="1:65" ht="50.1" customHeight="1" x14ac:dyDescent="0.25">
      <c r="A25" s="202">
        <v>23</v>
      </c>
      <c r="B25" s="8">
        <v>23</v>
      </c>
      <c r="C25" s="9">
        <v>2</v>
      </c>
      <c r="D25" s="8">
        <v>2.1</v>
      </c>
      <c r="E25" s="8"/>
      <c r="F25" s="9" t="s">
        <v>114</v>
      </c>
      <c r="G25" s="72" t="s">
        <v>119</v>
      </c>
      <c r="H25" s="46" t="s">
        <v>120</v>
      </c>
      <c r="I25" s="46"/>
      <c r="J25" s="55"/>
      <c r="K25" s="46"/>
      <c r="L25" s="55"/>
      <c r="M25" s="46"/>
      <c r="N25" s="43" t="s">
        <v>641</v>
      </c>
      <c r="O25" s="43" t="str">
        <f t="shared" si="2"/>
        <v>IITA</v>
      </c>
      <c r="P25" s="160" t="s">
        <v>753</v>
      </c>
      <c r="Q25" s="46"/>
      <c r="R25" s="46"/>
      <c r="S25" s="180" t="s">
        <v>1092</v>
      </c>
      <c r="T25" s="182" t="s">
        <v>1052</v>
      </c>
      <c r="U25" s="183" t="s">
        <v>1093</v>
      </c>
      <c r="V25" s="46"/>
      <c r="W25" s="46"/>
      <c r="X25" s="46"/>
      <c r="Y25" s="46"/>
      <c r="Z25" s="46"/>
      <c r="AA25" s="46"/>
      <c r="AB25" s="46" t="s">
        <v>566</v>
      </c>
      <c r="AC25"/>
      <c r="AD25"/>
      <c r="AE25" s="166">
        <f t="shared" si="1"/>
        <v>21000</v>
      </c>
      <c r="AF25" s="165" t="s">
        <v>864</v>
      </c>
      <c r="AG25" s="163" t="s">
        <v>874</v>
      </c>
      <c r="AH25" s="46"/>
      <c r="AI25" s="46"/>
      <c r="AJ25" s="46"/>
      <c r="AK25" s="46"/>
      <c r="AL25" s="46"/>
      <c r="AM25" s="46"/>
      <c r="AN25" s="46"/>
      <c r="AO25" s="46"/>
      <c r="AP25" s="46"/>
      <c r="AQ25" s="12">
        <v>21000</v>
      </c>
      <c r="AR25" s="37"/>
      <c r="AS25" s="37"/>
      <c r="AT25" s="99">
        <f t="shared" si="0"/>
        <v>21000</v>
      </c>
      <c r="AU25" s="123"/>
      <c r="AV25" s="26">
        <v>1</v>
      </c>
      <c r="AW25" s="26"/>
      <c r="AX25" s="26"/>
      <c r="AY25" s="26"/>
      <c r="AZ25" s="26"/>
      <c r="BA25" s="26"/>
      <c r="BB25" s="26"/>
      <c r="BC25" s="26"/>
      <c r="BD25" s="27"/>
      <c r="BE25" s="48"/>
      <c r="BF25" s="48"/>
      <c r="BG25" s="48"/>
      <c r="BH25" s="48"/>
      <c r="BI25" s="48"/>
      <c r="BJ25" s="48"/>
      <c r="BK25" s="48"/>
      <c r="BL25" s="48"/>
      <c r="BM25" s="48"/>
    </row>
    <row r="26" spans="1:65" ht="50.1" customHeight="1" x14ac:dyDescent="0.25">
      <c r="A26" s="202">
        <v>24</v>
      </c>
      <c r="B26" s="8">
        <v>24</v>
      </c>
      <c r="C26" s="9">
        <v>2</v>
      </c>
      <c r="D26" s="8">
        <v>2.1</v>
      </c>
      <c r="E26" s="8"/>
      <c r="F26" s="9" t="s">
        <v>114</v>
      </c>
      <c r="G26" s="72" t="s">
        <v>123</v>
      </c>
      <c r="H26" s="46" t="s">
        <v>124</v>
      </c>
      <c r="I26" s="46"/>
      <c r="J26" s="55"/>
      <c r="K26" s="46"/>
      <c r="L26" s="56">
        <v>2013</v>
      </c>
      <c r="M26" s="46"/>
      <c r="N26" s="43" t="s">
        <v>642</v>
      </c>
      <c r="O26" s="43" t="str">
        <f t="shared" si="2"/>
        <v>IITA</v>
      </c>
      <c r="P26" s="160" t="s">
        <v>753</v>
      </c>
      <c r="Q26" s="46"/>
      <c r="R26" s="46"/>
      <c r="S26" s="180" t="s">
        <v>1094</v>
      </c>
      <c r="T26" s="182" t="s">
        <v>1052</v>
      </c>
      <c r="U26" s="183" t="s">
        <v>1093</v>
      </c>
      <c r="V26" s="46"/>
      <c r="W26" s="46"/>
      <c r="X26" s="46"/>
      <c r="Y26" s="46"/>
      <c r="Z26" s="46"/>
      <c r="AA26" s="46"/>
      <c r="AB26" s="46" t="s">
        <v>566</v>
      </c>
      <c r="AC26"/>
      <c r="AD26"/>
      <c r="AE26" s="166">
        <f t="shared" si="1"/>
        <v>88200</v>
      </c>
      <c r="AF26" s="165" t="s">
        <v>864</v>
      </c>
      <c r="AG26" s="163" t="s">
        <v>874</v>
      </c>
      <c r="AH26" s="46"/>
      <c r="AI26" s="46"/>
      <c r="AJ26" s="46"/>
      <c r="AK26" s="46"/>
      <c r="AL26" s="46"/>
      <c r="AM26" s="46"/>
      <c r="AN26" s="46"/>
      <c r="AO26" s="46"/>
      <c r="AP26" s="46"/>
      <c r="AQ26" s="12"/>
      <c r="AR26" s="37"/>
      <c r="AS26" s="37">
        <v>88200</v>
      </c>
      <c r="AT26" s="99">
        <f t="shared" si="0"/>
        <v>88200</v>
      </c>
      <c r="AU26" s="123"/>
      <c r="AV26" s="26">
        <v>1</v>
      </c>
      <c r="AW26" s="26"/>
      <c r="AX26" s="26"/>
      <c r="AY26" s="26"/>
      <c r="AZ26" s="26"/>
      <c r="BA26" s="26"/>
      <c r="BB26" s="26"/>
      <c r="BC26" s="26"/>
      <c r="BD26" s="27"/>
      <c r="BE26" s="48"/>
      <c r="BF26" s="48"/>
      <c r="BG26" s="48"/>
      <c r="BH26" s="48"/>
      <c r="BI26" s="48"/>
      <c r="BJ26" s="48"/>
      <c r="BK26" s="48"/>
      <c r="BL26" s="48"/>
      <c r="BM26" s="48"/>
    </row>
    <row r="27" spans="1:65" ht="50.1" customHeight="1" x14ac:dyDescent="0.25">
      <c r="A27" s="202">
        <v>25</v>
      </c>
      <c r="B27" s="8">
        <v>25</v>
      </c>
      <c r="C27" s="9">
        <v>2</v>
      </c>
      <c r="D27" s="8">
        <v>2.1</v>
      </c>
      <c r="E27" s="8"/>
      <c r="F27" s="9" t="s">
        <v>114</v>
      </c>
      <c r="G27" s="72" t="s">
        <v>127</v>
      </c>
      <c r="H27" s="46" t="s">
        <v>128</v>
      </c>
      <c r="I27" s="46"/>
      <c r="J27" s="55"/>
      <c r="K27" s="46"/>
      <c r="L27" s="56">
        <v>2014</v>
      </c>
      <c r="M27" s="46"/>
      <c r="N27" s="43" t="s">
        <v>643</v>
      </c>
      <c r="O27" s="43" t="str">
        <f t="shared" si="2"/>
        <v>IITA</v>
      </c>
      <c r="P27" s="160" t="s">
        <v>753</v>
      </c>
      <c r="Q27" s="46"/>
      <c r="R27" s="46"/>
      <c r="S27" s="184" t="s">
        <v>1095</v>
      </c>
      <c r="T27" s="182" t="s">
        <v>1096</v>
      </c>
      <c r="U27"/>
      <c r="V27" s="46"/>
      <c r="W27" s="46"/>
      <c r="X27" s="46"/>
      <c r="Y27" s="46"/>
      <c r="Z27" s="46"/>
      <c r="AA27" s="46"/>
      <c r="AB27" s="46" t="s">
        <v>575</v>
      </c>
      <c r="AC27"/>
      <c r="AD27"/>
      <c r="AE27" s="166">
        <f t="shared" si="1"/>
        <v>355705</v>
      </c>
      <c r="AF27" s="165" t="s">
        <v>864</v>
      </c>
      <c r="AG27" s="163" t="s">
        <v>874</v>
      </c>
      <c r="AH27" s="46"/>
      <c r="AI27" s="46"/>
      <c r="AJ27" s="46"/>
      <c r="AK27" s="46"/>
      <c r="AL27" s="46"/>
      <c r="AM27" s="46"/>
      <c r="AN27" s="46"/>
      <c r="AO27" s="46"/>
      <c r="AP27" s="46"/>
      <c r="AQ27" s="12"/>
      <c r="AR27" s="37">
        <v>355705</v>
      </c>
      <c r="AS27" s="37"/>
      <c r="AT27" s="99">
        <f t="shared" si="0"/>
        <v>355705</v>
      </c>
      <c r="AU27" s="123"/>
      <c r="AV27" s="26">
        <v>0.5</v>
      </c>
      <c r="AW27" s="26">
        <v>0.5</v>
      </c>
      <c r="AX27" s="26"/>
      <c r="AY27" s="26"/>
      <c r="AZ27" s="26"/>
      <c r="BA27" s="26"/>
      <c r="BB27" s="26"/>
      <c r="BC27" s="26"/>
      <c r="BD27" s="27"/>
      <c r="BE27" s="48"/>
      <c r="BF27" s="48"/>
      <c r="BG27" s="48"/>
      <c r="BH27" s="48"/>
      <c r="BI27" s="48"/>
      <c r="BJ27" s="48"/>
      <c r="BK27" s="48"/>
      <c r="BL27" s="48"/>
      <c r="BM27" s="48"/>
    </row>
    <row r="28" spans="1:65" ht="50.1" customHeight="1" x14ac:dyDescent="0.25">
      <c r="A28" s="202">
        <v>26</v>
      </c>
      <c r="B28" s="8">
        <v>26</v>
      </c>
      <c r="C28" s="9">
        <v>2</v>
      </c>
      <c r="D28" s="8">
        <v>2.1</v>
      </c>
      <c r="E28" s="119"/>
      <c r="F28" s="9" t="s">
        <v>21</v>
      </c>
      <c r="G28" s="72" t="s">
        <v>131</v>
      </c>
      <c r="H28" s="50" t="s">
        <v>132</v>
      </c>
      <c r="I28" s="50"/>
      <c r="J28" s="55">
        <v>40603</v>
      </c>
      <c r="K28" s="50"/>
      <c r="L28" s="55">
        <v>41698</v>
      </c>
      <c r="M28" s="50"/>
      <c r="N28" s="43" t="s">
        <v>644</v>
      </c>
      <c r="O28" s="43" t="str">
        <f t="shared" si="2"/>
        <v>IWMI</v>
      </c>
      <c r="P28" s="160" t="s">
        <v>753</v>
      </c>
      <c r="Q28" s="50"/>
      <c r="R28" s="50"/>
      <c r="S28" s="171" t="s">
        <v>1097</v>
      </c>
      <c r="T28" s="170" t="s">
        <v>1098</v>
      </c>
      <c r="U28"/>
      <c r="V28" s="50"/>
      <c r="W28" s="50"/>
      <c r="X28" s="50"/>
      <c r="Y28" s="50"/>
      <c r="Z28" s="50"/>
      <c r="AA28" s="50"/>
      <c r="AB28" s="50" t="s">
        <v>576</v>
      </c>
      <c r="AC28"/>
      <c r="AD28"/>
      <c r="AE28" s="166">
        <f t="shared" si="1"/>
        <v>222885</v>
      </c>
      <c r="AF28" s="165" t="s">
        <v>864</v>
      </c>
      <c r="AG28" s="163" t="s">
        <v>874</v>
      </c>
      <c r="AH28" s="50"/>
      <c r="AI28" s="50"/>
      <c r="AJ28" s="50"/>
      <c r="AK28" s="50"/>
      <c r="AL28" s="50"/>
      <c r="AM28" s="50"/>
      <c r="AN28" s="50"/>
      <c r="AO28" s="50"/>
      <c r="AP28" s="50"/>
      <c r="AQ28" s="12">
        <v>100000</v>
      </c>
      <c r="AR28" s="37">
        <v>0</v>
      </c>
      <c r="AS28" s="37">
        <v>122885</v>
      </c>
      <c r="AT28" s="99">
        <f t="shared" si="0"/>
        <v>222885</v>
      </c>
      <c r="AU28" s="124">
        <v>0.25</v>
      </c>
      <c r="AV28" s="26">
        <v>0.25</v>
      </c>
      <c r="AW28" s="125">
        <v>0.25</v>
      </c>
      <c r="AX28" s="125"/>
      <c r="AY28" s="125"/>
      <c r="AZ28" s="125"/>
      <c r="BA28" s="125">
        <v>0.25</v>
      </c>
      <c r="BB28" s="105"/>
      <c r="BC28" s="105"/>
      <c r="BD28" s="18"/>
      <c r="BE28" s="48"/>
      <c r="BF28" s="48"/>
      <c r="BG28" s="48"/>
      <c r="BH28" s="48"/>
      <c r="BI28" s="48"/>
      <c r="BJ28" s="48"/>
      <c r="BK28" s="48"/>
      <c r="BL28" s="48"/>
      <c r="BM28" s="48"/>
    </row>
    <row r="29" spans="1:65" ht="50.1" customHeight="1" x14ac:dyDescent="0.25">
      <c r="A29" s="202">
        <v>27</v>
      </c>
      <c r="B29" s="8">
        <v>27</v>
      </c>
      <c r="C29" s="9">
        <v>2</v>
      </c>
      <c r="D29" s="8">
        <v>2.1</v>
      </c>
      <c r="E29" s="119"/>
      <c r="F29" s="9" t="s">
        <v>105</v>
      </c>
      <c r="G29" s="72" t="s">
        <v>136</v>
      </c>
      <c r="H29" s="45" t="s">
        <v>137</v>
      </c>
      <c r="I29" s="45"/>
      <c r="J29" s="55"/>
      <c r="K29" s="45"/>
      <c r="L29" s="56">
        <v>2014</v>
      </c>
      <c r="M29" s="45"/>
      <c r="N29" s="43" t="s">
        <v>645</v>
      </c>
      <c r="O29" s="43" t="str">
        <f t="shared" si="2"/>
        <v>CIAT</v>
      </c>
      <c r="P29" s="160" t="s">
        <v>753</v>
      </c>
      <c r="Q29" s="45"/>
      <c r="R29" s="45"/>
      <c r="S29" s="178" t="s">
        <v>1099</v>
      </c>
      <c r="T29" s="182" t="s">
        <v>1100</v>
      </c>
      <c r="U29"/>
      <c r="V29" s="45"/>
      <c r="W29" s="45"/>
      <c r="X29" s="45"/>
      <c r="Y29" s="45"/>
      <c r="Z29" s="45"/>
      <c r="AA29" s="45"/>
      <c r="AB29" s="45" t="s">
        <v>577</v>
      </c>
      <c r="AC29"/>
      <c r="AD29"/>
      <c r="AE29" s="166">
        <f t="shared" si="1"/>
        <v>782000</v>
      </c>
      <c r="AF29" s="165" t="s">
        <v>864</v>
      </c>
      <c r="AG29" s="163" t="s">
        <v>874</v>
      </c>
      <c r="AH29" s="45"/>
      <c r="AI29" s="45"/>
      <c r="AJ29" s="45"/>
      <c r="AK29" s="45"/>
      <c r="AL29" s="45"/>
      <c r="AM29" s="45"/>
      <c r="AN29" s="45"/>
      <c r="AO29" s="45"/>
      <c r="AP29" s="45"/>
      <c r="AQ29" s="12">
        <v>212000</v>
      </c>
      <c r="AR29" s="37">
        <v>570000</v>
      </c>
      <c r="AS29" s="37"/>
      <c r="AT29" s="99">
        <f t="shared" si="0"/>
        <v>782000</v>
      </c>
      <c r="AU29" s="120">
        <v>0.34</v>
      </c>
      <c r="AV29" s="121">
        <v>0.33</v>
      </c>
      <c r="AW29" s="121">
        <v>0.33</v>
      </c>
      <c r="AX29" s="121"/>
      <c r="AY29" s="121"/>
      <c r="AZ29" s="121"/>
      <c r="BA29" s="121"/>
      <c r="BB29" s="121"/>
      <c r="BC29" s="121"/>
      <c r="BD29" s="122"/>
      <c r="BE29" s="48"/>
      <c r="BF29" s="48"/>
      <c r="BG29" s="48"/>
      <c r="BH29" s="48"/>
      <c r="BI29" s="48"/>
      <c r="BJ29" s="48"/>
      <c r="BK29" s="48"/>
      <c r="BL29" s="48"/>
      <c r="BM29" s="48"/>
    </row>
    <row r="30" spans="1:65" ht="50.1" customHeight="1" x14ac:dyDescent="0.25">
      <c r="A30" s="202">
        <v>28</v>
      </c>
      <c r="B30" s="8">
        <v>28</v>
      </c>
      <c r="C30" s="9">
        <v>2</v>
      </c>
      <c r="D30" s="8">
        <v>2.1</v>
      </c>
      <c r="E30" s="119"/>
      <c r="F30" s="9" t="s">
        <v>105</v>
      </c>
      <c r="G30" s="72" t="s">
        <v>140</v>
      </c>
      <c r="H30" s="39" t="s">
        <v>141</v>
      </c>
      <c r="I30" s="39"/>
      <c r="J30" s="55"/>
      <c r="K30" s="39"/>
      <c r="L30" s="55"/>
      <c r="M30" s="39"/>
      <c r="N30" s="43" t="s">
        <v>646</v>
      </c>
      <c r="O30" s="43" t="str">
        <f t="shared" si="2"/>
        <v>CIAT</v>
      </c>
      <c r="P30" s="160" t="s">
        <v>753</v>
      </c>
      <c r="Q30" s="39"/>
      <c r="R30" s="39"/>
      <c r="S30" s="185" t="s">
        <v>1101</v>
      </c>
      <c r="T30" s="182" t="s">
        <v>1102</v>
      </c>
      <c r="U30"/>
      <c r="V30" s="39"/>
      <c r="W30" s="39"/>
      <c r="X30" s="39"/>
      <c r="Y30" s="39"/>
      <c r="Z30" s="39"/>
      <c r="AA30" s="39"/>
      <c r="AB30" s="39" t="s">
        <v>567</v>
      </c>
      <c r="AC30"/>
      <c r="AD30"/>
      <c r="AE30" s="166">
        <f t="shared" si="1"/>
        <v>755744</v>
      </c>
      <c r="AF30" s="165" t="s">
        <v>864</v>
      </c>
      <c r="AG30" s="163" t="s">
        <v>874</v>
      </c>
      <c r="AH30" s="39"/>
      <c r="AI30" s="39"/>
      <c r="AJ30" s="39"/>
      <c r="AK30" s="39"/>
      <c r="AL30" s="39"/>
      <c r="AM30" s="39"/>
      <c r="AN30" s="39"/>
      <c r="AO30" s="39"/>
      <c r="AP30" s="39"/>
      <c r="AQ30" s="12"/>
      <c r="AR30" s="37"/>
      <c r="AS30" s="37">
        <v>755744</v>
      </c>
      <c r="AT30" s="99">
        <f t="shared" si="0"/>
        <v>755744</v>
      </c>
      <c r="AU30" s="120">
        <v>1</v>
      </c>
      <c r="AV30" s="121"/>
      <c r="AW30" s="121"/>
      <c r="AX30" s="121"/>
      <c r="AY30" s="121"/>
      <c r="AZ30" s="121"/>
      <c r="BA30" s="121"/>
      <c r="BB30" s="121"/>
      <c r="BC30" s="121"/>
      <c r="BD30" s="122"/>
      <c r="BE30" s="48"/>
      <c r="BF30" s="48"/>
      <c r="BG30" s="48"/>
      <c r="BH30" s="48"/>
      <c r="BI30" s="48"/>
      <c r="BJ30" s="48"/>
      <c r="BK30" s="48"/>
      <c r="BL30" s="48"/>
      <c r="BM30" s="48"/>
    </row>
    <row r="31" spans="1:65" ht="50.1" customHeight="1" x14ac:dyDescent="0.25">
      <c r="A31" s="202">
        <v>29</v>
      </c>
      <c r="B31" s="8">
        <v>29</v>
      </c>
      <c r="C31" s="9">
        <v>2</v>
      </c>
      <c r="D31" s="8">
        <v>2.1</v>
      </c>
      <c r="E31" s="119"/>
      <c r="F31" s="9" t="s">
        <v>105</v>
      </c>
      <c r="G31" s="72" t="s">
        <v>144</v>
      </c>
      <c r="H31" s="39" t="s">
        <v>145</v>
      </c>
      <c r="I31" s="39"/>
      <c r="J31" s="55"/>
      <c r="K31" s="39"/>
      <c r="L31" s="55"/>
      <c r="M31" s="39"/>
      <c r="N31" s="43" t="s">
        <v>647</v>
      </c>
      <c r="O31" s="43" t="str">
        <f t="shared" si="2"/>
        <v>CIAT</v>
      </c>
      <c r="P31" s="160" t="s">
        <v>753</v>
      </c>
      <c r="Q31" s="39"/>
      <c r="R31" s="39"/>
      <c r="S31" s="185" t="s">
        <v>1103</v>
      </c>
      <c r="T31" s="72"/>
      <c r="U31"/>
      <c r="V31" s="39"/>
      <c r="W31" s="39"/>
      <c r="X31" s="39"/>
      <c r="Y31" s="39"/>
      <c r="Z31" s="39"/>
      <c r="AA31" s="39"/>
      <c r="AB31" s="39" t="s">
        <v>567</v>
      </c>
      <c r="AC31"/>
      <c r="AD31"/>
      <c r="AE31" s="166">
        <f t="shared" si="1"/>
        <v>514879</v>
      </c>
      <c r="AF31" s="165" t="s">
        <v>864</v>
      </c>
      <c r="AG31" s="163" t="s">
        <v>874</v>
      </c>
      <c r="AH31" s="39"/>
      <c r="AI31" s="39"/>
      <c r="AJ31" s="39"/>
      <c r="AK31" s="39"/>
      <c r="AL31" s="39"/>
      <c r="AM31" s="39"/>
      <c r="AN31" s="39"/>
      <c r="AO31" s="39"/>
      <c r="AP31" s="39"/>
      <c r="AQ31" s="12"/>
      <c r="AR31" s="37"/>
      <c r="AS31" s="37">
        <v>514879</v>
      </c>
      <c r="AT31" s="99">
        <f t="shared" si="0"/>
        <v>514879</v>
      </c>
      <c r="AU31" s="120">
        <v>1</v>
      </c>
      <c r="AV31" s="121"/>
      <c r="AW31" s="121"/>
      <c r="AX31" s="121"/>
      <c r="AY31" s="121"/>
      <c r="AZ31" s="121"/>
      <c r="BA31" s="121"/>
      <c r="BB31" s="121"/>
      <c r="BC31" s="121"/>
      <c r="BD31" s="122"/>
      <c r="BE31" s="48"/>
      <c r="BF31" s="48"/>
      <c r="BG31" s="48"/>
      <c r="BH31" s="48"/>
      <c r="BI31" s="48"/>
      <c r="BJ31" s="48"/>
      <c r="BK31" s="48"/>
      <c r="BL31" s="48"/>
      <c r="BM31" s="48"/>
    </row>
    <row r="32" spans="1:65" ht="50.1" customHeight="1" x14ac:dyDescent="0.25">
      <c r="A32" s="202">
        <v>30</v>
      </c>
      <c r="B32" s="8">
        <v>30</v>
      </c>
      <c r="C32" s="9">
        <v>2</v>
      </c>
      <c r="D32" s="8">
        <v>2.1</v>
      </c>
      <c r="E32" s="119"/>
      <c r="F32" s="9" t="s">
        <v>105</v>
      </c>
      <c r="G32" s="72" t="s">
        <v>148</v>
      </c>
      <c r="H32" s="39" t="s">
        <v>149</v>
      </c>
      <c r="I32" s="39"/>
      <c r="J32" s="55"/>
      <c r="K32" s="39"/>
      <c r="L32" s="55"/>
      <c r="M32" s="39"/>
      <c r="N32" s="43" t="s">
        <v>648</v>
      </c>
      <c r="O32" s="43" t="str">
        <f t="shared" si="2"/>
        <v>CIAT</v>
      </c>
      <c r="P32" s="160" t="s">
        <v>753</v>
      </c>
      <c r="Q32" s="39"/>
      <c r="R32" s="39"/>
      <c r="S32" s="185" t="s">
        <v>1104</v>
      </c>
      <c r="T32" s="72"/>
      <c r="U32"/>
      <c r="V32" s="39"/>
      <c r="W32" s="39"/>
      <c r="X32" s="39"/>
      <c r="Y32" s="39"/>
      <c r="Z32" s="39"/>
      <c r="AA32" s="39"/>
      <c r="AB32" s="39" t="s">
        <v>567</v>
      </c>
      <c r="AC32"/>
      <c r="AD32"/>
      <c r="AE32" s="166">
        <f t="shared" si="1"/>
        <v>448521</v>
      </c>
      <c r="AF32" s="165" t="s">
        <v>864</v>
      </c>
      <c r="AG32" s="163" t="s">
        <v>874</v>
      </c>
      <c r="AH32" s="39"/>
      <c r="AI32" s="39"/>
      <c r="AJ32" s="39"/>
      <c r="AK32" s="39"/>
      <c r="AL32" s="39"/>
      <c r="AM32" s="39"/>
      <c r="AN32" s="39"/>
      <c r="AO32" s="39"/>
      <c r="AP32" s="39"/>
      <c r="AQ32" s="12"/>
      <c r="AR32" s="37"/>
      <c r="AS32" s="37">
        <v>448521</v>
      </c>
      <c r="AT32" s="99">
        <f t="shared" si="0"/>
        <v>448521</v>
      </c>
      <c r="AU32" s="120">
        <v>1</v>
      </c>
      <c r="AV32" s="121"/>
      <c r="AW32" s="121"/>
      <c r="AX32" s="121"/>
      <c r="AY32" s="121"/>
      <c r="AZ32" s="121"/>
      <c r="BA32" s="121"/>
      <c r="BB32" s="121"/>
      <c r="BC32" s="121"/>
      <c r="BD32" s="122"/>
      <c r="BE32" s="48"/>
      <c r="BF32" s="48"/>
      <c r="BG32" s="48"/>
      <c r="BH32" s="48"/>
      <c r="BI32" s="48"/>
      <c r="BJ32" s="48"/>
      <c r="BK32" s="48"/>
      <c r="BL32" s="48"/>
      <c r="BM32" s="48"/>
    </row>
    <row r="33" spans="1:65" ht="50.1" customHeight="1" x14ac:dyDescent="0.25">
      <c r="A33" s="202">
        <v>31</v>
      </c>
      <c r="B33" s="8">
        <v>31</v>
      </c>
      <c r="C33" s="9">
        <v>2</v>
      </c>
      <c r="D33" s="21">
        <v>2.1</v>
      </c>
      <c r="E33" s="21"/>
      <c r="F33" s="9" t="s">
        <v>105</v>
      </c>
      <c r="G33" s="72" t="s">
        <v>152</v>
      </c>
      <c r="H33" s="39" t="s">
        <v>153</v>
      </c>
      <c r="I33" s="39"/>
      <c r="J33" s="55"/>
      <c r="K33" s="39"/>
      <c r="L33" s="55"/>
      <c r="M33" s="39"/>
      <c r="N33" s="43" t="s">
        <v>649</v>
      </c>
      <c r="O33" s="43" t="str">
        <f t="shared" si="2"/>
        <v>CIAT</v>
      </c>
      <c r="P33" s="160" t="s">
        <v>753</v>
      </c>
      <c r="Q33" s="39"/>
      <c r="R33" s="39"/>
      <c r="S33" s="185" t="s">
        <v>1105</v>
      </c>
      <c r="T33" s="72"/>
      <c r="V33" s="39"/>
      <c r="W33" s="39"/>
      <c r="X33" s="39"/>
      <c r="Y33" s="39"/>
      <c r="Z33" s="39"/>
      <c r="AA33" s="39"/>
      <c r="AB33" s="39" t="s">
        <v>567</v>
      </c>
      <c r="AE33" s="166">
        <f t="shared" si="1"/>
        <v>396739</v>
      </c>
      <c r="AF33" s="165" t="s">
        <v>864</v>
      </c>
      <c r="AG33" s="163" t="s">
        <v>874</v>
      </c>
      <c r="AH33" s="39"/>
      <c r="AI33" s="39"/>
      <c r="AJ33" s="39"/>
      <c r="AK33" s="39"/>
      <c r="AL33" s="39"/>
      <c r="AM33" s="39"/>
      <c r="AN33" s="39"/>
      <c r="AO33" s="39"/>
      <c r="AP33" s="39"/>
      <c r="AQ33" s="12"/>
      <c r="AR33" s="37"/>
      <c r="AS33" s="37">
        <v>396739</v>
      </c>
      <c r="AT33" s="99">
        <f t="shared" si="0"/>
        <v>396739</v>
      </c>
      <c r="AU33" s="120">
        <v>1</v>
      </c>
      <c r="AV33" s="121"/>
      <c r="AW33" s="121"/>
      <c r="AX33" s="121"/>
      <c r="AY33" s="121"/>
      <c r="AZ33" s="121"/>
      <c r="BA33" s="121"/>
      <c r="BB33" s="121"/>
      <c r="BC33" s="121"/>
      <c r="BD33" s="122"/>
      <c r="BE33" s="48"/>
      <c r="BF33" s="48"/>
      <c r="BG33" s="48"/>
      <c r="BH33" s="48"/>
      <c r="BI33" s="48"/>
      <c r="BJ33" s="48"/>
      <c r="BK33" s="48"/>
      <c r="BL33" s="48"/>
      <c r="BM33" s="48"/>
    </row>
    <row r="34" spans="1:65" ht="50.1" customHeight="1" x14ac:dyDescent="0.25">
      <c r="A34" s="202">
        <v>32</v>
      </c>
      <c r="B34" s="8">
        <v>32</v>
      </c>
      <c r="C34" s="9">
        <v>2</v>
      </c>
      <c r="D34" s="21">
        <v>2.1</v>
      </c>
      <c r="E34" s="21"/>
      <c r="F34" s="9" t="s">
        <v>105</v>
      </c>
      <c r="G34" s="72" t="s">
        <v>156</v>
      </c>
      <c r="H34" s="39" t="s">
        <v>157</v>
      </c>
      <c r="I34" s="39"/>
      <c r="J34" s="55"/>
      <c r="K34" s="39"/>
      <c r="L34" s="56">
        <v>2014</v>
      </c>
      <c r="M34" s="39"/>
      <c r="N34" s="43" t="s">
        <v>650</v>
      </c>
      <c r="O34" s="43" t="str">
        <f t="shared" si="2"/>
        <v>CIAT</v>
      </c>
      <c r="P34" s="160" t="s">
        <v>753</v>
      </c>
      <c r="Q34" s="39"/>
      <c r="R34" s="39"/>
      <c r="S34" s="185" t="s">
        <v>1106</v>
      </c>
      <c r="T34" s="175" t="s">
        <v>1100</v>
      </c>
      <c r="U34"/>
      <c r="V34" s="39"/>
      <c r="W34" s="39"/>
      <c r="X34" s="39"/>
      <c r="Y34" s="39"/>
      <c r="Z34" s="39"/>
      <c r="AA34" s="39"/>
      <c r="AB34" s="163" t="s">
        <v>761</v>
      </c>
      <c r="AC34"/>
      <c r="AD34"/>
      <c r="AE34" s="166">
        <f t="shared" si="1"/>
        <v>257693</v>
      </c>
      <c r="AF34" s="165" t="s">
        <v>864</v>
      </c>
      <c r="AG34" s="163" t="s">
        <v>874</v>
      </c>
      <c r="AH34" s="39"/>
      <c r="AI34" s="39"/>
      <c r="AJ34" s="39"/>
      <c r="AK34" s="39"/>
      <c r="AL34" s="39"/>
      <c r="AM34" s="39"/>
      <c r="AN34" s="39"/>
      <c r="AO34" s="39"/>
      <c r="AP34" s="39"/>
      <c r="AQ34" s="12">
        <v>85000</v>
      </c>
      <c r="AR34" s="37"/>
      <c r="AS34" s="37">
        <v>172693</v>
      </c>
      <c r="AT34" s="99">
        <f t="shared" si="0"/>
        <v>257693</v>
      </c>
      <c r="AU34" s="120"/>
      <c r="AV34" s="121"/>
      <c r="AW34" s="121"/>
      <c r="AX34" s="121"/>
      <c r="AY34" s="121"/>
      <c r="AZ34" s="121"/>
      <c r="BA34" s="121"/>
      <c r="BB34" s="121"/>
      <c r="BC34" s="121"/>
      <c r="BD34" s="122">
        <v>1</v>
      </c>
      <c r="BE34" s="48"/>
      <c r="BF34" s="48"/>
      <c r="BG34" s="48"/>
      <c r="BH34" s="48"/>
      <c r="BI34" s="48"/>
      <c r="BJ34" s="48"/>
      <c r="BK34" s="48"/>
      <c r="BL34" s="48"/>
      <c r="BM34" s="48"/>
    </row>
    <row r="35" spans="1:65" ht="50.1" customHeight="1" x14ac:dyDescent="0.25">
      <c r="A35" s="202">
        <v>33</v>
      </c>
      <c r="B35" s="8">
        <v>33</v>
      </c>
      <c r="C35" s="9">
        <v>2</v>
      </c>
      <c r="D35" s="21">
        <v>2.1</v>
      </c>
      <c r="E35" s="21"/>
      <c r="F35" s="9" t="s">
        <v>160</v>
      </c>
      <c r="G35" s="72" t="s">
        <v>161</v>
      </c>
      <c r="H35" s="39" t="s">
        <v>162</v>
      </c>
      <c r="I35" s="39"/>
      <c r="J35" s="55"/>
      <c r="K35" s="39"/>
      <c r="L35" s="55"/>
      <c r="M35" s="39"/>
      <c r="N35" s="43" t="s">
        <v>651</v>
      </c>
      <c r="O35" s="43" t="str">
        <f>RIGHT(F35,3)</f>
        <v>CIP</v>
      </c>
      <c r="P35" s="160" t="s">
        <v>753</v>
      </c>
      <c r="Q35" s="39"/>
      <c r="R35" s="39"/>
      <c r="S35" s="186" t="s">
        <v>1107</v>
      </c>
      <c r="T35" s="182" t="s">
        <v>1108</v>
      </c>
      <c r="U35"/>
      <c r="V35" s="39"/>
      <c r="W35" s="39"/>
      <c r="X35" s="39"/>
      <c r="Y35" s="39"/>
      <c r="Z35" s="39"/>
      <c r="AA35" s="39"/>
      <c r="AB35" s="39" t="s">
        <v>578</v>
      </c>
      <c r="AC35" s="175" t="s">
        <v>1109</v>
      </c>
      <c r="AD35"/>
      <c r="AE35" s="166">
        <f t="shared" si="1"/>
        <v>194387</v>
      </c>
      <c r="AF35" s="165" t="s">
        <v>864</v>
      </c>
      <c r="AG35" s="163" t="s">
        <v>874</v>
      </c>
      <c r="AH35" s="39"/>
      <c r="AI35" s="39"/>
      <c r="AJ35" s="39"/>
      <c r="AK35" s="39"/>
      <c r="AL35" s="39"/>
      <c r="AM35" s="39"/>
      <c r="AN35" s="39"/>
      <c r="AO35" s="39"/>
      <c r="AP35" s="39"/>
      <c r="AQ35" s="12">
        <v>194387</v>
      </c>
      <c r="AR35" s="37"/>
      <c r="AS35" s="37"/>
      <c r="AT35" s="99">
        <f t="shared" ref="AT35:AT66" si="3">SUBTOTAL(9,AQ35:AS35)</f>
        <v>194387</v>
      </c>
      <c r="AU35" s="120"/>
      <c r="AV35" s="28"/>
      <c r="AW35" s="105"/>
      <c r="AX35" s="105"/>
      <c r="AY35" s="105"/>
      <c r="AZ35" s="105"/>
      <c r="BA35" s="105"/>
      <c r="BB35" s="24">
        <v>0.5</v>
      </c>
      <c r="BC35" s="121"/>
      <c r="BD35" s="34">
        <v>0.5</v>
      </c>
      <c r="BE35" s="48"/>
      <c r="BF35" s="48"/>
      <c r="BG35" s="48"/>
      <c r="BH35" s="48"/>
      <c r="BI35" s="48"/>
      <c r="BJ35" s="48"/>
      <c r="BK35" s="48"/>
      <c r="BL35" s="48"/>
      <c r="BM35" s="48"/>
    </row>
    <row r="36" spans="1:65" ht="50.1" customHeight="1" x14ac:dyDescent="0.25">
      <c r="A36" s="202">
        <v>34</v>
      </c>
      <c r="B36" s="8">
        <v>34</v>
      </c>
      <c r="C36" s="9">
        <v>2</v>
      </c>
      <c r="D36" s="21">
        <v>2.1</v>
      </c>
      <c r="E36" s="21">
        <v>4.0999999999999996</v>
      </c>
      <c r="F36" s="9" t="s">
        <v>32</v>
      </c>
      <c r="G36" s="72" t="s">
        <v>165</v>
      </c>
      <c r="H36" s="49" t="s">
        <v>166</v>
      </c>
      <c r="I36" s="49"/>
      <c r="J36" s="55"/>
      <c r="K36" s="49"/>
      <c r="L36" s="55"/>
      <c r="M36" s="49"/>
      <c r="N36" s="43" t="s">
        <v>652</v>
      </c>
      <c r="O36" s="43" t="str">
        <f>RIGHT(F36,4)</f>
        <v>CPWF</v>
      </c>
      <c r="P36" s="160" t="s">
        <v>753</v>
      </c>
      <c r="Q36" s="49"/>
      <c r="R36" s="49"/>
      <c r="S36" s="171" t="s">
        <v>1110</v>
      </c>
      <c r="T36" s="171" t="s">
        <v>1060</v>
      </c>
      <c r="U36" s="171" t="s">
        <v>1111</v>
      </c>
      <c r="V36" s="49"/>
      <c r="W36" s="49"/>
      <c r="X36" s="49"/>
      <c r="Y36" s="49"/>
      <c r="Z36" s="49"/>
      <c r="AA36" s="49"/>
      <c r="AB36" s="49" t="s">
        <v>567</v>
      </c>
      <c r="AC36"/>
      <c r="AD36"/>
      <c r="AE36" s="166">
        <f t="shared" si="1"/>
        <v>558118</v>
      </c>
      <c r="AF36" s="165" t="s">
        <v>864</v>
      </c>
      <c r="AG36" s="163" t="s">
        <v>874</v>
      </c>
      <c r="AH36" s="49"/>
      <c r="AI36" s="49"/>
      <c r="AJ36" s="49"/>
      <c r="AK36" s="49"/>
      <c r="AL36" s="49"/>
      <c r="AM36" s="49"/>
      <c r="AN36" s="49"/>
      <c r="AO36" s="49"/>
      <c r="AP36" s="49"/>
      <c r="AQ36" s="12">
        <v>558118</v>
      </c>
      <c r="AR36" s="14"/>
      <c r="AS36" s="14"/>
      <c r="AT36" s="99">
        <f t="shared" si="3"/>
        <v>558118</v>
      </c>
      <c r="AU36" s="100">
        <v>1</v>
      </c>
      <c r="AV36" s="24"/>
      <c r="AW36" s="24"/>
      <c r="AX36" s="24"/>
      <c r="AY36" s="24"/>
      <c r="AZ36" s="24"/>
      <c r="BA36" s="24"/>
      <c r="BB36" s="24"/>
      <c r="BC36" s="24"/>
      <c r="BD36" s="34"/>
      <c r="BE36" s="48"/>
      <c r="BF36" s="48"/>
      <c r="BG36" s="48"/>
      <c r="BH36" s="48"/>
      <c r="BI36" s="48"/>
      <c r="BJ36" s="48"/>
      <c r="BK36" s="48"/>
      <c r="BL36" s="48"/>
      <c r="BM36" s="48"/>
    </row>
    <row r="37" spans="1:65" ht="50.1" customHeight="1" x14ac:dyDescent="0.25">
      <c r="A37" s="202">
        <v>35</v>
      </c>
      <c r="B37" s="8">
        <v>35</v>
      </c>
      <c r="C37" s="9">
        <v>2</v>
      </c>
      <c r="D37" s="21">
        <v>2.1</v>
      </c>
      <c r="E37" s="21">
        <v>4.0999999999999996</v>
      </c>
      <c r="F37" s="9" t="s">
        <v>32</v>
      </c>
      <c r="G37" s="72" t="s">
        <v>169</v>
      </c>
      <c r="H37" s="49" t="s">
        <v>170</v>
      </c>
      <c r="I37" s="49"/>
      <c r="J37" s="55"/>
      <c r="K37" s="49"/>
      <c r="L37" s="55"/>
      <c r="M37" s="49"/>
      <c r="N37" s="43" t="s">
        <v>653</v>
      </c>
      <c r="O37" s="43" t="str">
        <f>RIGHT(F37,4)</f>
        <v>CPWF</v>
      </c>
      <c r="P37" s="160" t="s">
        <v>753</v>
      </c>
      <c r="Q37" s="49"/>
      <c r="R37" s="49"/>
      <c r="S37" s="171" t="s">
        <v>1112</v>
      </c>
      <c r="T37" s="171" t="s">
        <v>1060</v>
      </c>
      <c r="U37" s="171" t="s">
        <v>1111</v>
      </c>
      <c r="V37" s="49"/>
      <c r="W37" s="49"/>
      <c r="X37" s="49"/>
      <c r="Y37" s="49"/>
      <c r="Z37" s="49"/>
      <c r="AA37" s="49"/>
      <c r="AB37" s="49" t="s">
        <v>567</v>
      </c>
      <c r="AC37"/>
      <c r="AD37"/>
      <c r="AE37" s="166">
        <f t="shared" si="1"/>
        <v>475321.73520179436</v>
      </c>
      <c r="AF37" s="165" t="s">
        <v>864</v>
      </c>
      <c r="AG37" s="163" t="s">
        <v>874</v>
      </c>
      <c r="AH37" s="49"/>
      <c r="AI37" s="49"/>
      <c r="AJ37" s="49"/>
      <c r="AK37" s="49"/>
      <c r="AL37" s="49"/>
      <c r="AM37" s="49"/>
      <c r="AN37" s="49"/>
      <c r="AO37" s="49"/>
      <c r="AP37" s="49"/>
      <c r="AQ37" s="12">
        <v>475321.73520179436</v>
      </c>
      <c r="AR37" s="14"/>
      <c r="AS37" s="14"/>
      <c r="AT37" s="99">
        <f t="shared" si="3"/>
        <v>475321.73520179436</v>
      </c>
      <c r="AU37" s="100">
        <v>1</v>
      </c>
      <c r="AV37" s="24"/>
      <c r="AW37" s="24"/>
      <c r="AX37" s="24"/>
      <c r="AY37" s="24"/>
      <c r="AZ37" s="24"/>
      <c r="BA37" s="24"/>
      <c r="BB37" s="24"/>
      <c r="BC37" s="24"/>
      <c r="BD37" s="34"/>
      <c r="BE37" s="48"/>
      <c r="BF37" s="48"/>
      <c r="BG37" s="48"/>
      <c r="BH37" s="48"/>
      <c r="BI37" s="48"/>
      <c r="BJ37" s="48"/>
      <c r="BK37" s="48"/>
      <c r="BL37" s="48"/>
      <c r="BM37" s="48"/>
    </row>
    <row r="38" spans="1:65" ht="50.1" customHeight="1" x14ac:dyDescent="0.25">
      <c r="A38" s="202">
        <v>36</v>
      </c>
      <c r="B38" s="8">
        <v>36</v>
      </c>
      <c r="C38" s="9">
        <v>2</v>
      </c>
      <c r="D38" s="21">
        <v>2.1</v>
      </c>
      <c r="E38" s="21"/>
      <c r="F38" s="9" t="s">
        <v>32</v>
      </c>
      <c r="G38" s="72" t="s">
        <v>173</v>
      </c>
      <c r="H38" s="49" t="s">
        <v>174</v>
      </c>
      <c r="I38" s="49"/>
      <c r="J38" s="55"/>
      <c r="K38" s="49"/>
      <c r="L38" s="55"/>
      <c r="M38" s="49"/>
      <c r="N38" s="43" t="s">
        <v>654</v>
      </c>
      <c r="O38" s="43" t="str">
        <f>RIGHT(F38,4)</f>
        <v>CPWF</v>
      </c>
      <c r="P38" s="160" t="s">
        <v>753</v>
      </c>
      <c r="Q38" s="49"/>
      <c r="R38" s="49"/>
      <c r="S38" s="171" t="s">
        <v>1113</v>
      </c>
      <c r="T38" s="182" t="s">
        <v>1044</v>
      </c>
      <c r="U38"/>
      <c r="V38" s="49"/>
      <c r="W38" s="49"/>
      <c r="X38" s="49"/>
      <c r="Y38" s="49"/>
      <c r="Z38" s="49"/>
      <c r="AA38" s="49"/>
      <c r="AB38" s="49" t="s">
        <v>565</v>
      </c>
      <c r="AC38"/>
      <c r="AD38"/>
      <c r="AE38" s="166">
        <f t="shared" si="1"/>
        <v>448524.60863699974</v>
      </c>
      <c r="AF38" s="165" t="s">
        <v>864</v>
      </c>
      <c r="AG38" s="163" t="s">
        <v>874</v>
      </c>
      <c r="AH38" s="49"/>
      <c r="AI38" s="49"/>
      <c r="AJ38" s="49"/>
      <c r="AK38" s="49"/>
      <c r="AL38" s="49"/>
      <c r="AM38" s="49"/>
      <c r="AN38" s="49"/>
      <c r="AO38" s="49"/>
      <c r="AP38" s="49"/>
      <c r="AQ38" s="12">
        <v>448524.60863699974</v>
      </c>
      <c r="AR38" s="14"/>
      <c r="AS38" s="14"/>
      <c r="AT38" s="99">
        <f t="shared" si="3"/>
        <v>448524.60863699974</v>
      </c>
      <c r="AU38" s="100"/>
      <c r="AV38" s="24"/>
      <c r="AW38" s="24">
        <v>1</v>
      </c>
      <c r="AX38" s="24"/>
      <c r="AY38" s="24"/>
      <c r="AZ38" s="24"/>
      <c r="BA38" s="24"/>
      <c r="BB38" s="24"/>
      <c r="BC38" s="24"/>
      <c r="BD38" s="34"/>
      <c r="BE38" s="48"/>
      <c r="BF38" s="48"/>
      <c r="BG38" s="48"/>
      <c r="BH38" s="48"/>
      <c r="BI38" s="48"/>
      <c r="BJ38" s="48"/>
      <c r="BK38" s="48"/>
      <c r="BL38" s="48"/>
      <c r="BM38" s="48"/>
    </row>
    <row r="39" spans="1:65" ht="50.1" customHeight="1" x14ac:dyDescent="0.25">
      <c r="A39" s="202">
        <v>37</v>
      </c>
      <c r="B39" s="8">
        <v>37</v>
      </c>
      <c r="C39" s="9">
        <v>2</v>
      </c>
      <c r="D39" s="21">
        <v>2.1</v>
      </c>
      <c r="E39" s="21">
        <v>5.0999999999999996</v>
      </c>
      <c r="F39" s="9" t="s">
        <v>32</v>
      </c>
      <c r="G39" s="72" t="s">
        <v>177</v>
      </c>
      <c r="H39" s="49" t="s">
        <v>178</v>
      </c>
      <c r="I39" s="49"/>
      <c r="J39" s="55"/>
      <c r="K39" s="49"/>
      <c r="L39" s="55"/>
      <c r="M39" s="49"/>
      <c r="N39" s="43" t="s">
        <v>655</v>
      </c>
      <c r="O39" s="43" t="str">
        <f>RIGHT(F39,4)</f>
        <v>CPWF</v>
      </c>
      <c r="P39" s="160" t="s">
        <v>753</v>
      </c>
      <c r="Q39" s="49"/>
      <c r="R39" s="49"/>
      <c r="S39" s="171" t="s">
        <v>1114</v>
      </c>
      <c r="T39" s="171" t="s">
        <v>1052</v>
      </c>
      <c r="U39"/>
      <c r="V39" s="49"/>
      <c r="W39" s="49"/>
      <c r="X39" s="49"/>
      <c r="Y39" s="49"/>
      <c r="Z39" s="49"/>
      <c r="AA39" s="49"/>
      <c r="AB39" s="49" t="s">
        <v>566</v>
      </c>
      <c r="AC39"/>
      <c r="AD39"/>
      <c r="AE39" s="166">
        <f t="shared" si="1"/>
        <v>337524.72000000003</v>
      </c>
      <c r="AF39" s="165" t="s">
        <v>864</v>
      </c>
      <c r="AG39" s="163" t="s">
        <v>874</v>
      </c>
      <c r="AH39" s="49"/>
      <c r="AI39" s="49"/>
      <c r="AJ39" s="49"/>
      <c r="AK39" s="49"/>
      <c r="AL39" s="49"/>
      <c r="AM39" s="49"/>
      <c r="AN39" s="49"/>
      <c r="AO39" s="49"/>
      <c r="AP39" s="49"/>
      <c r="AQ39" s="12"/>
      <c r="AR39" s="14">
        <v>337524.72000000003</v>
      </c>
      <c r="AS39" s="14"/>
      <c r="AT39" s="99">
        <f t="shared" si="3"/>
        <v>337524.72000000003</v>
      </c>
      <c r="AU39" s="100"/>
      <c r="AV39" s="24">
        <v>1</v>
      </c>
      <c r="AW39" s="24"/>
      <c r="AX39" s="24"/>
      <c r="AY39" s="24"/>
      <c r="AZ39" s="24"/>
      <c r="BA39" s="24"/>
      <c r="BB39" s="24"/>
      <c r="BC39" s="24"/>
      <c r="BD39" s="34"/>
      <c r="BE39" s="48"/>
      <c r="BF39" s="48"/>
      <c r="BG39" s="48"/>
      <c r="BH39" s="48"/>
      <c r="BI39" s="48"/>
      <c r="BJ39" s="48"/>
      <c r="BK39" s="48"/>
      <c r="BL39" s="48"/>
      <c r="BM39" s="48"/>
    </row>
    <row r="40" spans="1:65" ht="50.1" customHeight="1" x14ac:dyDescent="0.25">
      <c r="A40" s="202">
        <v>38</v>
      </c>
      <c r="B40" s="8">
        <v>38</v>
      </c>
      <c r="C40" s="9">
        <v>2</v>
      </c>
      <c r="D40" s="21">
        <v>2.1</v>
      </c>
      <c r="E40" s="21"/>
      <c r="F40" s="9" t="s">
        <v>41</v>
      </c>
      <c r="G40" s="72" t="s">
        <v>181</v>
      </c>
      <c r="H40" s="39" t="s">
        <v>182</v>
      </c>
      <c r="I40" s="39"/>
      <c r="J40" s="55"/>
      <c r="K40" s="39"/>
      <c r="L40" s="55"/>
      <c r="M40" s="39"/>
      <c r="N40" s="43" t="s">
        <v>627</v>
      </c>
      <c r="O40" s="43" t="str">
        <f>RIGHT(F40,6)</f>
        <v>ICARDA</v>
      </c>
      <c r="P40" s="160" t="s">
        <v>753</v>
      </c>
      <c r="Q40" s="39"/>
      <c r="R40" s="39"/>
      <c r="S40"/>
      <c r="T40" s="171" t="s">
        <v>1054</v>
      </c>
      <c r="U40" s="171" t="s">
        <v>1115</v>
      </c>
      <c r="V40" s="39"/>
      <c r="W40" s="39"/>
      <c r="X40" s="39"/>
      <c r="Y40" s="39"/>
      <c r="Z40" s="39"/>
      <c r="AA40" s="39"/>
      <c r="AB40" s="39" t="s">
        <v>567</v>
      </c>
      <c r="AC40" s="170" t="s">
        <v>1116</v>
      </c>
      <c r="AD40" s="170" t="s">
        <v>1117</v>
      </c>
      <c r="AE40" s="166">
        <f t="shared" si="1"/>
        <v>350000</v>
      </c>
      <c r="AF40" s="165" t="s">
        <v>864</v>
      </c>
      <c r="AG40" s="163" t="s">
        <v>874</v>
      </c>
      <c r="AH40" s="39"/>
      <c r="AI40" s="39"/>
      <c r="AJ40" s="39"/>
      <c r="AK40" s="39"/>
      <c r="AL40" s="39"/>
      <c r="AM40" s="39"/>
      <c r="AN40" s="39"/>
      <c r="AO40" s="39"/>
      <c r="AP40" s="39"/>
      <c r="AQ40" s="12">
        <v>128000</v>
      </c>
      <c r="AR40" s="37">
        <v>111000</v>
      </c>
      <c r="AS40" s="37">
        <v>111000</v>
      </c>
      <c r="AT40" s="99">
        <f t="shared" si="3"/>
        <v>350000</v>
      </c>
      <c r="AU40" s="126">
        <v>1</v>
      </c>
      <c r="AV40" s="28"/>
      <c r="AW40" s="28"/>
      <c r="AX40" s="28"/>
      <c r="AY40" s="28"/>
      <c r="AZ40" s="28"/>
      <c r="BA40" s="28"/>
      <c r="BB40" s="28"/>
      <c r="BC40" s="28"/>
      <c r="BD40" s="30"/>
      <c r="BE40" s="48"/>
      <c r="BF40" s="48"/>
      <c r="BG40" s="48"/>
      <c r="BH40" s="48"/>
      <c r="BI40" s="48"/>
      <c r="BJ40" s="48"/>
      <c r="BK40" s="48"/>
      <c r="BL40" s="48"/>
      <c r="BM40" s="48"/>
    </row>
    <row r="41" spans="1:65" ht="50.1" customHeight="1" x14ac:dyDescent="0.25">
      <c r="A41" s="202">
        <v>39</v>
      </c>
      <c r="B41" s="8">
        <v>39</v>
      </c>
      <c r="C41" s="9">
        <v>2</v>
      </c>
      <c r="D41" s="21">
        <v>2.1</v>
      </c>
      <c r="E41" s="21"/>
      <c r="F41" s="9" t="s">
        <v>67</v>
      </c>
      <c r="G41" s="72" t="s">
        <v>183</v>
      </c>
      <c r="H41" s="44" t="s">
        <v>184</v>
      </c>
      <c r="I41" s="44"/>
      <c r="J41" s="55"/>
      <c r="K41" s="44"/>
      <c r="L41" s="56">
        <v>2013</v>
      </c>
      <c r="M41" s="44"/>
      <c r="N41" s="43" t="s">
        <v>656</v>
      </c>
      <c r="O41" s="43" t="str">
        <f>RIGHT(F41,7)</f>
        <v>ICRISAT</v>
      </c>
      <c r="P41" s="160" t="s">
        <v>753</v>
      </c>
      <c r="Q41" s="44"/>
      <c r="R41" s="44"/>
      <c r="S41"/>
      <c r="T41" s="171" t="s">
        <v>1063</v>
      </c>
      <c r="U41" s="171"/>
      <c r="V41" s="44"/>
      <c r="W41" s="44"/>
      <c r="X41" s="44"/>
      <c r="Y41" s="44"/>
      <c r="Z41" s="44"/>
      <c r="AA41" s="44"/>
      <c r="AB41" s="163" t="s">
        <v>761</v>
      </c>
      <c r="AC41"/>
      <c r="AD41"/>
      <c r="AE41" s="166">
        <f t="shared" si="1"/>
        <v>543400</v>
      </c>
      <c r="AF41" s="165" t="s">
        <v>864</v>
      </c>
      <c r="AG41" s="163" t="s">
        <v>874</v>
      </c>
      <c r="AH41" s="44"/>
      <c r="AI41" s="44"/>
      <c r="AJ41" s="44"/>
      <c r="AK41" s="44"/>
      <c r="AL41" s="44"/>
      <c r="AM41" s="44"/>
      <c r="AN41" s="44"/>
      <c r="AO41" s="44"/>
      <c r="AP41" s="44"/>
      <c r="AQ41" s="12">
        <v>424984</v>
      </c>
      <c r="AR41" s="48"/>
      <c r="AS41" s="127">
        <v>118416</v>
      </c>
      <c r="AT41" s="99">
        <f t="shared" si="3"/>
        <v>543400</v>
      </c>
      <c r="AU41" s="109"/>
      <c r="AV41" s="16"/>
      <c r="AW41" s="16"/>
      <c r="AX41" s="16"/>
      <c r="AY41" s="16"/>
      <c r="AZ41" s="16"/>
      <c r="BA41" s="16"/>
      <c r="BB41" s="16"/>
      <c r="BC41" s="16"/>
      <c r="BD41" s="18">
        <v>1</v>
      </c>
      <c r="BE41" s="48"/>
      <c r="BF41" s="48"/>
      <c r="BG41" s="48"/>
      <c r="BH41" s="48"/>
      <c r="BI41" s="48"/>
      <c r="BJ41" s="48"/>
      <c r="BK41" s="48"/>
      <c r="BL41" s="48"/>
      <c r="BM41" s="48"/>
    </row>
    <row r="42" spans="1:65" ht="50.1" customHeight="1" x14ac:dyDescent="0.25">
      <c r="A42" s="202">
        <v>40</v>
      </c>
      <c r="B42" s="8">
        <v>40</v>
      </c>
      <c r="C42" s="9">
        <v>2</v>
      </c>
      <c r="D42" s="21">
        <v>2.1</v>
      </c>
      <c r="E42" s="21"/>
      <c r="F42" s="9" t="s">
        <v>67</v>
      </c>
      <c r="G42" s="72" t="s">
        <v>187</v>
      </c>
      <c r="H42" s="44" t="s">
        <v>188</v>
      </c>
      <c r="I42" s="44"/>
      <c r="J42" s="55"/>
      <c r="K42" s="44"/>
      <c r="L42" s="56">
        <v>2013</v>
      </c>
      <c r="M42" s="44"/>
      <c r="N42" s="43" t="s">
        <v>657</v>
      </c>
      <c r="O42" s="43" t="str">
        <f>RIGHT(F42,7)</f>
        <v>ICRISAT</v>
      </c>
      <c r="P42" s="160" t="s">
        <v>753</v>
      </c>
      <c r="Q42" s="44"/>
      <c r="R42" s="44"/>
      <c r="S42"/>
      <c r="T42" s="171" t="s">
        <v>1063</v>
      </c>
      <c r="U42"/>
      <c r="V42" s="44"/>
      <c r="W42" s="44"/>
      <c r="X42" s="44"/>
      <c r="Y42" s="44"/>
      <c r="Z42" s="44"/>
      <c r="AA42" s="44"/>
      <c r="AB42" s="163" t="s">
        <v>761</v>
      </c>
      <c r="AC42"/>
      <c r="AD42"/>
      <c r="AE42" s="166">
        <f t="shared" si="1"/>
        <v>230650</v>
      </c>
      <c r="AF42" s="165" t="s">
        <v>864</v>
      </c>
      <c r="AG42" s="163" t="s">
        <v>874</v>
      </c>
      <c r="AH42" s="44"/>
      <c r="AI42" s="44"/>
      <c r="AJ42" s="44"/>
      <c r="AK42" s="44"/>
      <c r="AL42" s="44"/>
      <c r="AM42" s="44"/>
      <c r="AN42" s="44"/>
      <c r="AO42" s="44"/>
      <c r="AP42" s="44"/>
      <c r="AQ42" s="12">
        <v>89953.5</v>
      </c>
      <c r="AR42" s="48"/>
      <c r="AS42" s="37">
        <v>140696.5</v>
      </c>
      <c r="AT42" s="99">
        <f t="shared" si="3"/>
        <v>230650</v>
      </c>
      <c r="AU42" s="109"/>
      <c r="AV42" s="16"/>
      <c r="AW42" s="16"/>
      <c r="AX42" s="16"/>
      <c r="AY42" s="16"/>
      <c r="AZ42" s="16"/>
      <c r="BA42" s="16"/>
      <c r="BB42" s="16"/>
      <c r="BC42" s="16"/>
      <c r="BD42" s="18">
        <v>1</v>
      </c>
      <c r="BE42" s="48"/>
      <c r="BF42" s="48"/>
      <c r="BG42" s="48"/>
      <c r="BH42" s="48"/>
      <c r="BI42" s="48"/>
      <c r="BJ42" s="48"/>
      <c r="BK42" s="48"/>
      <c r="BL42" s="48"/>
      <c r="BM42" s="48"/>
    </row>
    <row r="43" spans="1:65" ht="50.1" customHeight="1" x14ac:dyDescent="0.25">
      <c r="A43" s="202">
        <v>41</v>
      </c>
      <c r="B43" s="8">
        <v>41</v>
      </c>
      <c r="C43" s="9">
        <v>2</v>
      </c>
      <c r="D43" s="21">
        <v>2.1</v>
      </c>
      <c r="E43" s="21"/>
      <c r="F43" s="9" t="s">
        <v>67</v>
      </c>
      <c r="G43" s="72" t="s">
        <v>190</v>
      </c>
      <c r="H43" s="44" t="s">
        <v>191</v>
      </c>
      <c r="I43" s="44"/>
      <c r="J43" s="55"/>
      <c r="K43" s="44"/>
      <c r="L43" s="57">
        <v>41609</v>
      </c>
      <c r="M43" s="44"/>
      <c r="N43" s="43" t="s">
        <v>658</v>
      </c>
      <c r="O43" s="43" t="str">
        <f>RIGHT(F43,7)</f>
        <v>ICRISAT</v>
      </c>
      <c r="P43" s="160" t="s">
        <v>753</v>
      </c>
      <c r="Q43" s="44"/>
      <c r="R43" s="44"/>
      <c r="S43" s="173" t="s">
        <v>1118</v>
      </c>
      <c r="T43" s="171" t="s">
        <v>1060</v>
      </c>
      <c r="U43" s="171" t="s">
        <v>1119</v>
      </c>
      <c r="V43" s="44"/>
      <c r="W43" s="44"/>
      <c r="X43" s="44"/>
      <c r="Y43" s="44"/>
      <c r="Z43" s="44"/>
      <c r="AA43" s="44"/>
      <c r="AB43" s="44" t="s">
        <v>579</v>
      </c>
      <c r="AC43"/>
      <c r="AD43"/>
      <c r="AE43" s="166">
        <f t="shared" si="1"/>
        <v>84000</v>
      </c>
      <c r="AF43" s="165" t="s">
        <v>864</v>
      </c>
      <c r="AG43" s="163" t="s">
        <v>874</v>
      </c>
      <c r="AH43" s="44"/>
      <c r="AI43" s="44"/>
      <c r="AJ43" s="44"/>
      <c r="AK43" s="44"/>
      <c r="AL43" s="44"/>
      <c r="AM43" s="44"/>
      <c r="AN43" s="44"/>
      <c r="AO43" s="44"/>
      <c r="AP43" s="44"/>
      <c r="AQ43" s="12"/>
      <c r="AR43" s="37"/>
      <c r="AS43" s="128">
        <v>84000</v>
      </c>
      <c r="AT43" s="99">
        <f t="shared" si="3"/>
        <v>84000</v>
      </c>
      <c r="AU43" s="109"/>
      <c r="AV43" s="16">
        <v>0.25</v>
      </c>
      <c r="AW43" s="16"/>
      <c r="AX43" s="16"/>
      <c r="AY43" s="16"/>
      <c r="AZ43" s="16"/>
      <c r="BA43" s="16"/>
      <c r="BB43" s="16"/>
      <c r="BC43" s="16">
        <v>0.75</v>
      </c>
      <c r="BD43" s="18"/>
      <c r="BE43" s="48"/>
      <c r="BF43" s="48"/>
      <c r="BG43" s="48"/>
      <c r="BH43" s="48"/>
      <c r="BI43" s="48"/>
      <c r="BJ43" s="48"/>
      <c r="BK43" s="48"/>
      <c r="BL43" s="48"/>
      <c r="BM43" s="48"/>
    </row>
    <row r="44" spans="1:65" ht="50.1" customHeight="1" x14ac:dyDescent="0.25">
      <c r="A44" s="202">
        <v>42</v>
      </c>
      <c r="B44" s="8">
        <v>42</v>
      </c>
      <c r="C44" s="9">
        <v>2</v>
      </c>
      <c r="D44" s="21">
        <v>2.2000000000000002</v>
      </c>
      <c r="E44" s="21"/>
      <c r="F44" s="9" t="s">
        <v>114</v>
      </c>
      <c r="G44" s="72" t="s">
        <v>194</v>
      </c>
      <c r="H44" s="46" t="s">
        <v>195</v>
      </c>
      <c r="I44" s="46"/>
      <c r="J44" s="55"/>
      <c r="K44" s="46"/>
      <c r="L44" s="56">
        <v>2014</v>
      </c>
      <c r="M44" s="46"/>
      <c r="N44" s="43" t="s">
        <v>659</v>
      </c>
      <c r="O44" s="43" t="str">
        <f t="shared" ref="O44:O51" si="4">RIGHT(F44,4)</f>
        <v>IITA</v>
      </c>
      <c r="P44" s="160" t="s">
        <v>753</v>
      </c>
      <c r="Q44" s="46"/>
      <c r="R44" s="46"/>
      <c r="S44" s="180" t="s">
        <v>1120</v>
      </c>
      <c r="T44" s="171" t="s">
        <v>1044</v>
      </c>
      <c r="U44"/>
      <c r="V44" s="46"/>
      <c r="W44" s="46"/>
      <c r="X44" s="46"/>
      <c r="Y44" s="46"/>
      <c r="Z44" s="46"/>
      <c r="AA44" s="46"/>
      <c r="AB44" s="46" t="s">
        <v>565</v>
      </c>
      <c r="AC44"/>
      <c r="AD44"/>
      <c r="AE44" s="166">
        <f t="shared" si="1"/>
        <v>28875</v>
      </c>
      <c r="AF44" s="165" t="s">
        <v>864</v>
      </c>
      <c r="AG44" s="163" t="s">
        <v>874</v>
      </c>
      <c r="AH44" s="46"/>
      <c r="AI44" s="46"/>
      <c r="AJ44" s="46"/>
      <c r="AK44" s="46"/>
      <c r="AL44" s="46"/>
      <c r="AM44" s="46"/>
      <c r="AN44" s="46"/>
      <c r="AO44" s="46"/>
      <c r="AP44" s="46"/>
      <c r="AQ44" s="12">
        <v>28875</v>
      </c>
      <c r="AR44" s="37"/>
      <c r="AS44" s="37"/>
      <c r="AT44" s="99">
        <f t="shared" si="3"/>
        <v>28875</v>
      </c>
      <c r="AU44" s="123"/>
      <c r="AV44" s="26"/>
      <c r="AW44" s="26">
        <v>1</v>
      </c>
      <c r="AX44" s="26"/>
      <c r="AY44" s="26"/>
      <c r="AZ44" s="26"/>
      <c r="BA44" s="26"/>
      <c r="BB44" s="26"/>
      <c r="BC44" s="26"/>
      <c r="BD44" s="27"/>
      <c r="BE44" s="48"/>
      <c r="BF44" s="48"/>
      <c r="BG44" s="48"/>
      <c r="BH44" s="48"/>
      <c r="BI44" s="48"/>
      <c r="BJ44" s="48"/>
      <c r="BK44" s="48"/>
      <c r="BL44" s="48"/>
      <c r="BM44" s="48"/>
    </row>
    <row r="45" spans="1:65" ht="50.1" customHeight="1" x14ac:dyDescent="0.25">
      <c r="A45" s="202">
        <v>43</v>
      </c>
      <c r="B45" s="8">
        <v>43</v>
      </c>
      <c r="C45" s="9">
        <v>2</v>
      </c>
      <c r="D45" s="21">
        <v>2.2000000000000002</v>
      </c>
      <c r="E45" s="21"/>
      <c r="F45" s="9" t="s">
        <v>114</v>
      </c>
      <c r="G45" s="72" t="s">
        <v>198</v>
      </c>
      <c r="H45" s="46" t="s">
        <v>199</v>
      </c>
      <c r="I45" s="46"/>
      <c r="J45" s="55"/>
      <c r="K45" s="46"/>
      <c r="L45" s="56">
        <v>2013</v>
      </c>
      <c r="M45" s="46"/>
      <c r="N45" s="43" t="s">
        <v>659</v>
      </c>
      <c r="O45" s="43" t="str">
        <f t="shared" si="4"/>
        <v>IITA</v>
      </c>
      <c r="P45" s="160" t="s">
        <v>753</v>
      </c>
      <c r="Q45" s="46"/>
      <c r="R45" s="46"/>
      <c r="S45" s="180" t="s">
        <v>1121</v>
      </c>
      <c r="T45" s="171" t="s">
        <v>1044</v>
      </c>
      <c r="U45"/>
      <c r="V45" s="46"/>
      <c r="W45" s="46"/>
      <c r="X45" s="46"/>
      <c r="Y45" s="46"/>
      <c r="Z45" s="46"/>
      <c r="AA45" s="46"/>
      <c r="AB45" s="46" t="s">
        <v>565</v>
      </c>
      <c r="AC45"/>
      <c r="AD45"/>
      <c r="AE45" s="166">
        <f t="shared" si="1"/>
        <v>28875</v>
      </c>
      <c r="AF45" s="165" t="s">
        <v>864</v>
      </c>
      <c r="AG45" s="163" t="s">
        <v>874</v>
      </c>
      <c r="AH45" s="46"/>
      <c r="AI45" s="46"/>
      <c r="AJ45" s="46"/>
      <c r="AK45" s="46"/>
      <c r="AL45" s="46"/>
      <c r="AM45" s="46"/>
      <c r="AN45" s="46"/>
      <c r="AO45" s="46"/>
      <c r="AP45" s="46"/>
      <c r="AQ45" s="12">
        <v>28875</v>
      </c>
      <c r="AR45" s="37"/>
      <c r="AS45" s="37"/>
      <c r="AT45" s="99">
        <f t="shared" si="3"/>
        <v>28875</v>
      </c>
      <c r="AU45" s="123"/>
      <c r="AV45" s="26"/>
      <c r="AW45" s="26">
        <v>1</v>
      </c>
      <c r="AX45" s="26"/>
      <c r="AY45" s="26"/>
      <c r="AZ45" s="26"/>
      <c r="BA45" s="26"/>
      <c r="BB45" s="26"/>
      <c r="BC45" s="26"/>
      <c r="BD45" s="27"/>
      <c r="BE45" s="48"/>
      <c r="BF45" s="48"/>
      <c r="BG45" s="48"/>
      <c r="BH45" s="48"/>
      <c r="BI45" s="48"/>
      <c r="BJ45" s="48"/>
      <c r="BK45" s="48"/>
      <c r="BL45" s="48"/>
      <c r="BM45" s="48"/>
    </row>
    <row r="46" spans="1:65" ht="50.1" customHeight="1" x14ac:dyDescent="0.25">
      <c r="A46" s="202">
        <v>44</v>
      </c>
      <c r="B46" s="8">
        <v>44</v>
      </c>
      <c r="C46" s="9">
        <v>2</v>
      </c>
      <c r="D46" s="21">
        <v>2.2000000000000002</v>
      </c>
      <c r="E46" s="21"/>
      <c r="F46" s="9" t="s">
        <v>114</v>
      </c>
      <c r="G46" s="72" t="s">
        <v>200</v>
      </c>
      <c r="H46" s="46" t="s">
        <v>201</v>
      </c>
      <c r="I46" s="46"/>
      <c r="J46" s="55"/>
      <c r="K46" s="46"/>
      <c r="L46" s="56">
        <v>2013</v>
      </c>
      <c r="M46" s="46"/>
      <c r="N46" s="43" t="s">
        <v>660</v>
      </c>
      <c r="O46" s="43" t="str">
        <f t="shared" si="4"/>
        <v>IITA</v>
      </c>
      <c r="P46" s="160" t="s">
        <v>753</v>
      </c>
      <c r="Q46" s="46"/>
      <c r="R46" s="46"/>
      <c r="S46" s="180" t="s">
        <v>201</v>
      </c>
      <c r="T46" s="171" t="s">
        <v>1052</v>
      </c>
      <c r="U46"/>
      <c r="V46" s="46"/>
      <c r="W46" s="46"/>
      <c r="X46" s="46"/>
      <c r="Y46" s="46"/>
      <c r="Z46" s="46"/>
      <c r="AA46" s="46"/>
      <c r="AB46" s="46" t="s">
        <v>566</v>
      </c>
      <c r="AC46"/>
      <c r="AD46"/>
      <c r="AE46" s="166">
        <f t="shared" si="1"/>
        <v>93750</v>
      </c>
      <c r="AF46" s="165" t="s">
        <v>864</v>
      </c>
      <c r="AG46" s="163" t="s">
        <v>874</v>
      </c>
      <c r="AH46" s="46"/>
      <c r="AI46" s="46"/>
      <c r="AJ46" s="46"/>
      <c r="AK46" s="46"/>
      <c r="AL46" s="46"/>
      <c r="AM46" s="46"/>
      <c r="AN46" s="46"/>
      <c r="AO46" s="46"/>
      <c r="AP46" s="46"/>
      <c r="AQ46" s="12">
        <v>93750</v>
      </c>
      <c r="AR46" s="37"/>
      <c r="AS46" s="37"/>
      <c r="AT46" s="99">
        <f t="shared" si="3"/>
        <v>93750</v>
      </c>
      <c r="AU46" s="123"/>
      <c r="AV46" s="26">
        <v>1</v>
      </c>
      <c r="AW46" s="26"/>
      <c r="AX46" s="26"/>
      <c r="AY46" s="26"/>
      <c r="AZ46" s="26"/>
      <c r="BA46" s="26"/>
      <c r="BB46" s="26"/>
      <c r="BC46" s="26"/>
      <c r="BD46" s="27"/>
      <c r="BE46" s="48"/>
      <c r="BF46" s="48"/>
      <c r="BG46" s="48"/>
      <c r="BH46" s="48"/>
      <c r="BI46" s="48"/>
      <c r="BJ46" s="48"/>
      <c r="BK46" s="48"/>
      <c r="BL46" s="48"/>
      <c r="BM46" s="48"/>
    </row>
    <row r="47" spans="1:65" ht="50.1" customHeight="1" x14ac:dyDescent="0.25">
      <c r="A47" s="202">
        <v>45</v>
      </c>
      <c r="B47" s="8">
        <v>45</v>
      </c>
      <c r="C47" s="9">
        <v>2</v>
      </c>
      <c r="D47" s="21">
        <v>2.2000000000000002</v>
      </c>
      <c r="E47" s="21"/>
      <c r="F47" s="9" t="s">
        <v>114</v>
      </c>
      <c r="G47" s="72" t="s">
        <v>204</v>
      </c>
      <c r="H47" s="46" t="s">
        <v>205</v>
      </c>
      <c r="I47" s="46"/>
      <c r="J47" s="55"/>
      <c r="K47" s="46"/>
      <c r="L47" s="56">
        <v>2013</v>
      </c>
      <c r="M47" s="46"/>
      <c r="N47" s="43" t="s">
        <v>661</v>
      </c>
      <c r="O47" s="43" t="str">
        <f t="shared" si="4"/>
        <v>IITA</v>
      </c>
      <c r="P47" s="160" t="s">
        <v>753</v>
      </c>
      <c r="Q47" s="46"/>
      <c r="R47" s="46"/>
      <c r="S47" s="180" t="s">
        <v>1122</v>
      </c>
      <c r="T47" s="182" t="s">
        <v>1089</v>
      </c>
      <c r="U47"/>
      <c r="V47" s="46"/>
      <c r="W47" s="46"/>
      <c r="X47" s="46"/>
      <c r="Y47" s="46"/>
      <c r="Z47" s="46"/>
      <c r="AA47" s="46"/>
      <c r="AB47" s="46" t="s">
        <v>580</v>
      </c>
      <c r="AC47"/>
      <c r="AD47"/>
      <c r="AE47" s="166">
        <f t="shared" si="1"/>
        <v>1029353</v>
      </c>
      <c r="AF47" s="165" t="s">
        <v>864</v>
      </c>
      <c r="AG47" s="163" t="s">
        <v>874</v>
      </c>
      <c r="AH47" s="46"/>
      <c r="AI47" s="46"/>
      <c r="AJ47" s="46"/>
      <c r="AK47" s="46"/>
      <c r="AL47" s="46"/>
      <c r="AM47" s="46"/>
      <c r="AN47" s="46"/>
      <c r="AO47" s="46"/>
      <c r="AP47" s="46"/>
      <c r="AQ47" s="12"/>
      <c r="AR47" s="37"/>
      <c r="AS47" s="37">
        <v>1029353</v>
      </c>
      <c r="AT47" s="99">
        <f t="shared" si="3"/>
        <v>1029353</v>
      </c>
      <c r="AU47" s="123"/>
      <c r="AV47" s="26">
        <v>0.5</v>
      </c>
      <c r="AW47" s="26"/>
      <c r="AX47" s="26"/>
      <c r="AY47" s="26"/>
      <c r="AZ47" s="26"/>
      <c r="BA47" s="26"/>
      <c r="BB47" s="26"/>
      <c r="BC47" s="26"/>
      <c r="BD47" s="27">
        <v>0.5</v>
      </c>
      <c r="BE47" s="48"/>
      <c r="BF47" s="48"/>
      <c r="BG47" s="48"/>
      <c r="BH47" s="48"/>
      <c r="BI47" s="48"/>
      <c r="BJ47" s="48"/>
      <c r="BK47" s="48"/>
      <c r="BL47" s="48"/>
      <c r="BM47" s="48"/>
    </row>
    <row r="48" spans="1:65" ht="50.1" customHeight="1" x14ac:dyDescent="0.25">
      <c r="A48" s="202">
        <v>46</v>
      </c>
      <c r="B48" s="8">
        <v>46</v>
      </c>
      <c r="C48" s="9">
        <v>2</v>
      </c>
      <c r="D48" s="21">
        <v>2.2000000000000002</v>
      </c>
      <c r="E48" s="21"/>
      <c r="F48" s="9" t="s">
        <v>114</v>
      </c>
      <c r="G48" s="72" t="s">
        <v>208</v>
      </c>
      <c r="H48" s="46" t="s">
        <v>209</v>
      </c>
      <c r="I48" s="46"/>
      <c r="J48" s="55"/>
      <c r="K48" s="46"/>
      <c r="L48" s="56">
        <v>2013</v>
      </c>
      <c r="M48" s="46"/>
      <c r="N48" s="43" t="s">
        <v>662</v>
      </c>
      <c r="O48" s="43" t="str">
        <f t="shared" si="4"/>
        <v>IITA</v>
      </c>
      <c r="P48" s="160" t="s">
        <v>753</v>
      </c>
      <c r="Q48" s="46"/>
      <c r="R48" s="46"/>
      <c r="S48" s="180" t="s">
        <v>1123</v>
      </c>
      <c r="T48" s="188" t="s">
        <v>1052</v>
      </c>
      <c r="U48"/>
      <c r="V48" s="46"/>
      <c r="W48" s="46"/>
      <c r="X48" s="46"/>
      <c r="Y48" s="46"/>
      <c r="Z48" s="46"/>
      <c r="AA48" s="46"/>
      <c r="AB48" s="46" t="s">
        <v>580</v>
      </c>
      <c r="AC48"/>
      <c r="AD48"/>
      <c r="AE48" s="166">
        <f t="shared" si="1"/>
        <v>1212129</v>
      </c>
      <c r="AF48" s="165" t="s">
        <v>864</v>
      </c>
      <c r="AG48" s="163" t="s">
        <v>874</v>
      </c>
      <c r="AH48" s="46"/>
      <c r="AI48" s="46"/>
      <c r="AJ48" s="46"/>
      <c r="AK48" s="46"/>
      <c r="AL48" s="46"/>
      <c r="AM48" s="46"/>
      <c r="AN48" s="46"/>
      <c r="AO48" s="46"/>
      <c r="AP48" s="46"/>
      <c r="AQ48" s="12"/>
      <c r="AR48" s="37"/>
      <c r="AS48" s="37">
        <v>1212129</v>
      </c>
      <c r="AT48" s="99">
        <f t="shared" si="3"/>
        <v>1212129</v>
      </c>
      <c r="AU48" s="123"/>
      <c r="AV48" s="26">
        <v>0.5</v>
      </c>
      <c r="AW48" s="26"/>
      <c r="AX48" s="26"/>
      <c r="AY48" s="26"/>
      <c r="AZ48" s="26"/>
      <c r="BA48" s="26"/>
      <c r="BB48" s="26"/>
      <c r="BC48" s="26"/>
      <c r="BD48" s="27">
        <v>0.5</v>
      </c>
      <c r="BE48" s="48"/>
      <c r="BF48" s="48"/>
      <c r="BG48" s="48"/>
      <c r="BH48" s="48"/>
      <c r="BI48" s="48"/>
      <c r="BJ48" s="48"/>
      <c r="BK48" s="48"/>
      <c r="BL48" s="48"/>
      <c r="BM48" s="48"/>
    </row>
    <row r="49" spans="1:65" ht="50.1" customHeight="1" x14ac:dyDescent="0.25">
      <c r="A49" s="202">
        <v>47</v>
      </c>
      <c r="B49" s="8">
        <v>47</v>
      </c>
      <c r="C49" s="9">
        <v>2</v>
      </c>
      <c r="D49" s="21">
        <v>2.2000000000000002</v>
      </c>
      <c r="E49" s="21"/>
      <c r="F49" s="9" t="s">
        <v>114</v>
      </c>
      <c r="G49" s="72" t="s">
        <v>212</v>
      </c>
      <c r="H49" s="46" t="s">
        <v>213</v>
      </c>
      <c r="I49" s="46"/>
      <c r="J49" s="55"/>
      <c r="K49" s="46"/>
      <c r="L49" s="56">
        <v>2013</v>
      </c>
      <c r="M49" s="46"/>
      <c r="N49" s="43" t="s">
        <v>663</v>
      </c>
      <c r="O49" s="43" t="str">
        <f t="shared" si="4"/>
        <v>IITA</v>
      </c>
      <c r="P49" s="160" t="s">
        <v>753</v>
      </c>
      <c r="Q49" s="46"/>
      <c r="R49" s="46"/>
      <c r="S49"/>
      <c r="T49" s="171" t="s">
        <v>1124</v>
      </c>
      <c r="U49" s="175" t="s">
        <v>1125</v>
      </c>
      <c r="V49" s="46"/>
      <c r="W49" s="46"/>
      <c r="X49" s="46"/>
      <c r="Y49" s="46"/>
      <c r="Z49" s="46"/>
      <c r="AA49" s="46"/>
      <c r="AB49" s="46" t="s">
        <v>580</v>
      </c>
      <c r="AC49"/>
      <c r="AD49"/>
      <c r="AE49" s="166">
        <f t="shared" si="1"/>
        <v>366223</v>
      </c>
      <c r="AF49" s="165" t="s">
        <v>864</v>
      </c>
      <c r="AG49" s="163" t="s">
        <v>874</v>
      </c>
      <c r="AH49" s="46"/>
      <c r="AI49" s="46"/>
      <c r="AJ49" s="46"/>
      <c r="AK49" s="46"/>
      <c r="AL49" s="46"/>
      <c r="AM49" s="46"/>
      <c r="AN49" s="46"/>
      <c r="AO49" s="46"/>
      <c r="AP49" s="46"/>
      <c r="AQ49" s="12"/>
      <c r="AR49" s="37"/>
      <c r="AS49" s="37">
        <v>366223</v>
      </c>
      <c r="AT49" s="99">
        <f t="shared" si="3"/>
        <v>366223</v>
      </c>
      <c r="AU49" s="123"/>
      <c r="AV49" s="26">
        <v>0.5</v>
      </c>
      <c r="AW49" s="26"/>
      <c r="AX49" s="26"/>
      <c r="AY49" s="26"/>
      <c r="AZ49" s="26"/>
      <c r="BA49" s="26"/>
      <c r="BB49" s="26"/>
      <c r="BC49" s="26"/>
      <c r="BD49" s="27">
        <v>0.5</v>
      </c>
      <c r="BE49" s="48"/>
      <c r="BF49" s="48"/>
      <c r="BG49" s="48"/>
      <c r="BH49" s="48"/>
      <c r="BI49" s="48"/>
      <c r="BJ49" s="48"/>
      <c r="BK49" s="48"/>
      <c r="BL49" s="48"/>
      <c r="BM49" s="48"/>
    </row>
    <row r="50" spans="1:65" ht="50.1" customHeight="1" x14ac:dyDescent="0.25">
      <c r="A50" s="202">
        <v>48</v>
      </c>
      <c r="B50" s="8">
        <v>48</v>
      </c>
      <c r="C50" s="9">
        <v>2</v>
      </c>
      <c r="D50" s="21">
        <v>2.2000000000000002</v>
      </c>
      <c r="E50" s="21"/>
      <c r="F50" s="9" t="s">
        <v>105</v>
      </c>
      <c r="G50" s="72" t="s">
        <v>216</v>
      </c>
      <c r="H50" s="39" t="s">
        <v>217</v>
      </c>
      <c r="I50" s="39"/>
      <c r="J50" s="55"/>
      <c r="K50" s="39"/>
      <c r="L50" s="56">
        <v>2017</v>
      </c>
      <c r="M50" s="39"/>
      <c r="N50" s="43" t="s">
        <v>664</v>
      </c>
      <c r="O50" s="43" t="str">
        <f t="shared" si="4"/>
        <v>CIAT</v>
      </c>
      <c r="P50" s="160" t="s">
        <v>753</v>
      </c>
      <c r="Q50" s="39"/>
      <c r="R50" s="39"/>
      <c r="S50" s="185" t="s">
        <v>1126</v>
      </c>
      <c r="T50" s="171" t="s">
        <v>1127</v>
      </c>
      <c r="U50" s="175" t="s">
        <v>1128</v>
      </c>
      <c r="V50" s="39"/>
      <c r="W50" s="39"/>
      <c r="X50" s="39"/>
      <c r="Y50" s="39"/>
      <c r="Z50" s="39"/>
      <c r="AA50" s="39"/>
      <c r="AB50" s="39" t="s">
        <v>571</v>
      </c>
      <c r="AC50"/>
      <c r="AD50"/>
      <c r="AE50" s="166">
        <f t="shared" si="1"/>
        <v>159258</v>
      </c>
      <c r="AF50" s="165" t="s">
        <v>864</v>
      </c>
      <c r="AG50" s="163" t="s">
        <v>874</v>
      </c>
      <c r="AH50" s="39"/>
      <c r="AI50" s="39"/>
      <c r="AJ50" s="39"/>
      <c r="AK50" s="39"/>
      <c r="AL50" s="39"/>
      <c r="AM50" s="39"/>
      <c r="AN50" s="39"/>
      <c r="AO50" s="39"/>
      <c r="AP50" s="39"/>
      <c r="AQ50" s="12"/>
      <c r="AR50" s="37"/>
      <c r="AS50" s="37">
        <v>159258</v>
      </c>
      <c r="AT50" s="99">
        <f t="shared" si="3"/>
        <v>159258</v>
      </c>
      <c r="AU50" s="120"/>
      <c r="AV50" s="121"/>
      <c r="AW50" s="121"/>
      <c r="AX50" s="121"/>
      <c r="AY50" s="121"/>
      <c r="AZ50" s="121"/>
      <c r="BA50" s="121"/>
      <c r="BB50" s="121"/>
      <c r="BC50" s="121">
        <v>1</v>
      </c>
      <c r="BD50" s="122"/>
      <c r="BE50" s="48"/>
      <c r="BF50" s="48"/>
      <c r="BG50" s="48"/>
      <c r="BH50" s="48"/>
      <c r="BI50" s="48"/>
      <c r="BJ50" s="48"/>
      <c r="BK50" s="48"/>
      <c r="BL50" s="48"/>
      <c r="BM50" s="48"/>
    </row>
    <row r="51" spans="1:65" ht="50.1" customHeight="1" x14ac:dyDescent="0.25">
      <c r="A51" s="202">
        <v>49</v>
      </c>
      <c r="B51" s="8">
        <v>49</v>
      </c>
      <c r="C51" s="9">
        <v>2</v>
      </c>
      <c r="D51" s="21">
        <v>2.2000000000000002</v>
      </c>
      <c r="E51" s="31">
        <v>5.2</v>
      </c>
      <c r="F51" s="9" t="s">
        <v>105</v>
      </c>
      <c r="G51" s="72" t="s">
        <v>220</v>
      </c>
      <c r="H51" s="39" t="s">
        <v>221</v>
      </c>
      <c r="I51" s="39"/>
      <c r="J51" s="55"/>
      <c r="K51" s="39"/>
      <c r="L51" s="55"/>
      <c r="M51" s="39"/>
      <c r="N51" s="43" t="s">
        <v>739</v>
      </c>
      <c r="O51" s="43" t="str">
        <f t="shared" si="4"/>
        <v>CIAT</v>
      </c>
      <c r="P51" s="160" t="s">
        <v>753</v>
      </c>
      <c r="Q51" s="39"/>
      <c r="R51" s="39"/>
      <c r="S51" s="185" t="s">
        <v>1129</v>
      </c>
      <c r="T51" s="182" t="s">
        <v>1130</v>
      </c>
      <c r="U51"/>
      <c r="V51" s="39"/>
      <c r="W51" s="39"/>
      <c r="X51" s="39"/>
      <c r="Y51" s="39"/>
      <c r="Z51" s="39"/>
      <c r="AA51" s="39"/>
      <c r="AB51" s="39" t="s">
        <v>581</v>
      </c>
      <c r="AC51"/>
      <c r="AD51"/>
      <c r="AE51" s="166">
        <f t="shared" si="1"/>
        <v>190000</v>
      </c>
      <c r="AF51" s="165" t="s">
        <v>864</v>
      </c>
      <c r="AG51" s="163" t="s">
        <v>874</v>
      </c>
      <c r="AH51" s="39"/>
      <c r="AI51" s="39"/>
      <c r="AJ51" s="39"/>
      <c r="AK51" s="39"/>
      <c r="AL51" s="39"/>
      <c r="AM51" s="39"/>
      <c r="AN51" s="39"/>
      <c r="AO51" s="39"/>
      <c r="AP51" s="39"/>
      <c r="AQ51" s="12">
        <v>130000</v>
      </c>
      <c r="AR51" s="37"/>
      <c r="AS51" s="37">
        <v>60000</v>
      </c>
      <c r="AT51" s="99">
        <f t="shared" si="3"/>
        <v>190000</v>
      </c>
      <c r="AU51" s="120"/>
      <c r="AV51" s="121"/>
      <c r="AW51" s="121"/>
      <c r="AX51" s="121"/>
      <c r="AY51" s="121"/>
      <c r="AZ51" s="121"/>
      <c r="BA51" s="121"/>
      <c r="BB51" s="121">
        <v>0.5</v>
      </c>
      <c r="BC51" s="121">
        <v>0.5</v>
      </c>
      <c r="BD51" s="122"/>
      <c r="BE51" s="48"/>
      <c r="BF51" s="48"/>
      <c r="BG51" s="48"/>
      <c r="BH51" s="48"/>
      <c r="BI51" s="48"/>
      <c r="BJ51" s="48"/>
      <c r="BK51" s="48"/>
      <c r="BL51" s="48"/>
      <c r="BM51" s="48"/>
    </row>
    <row r="52" spans="1:65" ht="50.1" customHeight="1" x14ac:dyDescent="0.25">
      <c r="A52" s="202">
        <v>50</v>
      </c>
      <c r="B52" s="8">
        <v>50</v>
      </c>
      <c r="C52" s="9">
        <v>2</v>
      </c>
      <c r="D52" s="21">
        <v>2.2000000000000002</v>
      </c>
      <c r="E52" s="21"/>
      <c r="F52" s="9" t="s">
        <v>41</v>
      </c>
      <c r="G52" s="72" t="s">
        <v>224</v>
      </c>
      <c r="H52" s="39" t="s">
        <v>225</v>
      </c>
      <c r="I52" s="39"/>
      <c r="J52" s="55"/>
      <c r="K52" s="39"/>
      <c r="L52" s="55"/>
      <c r="M52" s="39"/>
      <c r="N52" s="43" t="s">
        <v>630</v>
      </c>
      <c r="O52" s="43" t="str">
        <f>RIGHT(F52,6)</f>
        <v>ICARDA</v>
      </c>
      <c r="P52" s="160" t="s">
        <v>753</v>
      </c>
      <c r="Q52" s="39"/>
      <c r="R52" s="39"/>
      <c r="S52" s="171" t="s">
        <v>1131</v>
      </c>
      <c r="T52" s="182" t="s">
        <v>1060</v>
      </c>
      <c r="U52" s="171" t="s">
        <v>1111</v>
      </c>
      <c r="V52" s="39"/>
      <c r="W52" s="39"/>
      <c r="X52" s="39"/>
      <c r="Y52" s="39"/>
      <c r="Z52" s="39"/>
      <c r="AA52" s="39"/>
      <c r="AB52" s="39" t="s">
        <v>567</v>
      </c>
      <c r="AC52" s="171" t="s">
        <v>1132</v>
      </c>
      <c r="AD52"/>
      <c r="AE52" s="166">
        <f t="shared" si="1"/>
        <v>400000</v>
      </c>
      <c r="AF52" s="165" t="s">
        <v>864</v>
      </c>
      <c r="AG52" s="163" t="s">
        <v>874</v>
      </c>
      <c r="AH52" s="39"/>
      <c r="AI52" s="39"/>
      <c r="AJ52" s="39"/>
      <c r="AK52" s="39"/>
      <c r="AL52" s="39"/>
      <c r="AM52" s="39"/>
      <c r="AN52" s="39"/>
      <c r="AO52" s="39"/>
      <c r="AP52" s="39"/>
      <c r="AQ52" s="12">
        <v>210000</v>
      </c>
      <c r="AR52" s="37">
        <v>95000</v>
      </c>
      <c r="AS52" s="37">
        <v>95000</v>
      </c>
      <c r="AT52" s="99">
        <f t="shared" si="3"/>
        <v>400000</v>
      </c>
      <c r="AU52" s="126">
        <v>1</v>
      </c>
      <c r="AV52" s="28"/>
      <c r="AW52" s="28"/>
      <c r="AX52" s="28"/>
      <c r="AY52" s="28"/>
      <c r="AZ52" s="28"/>
      <c r="BA52" s="28"/>
      <c r="BB52" s="28"/>
      <c r="BC52" s="28"/>
      <c r="BD52" s="30"/>
      <c r="BE52" s="48"/>
      <c r="BF52" s="48"/>
      <c r="BG52" s="48"/>
      <c r="BH52" s="48"/>
      <c r="BI52" s="48"/>
      <c r="BJ52" s="48"/>
      <c r="BK52" s="48"/>
      <c r="BL52" s="48"/>
      <c r="BM52" s="48"/>
    </row>
    <row r="53" spans="1:65" ht="50.1" customHeight="1" x14ac:dyDescent="0.25">
      <c r="A53" s="202">
        <v>51</v>
      </c>
      <c r="B53" s="8">
        <v>51</v>
      </c>
      <c r="C53" s="9">
        <v>2</v>
      </c>
      <c r="D53" s="21">
        <v>2.2000000000000002</v>
      </c>
      <c r="E53" s="21"/>
      <c r="F53" s="9" t="s">
        <v>41</v>
      </c>
      <c r="G53" s="72" t="s">
        <v>226</v>
      </c>
      <c r="H53" s="39" t="s">
        <v>227</v>
      </c>
      <c r="I53" s="39"/>
      <c r="J53" s="55"/>
      <c r="K53" s="39"/>
      <c r="L53" s="55"/>
      <c r="M53" s="39"/>
      <c r="N53" s="43" t="s">
        <v>665</v>
      </c>
      <c r="O53" s="43" t="str">
        <f>RIGHT(F53,6)</f>
        <v>ICARDA</v>
      </c>
      <c r="P53" s="160" t="s">
        <v>753</v>
      </c>
      <c r="Q53" s="39"/>
      <c r="R53" s="39"/>
      <c r="S53" s="171" t="s">
        <v>227</v>
      </c>
      <c r="T53" s="171" t="s">
        <v>1133</v>
      </c>
      <c r="U53" s="171" t="s">
        <v>1134</v>
      </c>
      <c r="V53" s="39"/>
      <c r="W53" s="39"/>
      <c r="X53" s="39"/>
      <c r="Y53" s="39"/>
      <c r="Z53" s="39"/>
      <c r="AA53" s="39"/>
      <c r="AB53" s="39" t="s">
        <v>571</v>
      </c>
      <c r="AC53"/>
      <c r="AD53"/>
      <c r="AE53" s="166">
        <f t="shared" si="1"/>
        <v>344000</v>
      </c>
      <c r="AF53" s="165" t="s">
        <v>864</v>
      </c>
      <c r="AG53" s="163" t="s">
        <v>874</v>
      </c>
      <c r="AH53" s="39"/>
      <c r="AI53" s="39"/>
      <c r="AJ53" s="39"/>
      <c r="AK53" s="39"/>
      <c r="AL53" s="39"/>
      <c r="AM53" s="39"/>
      <c r="AN53" s="39"/>
      <c r="AO53" s="39"/>
      <c r="AP53" s="39"/>
      <c r="AQ53" s="12">
        <v>78000</v>
      </c>
      <c r="AR53" s="37">
        <v>133000</v>
      </c>
      <c r="AS53" s="37">
        <v>133000</v>
      </c>
      <c r="AT53" s="99">
        <f t="shared" si="3"/>
        <v>344000</v>
      </c>
      <c r="AU53" s="126"/>
      <c r="AV53" s="28"/>
      <c r="AW53" s="28"/>
      <c r="AX53" s="28"/>
      <c r="AY53" s="28"/>
      <c r="AZ53" s="28"/>
      <c r="BA53" s="28"/>
      <c r="BB53" s="28"/>
      <c r="BC53" s="28">
        <v>1</v>
      </c>
      <c r="BD53" s="30"/>
      <c r="BE53" s="48"/>
      <c r="BF53" s="48"/>
      <c r="BG53" s="48"/>
      <c r="BH53" s="48"/>
      <c r="BI53" s="48"/>
      <c r="BJ53" s="48"/>
      <c r="BK53" s="48"/>
      <c r="BL53" s="48"/>
      <c r="BM53" s="48"/>
    </row>
    <row r="54" spans="1:65" ht="50.1" customHeight="1" x14ac:dyDescent="0.25">
      <c r="A54" s="202">
        <v>52</v>
      </c>
      <c r="B54" s="8">
        <v>52</v>
      </c>
      <c r="C54" s="9">
        <v>2</v>
      </c>
      <c r="D54" s="21">
        <v>2.2000000000000002</v>
      </c>
      <c r="E54" s="21"/>
      <c r="F54" s="9" t="s">
        <v>67</v>
      </c>
      <c r="G54" s="72" t="s">
        <v>230</v>
      </c>
      <c r="H54" s="44" t="s">
        <v>231</v>
      </c>
      <c r="I54" s="44"/>
      <c r="J54" s="55"/>
      <c r="K54" s="44"/>
      <c r="L54" s="56">
        <v>2013</v>
      </c>
      <c r="M54" s="44"/>
      <c r="N54" s="43" t="s">
        <v>666</v>
      </c>
      <c r="O54" s="43" t="str">
        <f>RIGHT(F54,7)</f>
        <v>ICRISAT</v>
      </c>
      <c r="P54" s="160" t="s">
        <v>753</v>
      </c>
      <c r="Q54" s="44"/>
      <c r="R54" s="44"/>
      <c r="S54"/>
      <c r="T54" s="171" t="s">
        <v>1135</v>
      </c>
      <c r="U54"/>
      <c r="V54" s="44"/>
      <c r="W54" s="44"/>
      <c r="X54" s="44"/>
      <c r="Y54" s="44"/>
      <c r="Z54" s="44"/>
      <c r="AA54" s="44"/>
      <c r="AB54" s="44" t="s">
        <v>582</v>
      </c>
      <c r="AC54"/>
      <c r="AD54"/>
      <c r="AE54" s="166">
        <f t="shared" si="1"/>
        <v>226650</v>
      </c>
      <c r="AF54" s="165" t="s">
        <v>864</v>
      </c>
      <c r="AG54" s="163" t="s">
        <v>874</v>
      </c>
      <c r="AH54" s="44"/>
      <c r="AI54" s="44"/>
      <c r="AJ54" s="44"/>
      <c r="AK54" s="44"/>
      <c r="AL54" s="44"/>
      <c r="AM54" s="44"/>
      <c r="AN54" s="44"/>
      <c r="AO54" s="44"/>
      <c r="AP54" s="44"/>
      <c r="AQ54" s="12">
        <v>89517</v>
      </c>
      <c r="AR54" s="48"/>
      <c r="AS54" s="37">
        <v>137133</v>
      </c>
      <c r="AT54" s="99">
        <f t="shared" si="3"/>
        <v>226650</v>
      </c>
      <c r="AU54" s="109"/>
      <c r="AV54" s="16"/>
      <c r="AW54" s="16"/>
      <c r="AX54" s="16"/>
      <c r="AY54" s="16"/>
      <c r="AZ54" s="16"/>
      <c r="BA54" s="16">
        <v>0.5</v>
      </c>
      <c r="BB54" s="16"/>
      <c r="BC54" s="16">
        <v>0.5</v>
      </c>
      <c r="BD54" s="18"/>
      <c r="BE54" s="48"/>
      <c r="BF54" s="48"/>
      <c r="BG54" s="48"/>
      <c r="BH54" s="48"/>
      <c r="BI54" s="48"/>
      <c r="BJ54" s="48"/>
      <c r="BK54" s="48"/>
      <c r="BL54" s="48"/>
      <c r="BM54" s="48"/>
    </row>
    <row r="55" spans="1:65" ht="50.1" customHeight="1" x14ac:dyDescent="0.25">
      <c r="A55" s="202">
        <v>53</v>
      </c>
      <c r="B55" s="8">
        <v>53</v>
      </c>
      <c r="C55" s="9">
        <v>2</v>
      </c>
      <c r="D55" s="21">
        <v>2.2000000000000002</v>
      </c>
      <c r="E55" s="21"/>
      <c r="F55" s="9" t="s">
        <v>46</v>
      </c>
      <c r="G55" s="72" t="s">
        <v>234</v>
      </c>
      <c r="H55" s="49" t="s">
        <v>235</v>
      </c>
      <c r="I55" s="49"/>
      <c r="J55" s="55"/>
      <c r="K55" s="49"/>
      <c r="L55" s="55"/>
      <c r="M55" s="49"/>
      <c r="N55" s="43" t="s">
        <v>667</v>
      </c>
      <c r="O55" s="43" t="str">
        <f>RIGHT(F55,4)</f>
        <v>FPRI</v>
      </c>
      <c r="P55" s="160" t="s">
        <v>753</v>
      </c>
      <c r="Q55" s="49"/>
      <c r="R55" s="49"/>
      <c r="S55"/>
      <c r="T55" s="171" t="s">
        <v>1060</v>
      </c>
      <c r="U55"/>
      <c r="V55" s="49"/>
      <c r="W55" s="49"/>
      <c r="X55" s="49"/>
      <c r="Y55" s="49"/>
      <c r="Z55" s="49"/>
      <c r="AA55" s="49"/>
      <c r="AB55" s="49" t="s">
        <v>567</v>
      </c>
      <c r="AC55"/>
      <c r="AD55"/>
      <c r="AE55" s="166">
        <f t="shared" si="1"/>
        <v>37745</v>
      </c>
      <c r="AF55" s="165" t="s">
        <v>864</v>
      </c>
      <c r="AG55" s="163" t="s">
        <v>874</v>
      </c>
      <c r="AH55" s="49"/>
      <c r="AI55" s="49"/>
      <c r="AJ55" s="49"/>
      <c r="AK55" s="49"/>
      <c r="AL55" s="49"/>
      <c r="AM55" s="49"/>
      <c r="AN55" s="49"/>
      <c r="AO55" s="49"/>
      <c r="AP55" s="49"/>
      <c r="AQ55" s="12"/>
      <c r="AR55" s="37"/>
      <c r="AS55" s="37">
        <v>37745</v>
      </c>
      <c r="AT55" s="99">
        <f t="shared" si="3"/>
        <v>37745</v>
      </c>
      <c r="AU55" s="109">
        <v>1</v>
      </c>
      <c r="AV55" s="16"/>
      <c r="AW55" s="16"/>
      <c r="AX55" s="16"/>
      <c r="AY55" s="16"/>
      <c r="AZ55" s="16"/>
      <c r="BA55" s="16"/>
      <c r="BB55" s="16"/>
      <c r="BC55" s="16"/>
      <c r="BD55" s="18"/>
      <c r="BE55" s="48"/>
      <c r="BF55" s="48"/>
      <c r="BG55" s="48"/>
      <c r="BH55" s="48"/>
      <c r="BI55" s="48"/>
      <c r="BJ55" s="48"/>
      <c r="BK55" s="48"/>
      <c r="BL55" s="48"/>
      <c r="BM55" s="48"/>
    </row>
    <row r="56" spans="1:65" ht="50.1" customHeight="1" x14ac:dyDescent="0.25">
      <c r="A56" s="202">
        <v>54</v>
      </c>
      <c r="B56" s="8">
        <v>54</v>
      </c>
      <c r="C56" s="9">
        <v>2</v>
      </c>
      <c r="D56" s="21">
        <v>2.2999999999999998</v>
      </c>
      <c r="E56" s="21"/>
      <c r="F56" s="9" t="s">
        <v>114</v>
      </c>
      <c r="G56" s="72" t="s">
        <v>238</v>
      </c>
      <c r="H56" s="46" t="s">
        <v>239</v>
      </c>
      <c r="I56" s="46"/>
      <c r="J56" s="55"/>
      <c r="K56" s="46"/>
      <c r="L56" s="56">
        <v>2013</v>
      </c>
      <c r="M56" s="46"/>
      <c r="N56" s="43" t="s">
        <v>668</v>
      </c>
      <c r="O56" s="43" t="str">
        <f>RIGHT(F56,4)</f>
        <v>IITA</v>
      </c>
      <c r="P56" s="160" t="s">
        <v>753</v>
      </c>
      <c r="Q56" s="46"/>
      <c r="R56" s="46"/>
      <c r="S56" s="180" t="s">
        <v>239</v>
      </c>
      <c r="T56" s="72"/>
      <c r="U56"/>
      <c r="V56" s="46"/>
      <c r="W56" s="46"/>
      <c r="X56" s="46"/>
      <c r="Y56" s="46"/>
      <c r="Z56" s="46"/>
      <c r="AA56" s="46"/>
      <c r="AB56" s="46" t="s">
        <v>580</v>
      </c>
      <c r="AC56" s="172" t="s">
        <v>1136</v>
      </c>
      <c r="AD56"/>
      <c r="AE56" s="166">
        <f t="shared" si="1"/>
        <v>7227</v>
      </c>
      <c r="AF56" s="165" t="s">
        <v>864</v>
      </c>
      <c r="AG56" s="163" t="s">
        <v>874</v>
      </c>
      <c r="AH56" s="46"/>
      <c r="AI56" s="46"/>
      <c r="AJ56" s="46"/>
      <c r="AK56" s="46"/>
      <c r="AL56" s="46"/>
      <c r="AM56" s="46"/>
      <c r="AN56" s="46"/>
      <c r="AO56" s="46"/>
      <c r="AP56" s="46"/>
      <c r="AQ56" s="12"/>
      <c r="AR56" s="37"/>
      <c r="AS56" s="37">
        <v>7227</v>
      </c>
      <c r="AT56" s="99">
        <f t="shared" si="3"/>
        <v>7227</v>
      </c>
      <c r="AU56" s="123"/>
      <c r="AV56" s="26">
        <v>0.5</v>
      </c>
      <c r="AW56" s="26"/>
      <c r="AX56" s="26"/>
      <c r="AY56" s="26"/>
      <c r="AZ56" s="26"/>
      <c r="BA56" s="26"/>
      <c r="BB56" s="26"/>
      <c r="BC56" s="26"/>
      <c r="BD56" s="27">
        <v>0.5</v>
      </c>
      <c r="BE56" s="48"/>
      <c r="BF56" s="48"/>
      <c r="BG56" s="48"/>
      <c r="BH56" s="48"/>
      <c r="BI56" s="48"/>
      <c r="BJ56" s="48"/>
      <c r="BK56" s="48"/>
      <c r="BL56" s="48"/>
      <c r="BM56" s="48"/>
    </row>
    <row r="57" spans="1:65" ht="50.1" customHeight="1" x14ac:dyDescent="0.25">
      <c r="A57" s="202">
        <v>55</v>
      </c>
      <c r="B57" s="8">
        <v>55</v>
      </c>
      <c r="C57" s="9">
        <v>2</v>
      </c>
      <c r="D57" s="21">
        <v>2.2999999999999998</v>
      </c>
      <c r="E57" s="21"/>
      <c r="F57" s="9" t="s">
        <v>242</v>
      </c>
      <c r="G57" s="72" t="s">
        <v>243</v>
      </c>
      <c r="H57" s="39" t="s">
        <v>244</v>
      </c>
      <c r="I57" s="39"/>
      <c r="J57" s="55"/>
      <c r="K57" s="39"/>
      <c r="L57" s="56">
        <v>2018</v>
      </c>
      <c r="M57" s="39"/>
      <c r="N57" s="43" t="s">
        <v>669</v>
      </c>
      <c r="O57" s="43" t="str">
        <f t="shared" ref="O57:O62" si="5">RIGHT(F57,10)</f>
        <v>Bioversity</v>
      </c>
      <c r="P57" s="160" t="s">
        <v>753</v>
      </c>
      <c r="Q57" s="39"/>
      <c r="R57" s="39"/>
      <c r="S57" s="189" t="s">
        <v>1137</v>
      </c>
      <c r="T57" s="176" t="s">
        <v>1138</v>
      </c>
      <c r="U57" s="23"/>
      <c r="V57" s="39"/>
      <c r="W57" s="39"/>
      <c r="X57" s="39"/>
      <c r="Y57" s="39"/>
      <c r="Z57" s="39"/>
      <c r="AA57" s="39"/>
      <c r="AB57" s="39" t="s">
        <v>569</v>
      </c>
      <c r="AC57" s="23"/>
      <c r="AD57" s="23"/>
      <c r="AE57" s="166">
        <f t="shared" si="1"/>
        <v>662818.24393974699</v>
      </c>
      <c r="AF57" s="165" t="s">
        <v>864</v>
      </c>
      <c r="AG57" s="163" t="s">
        <v>874</v>
      </c>
      <c r="AH57" s="39"/>
      <c r="AI57" s="39"/>
      <c r="AJ57" s="39"/>
      <c r="AK57" s="39"/>
      <c r="AL57" s="39"/>
      <c r="AM57" s="39"/>
      <c r="AN57" s="39"/>
      <c r="AO57" s="39"/>
      <c r="AP57" s="39"/>
      <c r="AQ57" s="14">
        <v>250573.24393974699</v>
      </c>
      <c r="AR57" s="37"/>
      <c r="AS57" s="37">
        <v>412245</v>
      </c>
      <c r="AT57" s="99">
        <f t="shared" si="3"/>
        <v>662818.24393974699</v>
      </c>
      <c r="AU57" s="16"/>
      <c r="AV57" s="16"/>
      <c r="AW57" s="16"/>
      <c r="AX57" s="16"/>
      <c r="AY57" s="16"/>
      <c r="AZ57" s="16">
        <v>1</v>
      </c>
      <c r="BA57" s="16"/>
      <c r="BB57" s="16"/>
      <c r="BC57" s="16"/>
      <c r="BD57" s="16"/>
      <c r="BE57" s="48"/>
      <c r="BF57" s="48"/>
      <c r="BG57" s="48"/>
      <c r="BH57" s="48"/>
      <c r="BI57" s="48"/>
      <c r="BJ57" s="48"/>
      <c r="BK57" s="48"/>
      <c r="BL57" s="48"/>
      <c r="BM57" s="48"/>
    </row>
    <row r="58" spans="1:65" ht="50.1" customHeight="1" x14ac:dyDescent="0.25">
      <c r="A58" s="202">
        <v>56</v>
      </c>
      <c r="B58" s="8">
        <v>56</v>
      </c>
      <c r="C58" s="9">
        <v>2</v>
      </c>
      <c r="D58" s="21">
        <v>2.2999999999999998</v>
      </c>
      <c r="E58" s="21"/>
      <c r="F58" s="9" t="s">
        <v>242</v>
      </c>
      <c r="G58" s="72" t="s">
        <v>247</v>
      </c>
      <c r="H58" s="39" t="s">
        <v>248</v>
      </c>
      <c r="I58" s="39"/>
      <c r="J58" s="55"/>
      <c r="K58" s="39"/>
      <c r="L58" s="56">
        <v>2015</v>
      </c>
      <c r="M58" s="39"/>
      <c r="N58" s="43" t="s">
        <v>670</v>
      </c>
      <c r="O58" s="43" t="str">
        <f t="shared" si="5"/>
        <v>Bioversity</v>
      </c>
      <c r="P58" s="160" t="s">
        <v>753</v>
      </c>
      <c r="Q58" s="39"/>
      <c r="R58" s="39"/>
      <c r="S58" s="189" t="s">
        <v>1139</v>
      </c>
      <c r="T58" s="182" t="s">
        <v>1140</v>
      </c>
      <c r="U58" s="23"/>
      <c r="V58" s="39"/>
      <c r="W58" s="39"/>
      <c r="X58" s="39"/>
      <c r="Y58" s="39"/>
      <c r="Z58" s="39"/>
      <c r="AA58" s="39"/>
      <c r="AB58" s="39" t="s">
        <v>583</v>
      </c>
      <c r="AC58" s="23"/>
      <c r="AD58" s="23"/>
      <c r="AE58" s="166">
        <f t="shared" si="1"/>
        <v>816055.10900497204</v>
      </c>
      <c r="AF58" s="165" t="s">
        <v>864</v>
      </c>
      <c r="AG58" s="163" t="s">
        <v>874</v>
      </c>
      <c r="AH58" s="39"/>
      <c r="AI58" s="39"/>
      <c r="AJ58" s="39"/>
      <c r="AK58" s="39"/>
      <c r="AL58" s="39"/>
      <c r="AM58" s="39"/>
      <c r="AN58" s="39"/>
      <c r="AO58" s="39"/>
      <c r="AP58" s="39"/>
      <c r="AQ58" s="12">
        <v>433911.430844052</v>
      </c>
      <c r="AR58" s="37"/>
      <c r="AS58" s="37">
        <v>382143.67816091998</v>
      </c>
      <c r="AT58" s="99">
        <f t="shared" si="3"/>
        <v>816055.10900497204</v>
      </c>
      <c r="AU58" s="109">
        <v>0.25</v>
      </c>
      <c r="AV58" s="16"/>
      <c r="AW58" s="16"/>
      <c r="AX58" s="16"/>
      <c r="AY58" s="16"/>
      <c r="AZ58" s="16">
        <v>0.25</v>
      </c>
      <c r="BA58" s="16"/>
      <c r="BB58" s="16">
        <v>0.25</v>
      </c>
      <c r="BC58" s="16"/>
      <c r="BD58" s="18">
        <v>0.25</v>
      </c>
      <c r="BE58" s="48"/>
      <c r="BF58" s="48"/>
      <c r="BG58" s="48"/>
      <c r="BH58" s="48"/>
      <c r="BI58" s="48"/>
      <c r="BJ58" s="48"/>
      <c r="BK58" s="48"/>
      <c r="BL58" s="48"/>
      <c r="BM58" s="48"/>
    </row>
    <row r="59" spans="1:65" ht="50.1" customHeight="1" x14ac:dyDescent="0.25">
      <c r="A59" s="202">
        <v>57</v>
      </c>
      <c r="B59" s="8">
        <v>57</v>
      </c>
      <c r="C59" s="9">
        <v>2</v>
      </c>
      <c r="D59" s="21">
        <v>2.2999999999999998</v>
      </c>
      <c r="E59" s="21"/>
      <c r="F59" s="9" t="s">
        <v>242</v>
      </c>
      <c r="G59" s="72" t="s">
        <v>251</v>
      </c>
      <c r="H59" s="39" t="s">
        <v>252</v>
      </c>
      <c r="I59" s="39"/>
      <c r="J59" s="55"/>
      <c r="K59" s="39"/>
      <c r="L59" s="56">
        <v>2018</v>
      </c>
      <c r="M59" s="39"/>
      <c r="N59" s="43" t="s">
        <v>671</v>
      </c>
      <c r="O59" s="43" t="str">
        <f t="shared" si="5"/>
        <v>Bioversity</v>
      </c>
      <c r="P59" s="160" t="s">
        <v>753</v>
      </c>
      <c r="Q59" s="39"/>
      <c r="R59" s="39"/>
      <c r="S59" s="189" t="s">
        <v>1141</v>
      </c>
      <c r="T59" s="182" t="s">
        <v>1063</v>
      </c>
      <c r="U59" s="23"/>
      <c r="V59" s="39"/>
      <c r="W59" s="39"/>
      <c r="X59" s="39"/>
      <c r="Y59" s="39"/>
      <c r="Z59" s="39"/>
      <c r="AA59" s="39"/>
      <c r="AB59" s="39" t="s">
        <v>571</v>
      </c>
      <c r="AC59" s="23"/>
      <c r="AD59" s="23"/>
      <c r="AE59" s="166">
        <f t="shared" si="1"/>
        <v>348059.65342832758</v>
      </c>
      <c r="AF59" s="165" t="s">
        <v>864</v>
      </c>
      <c r="AG59" s="163" t="s">
        <v>874</v>
      </c>
      <c r="AH59" s="39"/>
      <c r="AI59" s="39"/>
      <c r="AJ59" s="39"/>
      <c r="AK59" s="39"/>
      <c r="AL59" s="39"/>
      <c r="AM59" s="39"/>
      <c r="AN59" s="39"/>
      <c r="AO59" s="39"/>
      <c r="AP59" s="39"/>
      <c r="AQ59" s="12">
        <v>69030.653428327598</v>
      </c>
      <c r="AR59" s="37"/>
      <c r="AS59" s="37">
        <v>279029</v>
      </c>
      <c r="AT59" s="99">
        <f t="shared" si="3"/>
        <v>348059.65342832758</v>
      </c>
      <c r="AU59" s="109"/>
      <c r="AV59" s="16"/>
      <c r="AW59" s="16"/>
      <c r="AX59" s="16"/>
      <c r="AY59" s="16"/>
      <c r="AZ59" s="16"/>
      <c r="BA59" s="16"/>
      <c r="BB59" s="16"/>
      <c r="BC59" s="16">
        <v>1</v>
      </c>
      <c r="BD59" s="18"/>
      <c r="BE59" s="48"/>
      <c r="BF59" s="48"/>
      <c r="BG59" s="48"/>
      <c r="BH59" s="48"/>
      <c r="BI59" s="48"/>
      <c r="BJ59" s="48"/>
      <c r="BK59" s="48"/>
      <c r="BL59" s="48"/>
      <c r="BM59" s="48"/>
    </row>
    <row r="60" spans="1:65" ht="50.1" customHeight="1" x14ac:dyDescent="0.25">
      <c r="A60" s="202">
        <v>58</v>
      </c>
      <c r="B60" s="8">
        <v>58</v>
      </c>
      <c r="C60" s="9">
        <v>2</v>
      </c>
      <c r="D60" s="21">
        <v>2.2999999999999998</v>
      </c>
      <c r="E60" s="21"/>
      <c r="F60" s="9" t="s">
        <v>242</v>
      </c>
      <c r="G60" s="72" t="s">
        <v>255</v>
      </c>
      <c r="H60" s="39" t="s">
        <v>256</v>
      </c>
      <c r="I60" s="39"/>
      <c r="J60" s="55"/>
      <c r="K60" s="39"/>
      <c r="L60" s="56">
        <v>2018</v>
      </c>
      <c r="M60" s="39"/>
      <c r="N60" s="43" t="s">
        <v>672</v>
      </c>
      <c r="O60" s="43" t="str">
        <f t="shared" si="5"/>
        <v>Bioversity</v>
      </c>
      <c r="P60" s="160" t="s">
        <v>753</v>
      </c>
      <c r="Q60" s="39"/>
      <c r="R60" s="39"/>
      <c r="S60" s="189" t="s">
        <v>1143</v>
      </c>
      <c r="T60" s="171" t="s">
        <v>1144</v>
      </c>
      <c r="U60" s="23"/>
      <c r="V60" s="39"/>
      <c r="W60" s="39"/>
      <c r="X60" s="39"/>
      <c r="Y60" s="39"/>
      <c r="Z60" s="39"/>
      <c r="AA60" s="39"/>
      <c r="AB60" s="39" t="s">
        <v>571</v>
      </c>
      <c r="AC60" s="23"/>
      <c r="AD60" s="23"/>
      <c r="AE60" s="166">
        <f t="shared" si="1"/>
        <v>735437.99129570101</v>
      </c>
      <c r="AF60" s="165" t="s">
        <v>864</v>
      </c>
      <c r="AG60" s="163" t="s">
        <v>874</v>
      </c>
      <c r="AH60" s="39"/>
      <c r="AI60" s="39"/>
      <c r="AJ60" s="39"/>
      <c r="AK60" s="39"/>
      <c r="AL60" s="39"/>
      <c r="AM60" s="39"/>
      <c r="AN60" s="39"/>
      <c r="AO60" s="39"/>
      <c r="AP60" s="39"/>
      <c r="AQ60" s="12">
        <v>344127.99129570101</v>
      </c>
      <c r="AR60" s="37"/>
      <c r="AS60" s="37">
        <v>391310</v>
      </c>
      <c r="AT60" s="99">
        <f t="shared" si="3"/>
        <v>735437.99129570101</v>
      </c>
      <c r="AU60" s="109"/>
      <c r="AV60" s="16"/>
      <c r="AW60" s="16"/>
      <c r="AX60" s="16"/>
      <c r="AY60" s="16"/>
      <c r="AZ60" s="16"/>
      <c r="BA60" s="16"/>
      <c r="BB60" s="16"/>
      <c r="BC60" s="16">
        <v>1</v>
      </c>
      <c r="BD60" s="18"/>
      <c r="BE60" s="48"/>
      <c r="BF60" s="48"/>
      <c r="BG60" s="48"/>
      <c r="BH60" s="48"/>
      <c r="BI60" s="48"/>
      <c r="BJ60" s="48"/>
      <c r="BK60" s="48"/>
      <c r="BL60" s="48"/>
      <c r="BM60" s="48"/>
    </row>
    <row r="61" spans="1:65" ht="50.1" customHeight="1" x14ac:dyDescent="0.25">
      <c r="A61" s="202">
        <v>59</v>
      </c>
      <c r="B61" s="8">
        <v>59</v>
      </c>
      <c r="C61" s="9">
        <v>2</v>
      </c>
      <c r="D61" s="21">
        <v>2.2999999999999998</v>
      </c>
      <c r="E61" s="21"/>
      <c r="F61" s="9" t="s">
        <v>242</v>
      </c>
      <c r="G61" s="72" t="s">
        <v>259</v>
      </c>
      <c r="H61" s="39" t="s">
        <v>260</v>
      </c>
      <c r="I61" s="39"/>
      <c r="J61" s="55"/>
      <c r="K61" s="39"/>
      <c r="L61" s="56">
        <v>2016</v>
      </c>
      <c r="M61" s="39"/>
      <c r="N61" s="43" t="s">
        <v>673</v>
      </c>
      <c r="O61" s="43" t="str">
        <f t="shared" si="5"/>
        <v>Bioversity</v>
      </c>
      <c r="P61" s="160" t="s">
        <v>753</v>
      </c>
      <c r="Q61" s="39"/>
      <c r="R61" s="39"/>
      <c r="S61" s="190" t="s">
        <v>1145</v>
      </c>
      <c r="T61" s="23"/>
      <c r="U61"/>
      <c r="V61" s="39"/>
      <c r="W61" s="39"/>
      <c r="X61" s="39"/>
      <c r="Y61" s="39"/>
      <c r="Z61" s="39"/>
      <c r="AA61" s="39"/>
      <c r="AB61" s="39" t="s">
        <v>584</v>
      </c>
      <c r="AC61"/>
      <c r="AD61"/>
      <c r="AE61" s="166">
        <f t="shared" si="1"/>
        <v>849096.84962845698</v>
      </c>
      <c r="AF61" s="165" t="s">
        <v>864</v>
      </c>
      <c r="AG61" s="163" t="s">
        <v>874</v>
      </c>
      <c r="AH61" s="39"/>
      <c r="AI61" s="39"/>
      <c r="AJ61" s="39"/>
      <c r="AK61" s="39"/>
      <c r="AL61" s="39"/>
      <c r="AM61" s="39"/>
      <c r="AN61" s="39"/>
      <c r="AO61" s="39"/>
      <c r="AP61" s="39"/>
      <c r="AQ61" s="12">
        <v>248332.87042845701</v>
      </c>
      <c r="AR61" s="37"/>
      <c r="AS61" s="37">
        <v>600763.97919999994</v>
      </c>
      <c r="AT61" s="99">
        <f t="shared" si="3"/>
        <v>849096.84962845698</v>
      </c>
      <c r="AU61" s="109">
        <v>0.2</v>
      </c>
      <c r="AV61" s="121">
        <v>0.2</v>
      </c>
      <c r="AW61" s="16"/>
      <c r="AX61" s="16">
        <v>0.2</v>
      </c>
      <c r="AY61" s="16"/>
      <c r="AZ61" s="16">
        <v>0.2</v>
      </c>
      <c r="BA61" s="16"/>
      <c r="BB61" s="16">
        <v>0.2</v>
      </c>
      <c r="BC61" s="16"/>
      <c r="BD61" s="18"/>
      <c r="BE61" s="48"/>
      <c r="BF61" s="48"/>
      <c r="BG61" s="48"/>
      <c r="BH61" s="48"/>
      <c r="BI61" s="48"/>
      <c r="BJ61" s="48"/>
      <c r="BK61" s="48"/>
      <c r="BL61" s="48"/>
      <c r="BM61" s="48"/>
    </row>
    <row r="62" spans="1:65" ht="50.1" customHeight="1" x14ac:dyDescent="0.25">
      <c r="A62" s="202">
        <v>60</v>
      </c>
      <c r="B62" s="8">
        <v>60</v>
      </c>
      <c r="C62" s="9">
        <v>2</v>
      </c>
      <c r="D62" s="21">
        <v>2.2999999999999998</v>
      </c>
      <c r="E62" s="21"/>
      <c r="F62" s="9" t="s">
        <v>242</v>
      </c>
      <c r="G62" s="72" t="s">
        <v>262</v>
      </c>
      <c r="H62" s="39" t="s">
        <v>263</v>
      </c>
      <c r="I62" s="39"/>
      <c r="J62" s="55"/>
      <c r="K62" s="39"/>
      <c r="L62" s="56">
        <v>2013</v>
      </c>
      <c r="M62" s="39"/>
      <c r="N62" s="43" t="s">
        <v>674</v>
      </c>
      <c r="O62" s="43" t="str">
        <f t="shared" si="5"/>
        <v>Bioversity</v>
      </c>
      <c r="P62" s="160" t="s">
        <v>753</v>
      </c>
      <c r="Q62" s="39"/>
      <c r="R62" s="39"/>
      <c r="S62" s="189" t="s">
        <v>1146</v>
      </c>
      <c r="T62" s="187" t="s">
        <v>17</v>
      </c>
      <c r="U62"/>
      <c r="V62" s="39"/>
      <c r="W62" s="39"/>
      <c r="X62" s="39"/>
      <c r="Y62" s="39"/>
      <c r="Z62" s="39"/>
      <c r="AA62" s="39"/>
      <c r="AB62" s="163" t="s">
        <v>761</v>
      </c>
      <c r="AC62"/>
      <c r="AD62"/>
      <c r="AE62" s="166">
        <f t="shared" si="1"/>
        <v>1083305.40751098</v>
      </c>
      <c r="AF62" s="165" t="s">
        <v>864</v>
      </c>
      <c r="AG62" s="163" t="s">
        <v>874</v>
      </c>
      <c r="AH62" s="39"/>
      <c r="AI62" s="39"/>
      <c r="AJ62" s="39"/>
      <c r="AK62" s="39"/>
      <c r="AL62" s="39"/>
      <c r="AM62" s="39"/>
      <c r="AN62" s="39"/>
      <c r="AO62" s="39"/>
      <c r="AP62" s="39"/>
      <c r="AQ62" s="12">
        <v>574023.81006371498</v>
      </c>
      <c r="AR62" s="37"/>
      <c r="AS62" s="37">
        <v>509281.597447265</v>
      </c>
      <c r="AT62" s="99">
        <f t="shared" si="3"/>
        <v>1083305.40751098</v>
      </c>
      <c r="AU62" s="109"/>
      <c r="AV62" s="16"/>
      <c r="AW62" s="16"/>
      <c r="AX62" s="16"/>
      <c r="AY62" s="16"/>
      <c r="AZ62" s="16"/>
      <c r="BA62" s="16"/>
      <c r="BB62" s="16"/>
      <c r="BC62" s="16"/>
      <c r="BD62" s="18">
        <v>1</v>
      </c>
      <c r="BE62" s="48"/>
      <c r="BF62" s="48"/>
      <c r="BG62" s="48"/>
      <c r="BH62" s="48"/>
      <c r="BI62" s="48"/>
      <c r="BJ62" s="48"/>
      <c r="BK62" s="48"/>
      <c r="BL62" s="48"/>
      <c r="BM62" s="48"/>
    </row>
    <row r="63" spans="1:65" ht="50.1" customHeight="1" x14ac:dyDescent="0.25">
      <c r="A63" s="202">
        <v>61</v>
      </c>
      <c r="B63" s="8">
        <v>61</v>
      </c>
      <c r="C63" s="9">
        <v>2</v>
      </c>
      <c r="D63" s="21">
        <v>2.2999999999999998</v>
      </c>
      <c r="E63" s="21"/>
      <c r="F63" s="9" t="s">
        <v>105</v>
      </c>
      <c r="G63" s="72" t="s">
        <v>266</v>
      </c>
      <c r="H63" s="39" t="s">
        <v>267</v>
      </c>
      <c r="I63" s="39"/>
      <c r="J63" s="55"/>
      <c r="K63" s="39"/>
      <c r="L63" s="56">
        <v>2015</v>
      </c>
      <c r="M63" s="39"/>
      <c r="N63" s="43" t="s">
        <v>740</v>
      </c>
      <c r="O63" s="43" t="str">
        <f>RIGHT(F63,4)</f>
        <v>CIAT</v>
      </c>
      <c r="P63" s="160" t="s">
        <v>753</v>
      </c>
      <c r="Q63" s="39"/>
      <c r="R63" s="39"/>
      <c r="S63" s="185" t="s">
        <v>1147</v>
      </c>
      <c r="T63" s="182" t="s">
        <v>1148</v>
      </c>
      <c r="U63"/>
      <c r="V63" s="39"/>
      <c r="W63" s="39"/>
      <c r="X63" s="39"/>
      <c r="Y63" s="39"/>
      <c r="Z63" s="39"/>
      <c r="AA63" s="39"/>
      <c r="AB63" s="39" t="s">
        <v>585</v>
      </c>
      <c r="AC63"/>
      <c r="AD63"/>
      <c r="AE63" s="166">
        <f t="shared" si="1"/>
        <v>518653</v>
      </c>
      <c r="AF63" s="165" t="s">
        <v>864</v>
      </c>
      <c r="AG63" s="163" t="s">
        <v>874</v>
      </c>
      <c r="AH63" s="39"/>
      <c r="AI63" s="39"/>
      <c r="AJ63" s="39"/>
      <c r="AK63" s="39"/>
      <c r="AL63" s="39"/>
      <c r="AM63" s="39"/>
      <c r="AN63" s="39"/>
      <c r="AO63" s="39"/>
      <c r="AP63" s="39"/>
      <c r="AQ63" s="12"/>
      <c r="AR63" s="37"/>
      <c r="AS63" s="37">
        <v>518653</v>
      </c>
      <c r="AT63" s="99">
        <f t="shared" si="3"/>
        <v>518653</v>
      </c>
      <c r="AU63" s="120"/>
      <c r="AV63" s="121"/>
      <c r="AW63" s="121"/>
      <c r="AX63" s="121"/>
      <c r="AY63" s="121"/>
      <c r="AZ63" s="121"/>
      <c r="BA63" s="121"/>
      <c r="BB63" s="121"/>
      <c r="BC63" s="121">
        <v>0.5</v>
      </c>
      <c r="BD63" s="122">
        <v>0.5</v>
      </c>
      <c r="BE63" s="48"/>
      <c r="BF63" s="48"/>
      <c r="BG63" s="48"/>
      <c r="BH63" s="48"/>
      <c r="BI63" s="48"/>
      <c r="BJ63" s="48"/>
      <c r="BK63" s="48"/>
      <c r="BL63" s="48"/>
      <c r="BM63" s="48"/>
    </row>
    <row r="64" spans="1:65" ht="50.1" customHeight="1" x14ac:dyDescent="0.25">
      <c r="A64" s="202">
        <v>62</v>
      </c>
      <c r="B64" s="8">
        <v>62</v>
      </c>
      <c r="C64" s="9">
        <v>2</v>
      </c>
      <c r="D64" s="21">
        <v>2.2999999999999998</v>
      </c>
      <c r="E64" s="21"/>
      <c r="F64" s="9" t="s">
        <v>46</v>
      </c>
      <c r="G64" s="72" t="s">
        <v>270</v>
      </c>
      <c r="H64" s="39" t="s">
        <v>271</v>
      </c>
      <c r="I64" s="39"/>
      <c r="J64" s="55"/>
      <c r="K64" s="39"/>
      <c r="L64" s="55"/>
      <c r="M64" s="39"/>
      <c r="N64" s="43" t="s">
        <v>675</v>
      </c>
      <c r="O64" s="43" t="str">
        <f>RIGHT(F64,4)</f>
        <v>FPRI</v>
      </c>
      <c r="P64" s="160" t="s">
        <v>753</v>
      </c>
      <c r="Q64" s="39"/>
      <c r="R64" s="39"/>
      <c r="S64" s="171" t="s">
        <v>1149</v>
      </c>
      <c r="T64" s="182" t="s">
        <v>1150</v>
      </c>
      <c r="U64"/>
      <c r="V64" s="39"/>
      <c r="W64" s="39"/>
      <c r="X64" s="39"/>
      <c r="Y64" s="39"/>
      <c r="Z64" s="39"/>
      <c r="AA64" s="39"/>
      <c r="AB64" s="39" t="s">
        <v>586</v>
      </c>
      <c r="AC64"/>
      <c r="AD64"/>
      <c r="AE64" s="166">
        <f t="shared" si="1"/>
        <v>230188</v>
      </c>
      <c r="AF64" s="165" t="s">
        <v>864</v>
      </c>
      <c r="AG64" s="163" t="s">
        <v>874</v>
      </c>
      <c r="AH64" s="39"/>
      <c r="AI64" s="39"/>
      <c r="AJ64" s="39"/>
      <c r="AK64" s="39"/>
      <c r="AL64" s="39"/>
      <c r="AM64" s="39"/>
      <c r="AN64" s="39"/>
      <c r="AO64" s="39"/>
      <c r="AP64" s="39"/>
      <c r="AQ64" s="12">
        <v>230188</v>
      </c>
      <c r="AR64" s="37"/>
      <c r="AS64" s="37"/>
      <c r="AT64" s="99">
        <f t="shared" si="3"/>
        <v>230188</v>
      </c>
      <c r="AU64" s="109"/>
      <c r="AV64" s="26"/>
      <c r="AW64" s="16"/>
      <c r="AX64" s="16"/>
      <c r="AY64" s="16"/>
      <c r="AZ64" s="16"/>
      <c r="BA64" s="16">
        <v>0.8</v>
      </c>
      <c r="BB64" s="16"/>
      <c r="BC64" s="16">
        <v>0.2</v>
      </c>
      <c r="BD64" s="18"/>
      <c r="BE64" s="48"/>
      <c r="BF64" s="48"/>
      <c r="BG64" s="48"/>
      <c r="BH64" s="48"/>
      <c r="BI64" s="48"/>
      <c r="BJ64" s="48"/>
      <c r="BK64" s="48"/>
      <c r="BL64" s="48"/>
      <c r="BM64" s="48"/>
    </row>
    <row r="65" spans="1:65" ht="50.1" customHeight="1" x14ac:dyDescent="0.25">
      <c r="A65" s="202">
        <v>63</v>
      </c>
      <c r="B65" s="8">
        <v>63</v>
      </c>
      <c r="C65" s="9">
        <v>2</v>
      </c>
      <c r="D65" s="21">
        <v>2.4</v>
      </c>
      <c r="E65" s="21"/>
      <c r="F65" s="9" t="s">
        <v>274</v>
      </c>
      <c r="G65" s="72" t="s">
        <v>275</v>
      </c>
      <c r="H65" s="47" t="s">
        <v>276</v>
      </c>
      <c r="I65" s="47"/>
      <c r="J65" s="55"/>
      <c r="K65" s="47"/>
      <c r="L65" s="55"/>
      <c r="M65" s="47"/>
      <c r="N65" s="43" t="s">
        <v>676</v>
      </c>
      <c r="O65" s="43" t="str">
        <f>RIGHT(F65,4)</f>
        <v>ILRI</v>
      </c>
      <c r="P65" s="160" t="s">
        <v>753</v>
      </c>
      <c r="Q65" s="47"/>
      <c r="R65" s="47"/>
      <c r="S65" s="191" t="s">
        <v>1151</v>
      </c>
      <c r="T65" s="191" t="s">
        <v>17</v>
      </c>
      <c r="U65"/>
      <c r="V65" s="47"/>
      <c r="W65" s="47"/>
      <c r="X65" s="47"/>
      <c r="Y65" s="47"/>
      <c r="Z65" s="47"/>
      <c r="AA65" s="47"/>
      <c r="AB65" s="47" t="s">
        <v>585</v>
      </c>
      <c r="AC65"/>
      <c r="AD65"/>
      <c r="AE65" s="166">
        <f t="shared" si="1"/>
        <v>54904.825000000055</v>
      </c>
      <c r="AF65" s="165" t="s">
        <v>864</v>
      </c>
      <c r="AG65" s="163" t="s">
        <v>874</v>
      </c>
      <c r="AH65" s="47"/>
      <c r="AI65" s="47"/>
      <c r="AJ65" s="47"/>
      <c r="AK65" s="47"/>
      <c r="AL65" s="47"/>
      <c r="AM65" s="47"/>
      <c r="AN65" s="47"/>
      <c r="AO65" s="47"/>
      <c r="AP65" s="47"/>
      <c r="AQ65" s="12">
        <v>54904.825000000055</v>
      </c>
      <c r="AR65" s="37"/>
      <c r="AS65" s="37"/>
      <c r="AT65" s="99">
        <f t="shared" si="3"/>
        <v>54904.825000000055</v>
      </c>
      <c r="AU65" s="104"/>
      <c r="AV65" s="125"/>
      <c r="AW65" s="105"/>
      <c r="AX65" s="105"/>
      <c r="AY65" s="105"/>
      <c r="AZ65" s="105"/>
      <c r="BA65" s="105"/>
      <c r="BB65" s="105"/>
      <c r="BC65" s="24">
        <v>0.5</v>
      </c>
      <c r="BD65" s="129">
        <v>0.5</v>
      </c>
      <c r="BE65" s="48"/>
      <c r="BF65" s="48"/>
      <c r="BG65" s="48"/>
      <c r="BH65" s="48"/>
      <c r="BI65" s="48"/>
      <c r="BJ65" s="48"/>
      <c r="BK65" s="48"/>
      <c r="BL65" s="48"/>
      <c r="BM65" s="48"/>
    </row>
    <row r="66" spans="1:65" ht="50.1" customHeight="1" x14ac:dyDescent="0.25">
      <c r="A66" s="202">
        <v>64</v>
      </c>
      <c r="B66" s="8">
        <v>64</v>
      </c>
      <c r="C66" s="9">
        <v>2</v>
      </c>
      <c r="D66" s="21">
        <v>2.5</v>
      </c>
      <c r="E66" s="21"/>
      <c r="F66" s="9" t="s">
        <v>21</v>
      </c>
      <c r="G66" s="72" t="s">
        <v>279</v>
      </c>
      <c r="H66" s="50" t="s">
        <v>280</v>
      </c>
      <c r="I66" s="50"/>
      <c r="J66" s="55"/>
      <c r="K66" s="50"/>
      <c r="L66" s="55"/>
      <c r="M66" s="50"/>
      <c r="N66" s="43" t="s">
        <v>677</v>
      </c>
      <c r="O66" s="43" t="str">
        <f>RIGHT(F66,4)</f>
        <v>IWMI</v>
      </c>
      <c r="P66" s="160" t="s">
        <v>753</v>
      </c>
      <c r="Q66" s="50"/>
      <c r="R66" s="50"/>
      <c r="S66" s="171" t="s">
        <v>1152</v>
      </c>
      <c r="T66" s="170" t="s">
        <v>1076</v>
      </c>
      <c r="U66"/>
      <c r="V66" s="50"/>
      <c r="W66" s="50"/>
      <c r="X66" s="50"/>
      <c r="Y66" s="50"/>
      <c r="Z66" s="50"/>
      <c r="AA66" s="50"/>
      <c r="AB66" s="50" t="s">
        <v>587</v>
      </c>
      <c r="AC66"/>
      <c r="AD66"/>
      <c r="AE66" s="166">
        <f t="shared" si="1"/>
        <v>682661</v>
      </c>
      <c r="AF66" s="165" t="s">
        <v>864</v>
      </c>
      <c r="AG66" s="163" t="s">
        <v>874</v>
      </c>
      <c r="AH66" s="50"/>
      <c r="AI66" s="50"/>
      <c r="AJ66" s="50"/>
      <c r="AK66" s="50"/>
      <c r="AL66" s="50"/>
      <c r="AM66" s="50"/>
      <c r="AN66" s="50"/>
      <c r="AO66" s="50"/>
      <c r="AP66" s="50"/>
      <c r="AQ66" s="12">
        <v>682661</v>
      </c>
      <c r="AR66" s="37">
        <v>0</v>
      </c>
      <c r="AS66" s="37">
        <v>0</v>
      </c>
      <c r="AT66" s="99">
        <f t="shared" si="3"/>
        <v>682661</v>
      </c>
      <c r="AU66" s="124">
        <v>0.25</v>
      </c>
      <c r="AV66" s="26">
        <v>0.25</v>
      </c>
      <c r="AW66" s="125">
        <v>0.25</v>
      </c>
      <c r="AX66" s="125"/>
      <c r="AY66" s="125"/>
      <c r="AZ66" s="125"/>
      <c r="BA66" s="125">
        <v>0.25</v>
      </c>
      <c r="BB66" s="16"/>
      <c r="BC66" s="16"/>
      <c r="BD66" s="18"/>
      <c r="BE66" s="48"/>
      <c r="BF66" s="48"/>
      <c r="BG66" s="48"/>
      <c r="BH66" s="48"/>
      <c r="BI66" s="48"/>
      <c r="BJ66" s="48"/>
      <c r="BK66" s="48"/>
      <c r="BL66" s="48"/>
      <c r="BM66" s="48"/>
    </row>
    <row r="67" spans="1:65" ht="50.1" customHeight="1" x14ac:dyDescent="0.25">
      <c r="A67" s="202">
        <v>65</v>
      </c>
      <c r="B67" s="8">
        <v>65</v>
      </c>
      <c r="C67" s="9">
        <v>2</v>
      </c>
      <c r="D67" s="21">
        <v>2.5</v>
      </c>
      <c r="E67" s="21"/>
      <c r="F67" s="9" t="s">
        <v>67</v>
      </c>
      <c r="G67" s="72" t="s">
        <v>282</v>
      </c>
      <c r="H67" s="44" t="s">
        <v>283</v>
      </c>
      <c r="I67" s="44"/>
      <c r="J67" s="55"/>
      <c r="K67" s="44"/>
      <c r="L67" s="56">
        <v>2013</v>
      </c>
      <c r="M67" s="44"/>
      <c r="N67" s="43" t="s">
        <v>678</v>
      </c>
      <c r="O67" s="43" t="str">
        <f>RIGHT(F67,7)</f>
        <v>ICRISAT</v>
      </c>
      <c r="P67" s="160" t="s">
        <v>753</v>
      </c>
      <c r="Q67" s="44"/>
      <c r="R67" s="44"/>
      <c r="S67" s="171" t="s">
        <v>1153</v>
      </c>
      <c r="T67" s="172" t="s">
        <v>17</v>
      </c>
      <c r="U67"/>
      <c r="V67" s="44"/>
      <c r="W67" s="44"/>
      <c r="X67" s="44"/>
      <c r="Y67" s="44"/>
      <c r="Z67" s="44"/>
      <c r="AA67" s="44"/>
      <c r="AB67" s="44" t="s">
        <v>588</v>
      </c>
      <c r="AC67"/>
      <c r="AD67"/>
      <c r="AE67" s="166">
        <f t="shared" si="1"/>
        <v>371300</v>
      </c>
      <c r="AF67" s="165" t="s">
        <v>864</v>
      </c>
      <c r="AG67" s="163" t="s">
        <v>874</v>
      </c>
      <c r="AH67" s="44"/>
      <c r="AI67" s="44"/>
      <c r="AJ67" s="44"/>
      <c r="AK67" s="44"/>
      <c r="AL67" s="44"/>
      <c r="AM67" s="44"/>
      <c r="AN67" s="44"/>
      <c r="AO67" s="44"/>
      <c r="AP67" s="44"/>
      <c r="AQ67" s="12">
        <v>146648</v>
      </c>
      <c r="AR67" s="48"/>
      <c r="AS67" s="130">
        <v>224652</v>
      </c>
      <c r="AT67" s="99">
        <f t="shared" ref="AT67:AT98" si="6">SUBTOTAL(9,AQ67:AS67)</f>
        <v>371300</v>
      </c>
      <c r="AU67" s="109">
        <v>0.65</v>
      </c>
      <c r="AV67" s="16"/>
      <c r="AW67" s="16"/>
      <c r="AX67" s="16"/>
      <c r="AY67" s="16"/>
      <c r="AZ67" s="16"/>
      <c r="BA67" s="16"/>
      <c r="BB67" s="16"/>
      <c r="BC67" s="16"/>
      <c r="BD67" s="18">
        <v>0.35</v>
      </c>
      <c r="BE67" s="48"/>
      <c r="BF67" s="48"/>
      <c r="BG67" s="48"/>
      <c r="BH67" s="48"/>
      <c r="BI67" s="48"/>
      <c r="BJ67" s="48"/>
      <c r="BK67" s="48"/>
      <c r="BL67" s="48"/>
      <c r="BM67" s="48"/>
    </row>
    <row r="68" spans="1:65" ht="50.1" customHeight="1" x14ac:dyDescent="0.25">
      <c r="A68" s="202">
        <v>66</v>
      </c>
      <c r="B68" s="8">
        <v>66</v>
      </c>
      <c r="C68" s="9">
        <v>3</v>
      </c>
      <c r="D68" s="84">
        <v>3.1</v>
      </c>
      <c r="E68" s="33"/>
      <c r="F68" s="9" t="s">
        <v>21</v>
      </c>
      <c r="G68" s="72" t="s">
        <v>286</v>
      </c>
      <c r="H68" s="39" t="s">
        <v>287</v>
      </c>
      <c r="I68" s="39"/>
      <c r="J68" s="55">
        <v>40878</v>
      </c>
      <c r="K68" s="39"/>
      <c r="L68" s="55">
        <v>41973</v>
      </c>
      <c r="M68" s="39"/>
      <c r="N68" s="43" t="s">
        <v>679</v>
      </c>
      <c r="O68" s="43" t="str">
        <f>RIGHT(F68,4)</f>
        <v>IWMI</v>
      </c>
      <c r="P68" s="160" t="s">
        <v>753</v>
      </c>
      <c r="Q68" s="39"/>
      <c r="R68" s="39"/>
      <c r="S68" s="171" t="s">
        <v>1154</v>
      </c>
      <c r="T68" s="170" t="s">
        <v>17</v>
      </c>
      <c r="U68"/>
      <c r="V68" s="39"/>
      <c r="W68" s="39"/>
      <c r="X68" s="39"/>
      <c r="Y68" s="39"/>
      <c r="Z68" s="39"/>
      <c r="AA68" s="39"/>
      <c r="AB68" s="163" t="s">
        <v>761</v>
      </c>
      <c r="AC68"/>
      <c r="AD68"/>
      <c r="AE68" s="166">
        <f t="shared" ref="AE68:AE131" si="7">AT68</f>
        <v>953747</v>
      </c>
      <c r="AF68" s="165" t="s">
        <v>864</v>
      </c>
      <c r="AG68" s="163" t="s">
        <v>874</v>
      </c>
      <c r="AH68" s="39"/>
      <c r="AI68" s="39"/>
      <c r="AJ68" s="39"/>
      <c r="AK68" s="39"/>
      <c r="AL68" s="39"/>
      <c r="AM68" s="39"/>
      <c r="AN68" s="39"/>
      <c r="AO68" s="39"/>
      <c r="AP68" s="39"/>
      <c r="AQ68" s="12">
        <v>308005</v>
      </c>
      <c r="AR68" s="37">
        <v>0</v>
      </c>
      <c r="AS68" s="37">
        <v>645742</v>
      </c>
      <c r="AT68" s="99">
        <f t="shared" si="6"/>
        <v>953747</v>
      </c>
      <c r="AU68" s="100"/>
      <c r="AV68" s="24"/>
      <c r="AW68" s="24"/>
      <c r="AX68" s="24"/>
      <c r="AY68" s="24"/>
      <c r="AZ68" s="24"/>
      <c r="BA68" s="24"/>
      <c r="BB68" s="24"/>
      <c r="BC68" s="24"/>
      <c r="BD68" s="34">
        <v>0.1</v>
      </c>
      <c r="BE68" s="48"/>
      <c r="BF68" s="48"/>
      <c r="BG68" s="48"/>
      <c r="BH68" s="48"/>
      <c r="BI68" s="48"/>
      <c r="BJ68" s="48"/>
      <c r="BK68" s="48"/>
      <c r="BL68" s="48"/>
      <c r="BM68" s="48"/>
    </row>
    <row r="69" spans="1:65" ht="50.1" customHeight="1" x14ac:dyDescent="0.25">
      <c r="A69" s="202">
        <v>67</v>
      </c>
      <c r="B69" s="8">
        <v>67</v>
      </c>
      <c r="C69" s="9">
        <v>3</v>
      </c>
      <c r="D69" s="84">
        <v>3.1</v>
      </c>
      <c r="E69" s="33"/>
      <c r="F69" s="9" t="s">
        <v>21</v>
      </c>
      <c r="G69" s="72" t="s">
        <v>291</v>
      </c>
      <c r="H69" s="39" t="s">
        <v>292</v>
      </c>
      <c r="I69" s="39"/>
      <c r="J69" s="55">
        <v>40695</v>
      </c>
      <c r="K69" s="39"/>
      <c r="L69" s="55">
        <v>41639</v>
      </c>
      <c r="M69" s="39"/>
      <c r="N69" s="43" t="s">
        <v>679</v>
      </c>
      <c r="O69" s="43" t="str">
        <f>RIGHT(F69,4)</f>
        <v>IWMI</v>
      </c>
      <c r="P69" s="160" t="s">
        <v>753</v>
      </c>
      <c r="Q69" s="39"/>
      <c r="R69" s="39"/>
      <c r="S69" s="171" t="s">
        <v>1155</v>
      </c>
      <c r="T69" s="171" t="s">
        <v>1156</v>
      </c>
      <c r="U69" s="170" t="s">
        <v>1157</v>
      </c>
      <c r="V69" s="39"/>
      <c r="W69" s="39"/>
      <c r="X69" s="39"/>
      <c r="Y69" s="39"/>
      <c r="Z69" s="39"/>
      <c r="AA69" s="39"/>
      <c r="AB69" s="39" t="s">
        <v>589</v>
      </c>
      <c r="AC69" s="175" t="s">
        <v>1158</v>
      </c>
      <c r="AD69"/>
      <c r="AE69" s="166">
        <f t="shared" si="7"/>
        <v>953747</v>
      </c>
      <c r="AF69" s="165" t="s">
        <v>864</v>
      </c>
      <c r="AG69" s="163" t="s">
        <v>874</v>
      </c>
      <c r="AH69" s="39"/>
      <c r="AI69" s="39"/>
      <c r="AJ69" s="39"/>
      <c r="AK69" s="39"/>
      <c r="AL69" s="39"/>
      <c r="AM69" s="39"/>
      <c r="AN69" s="39"/>
      <c r="AO69" s="39"/>
      <c r="AP69" s="39"/>
      <c r="AQ69" s="12">
        <v>308005</v>
      </c>
      <c r="AR69" s="37">
        <v>0</v>
      </c>
      <c r="AS69" s="37">
        <v>645742</v>
      </c>
      <c r="AT69" s="99">
        <f t="shared" si="6"/>
        <v>953747</v>
      </c>
      <c r="AU69" s="100">
        <v>0.2</v>
      </c>
      <c r="AV69" s="24"/>
      <c r="AW69" s="24"/>
      <c r="AX69" s="24">
        <v>0.2</v>
      </c>
      <c r="AY69" s="24"/>
      <c r="AZ69" s="24">
        <v>0.2</v>
      </c>
      <c r="BA69" s="24"/>
      <c r="BB69" s="24"/>
      <c r="BC69" s="24"/>
      <c r="BD69" s="34">
        <v>0.4</v>
      </c>
      <c r="BE69" s="48"/>
      <c r="BF69" s="48"/>
      <c r="BG69" s="48"/>
      <c r="BH69" s="48"/>
      <c r="BI69" s="48"/>
      <c r="BJ69" s="48"/>
      <c r="BK69" s="48"/>
      <c r="BL69" s="48"/>
      <c r="BM69" s="48"/>
    </row>
    <row r="70" spans="1:65" ht="50.1" customHeight="1" x14ac:dyDescent="0.25">
      <c r="A70" s="202">
        <v>68</v>
      </c>
      <c r="B70" s="8">
        <v>68</v>
      </c>
      <c r="C70" s="9">
        <v>3</v>
      </c>
      <c r="D70" s="84">
        <v>3.1</v>
      </c>
      <c r="E70" s="33"/>
      <c r="F70" s="9" t="s">
        <v>21</v>
      </c>
      <c r="G70" s="72" t="s">
        <v>293</v>
      </c>
      <c r="H70" s="39" t="s">
        <v>294</v>
      </c>
      <c r="I70" s="39"/>
      <c r="J70" s="55">
        <v>40664</v>
      </c>
      <c r="K70" s="39"/>
      <c r="L70" s="55">
        <v>41213</v>
      </c>
      <c r="M70" s="39"/>
      <c r="N70" s="43" t="s">
        <v>680</v>
      </c>
      <c r="O70" s="43" t="str">
        <f>RIGHT(F70,4)</f>
        <v>IWMI</v>
      </c>
      <c r="P70" s="160" t="s">
        <v>753</v>
      </c>
      <c r="Q70" s="39"/>
      <c r="R70" s="39"/>
      <c r="S70" s="192" t="s">
        <v>1159</v>
      </c>
      <c r="T70" s="171" t="s">
        <v>1063</v>
      </c>
      <c r="U70" s="170" t="s">
        <v>1160</v>
      </c>
      <c r="V70" s="39"/>
      <c r="W70" s="39"/>
      <c r="X70" s="39"/>
      <c r="Y70" s="39"/>
      <c r="Z70" s="39"/>
      <c r="AA70" s="39"/>
      <c r="AB70" s="39" t="s">
        <v>590</v>
      </c>
      <c r="AC70"/>
      <c r="AD70"/>
      <c r="AE70" s="166">
        <f t="shared" si="7"/>
        <v>158994</v>
      </c>
      <c r="AF70" s="165" t="s">
        <v>864</v>
      </c>
      <c r="AG70" s="163" t="s">
        <v>874</v>
      </c>
      <c r="AH70" s="39"/>
      <c r="AI70" s="39"/>
      <c r="AJ70" s="39"/>
      <c r="AK70" s="39"/>
      <c r="AL70" s="39"/>
      <c r="AM70" s="39"/>
      <c r="AN70" s="39"/>
      <c r="AO70" s="39"/>
      <c r="AP70" s="39"/>
      <c r="AQ70" s="12">
        <v>111598</v>
      </c>
      <c r="AR70" s="37">
        <v>0</v>
      </c>
      <c r="AS70" s="37">
        <v>47396</v>
      </c>
      <c r="AT70" s="99">
        <f t="shared" si="6"/>
        <v>158994</v>
      </c>
      <c r="AU70" s="100"/>
      <c r="AV70" s="24"/>
      <c r="AW70" s="24"/>
      <c r="AX70" s="24"/>
      <c r="AY70" s="24"/>
      <c r="AZ70" s="24">
        <v>0.2</v>
      </c>
      <c r="BA70" s="24"/>
      <c r="BB70" s="24"/>
      <c r="BC70" s="24">
        <v>0.8</v>
      </c>
      <c r="BD70" s="34"/>
      <c r="BE70" s="48"/>
      <c r="BF70" s="48"/>
      <c r="BG70" s="48"/>
      <c r="BH70" s="48"/>
      <c r="BI70" s="48"/>
      <c r="BJ70" s="48"/>
      <c r="BK70" s="48"/>
      <c r="BL70" s="48"/>
      <c r="BM70" s="48"/>
    </row>
    <row r="71" spans="1:65" ht="50.1" customHeight="1" x14ac:dyDescent="0.25">
      <c r="A71" s="202">
        <v>69</v>
      </c>
      <c r="B71" s="8">
        <v>69</v>
      </c>
      <c r="C71" s="9">
        <v>3</v>
      </c>
      <c r="D71" s="21">
        <v>3.2</v>
      </c>
      <c r="E71" s="21"/>
      <c r="F71" s="9" t="s">
        <v>21</v>
      </c>
      <c r="G71" s="72" t="s">
        <v>298</v>
      </c>
      <c r="H71" s="39" t="s">
        <v>299</v>
      </c>
      <c r="I71" s="39"/>
      <c r="J71" s="55">
        <v>40909</v>
      </c>
      <c r="K71" s="39"/>
      <c r="L71" s="55">
        <v>42004</v>
      </c>
      <c r="M71" s="39"/>
      <c r="N71" s="43" t="s">
        <v>616</v>
      </c>
      <c r="O71" s="43" t="str">
        <f>RIGHT(F71,4)</f>
        <v>IWMI</v>
      </c>
      <c r="P71" s="160" t="s">
        <v>753</v>
      </c>
      <c r="Q71" s="39"/>
      <c r="R71" s="39"/>
      <c r="S71" s="171" t="s">
        <v>1161</v>
      </c>
      <c r="T71" s="170" t="s">
        <v>17</v>
      </c>
      <c r="U71"/>
      <c r="V71" s="39"/>
      <c r="W71" s="39"/>
      <c r="X71" s="39"/>
      <c r="Y71" s="39"/>
      <c r="Z71" s="39"/>
      <c r="AA71" s="39"/>
      <c r="AB71" s="49" t="s">
        <v>591</v>
      </c>
      <c r="AC71"/>
      <c r="AD71"/>
      <c r="AE71" s="166">
        <f t="shared" si="7"/>
        <v>307262</v>
      </c>
      <c r="AF71" s="165" t="s">
        <v>864</v>
      </c>
      <c r="AG71" s="163" t="s">
        <v>874</v>
      </c>
      <c r="AH71" s="39"/>
      <c r="AI71" s="39"/>
      <c r="AJ71" s="39"/>
      <c r="AK71" s="39"/>
      <c r="AL71" s="39"/>
      <c r="AM71" s="39"/>
      <c r="AN71" s="39"/>
      <c r="AO71" s="39"/>
      <c r="AP71" s="39"/>
      <c r="AQ71" s="12">
        <v>140745</v>
      </c>
      <c r="AR71" s="37">
        <v>0</v>
      </c>
      <c r="AS71" s="37">
        <v>166517</v>
      </c>
      <c r="AT71" s="99">
        <f t="shared" si="6"/>
        <v>307262</v>
      </c>
      <c r="AU71" s="100">
        <v>0.1</v>
      </c>
      <c r="AV71" s="24">
        <v>0.1</v>
      </c>
      <c r="AW71" s="24">
        <v>0.1</v>
      </c>
      <c r="AX71" s="24">
        <v>0.1</v>
      </c>
      <c r="AY71" s="24">
        <v>0.1</v>
      </c>
      <c r="AZ71" s="24">
        <v>0.1</v>
      </c>
      <c r="BA71" s="24">
        <v>0.1</v>
      </c>
      <c r="BB71" s="24">
        <v>0.1</v>
      </c>
      <c r="BC71" s="24">
        <v>0.1</v>
      </c>
      <c r="BD71" s="34">
        <v>0.1</v>
      </c>
      <c r="BE71" s="48"/>
      <c r="BF71" s="48"/>
      <c r="BG71" s="48"/>
      <c r="BH71" s="48"/>
      <c r="BI71" s="48"/>
      <c r="BJ71" s="48"/>
      <c r="BK71" s="48"/>
      <c r="BL71" s="48"/>
      <c r="BM71" s="48"/>
    </row>
    <row r="72" spans="1:65" ht="50.1" customHeight="1" x14ac:dyDescent="0.25">
      <c r="A72" s="202">
        <v>70</v>
      </c>
      <c r="B72" s="8">
        <v>70</v>
      </c>
      <c r="C72" s="9">
        <v>3</v>
      </c>
      <c r="D72" s="21">
        <v>3.2</v>
      </c>
      <c r="E72" s="21"/>
      <c r="F72" s="9" t="s">
        <v>41</v>
      </c>
      <c r="G72" s="72" t="s">
        <v>303</v>
      </c>
      <c r="H72" s="39" t="s">
        <v>304</v>
      </c>
      <c r="I72" s="39"/>
      <c r="J72" s="55"/>
      <c r="K72" s="39"/>
      <c r="L72" s="55"/>
      <c r="M72" s="39"/>
      <c r="N72" s="43" t="s">
        <v>681</v>
      </c>
      <c r="O72" s="43" t="str">
        <f>RIGHT(F72,6)</f>
        <v>ICARDA</v>
      </c>
      <c r="P72" s="160" t="s">
        <v>753</v>
      </c>
      <c r="Q72" s="39"/>
      <c r="R72" s="39"/>
      <c r="S72" s="171" t="s">
        <v>1162</v>
      </c>
      <c r="T72" s="170" t="s">
        <v>1133</v>
      </c>
      <c r="U72" s="170" t="s">
        <v>1163</v>
      </c>
      <c r="V72" s="39"/>
      <c r="W72" s="39"/>
      <c r="X72" s="39"/>
      <c r="Y72" s="39"/>
      <c r="Z72" s="39"/>
      <c r="AA72" s="39"/>
      <c r="AB72" s="39" t="s">
        <v>571</v>
      </c>
      <c r="AC72"/>
      <c r="AD72"/>
      <c r="AE72" s="166">
        <f t="shared" si="7"/>
        <v>92000</v>
      </c>
      <c r="AF72" s="165" t="s">
        <v>864</v>
      </c>
      <c r="AG72" s="163" t="s">
        <v>874</v>
      </c>
      <c r="AH72" s="39"/>
      <c r="AI72" s="39"/>
      <c r="AJ72" s="39"/>
      <c r="AK72" s="39"/>
      <c r="AL72" s="39"/>
      <c r="AM72" s="39"/>
      <c r="AN72" s="39"/>
      <c r="AO72" s="39"/>
      <c r="AP72" s="39"/>
      <c r="AQ72" s="131">
        <v>48000</v>
      </c>
      <c r="AR72" s="132">
        <v>22000</v>
      </c>
      <c r="AS72" s="132">
        <v>22000</v>
      </c>
      <c r="AT72" s="99">
        <f t="shared" si="6"/>
        <v>92000</v>
      </c>
      <c r="AU72" s="111"/>
      <c r="AV72" s="133"/>
      <c r="AW72" s="9"/>
      <c r="AX72" s="9"/>
      <c r="AY72" s="9"/>
      <c r="AZ72" s="9"/>
      <c r="BA72" s="9"/>
      <c r="BB72" s="9"/>
      <c r="BC72" s="134">
        <v>1</v>
      </c>
      <c r="BD72" s="129"/>
      <c r="BE72" s="48"/>
      <c r="BF72" s="48"/>
      <c r="BG72" s="48"/>
      <c r="BH72" s="48"/>
      <c r="BI72" s="48"/>
      <c r="BJ72" s="48"/>
      <c r="BK72" s="48"/>
      <c r="BL72" s="48"/>
      <c r="BM72" s="48"/>
    </row>
    <row r="73" spans="1:65" ht="50.1" customHeight="1" x14ac:dyDescent="0.25">
      <c r="A73" s="202">
        <v>71</v>
      </c>
      <c r="B73" s="8">
        <v>71</v>
      </c>
      <c r="C73" s="9">
        <v>3</v>
      </c>
      <c r="D73" s="21">
        <v>3.2</v>
      </c>
      <c r="E73" s="21"/>
      <c r="F73" s="9" t="s">
        <v>41</v>
      </c>
      <c r="G73" s="72" t="s">
        <v>307</v>
      </c>
      <c r="H73" s="39" t="s">
        <v>308</v>
      </c>
      <c r="I73" s="39"/>
      <c r="J73" s="55"/>
      <c r="K73" s="39"/>
      <c r="L73" s="55"/>
      <c r="M73" s="39"/>
      <c r="N73" s="43" t="s">
        <v>682</v>
      </c>
      <c r="O73" s="43" t="str">
        <f>RIGHT(F73,6)</f>
        <v>ICARDA</v>
      </c>
      <c r="P73" s="160" t="s">
        <v>753</v>
      </c>
      <c r="Q73" s="39"/>
      <c r="R73" s="39"/>
      <c r="S73" s="171" t="s">
        <v>1164</v>
      </c>
      <c r="T73" s="170" t="s">
        <v>1133</v>
      </c>
      <c r="U73" s="170" t="s">
        <v>1165</v>
      </c>
      <c r="V73" s="39"/>
      <c r="W73" s="39"/>
      <c r="X73" s="39"/>
      <c r="Y73" s="39"/>
      <c r="Z73" s="39"/>
      <c r="AA73" s="39"/>
      <c r="AB73" s="39" t="s">
        <v>571</v>
      </c>
      <c r="AC73" s="170" t="s">
        <v>1166</v>
      </c>
      <c r="AD73"/>
      <c r="AE73" s="166">
        <f t="shared" si="7"/>
        <v>92000</v>
      </c>
      <c r="AF73" s="165" t="s">
        <v>864</v>
      </c>
      <c r="AG73" s="163" t="s">
        <v>874</v>
      </c>
      <c r="AH73" s="39"/>
      <c r="AI73" s="39"/>
      <c r="AJ73" s="39"/>
      <c r="AK73" s="39"/>
      <c r="AL73" s="39"/>
      <c r="AM73" s="39"/>
      <c r="AN73" s="39"/>
      <c r="AO73" s="39"/>
      <c r="AP73" s="39"/>
      <c r="AQ73" s="131">
        <v>48000</v>
      </c>
      <c r="AR73" s="132">
        <v>22000</v>
      </c>
      <c r="AS73" s="132">
        <v>22000</v>
      </c>
      <c r="AT73" s="99">
        <f t="shared" si="6"/>
        <v>92000</v>
      </c>
      <c r="AU73" s="111"/>
      <c r="AV73" s="133"/>
      <c r="AW73" s="9"/>
      <c r="AX73" s="9"/>
      <c r="AY73" s="9"/>
      <c r="AZ73" s="9"/>
      <c r="BA73" s="9"/>
      <c r="BB73" s="9"/>
      <c r="BC73" s="134">
        <v>1</v>
      </c>
      <c r="BD73" s="129"/>
      <c r="BE73" s="48"/>
      <c r="BF73" s="48"/>
      <c r="BG73" s="48"/>
      <c r="BH73" s="48"/>
      <c r="BI73" s="48"/>
      <c r="BJ73" s="48"/>
      <c r="BK73" s="48"/>
      <c r="BL73" s="48"/>
      <c r="BM73" s="48"/>
    </row>
    <row r="74" spans="1:65" ht="50.1" customHeight="1" x14ac:dyDescent="0.25">
      <c r="A74" s="202">
        <v>72</v>
      </c>
      <c r="B74" s="8">
        <v>72</v>
      </c>
      <c r="C74" s="9">
        <v>3</v>
      </c>
      <c r="D74" s="21">
        <v>3.2</v>
      </c>
      <c r="E74" s="21"/>
      <c r="F74" s="9" t="s">
        <v>41</v>
      </c>
      <c r="G74" s="72" t="s">
        <v>311</v>
      </c>
      <c r="H74" s="39" t="s">
        <v>312</v>
      </c>
      <c r="I74" s="39"/>
      <c r="J74" s="55"/>
      <c r="K74" s="39"/>
      <c r="L74" s="55"/>
      <c r="M74" s="39"/>
      <c r="N74" s="43" t="s">
        <v>682</v>
      </c>
      <c r="O74" s="43" t="str">
        <f>RIGHT(F74,6)</f>
        <v>ICARDA</v>
      </c>
      <c r="P74" s="160" t="s">
        <v>753</v>
      </c>
      <c r="Q74" s="39"/>
      <c r="R74" s="39"/>
      <c r="S74" s="171" t="s">
        <v>1167</v>
      </c>
      <c r="T74" s="170" t="s">
        <v>1133</v>
      </c>
      <c r="U74" s="170" t="s">
        <v>1165</v>
      </c>
      <c r="V74" s="39"/>
      <c r="W74" s="39"/>
      <c r="X74" s="39"/>
      <c r="Y74" s="39"/>
      <c r="Z74" s="39"/>
      <c r="AA74" s="39"/>
      <c r="AB74" s="39" t="s">
        <v>571</v>
      </c>
      <c r="AC74" s="170" t="s">
        <v>1168</v>
      </c>
      <c r="AD74"/>
      <c r="AE74" s="166">
        <f t="shared" si="7"/>
        <v>92000</v>
      </c>
      <c r="AF74" s="165" t="s">
        <v>864</v>
      </c>
      <c r="AG74" s="163" t="s">
        <v>874</v>
      </c>
      <c r="AH74" s="39"/>
      <c r="AI74" s="39"/>
      <c r="AJ74" s="39"/>
      <c r="AK74" s="39"/>
      <c r="AL74" s="39"/>
      <c r="AM74" s="39"/>
      <c r="AN74" s="39"/>
      <c r="AO74" s="39"/>
      <c r="AP74" s="39"/>
      <c r="AQ74" s="131">
        <v>48000</v>
      </c>
      <c r="AR74" s="132">
        <v>22000</v>
      </c>
      <c r="AS74" s="132">
        <v>22000</v>
      </c>
      <c r="AT74" s="99">
        <f t="shared" si="6"/>
        <v>92000</v>
      </c>
      <c r="AU74" s="104"/>
      <c r="AV74" s="24"/>
      <c r="AW74" s="105"/>
      <c r="AX74" s="105"/>
      <c r="AY74" s="105"/>
      <c r="AZ74" s="105"/>
      <c r="BA74" s="105"/>
      <c r="BB74" s="105"/>
      <c r="BC74" s="134">
        <v>1</v>
      </c>
      <c r="BD74" s="18"/>
      <c r="BE74" s="48"/>
      <c r="BF74" s="48"/>
      <c r="BG74" s="48"/>
      <c r="BH74" s="48"/>
      <c r="BI74" s="48"/>
      <c r="BJ74" s="48"/>
      <c r="BK74" s="48"/>
      <c r="BL74" s="48"/>
      <c r="BM74" s="48"/>
    </row>
    <row r="75" spans="1:65" ht="50.1" customHeight="1" x14ac:dyDescent="0.25">
      <c r="A75" s="202">
        <v>73</v>
      </c>
      <c r="B75" s="8">
        <v>73</v>
      </c>
      <c r="C75" s="9">
        <v>3</v>
      </c>
      <c r="D75" s="21">
        <v>3.2</v>
      </c>
      <c r="E75" s="21"/>
      <c r="F75" s="9" t="s">
        <v>67</v>
      </c>
      <c r="G75" s="72" t="s">
        <v>313</v>
      </c>
      <c r="H75" s="44" t="s">
        <v>314</v>
      </c>
      <c r="I75" s="44"/>
      <c r="J75" s="55"/>
      <c r="K75" s="44"/>
      <c r="L75" s="56">
        <v>2016</v>
      </c>
      <c r="M75" s="44"/>
      <c r="N75" s="43" t="s">
        <v>666</v>
      </c>
      <c r="O75" s="43" t="str">
        <f>RIGHT(F75,7)</f>
        <v>ICRISAT</v>
      </c>
      <c r="P75" s="160" t="s">
        <v>753</v>
      </c>
      <c r="Q75" s="44"/>
      <c r="R75" s="44"/>
      <c r="S75" s="175" t="s">
        <v>1169</v>
      </c>
      <c r="T75"/>
      <c r="U75"/>
      <c r="V75" s="44"/>
      <c r="W75" s="44"/>
      <c r="X75" s="44"/>
      <c r="Y75" s="44"/>
      <c r="Z75" s="44"/>
      <c r="AA75" s="44"/>
      <c r="AB75" s="44" t="s">
        <v>571</v>
      </c>
      <c r="AC75"/>
      <c r="AD75"/>
      <c r="AE75" s="166">
        <f t="shared" si="7"/>
        <v>1208000</v>
      </c>
      <c r="AF75" s="165" t="s">
        <v>864</v>
      </c>
      <c r="AG75" s="163" t="s">
        <v>874</v>
      </c>
      <c r="AH75" s="44"/>
      <c r="AI75" s="44"/>
      <c r="AJ75" s="44"/>
      <c r="AK75" s="44"/>
      <c r="AL75" s="44"/>
      <c r="AM75" s="44"/>
      <c r="AN75" s="44"/>
      <c r="AO75" s="44"/>
      <c r="AP75" s="44"/>
      <c r="AQ75" s="131">
        <v>99000</v>
      </c>
      <c r="AR75" s="48"/>
      <c r="AS75" s="132">
        <v>1109000</v>
      </c>
      <c r="AT75" s="99">
        <f t="shared" si="6"/>
        <v>1208000</v>
      </c>
      <c r="AU75" s="111"/>
      <c r="AV75" s="133"/>
      <c r="AW75" s="9"/>
      <c r="AX75" s="9"/>
      <c r="AY75" s="9"/>
      <c r="AZ75" s="9"/>
      <c r="BA75" s="9"/>
      <c r="BB75" s="9"/>
      <c r="BC75" s="134">
        <v>1</v>
      </c>
      <c r="BD75" s="129"/>
      <c r="BE75" s="48"/>
      <c r="BF75" s="48"/>
      <c r="BG75" s="48"/>
      <c r="BH75" s="48"/>
      <c r="BI75" s="48"/>
      <c r="BJ75" s="48"/>
      <c r="BK75" s="48"/>
      <c r="BL75" s="48"/>
      <c r="BM75" s="48"/>
    </row>
    <row r="76" spans="1:65" ht="50.1" customHeight="1" x14ac:dyDescent="0.25">
      <c r="A76" s="202">
        <v>74</v>
      </c>
      <c r="B76" s="8">
        <v>74</v>
      </c>
      <c r="C76" s="8">
        <v>4</v>
      </c>
      <c r="D76" s="115">
        <v>4</v>
      </c>
      <c r="E76" s="115"/>
      <c r="F76" s="9" t="s">
        <v>46</v>
      </c>
      <c r="G76" s="72" t="s">
        <v>315</v>
      </c>
      <c r="H76" s="9" t="s">
        <v>316</v>
      </c>
      <c r="I76" s="9"/>
      <c r="J76" s="55"/>
      <c r="K76" s="9"/>
      <c r="L76" s="55">
        <v>42185</v>
      </c>
      <c r="M76" s="9"/>
      <c r="N76" s="43" t="s">
        <v>683</v>
      </c>
      <c r="O76" s="43" t="str">
        <f t="shared" ref="O76:O101" si="8">RIGHT(F76,4)</f>
        <v>FPRI</v>
      </c>
      <c r="P76" s="160" t="s">
        <v>753</v>
      </c>
      <c r="Q76" s="9"/>
      <c r="R76" s="9"/>
      <c r="S76" s="171" t="s">
        <v>1170</v>
      </c>
      <c r="T76" s="170" t="s">
        <v>17</v>
      </c>
      <c r="U76"/>
      <c r="V76" s="9"/>
      <c r="W76" s="9"/>
      <c r="X76" s="9"/>
      <c r="Y76" s="9"/>
      <c r="Z76" s="9"/>
      <c r="AA76" s="9"/>
      <c r="AB76" s="9"/>
      <c r="AC76"/>
      <c r="AD76"/>
      <c r="AE76" s="166">
        <f t="shared" si="7"/>
        <v>105130</v>
      </c>
      <c r="AF76" s="165" t="s">
        <v>864</v>
      </c>
      <c r="AG76" s="163" t="s">
        <v>874</v>
      </c>
      <c r="AH76" s="9"/>
      <c r="AI76" s="9"/>
      <c r="AJ76" s="9"/>
      <c r="AK76" s="9"/>
      <c r="AL76" s="9"/>
      <c r="AM76" s="9"/>
      <c r="AN76" s="9"/>
      <c r="AO76" s="9"/>
      <c r="AP76" s="9"/>
      <c r="AQ76" s="104">
        <v>105130</v>
      </c>
      <c r="AR76" s="105"/>
      <c r="AS76" s="135"/>
      <c r="AT76" s="99">
        <f t="shared" si="6"/>
        <v>105130</v>
      </c>
      <c r="AU76" s="104"/>
      <c r="AV76" s="105"/>
      <c r="AW76" s="24"/>
      <c r="AX76" s="105"/>
      <c r="AY76" s="24"/>
      <c r="AZ76" s="105"/>
      <c r="BA76" s="24"/>
      <c r="BB76" s="105"/>
      <c r="BC76" s="24"/>
      <c r="BD76" s="106"/>
      <c r="BE76" s="48"/>
      <c r="BF76" s="48"/>
      <c r="BG76" s="48"/>
      <c r="BH76" s="48"/>
      <c r="BI76" s="48"/>
      <c r="BJ76" s="48"/>
      <c r="BK76" s="48"/>
      <c r="BL76" s="48"/>
      <c r="BM76" s="48"/>
    </row>
    <row r="77" spans="1:65" ht="50.1" customHeight="1" x14ac:dyDescent="0.25">
      <c r="A77" s="202">
        <v>75</v>
      </c>
      <c r="B77" s="8">
        <v>75</v>
      </c>
      <c r="C77" s="8">
        <v>4</v>
      </c>
      <c r="D77" s="98">
        <v>4.0999999999999996</v>
      </c>
      <c r="E77" s="94"/>
      <c r="F77" s="9" t="s">
        <v>274</v>
      </c>
      <c r="G77" s="72" t="s">
        <v>318</v>
      </c>
      <c r="H77" s="9" t="s">
        <v>319</v>
      </c>
      <c r="I77" s="9"/>
      <c r="J77" s="55"/>
      <c r="K77" s="9"/>
      <c r="L77" s="55"/>
      <c r="M77" s="9"/>
      <c r="N77" s="43" t="s">
        <v>684</v>
      </c>
      <c r="O77" s="43" t="str">
        <f t="shared" si="8"/>
        <v>ILRI</v>
      </c>
      <c r="P77" s="160" t="s">
        <v>753</v>
      </c>
      <c r="Q77" s="9"/>
      <c r="R77" s="9"/>
      <c r="S77" s="171"/>
      <c r="T77" s="170" t="s">
        <v>1060</v>
      </c>
      <c r="U77"/>
      <c r="V77" s="9"/>
      <c r="W77" s="9"/>
      <c r="X77" s="9"/>
      <c r="Y77" s="9"/>
      <c r="Z77" s="9"/>
      <c r="AA77" s="9"/>
      <c r="AB77" s="9" t="s">
        <v>592</v>
      </c>
      <c r="AC77"/>
      <c r="AD77"/>
      <c r="AE77" s="166">
        <f t="shared" si="7"/>
        <v>1246952.175</v>
      </c>
      <c r="AF77" s="165" t="s">
        <v>864</v>
      </c>
      <c r="AG77" s="163" t="s">
        <v>874</v>
      </c>
      <c r="AH77" s="9"/>
      <c r="AI77" s="9"/>
      <c r="AJ77" s="9"/>
      <c r="AK77" s="9"/>
      <c r="AL77" s="9"/>
      <c r="AM77" s="9"/>
      <c r="AN77" s="9"/>
      <c r="AO77" s="9"/>
      <c r="AP77" s="9"/>
      <c r="AQ77" s="117">
        <v>141095.17499999999</v>
      </c>
      <c r="AR77" s="136"/>
      <c r="AS77" s="135">
        <v>1105857</v>
      </c>
      <c r="AT77" s="99">
        <f t="shared" si="6"/>
        <v>1246952.175</v>
      </c>
      <c r="AU77" s="100">
        <v>0.5</v>
      </c>
      <c r="AV77" s="24">
        <v>0.5</v>
      </c>
      <c r="AW77" s="24"/>
      <c r="AX77" s="105"/>
      <c r="AY77" s="24"/>
      <c r="AZ77" s="105"/>
      <c r="BA77" s="24"/>
      <c r="BB77" s="105"/>
      <c r="BC77" s="24"/>
      <c r="BD77" s="137"/>
      <c r="BE77" s="48"/>
      <c r="BF77" s="48"/>
      <c r="BG77" s="48"/>
      <c r="BH77" s="48"/>
      <c r="BI77" s="48"/>
      <c r="BJ77" s="48"/>
      <c r="BK77" s="48"/>
      <c r="BL77" s="48"/>
      <c r="BM77" s="48"/>
    </row>
    <row r="78" spans="1:65" ht="50.1" customHeight="1" x14ac:dyDescent="0.25">
      <c r="A78" s="202">
        <v>76</v>
      </c>
      <c r="B78" s="8">
        <v>76</v>
      </c>
      <c r="C78" s="9">
        <v>4</v>
      </c>
      <c r="D78" s="98">
        <v>4.0999999999999996</v>
      </c>
      <c r="E78" s="94"/>
      <c r="F78" s="9" t="s">
        <v>21</v>
      </c>
      <c r="G78" s="72" t="s">
        <v>322</v>
      </c>
      <c r="H78" s="39" t="s">
        <v>323</v>
      </c>
      <c r="I78" s="39"/>
      <c r="J78" s="55"/>
      <c r="K78" s="39"/>
      <c r="L78" s="55"/>
      <c r="M78" s="39"/>
      <c r="N78" s="43" t="s">
        <v>685</v>
      </c>
      <c r="O78" s="43" t="str">
        <f t="shared" si="8"/>
        <v>IWMI</v>
      </c>
      <c r="P78" s="160" t="s">
        <v>753</v>
      </c>
      <c r="Q78" s="39"/>
      <c r="R78" s="39"/>
      <c r="S78" s="173" t="s">
        <v>1171</v>
      </c>
      <c r="T78" s="170" t="s">
        <v>1172</v>
      </c>
      <c r="U78"/>
      <c r="V78" s="39"/>
      <c r="W78" s="39"/>
      <c r="X78" s="39"/>
      <c r="Y78" s="39"/>
      <c r="Z78" s="39"/>
      <c r="AA78" s="39"/>
      <c r="AB78" s="39" t="s">
        <v>593</v>
      </c>
      <c r="AC78"/>
      <c r="AD78"/>
      <c r="AE78" s="166">
        <f t="shared" si="7"/>
        <v>598275</v>
      </c>
      <c r="AF78" s="165" t="s">
        <v>864</v>
      </c>
      <c r="AG78" s="163" t="s">
        <v>874</v>
      </c>
      <c r="AH78" s="39"/>
      <c r="AI78" s="39"/>
      <c r="AJ78" s="39"/>
      <c r="AK78" s="39"/>
      <c r="AL78" s="39"/>
      <c r="AM78" s="39"/>
      <c r="AN78" s="39"/>
      <c r="AO78" s="39"/>
      <c r="AP78" s="39"/>
      <c r="AQ78" s="12">
        <v>598275</v>
      </c>
      <c r="AR78" s="37">
        <v>0</v>
      </c>
      <c r="AS78" s="135"/>
      <c r="AT78" s="138">
        <f t="shared" si="6"/>
        <v>598275</v>
      </c>
      <c r="AU78" s="100"/>
      <c r="AV78" s="24"/>
      <c r="AW78" s="24"/>
      <c r="AX78" s="24"/>
      <c r="AY78" s="24"/>
      <c r="AZ78" s="24">
        <v>0.3</v>
      </c>
      <c r="BA78" s="24">
        <v>0.3</v>
      </c>
      <c r="BB78" s="24"/>
      <c r="BC78" s="24">
        <v>0.4</v>
      </c>
      <c r="BD78" s="34"/>
      <c r="BE78" s="48"/>
      <c r="BF78" s="48"/>
      <c r="BG78" s="48"/>
      <c r="BH78" s="48"/>
      <c r="BI78" s="48"/>
      <c r="BJ78" s="48"/>
      <c r="BK78" s="48"/>
      <c r="BL78" s="48"/>
      <c r="BM78" s="48"/>
    </row>
    <row r="79" spans="1:65" ht="50.1" customHeight="1" x14ac:dyDescent="0.25">
      <c r="A79" s="202">
        <v>77</v>
      </c>
      <c r="B79" s="8">
        <v>77</v>
      </c>
      <c r="C79" s="9">
        <v>4</v>
      </c>
      <c r="D79" s="98">
        <v>4.0999999999999996</v>
      </c>
      <c r="E79" s="94"/>
      <c r="F79" s="9" t="s">
        <v>21</v>
      </c>
      <c r="G79" s="72" t="s">
        <v>327</v>
      </c>
      <c r="H79" s="39" t="s">
        <v>323</v>
      </c>
      <c r="I79" s="39"/>
      <c r="J79" s="55"/>
      <c r="K79" s="39"/>
      <c r="L79" s="55"/>
      <c r="M79" s="39"/>
      <c r="N79" s="43" t="s">
        <v>685</v>
      </c>
      <c r="O79" s="43" t="str">
        <f t="shared" si="8"/>
        <v>IWMI</v>
      </c>
      <c r="P79" s="160" t="s">
        <v>753</v>
      </c>
      <c r="Q79" s="39"/>
      <c r="R79" s="39"/>
      <c r="S79"/>
      <c r="T79" s="170" t="s">
        <v>1173</v>
      </c>
      <c r="U79"/>
      <c r="V79" s="39"/>
      <c r="W79" s="39"/>
      <c r="X79" s="39"/>
      <c r="Y79" s="39"/>
      <c r="Z79" s="39"/>
      <c r="AA79" s="39"/>
      <c r="AB79" s="39"/>
      <c r="AC79"/>
      <c r="AD79"/>
      <c r="AE79" s="166">
        <f t="shared" si="7"/>
        <v>699916</v>
      </c>
      <c r="AF79" s="165" t="s">
        <v>864</v>
      </c>
      <c r="AG79" s="163" t="s">
        <v>874</v>
      </c>
      <c r="AH79" s="39"/>
      <c r="AI79" s="39"/>
      <c r="AJ79" s="39"/>
      <c r="AK79" s="39"/>
      <c r="AL79" s="39"/>
      <c r="AM79" s="39"/>
      <c r="AN79" s="39"/>
      <c r="AO79" s="39"/>
      <c r="AP79" s="39"/>
      <c r="AQ79" s="12">
        <v>246959</v>
      </c>
      <c r="AR79" s="37">
        <v>0</v>
      </c>
      <c r="AS79" s="37">
        <v>452957</v>
      </c>
      <c r="AT79" s="99">
        <f t="shared" si="6"/>
        <v>699916</v>
      </c>
      <c r="AU79" s="100"/>
      <c r="AV79" s="24"/>
      <c r="AW79" s="24"/>
      <c r="AX79" s="24"/>
      <c r="AY79" s="24"/>
      <c r="AZ79" s="24"/>
      <c r="BA79" s="24"/>
      <c r="BB79" s="24"/>
      <c r="BC79" s="24"/>
      <c r="BD79" s="34"/>
      <c r="BE79" s="48"/>
      <c r="BF79" s="48"/>
      <c r="BG79" s="48"/>
      <c r="BH79" s="48"/>
      <c r="BI79" s="48"/>
      <c r="BJ79" s="48"/>
      <c r="BK79" s="48"/>
      <c r="BL79" s="48"/>
      <c r="BM79" s="48"/>
    </row>
    <row r="80" spans="1:65" ht="50.1" customHeight="1" x14ac:dyDescent="0.25">
      <c r="A80" s="202">
        <v>78</v>
      </c>
      <c r="B80" s="8">
        <v>78</v>
      </c>
      <c r="C80" s="9">
        <v>4</v>
      </c>
      <c r="D80" s="98">
        <v>4.0999999999999996</v>
      </c>
      <c r="E80" s="94"/>
      <c r="F80" s="9" t="s">
        <v>21</v>
      </c>
      <c r="G80" s="72" t="s">
        <v>328</v>
      </c>
      <c r="H80" s="39" t="s">
        <v>329</v>
      </c>
      <c r="I80" s="39"/>
      <c r="J80" s="55"/>
      <c r="K80" s="39"/>
      <c r="L80" s="55">
        <v>42004</v>
      </c>
      <c r="M80" s="39"/>
      <c r="N80" s="43" t="s">
        <v>686</v>
      </c>
      <c r="O80" s="43" t="str">
        <f t="shared" si="8"/>
        <v>IWMI</v>
      </c>
      <c r="P80" s="160" t="s">
        <v>753</v>
      </c>
      <c r="Q80" s="39"/>
      <c r="R80" s="39"/>
      <c r="S80" s="173" t="s">
        <v>1174</v>
      </c>
      <c r="T80" s="170" t="s">
        <v>1175</v>
      </c>
      <c r="U80"/>
      <c r="V80" s="39"/>
      <c r="W80" s="39"/>
      <c r="X80" s="39"/>
      <c r="Y80" s="39"/>
      <c r="Z80" s="39"/>
      <c r="AA80" s="39"/>
      <c r="AB80" s="39"/>
      <c r="AC80"/>
      <c r="AD80"/>
      <c r="AE80" s="166">
        <f t="shared" si="7"/>
        <v>552974</v>
      </c>
      <c r="AF80" s="165" t="s">
        <v>864</v>
      </c>
      <c r="AG80" s="163" t="s">
        <v>874</v>
      </c>
      <c r="AH80" s="39"/>
      <c r="AI80" s="39"/>
      <c r="AJ80" s="39"/>
      <c r="AK80" s="39"/>
      <c r="AL80" s="39"/>
      <c r="AM80" s="39"/>
      <c r="AN80" s="39"/>
      <c r="AO80" s="39"/>
      <c r="AP80" s="39"/>
      <c r="AQ80" s="12">
        <v>552974</v>
      </c>
      <c r="AR80" s="37">
        <v>0</v>
      </c>
      <c r="AS80" s="37">
        <v>0</v>
      </c>
      <c r="AT80" s="99">
        <f t="shared" si="6"/>
        <v>552974</v>
      </c>
      <c r="AU80" s="100"/>
      <c r="AV80" s="24"/>
      <c r="AW80" s="24"/>
      <c r="AX80" s="24"/>
      <c r="AY80" s="24"/>
      <c r="AZ80" s="24"/>
      <c r="BA80" s="24"/>
      <c r="BB80" s="24"/>
      <c r="BC80" s="24"/>
      <c r="BD80" s="34"/>
      <c r="BE80" s="48"/>
      <c r="BF80" s="48"/>
      <c r="BG80" s="48"/>
      <c r="BH80" s="48"/>
      <c r="BI80" s="48"/>
      <c r="BJ80" s="48"/>
      <c r="BK80" s="48"/>
      <c r="BL80" s="48"/>
      <c r="BM80" s="48"/>
    </row>
    <row r="81" spans="1:65" ht="50.1" customHeight="1" x14ac:dyDescent="0.25">
      <c r="A81" s="202">
        <v>79</v>
      </c>
      <c r="B81" s="8">
        <v>79</v>
      </c>
      <c r="C81" s="9">
        <v>4</v>
      </c>
      <c r="D81" s="98">
        <v>4.0999999999999996</v>
      </c>
      <c r="E81" s="94"/>
      <c r="F81" s="9" t="s">
        <v>21</v>
      </c>
      <c r="G81" s="72" t="s">
        <v>333</v>
      </c>
      <c r="H81" s="39" t="s">
        <v>334</v>
      </c>
      <c r="I81" s="39"/>
      <c r="J81" s="55"/>
      <c r="K81" s="39"/>
      <c r="L81" s="55">
        <v>42369</v>
      </c>
      <c r="M81" s="39"/>
      <c r="N81" s="43" t="s">
        <v>617</v>
      </c>
      <c r="O81" s="43" t="str">
        <f t="shared" si="8"/>
        <v>IWMI</v>
      </c>
      <c r="P81" s="160" t="s">
        <v>753</v>
      </c>
      <c r="Q81" s="39"/>
      <c r="R81" s="39"/>
      <c r="S81" s="173" t="s">
        <v>1176</v>
      </c>
      <c r="T81" s="170" t="s">
        <v>1052</v>
      </c>
      <c r="U81" s="170" t="s">
        <v>1177</v>
      </c>
      <c r="V81" s="39"/>
      <c r="W81" s="39"/>
      <c r="X81" s="39"/>
      <c r="Y81" s="39"/>
      <c r="Z81" s="39"/>
      <c r="AA81" s="39"/>
      <c r="AB81" s="39" t="s">
        <v>566</v>
      </c>
      <c r="AC81" s="170" t="s">
        <v>1178</v>
      </c>
      <c r="AD81"/>
      <c r="AE81" s="166">
        <f t="shared" si="7"/>
        <v>177372</v>
      </c>
      <c r="AF81" s="165" t="s">
        <v>864</v>
      </c>
      <c r="AG81" s="163" t="s">
        <v>874</v>
      </c>
      <c r="AH81" s="39"/>
      <c r="AI81" s="39"/>
      <c r="AJ81" s="39"/>
      <c r="AK81" s="39"/>
      <c r="AL81" s="39"/>
      <c r="AM81" s="39"/>
      <c r="AN81" s="39"/>
      <c r="AO81" s="39"/>
      <c r="AP81" s="39"/>
      <c r="AQ81" s="12">
        <v>62584</v>
      </c>
      <c r="AR81" s="37">
        <v>0</v>
      </c>
      <c r="AS81" s="37">
        <v>114788</v>
      </c>
      <c r="AT81" s="99">
        <f t="shared" si="6"/>
        <v>177372</v>
      </c>
      <c r="AU81" s="100"/>
      <c r="AV81" s="24">
        <v>1</v>
      </c>
      <c r="AW81" s="24"/>
      <c r="AX81" s="24"/>
      <c r="AY81" s="24"/>
      <c r="AZ81" s="24"/>
      <c r="BA81" s="24"/>
      <c r="BB81" s="24"/>
      <c r="BC81" s="24"/>
      <c r="BD81" s="34"/>
      <c r="BE81" s="48"/>
      <c r="BF81" s="48"/>
      <c r="BG81" s="48"/>
      <c r="BH81" s="48"/>
      <c r="BI81" s="48"/>
      <c r="BJ81" s="48"/>
      <c r="BK81" s="48"/>
      <c r="BL81" s="48"/>
      <c r="BM81" s="48"/>
    </row>
    <row r="82" spans="1:65" ht="50.1" customHeight="1" x14ac:dyDescent="0.25">
      <c r="A82" s="202">
        <v>80</v>
      </c>
      <c r="B82" s="8">
        <v>80</v>
      </c>
      <c r="C82" s="9">
        <v>4</v>
      </c>
      <c r="D82" s="98">
        <v>4.0999999999999996</v>
      </c>
      <c r="E82" s="94"/>
      <c r="F82" s="9" t="s">
        <v>21</v>
      </c>
      <c r="G82" s="72" t="s">
        <v>338</v>
      </c>
      <c r="H82" s="39" t="s">
        <v>339</v>
      </c>
      <c r="I82" s="39"/>
      <c r="J82" s="55"/>
      <c r="K82" s="39"/>
      <c r="L82" s="55">
        <v>42004</v>
      </c>
      <c r="M82" s="39"/>
      <c r="N82" s="43" t="s">
        <v>687</v>
      </c>
      <c r="O82" s="43" t="str">
        <f t="shared" si="8"/>
        <v>IWMI</v>
      </c>
      <c r="P82" s="160" t="s">
        <v>753</v>
      </c>
      <c r="Q82" s="39"/>
      <c r="R82" s="39"/>
      <c r="S82" s="189" t="s">
        <v>1179</v>
      </c>
      <c r="T82" s="171" t="s">
        <v>1180</v>
      </c>
      <c r="U82" s="175" t="s">
        <v>1181</v>
      </c>
      <c r="V82" s="39"/>
      <c r="W82" s="39"/>
      <c r="X82" s="39"/>
      <c r="Y82" s="39"/>
      <c r="Z82" s="39"/>
      <c r="AA82" s="39"/>
      <c r="AB82" s="39" t="s">
        <v>594</v>
      </c>
      <c r="AC82" s="175" t="s">
        <v>1182</v>
      </c>
      <c r="AD82"/>
      <c r="AE82" s="166">
        <f t="shared" si="7"/>
        <v>221715</v>
      </c>
      <c r="AF82" s="165" t="s">
        <v>864</v>
      </c>
      <c r="AG82" s="163" t="s">
        <v>874</v>
      </c>
      <c r="AH82" s="39"/>
      <c r="AI82" s="39"/>
      <c r="AJ82" s="39"/>
      <c r="AK82" s="39"/>
      <c r="AL82" s="39"/>
      <c r="AM82" s="39"/>
      <c r="AN82" s="39"/>
      <c r="AO82" s="39"/>
      <c r="AP82" s="39"/>
      <c r="AQ82" s="12">
        <v>221715</v>
      </c>
      <c r="AR82" s="37">
        <v>0</v>
      </c>
      <c r="AS82" s="37">
        <v>0</v>
      </c>
      <c r="AT82" s="99">
        <f t="shared" si="6"/>
        <v>221715</v>
      </c>
      <c r="AU82" s="100"/>
      <c r="AV82" s="24"/>
      <c r="AW82" s="24"/>
      <c r="AX82" s="24">
        <v>1</v>
      </c>
      <c r="AY82" s="24"/>
      <c r="AZ82" s="24"/>
      <c r="BA82" s="24"/>
      <c r="BB82" s="24"/>
      <c r="BC82" s="24"/>
      <c r="BD82" s="34"/>
      <c r="BE82" s="48"/>
      <c r="BF82" s="48"/>
      <c r="BG82" s="48"/>
      <c r="BH82" s="48"/>
      <c r="BI82" s="48"/>
      <c r="BJ82" s="48"/>
      <c r="BK82" s="48"/>
      <c r="BL82" s="48"/>
      <c r="BM82" s="48"/>
    </row>
    <row r="83" spans="1:65" ht="50.1" customHeight="1" x14ac:dyDescent="0.25">
      <c r="A83" s="202">
        <v>81</v>
      </c>
      <c r="B83" s="8">
        <v>81</v>
      </c>
      <c r="C83" s="9">
        <v>4</v>
      </c>
      <c r="D83" s="98">
        <v>4.0999999999999996</v>
      </c>
      <c r="E83" s="94"/>
      <c r="F83" s="9" t="s">
        <v>21</v>
      </c>
      <c r="G83" s="72" t="s">
        <v>343</v>
      </c>
      <c r="H83" s="39" t="s">
        <v>344</v>
      </c>
      <c r="I83" s="39"/>
      <c r="J83" s="55"/>
      <c r="K83" s="39"/>
      <c r="L83" s="55">
        <v>41883</v>
      </c>
      <c r="M83" s="39"/>
      <c r="N83" s="43" t="s">
        <v>619</v>
      </c>
      <c r="O83" s="43" t="str">
        <f t="shared" si="8"/>
        <v>IWMI</v>
      </c>
      <c r="P83" s="160" t="s">
        <v>753</v>
      </c>
      <c r="Q83" s="39"/>
      <c r="R83" s="39"/>
      <c r="S83" s="173" t="s">
        <v>1183</v>
      </c>
      <c r="T83" s="170" t="s">
        <v>1184</v>
      </c>
      <c r="U83" s="172" t="s">
        <v>1085</v>
      </c>
      <c r="V83" s="39"/>
      <c r="W83" s="39"/>
      <c r="X83" s="39"/>
      <c r="Y83" s="39"/>
      <c r="Z83" s="39"/>
      <c r="AA83" s="39"/>
      <c r="AB83" s="39" t="s">
        <v>595</v>
      </c>
      <c r="AC83" s="175" t="s">
        <v>1185</v>
      </c>
      <c r="AD83"/>
      <c r="AE83" s="166">
        <f t="shared" si="7"/>
        <v>185164</v>
      </c>
      <c r="AF83" s="165" t="s">
        <v>864</v>
      </c>
      <c r="AG83" s="163" t="s">
        <v>874</v>
      </c>
      <c r="AH83" s="39"/>
      <c r="AI83" s="39"/>
      <c r="AJ83" s="39"/>
      <c r="AK83" s="39"/>
      <c r="AL83" s="39"/>
      <c r="AM83" s="39"/>
      <c r="AN83" s="39"/>
      <c r="AO83" s="39"/>
      <c r="AP83" s="39"/>
      <c r="AQ83" s="117">
        <v>162407</v>
      </c>
      <c r="AR83" s="118">
        <v>22757</v>
      </c>
      <c r="AS83" s="118">
        <v>0</v>
      </c>
      <c r="AT83" s="99">
        <f t="shared" si="6"/>
        <v>185164</v>
      </c>
      <c r="AU83" s="139"/>
      <c r="AV83" s="140"/>
      <c r="AW83" s="140"/>
      <c r="AX83" s="140"/>
      <c r="AY83" s="140"/>
      <c r="AZ83" s="140">
        <v>0.5</v>
      </c>
      <c r="BA83" s="140"/>
      <c r="BB83" s="140"/>
      <c r="BC83" s="140"/>
      <c r="BD83" s="141">
        <v>0.5</v>
      </c>
      <c r="BE83" s="48"/>
      <c r="BF83" s="48"/>
      <c r="BG83" s="48"/>
      <c r="BH83" s="48"/>
      <c r="BI83" s="48"/>
      <c r="BJ83" s="48"/>
      <c r="BK83" s="48"/>
      <c r="BL83" s="48"/>
      <c r="BM83" s="48"/>
    </row>
    <row r="84" spans="1:65" ht="50.1" customHeight="1" x14ac:dyDescent="0.25">
      <c r="A84" s="202">
        <v>82</v>
      </c>
      <c r="B84" s="8">
        <v>82</v>
      </c>
      <c r="C84" s="9">
        <v>4</v>
      </c>
      <c r="D84" s="98">
        <v>4.0999999999999996</v>
      </c>
      <c r="E84" s="98">
        <v>5.0999999999999996</v>
      </c>
      <c r="F84" s="9" t="s">
        <v>32</v>
      </c>
      <c r="G84" s="72" t="s">
        <v>348</v>
      </c>
      <c r="H84" s="49" t="s">
        <v>349</v>
      </c>
      <c r="I84" s="49"/>
      <c r="J84" s="55"/>
      <c r="K84" s="49"/>
      <c r="L84" s="55"/>
      <c r="M84" s="49"/>
      <c r="N84" s="43" t="s">
        <v>688</v>
      </c>
      <c r="O84" s="43" t="str">
        <f t="shared" si="8"/>
        <v>CPWF</v>
      </c>
      <c r="P84" s="160" t="s">
        <v>753</v>
      </c>
      <c r="Q84" s="49"/>
      <c r="R84" s="49"/>
      <c r="S84" s="171" t="s">
        <v>1186</v>
      </c>
      <c r="T84" s="170" t="s">
        <v>1044</v>
      </c>
      <c r="U84"/>
      <c r="V84" s="49"/>
      <c r="W84" s="49"/>
      <c r="X84" s="49"/>
      <c r="Y84" s="49"/>
      <c r="Z84" s="49"/>
      <c r="AA84" s="49"/>
      <c r="AB84" s="49" t="s">
        <v>565</v>
      </c>
      <c r="AC84"/>
      <c r="AD84"/>
      <c r="AE84" s="166">
        <f t="shared" si="7"/>
        <v>91744.347859038186</v>
      </c>
      <c r="AF84" s="165" t="s">
        <v>864</v>
      </c>
      <c r="AG84" s="163" t="s">
        <v>874</v>
      </c>
      <c r="AH84" s="49"/>
      <c r="AI84" s="49"/>
      <c r="AJ84" s="49"/>
      <c r="AK84" s="49"/>
      <c r="AL84" s="49"/>
      <c r="AM84" s="49"/>
      <c r="AN84" s="49"/>
      <c r="AO84" s="49"/>
      <c r="AP84" s="49"/>
      <c r="AQ84" s="12">
        <v>91744.347859038186</v>
      </c>
      <c r="AR84" s="14"/>
      <c r="AS84" s="14"/>
      <c r="AT84" s="99">
        <f t="shared" si="6"/>
        <v>91744.347859038186</v>
      </c>
      <c r="AU84" s="100"/>
      <c r="AV84" s="24"/>
      <c r="AW84" s="24">
        <v>1</v>
      </c>
      <c r="AX84" s="24"/>
      <c r="AY84" s="24"/>
      <c r="AZ84" s="24"/>
      <c r="BA84" s="24"/>
      <c r="BB84" s="24"/>
      <c r="BC84" s="24"/>
      <c r="BD84" s="34"/>
      <c r="BE84" s="48"/>
      <c r="BF84" s="48"/>
      <c r="BG84" s="48"/>
      <c r="BH84" s="48"/>
      <c r="BI84" s="48"/>
      <c r="BJ84" s="48"/>
      <c r="BK84" s="48"/>
      <c r="BL84" s="48"/>
      <c r="BM84" s="48"/>
    </row>
    <row r="85" spans="1:65" ht="50.1" customHeight="1" x14ac:dyDescent="0.25">
      <c r="A85" s="202">
        <v>83</v>
      </c>
      <c r="B85" s="8">
        <v>83</v>
      </c>
      <c r="C85" s="9">
        <v>4</v>
      </c>
      <c r="D85" s="98">
        <v>4.0999999999999996</v>
      </c>
      <c r="E85" s="98">
        <v>5.0999999999999996</v>
      </c>
      <c r="F85" s="9" t="s">
        <v>32</v>
      </c>
      <c r="G85" s="72" t="s">
        <v>352</v>
      </c>
      <c r="H85" s="49" t="s">
        <v>353</v>
      </c>
      <c r="I85" s="49"/>
      <c r="J85" s="55"/>
      <c r="K85" s="49"/>
      <c r="L85" s="55"/>
      <c r="M85" s="49"/>
      <c r="N85" s="43" t="s">
        <v>689</v>
      </c>
      <c r="O85" s="43" t="str">
        <f t="shared" si="8"/>
        <v>CPWF</v>
      </c>
      <c r="P85" s="160" t="s">
        <v>753</v>
      </c>
      <c r="Q85" s="49"/>
      <c r="R85" s="49"/>
      <c r="S85" s="171" t="s">
        <v>1187</v>
      </c>
      <c r="T85" s="170" t="s">
        <v>1052</v>
      </c>
      <c r="U85"/>
      <c r="V85" s="49"/>
      <c r="W85" s="49"/>
      <c r="X85" s="49"/>
      <c r="Y85" s="49"/>
      <c r="Z85" s="49"/>
      <c r="AA85" s="49"/>
      <c r="AB85" s="49" t="s">
        <v>566</v>
      </c>
      <c r="AC85"/>
      <c r="AD85"/>
      <c r="AE85" s="166">
        <f t="shared" si="7"/>
        <v>307031.83999999997</v>
      </c>
      <c r="AF85" s="165" t="s">
        <v>864</v>
      </c>
      <c r="AG85" s="163" t="s">
        <v>874</v>
      </c>
      <c r="AH85" s="49"/>
      <c r="AI85" s="49"/>
      <c r="AJ85" s="49"/>
      <c r="AK85" s="49"/>
      <c r="AL85" s="49"/>
      <c r="AM85" s="49"/>
      <c r="AN85" s="49"/>
      <c r="AO85" s="49"/>
      <c r="AP85" s="49"/>
      <c r="AQ85" s="12"/>
      <c r="AR85" s="14">
        <v>307031.83999999997</v>
      </c>
      <c r="AS85" s="14"/>
      <c r="AT85" s="99">
        <f t="shared" si="6"/>
        <v>307031.83999999997</v>
      </c>
      <c r="AU85" s="100"/>
      <c r="AV85" s="24">
        <v>1</v>
      </c>
      <c r="AW85" s="24"/>
      <c r="AX85" s="24"/>
      <c r="AY85" s="24"/>
      <c r="AZ85" s="24"/>
      <c r="BA85" s="24"/>
      <c r="BB85" s="24"/>
      <c r="BC85" s="24"/>
      <c r="BD85" s="34"/>
      <c r="BE85" s="48"/>
      <c r="BF85" s="48"/>
      <c r="BG85" s="48"/>
      <c r="BH85" s="48"/>
      <c r="BI85" s="48"/>
      <c r="BJ85" s="48"/>
      <c r="BK85" s="48"/>
      <c r="BL85" s="48"/>
      <c r="BM85" s="48"/>
    </row>
    <row r="86" spans="1:65" ht="50.1" customHeight="1" x14ac:dyDescent="0.25">
      <c r="A86" s="202">
        <v>84</v>
      </c>
      <c r="B86" s="8">
        <v>84</v>
      </c>
      <c r="C86" s="9">
        <v>4</v>
      </c>
      <c r="D86" s="98">
        <v>4.0999999999999996</v>
      </c>
      <c r="E86" s="98">
        <v>4.3</v>
      </c>
      <c r="F86" s="9" t="s">
        <v>32</v>
      </c>
      <c r="G86" s="72" t="s">
        <v>356</v>
      </c>
      <c r="H86" s="49" t="s">
        <v>357</v>
      </c>
      <c r="I86" s="49"/>
      <c r="J86" s="55"/>
      <c r="K86" s="49"/>
      <c r="L86" s="55"/>
      <c r="M86" s="49"/>
      <c r="N86" s="43" t="s">
        <v>690</v>
      </c>
      <c r="O86" s="43" t="str">
        <f t="shared" si="8"/>
        <v>CPWF</v>
      </c>
      <c r="P86" s="160" t="s">
        <v>753</v>
      </c>
      <c r="Q86" s="49"/>
      <c r="R86" s="49"/>
      <c r="S86" s="171" t="s">
        <v>1188</v>
      </c>
      <c r="T86" s="170" t="s">
        <v>1076</v>
      </c>
      <c r="U86"/>
      <c r="V86" s="49"/>
      <c r="W86" s="49"/>
      <c r="X86" s="49"/>
      <c r="Y86" s="49"/>
      <c r="Z86" s="49"/>
      <c r="AA86" s="49"/>
      <c r="AB86" s="49" t="s">
        <v>596</v>
      </c>
      <c r="AC86"/>
      <c r="AD86"/>
      <c r="AE86" s="166">
        <f t="shared" si="7"/>
        <v>401195.6049119446</v>
      </c>
      <c r="AF86" s="165" t="s">
        <v>864</v>
      </c>
      <c r="AG86" s="163" t="s">
        <v>874</v>
      </c>
      <c r="AH86" s="49"/>
      <c r="AI86" s="49"/>
      <c r="AJ86" s="49"/>
      <c r="AK86" s="49"/>
      <c r="AL86" s="49"/>
      <c r="AM86" s="49"/>
      <c r="AN86" s="49"/>
      <c r="AO86" s="49"/>
      <c r="AP86" s="49"/>
      <c r="AQ86" s="12">
        <v>401195.6049119446</v>
      </c>
      <c r="AR86" s="14"/>
      <c r="AS86" s="14"/>
      <c r="AT86" s="99">
        <f t="shared" si="6"/>
        <v>401195.6049119446</v>
      </c>
      <c r="AU86" s="100"/>
      <c r="AV86" s="24"/>
      <c r="AW86" s="24"/>
      <c r="AX86" s="24"/>
      <c r="AY86" s="24"/>
      <c r="AZ86" s="24"/>
      <c r="BA86" s="24">
        <v>1</v>
      </c>
      <c r="BB86" s="24"/>
      <c r="BC86" s="24"/>
      <c r="BD86" s="34"/>
      <c r="BE86" s="48"/>
      <c r="BF86" s="48"/>
      <c r="BG86" s="48"/>
      <c r="BH86" s="48"/>
      <c r="BI86" s="48"/>
      <c r="BJ86" s="48"/>
      <c r="BK86" s="48"/>
      <c r="BL86" s="48"/>
      <c r="BM86" s="48"/>
    </row>
    <row r="87" spans="1:65" ht="50.1" customHeight="1" x14ac:dyDescent="0.25">
      <c r="A87" s="202">
        <v>85</v>
      </c>
      <c r="B87" s="8">
        <v>85</v>
      </c>
      <c r="C87" s="9">
        <v>4</v>
      </c>
      <c r="D87" s="98">
        <v>4.0999999999999996</v>
      </c>
      <c r="E87" s="98">
        <v>4.3</v>
      </c>
      <c r="F87" s="9" t="s">
        <v>32</v>
      </c>
      <c r="G87" s="72" t="s">
        <v>360</v>
      </c>
      <c r="H87" s="49" t="s">
        <v>361</v>
      </c>
      <c r="I87" s="49"/>
      <c r="J87" s="55"/>
      <c r="K87" s="49"/>
      <c r="L87" s="55"/>
      <c r="M87" s="49"/>
      <c r="N87" s="43" t="s">
        <v>691</v>
      </c>
      <c r="O87" s="43" t="str">
        <f t="shared" si="8"/>
        <v>CPWF</v>
      </c>
      <c r="P87" s="160" t="s">
        <v>753</v>
      </c>
      <c r="Q87" s="49"/>
      <c r="R87" s="49"/>
      <c r="S87" s="171" t="s">
        <v>1189</v>
      </c>
      <c r="T87" s="170" t="s">
        <v>1076</v>
      </c>
      <c r="U87"/>
      <c r="V87" s="49"/>
      <c r="W87" s="49"/>
      <c r="X87" s="49"/>
      <c r="Y87" s="49"/>
      <c r="Z87" s="49"/>
      <c r="AA87" s="49"/>
      <c r="AB87" s="49" t="s">
        <v>596</v>
      </c>
      <c r="AC87"/>
      <c r="AD87"/>
      <c r="AE87" s="166">
        <f t="shared" si="7"/>
        <v>21953.455606625776</v>
      </c>
      <c r="AF87" s="165" t="s">
        <v>864</v>
      </c>
      <c r="AG87" s="163" t="s">
        <v>874</v>
      </c>
      <c r="AH87" s="49"/>
      <c r="AI87" s="49"/>
      <c r="AJ87" s="49"/>
      <c r="AK87" s="49"/>
      <c r="AL87" s="49"/>
      <c r="AM87" s="49"/>
      <c r="AN87" s="49"/>
      <c r="AO87" s="49"/>
      <c r="AP87" s="49"/>
      <c r="AQ87" s="12">
        <v>21953.455606625776</v>
      </c>
      <c r="AR87" s="14"/>
      <c r="AS87" s="14"/>
      <c r="AT87" s="99">
        <f t="shared" si="6"/>
        <v>21953.455606625776</v>
      </c>
      <c r="AU87" s="100"/>
      <c r="AV87" s="24"/>
      <c r="AW87" s="24"/>
      <c r="AX87" s="24"/>
      <c r="AY87" s="24"/>
      <c r="AZ87" s="24"/>
      <c r="BA87" s="24">
        <v>1</v>
      </c>
      <c r="BB87" s="24"/>
      <c r="BC87" s="24"/>
      <c r="BD87" s="34"/>
      <c r="BE87" s="48"/>
      <c r="BF87" s="48"/>
      <c r="BG87" s="48"/>
      <c r="BH87" s="48"/>
      <c r="BI87" s="48"/>
      <c r="BJ87" s="48"/>
      <c r="BK87" s="48"/>
      <c r="BL87" s="48"/>
      <c r="BM87" s="48"/>
    </row>
    <row r="88" spans="1:65" ht="50.1" customHeight="1" x14ac:dyDescent="0.25">
      <c r="A88" s="202">
        <v>86</v>
      </c>
      <c r="B88" s="8">
        <v>86</v>
      </c>
      <c r="C88" s="9">
        <v>4</v>
      </c>
      <c r="D88" s="98">
        <v>4.0999999999999996</v>
      </c>
      <c r="E88" s="98">
        <v>4.3</v>
      </c>
      <c r="F88" s="9" t="s">
        <v>32</v>
      </c>
      <c r="G88" s="72" t="s">
        <v>364</v>
      </c>
      <c r="H88" s="49" t="s">
        <v>365</v>
      </c>
      <c r="I88" s="49"/>
      <c r="J88" s="55"/>
      <c r="K88" s="49"/>
      <c r="L88" s="55"/>
      <c r="M88" s="49"/>
      <c r="N88" s="43" t="s">
        <v>692</v>
      </c>
      <c r="O88" s="43" t="str">
        <f t="shared" si="8"/>
        <v>CPWF</v>
      </c>
      <c r="P88" s="160" t="s">
        <v>753</v>
      </c>
      <c r="Q88" s="49"/>
      <c r="R88" s="49"/>
      <c r="S88" s="171" t="s">
        <v>1190</v>
      </c>
      <c r="T88" s="170" t="s">
        <v>1076</v>
      </c>
      <c r="U88"/>
      <c r="V88" s="49"/>
      <c r="W88" s="49"/>
      <c r="X88" s="49"/>
      <c r="Y88" s="49"/>
      <c r="Z88" s="49"/>
      <c r="AA88" s="49"/>
      <c r="AB88" s="49" t="s">
        <v>596</v>
      </c>
      <c r="AC88"/>
      <c r="AD88"/>
      <c r="AE88" s="166">
        <f t="shared" si="7"/>
        <v>468626.01259104081</v>
      </c>
      <c r="AF88" s="165" t="s">
        <v>864</v>
      </c>
      <c r="AG88" s="163" t="s">
        <v>874</v>
      </c>
      <c r="AH88" s="49"/>
      <c r="AI88" s="49"/>
      <c r="AJ88" s="49"/>
      <c r="AK88" s="49"/>
      <c r="AL88" s="49"/>
      <c r="AM88" s="49"/>
      <c r="AN88" s="49"/>
      <c r="AO88" s="49"/>
      <c r="AP88" s="49"/>
      <c r="AQ88" s="12">
        <v>468626.01259104081</v>
      </c>
      <c r="AR88" s="14"/>
      <c r="AS88" s="14"/>
      <c r="AT88" s="99">
        <f t="shared" si="6"/>
        <v>468626.01259104081</v>
      </c>
      <c r="AU88" s="100"/>
      <c r="AV88" s="24"/>
      <c r="AW88" s="24"/>
      <c r="AX88" s="24"/>
      <c r="AY88" s="24"/>
      <c r="AZ88" s="24"/>
      <c r="BA88" s="24">
        <v>1</v>
      </c>
      <c r="BB88" s="24"/>
      <c r="BC88" s="24"/>
      <c r="BD88" s="34"/>
      <c r="BE88" s="48"/>
      <c r="BF88" s="48"/>
      <c r="BG88" s="48"/>
      <c r="BH88" s="48"/>
      <c r="BI88" s="48"/>
      <c r="BJ88" s="48"/>
      <c r="BK88" s="48"/>
      <c r="BL88" s="48"/>
      <c r="BM88" s="48"/>
    </row>
    <row r="89" spans="1:65" ht="50.1" customHeight="1" x14ac:dyDescent="0.25">
      <c r="A89" s="202">
        <v>87</v>
      </c>
      <c r="B89" s="8">
        <v>87</v>
      </c>
      <c r="C89" s="9">
        <v>4</v>
      </c>
      <c r="D89" s="98">
        <v>4.0999999999999996</v>
      </c>
      <c r="E89" s="98"/>
      <c r="F89" s="9" t="s">
        <v>32</v>
      </c>
      <c r="G89" s="72" t="s">
        <v>368</v>
      </c>
      <c r="H89" s="49" t="s">
        <v>369</v>
      </c>
      <c r="I89" s="49"/>
      <c r="J89" s="55"/>
      <c r="K89" s="49"/>
      <c r="L89" s="55"/>
      <c r="M89" s="49"/>
      <c r="N89" s="43" t="s">
        <v>693</v>
      </c>
      <c r="O89" s="43" t="str">
        <f t="shared" si="8"/>
        <v>CPWF</v>
      </c>
      <c r="P89" s="160" t="s">
        <v>753</v>
      </c>
      <c r="Q89" s="49"/>
      <c r="R89" s="49"/>
      <c r="S89" s="171" t="s">
        <v>1191</v>
      </c>
      <c r="T89" s="170" t="s">
        <v>1076</v>
      </c>
      <c r="U89"/>
      <c r="V89" s="49"/>
      <c r="W89" s="49"/>
      <c r="X89" s="49"/>
      <c r="Y89" s="49"/>
      <c r="Z89" s="49"/>
      <c r="AA89" s="49"/>
      <c r="AB89" s="49" t="s">
        <v>597</v>
      </c>
      <c r="AC89"/>
      <c r="AD89"/>
      <c r="AE89" s="166">
        <f t="shared" si="7"/>
        <v>27000</v>
      </c>
      <c r="AF89" s="165" t="s">
        <v>864</v>
      </c>
      <c r="AG89" s="163" t="s">
        <v>874</v>
      </c>
      <c r="AH89" s="49"/>
      <c r="AI89" s="49"/>
      <c r="AJ89" s="49"/>
      <c r="AK89" s="49"/>
      <c r="AL89" s="49"/>
      <c r="AM89" s="49"/>
      <c r="AN89" s="49"/>
      <c r="AO89" s="49"/>
      <c r="AP89" s="49"/>
      <c r="AQ89" s="12"/>
      <c r="AR89" s="14"/>
      <c r="AS89" s="14">
        <v>27000</v>
      </c>
      <c r="AT89" s="99">
        <f t="shared" si="6"/>
        <v>27000</v>
      </c>
      <c r="AU89" s="100"/>
      <c r="AV89" s="24"/>
      <c r="AW89" s="24"/>
      <c r="AX89" s="24"/>
      <c r="AY89" s="24"/>
      <c r="AZ89" s="24"/>
      <c r="BA89" s="24">
        <v>0.8</v>
      </c>
      <c r="BB89" s="24"/>
      <c r="BC89" s="24"/>
      <c r="BD89" s="34">
        <v>0.2</v>
      </c>
      <c r="BE89" s="48"/>
      <c r="BF89" s="48"/>
      <c r="BG89" s="48"/>
      <c r="BH89" s="48"/>
      <c r="BI89" s="48"/>
      <c r="BJ89" s="48"/>
      <c r="BK89" s="48"/>
      <c r="BL89" s="48"/>
      <c r="BM89" s="48"/>
    </row>
    <row r="90" spans="1:65" ht="50.1" customHeight="1" x14ac:dyDescent="0.25">
      <c r="A90" s="202">
        <v>88</v>
      </c>
      <c r="B90" s="8">
        <v>88</v>
      </c>
      <c r="C90" s="9">
        <v>4</v>
      </c>
      <c r="D90" s="98">
        <v>4.0999999999999996</v>
      </c>
      <c r="E90" s="98">
        <v>5.0999999999999996</v>
      </c>
      <c r="F90" s="9" t="s">
        <v>32</v>
      </c>
      <c r="G90" s="72" t="s">
        <v>372</v>
      </c>
      <c r="H90" s="49" t="s">
        <v>373</v>
      </c>
      <c r="I90" s="49"/>
      <c r="J90" s="55"/>
      <c r="K90" s="49"/>
      <c r="L90" s="55"/>
      <c r="M90" s="49"/>
      <c r="N90" s="43" t="s">
        <v>694</v>
      </c>
      <c r="O90" s="43" t="str">
        <f t="shared" si="8"/>
        <v>CPWF</v>
      </c>
      <c r="P90" s="160" t="s">
        <v>753</v>
      </c>
      <c r="Q90" s="49"/>
      <c r="R90" s="49"/>
      <c r="S90" s="171" t="s">
        <v>1192</v>
      </c>
      <c r="T90" s="170" t="s">
        <v>1060</v>
      </c>
      <c r="U90" s="170" t="s">
        <v>1111</v>
      </c>
      <c r="V90" s="49"/>
      <c r="W90" s="49"/>
      <c r="X90" s="49"/>
      <c r="Y90" s="49"/>
      <c r="Z90" s="49"/>
      <c r="AA90" s="49"/>
      <c r="AB90" s="49" t="s">
        <v>598</v>
      </c>
      <c r="AC90"/>
      <c r="AD90"/>
      <c r="AE90" s="166">
        <f t="shared" si="7"/>
        <v>342359.74732489383</v>
      </c>
      <c r="AF90" s="165" t="s">
        <v>864</v>
      </c>
      <c r="AG90" s="163" t="s">
        <v>874</v>
      </c>
      <c r="AH90" s="49"/>
      <c r="AI90" s="49"/>
      <c r="AJ90" s="49"/>
      <c r="AK90" s="49"/>
      <c r="AL90" s="49"/>
      <c r="AM90" s="49"/>
      <c r="AN90" s="49"/>
      <c r="AO90" s="49"/>
      <c r="AP90" s="49"/>
      <c r="AQ90" s="12">
        <v>342359.74732489383</v>
      </c>
      <c r="AR90" s="14"/>
      <c r="AS90" s="14"/>
      <c r="AT90" s="99">
        <f t="shared" si="6"/>
        <v>342359.74732489383</v>
      </c>
      <c r="AU90" s="100">
        <v>1</v>
      </c>
      <c r="AV90" s="24"/>
      <c r="AW90" s="24"/>
      <c r="AX90" s="24"/>
      <c r="AY90" s="24"/>
      <c r="AZ90" s="24"/>
      <c r="BA90" s="24"/>
      <c r="BB90" s="24"/>
      <c r="BC90" s="24"/>
      <c r="BD90" s="34"/>
      <c r="BE90" s="48"/>
      <c r="BF90" s="48"/>
      <c r="BG90" s="48"/>
      <c r="BH90" s="48"/>
      <c r="BI90" s="48"/>
      <c r="BJ90" s="48"/>
      <c r="BK90" s="48"/>
      <c r="BL90" s="48"/>
      <c r="BM90" s="48"/>
    </row>
    <row r="91" spans="1:65" ht="50.1" customHeight="1" x14ac:dyDescent="0.25">
      <c r="A91" s="202">
        <v>89</v>
      </c>
      <c r="B91" s="8">
        <v>89</v>
      </c>
      <c r="C91" s="9">
        <v>4</v>
      </c>
      <c r="D91" s="98">
        <v>4.0999999999999996</v>
      </c>
      <c r="E91" s="98">
        <v>4.2</v>
      </c>
      <c r="F91" s="9" t="s">
        <v>32</v>
      </c>
      <c r="G91" s="72" t="s">
        <v>376</v>
      </c>
      <c r="H91" s="49" t="s">
        <v>377</v>
      </c>
      <c r="I91" s="49"/>
      <c r="J91" s="55"/>
      <c r="K91" s="49"/>
      <c r="L91" s="55"/>
      <c r="M91" s="49"/>
      <c r="N91" s="43" t="s">
        <v>695</v>
      </c>
      <c r="O91" s="43" t="str">
        <f t="shared" si="8"/>
        <v>CPWF</v>
      </c>
      <c r="P91" s="160" t="s">
        <v>753</v>
      </c>
      <c r="Q91" s="49"/>
      <c r="R91" s="49"/>
      <c r="S91" s="171" t="s">
        <v>1112</v>
      </c>
      <c r="T91" s="170" t="s">
        <v>1063</v>
      </c>
      <c r="U91" s="170" t="s">
        <v>1079</v>
      </c>
      <c r="V91" s="49"/>
      <c r="W91" s="49"/>
      <c r="X91" s="49"/>
      <c r="Y91" s="49"/>
      <c r="Z91" s="49"/>
      <c r="AA91" s="49"/>
      <c r="AB91" s="49" t="s">
        <v>569</v>
      </c>
      <c r="AC91" s="170" t="s">
        <v>1193</v>
      </c>
      <c r="AD91"/>
      <c r="AE91" s="166">
        <f t="shared" si="7"/>
        <v>354333.0036528405</v>
      </c>
      <c r="AF91" s="165" t="s">
        <v>864</v>
      </c>
      <c r="AG91" s="163" t="s">
        <v>874</v>
      </c>
      <c r="AH91" s="49"/>
      <c r="AI91" s="49"/>
      <c r="AJ91" s="49"/>
      <c r="AK91" s="49"/>
      <c r="AL91" s="49"/>
      <c r="AM91" s="49"/>
      <c r="AN91" s="49"/>
      <c r="AO91" s="49"/>
      <c r="AP91" s="49"/>
      <c r="AQ91" s="12">
        <v>354333.0036528405</v>
      </c>
      <c r="AR91" s="14"/>
      <c r="AS91" s="14"/>
      <c r="AT91" s="99">
        <f t="shared" si="6"/>
        <v>354333.0036528405</v>
      </c>
      <c r="AU91" s="100"/>
      <c r="AV91" s="24"/>
      <c r="AW91" s="24"/>
      <c r="AX91" s="24"/>
      <c r="AY91" s="24"/>
      <c r="AZ91" s="24">
        <v>1</v>
      </c>
      <c r="BA91" s="24"/>
      <c r="BB91" s="24"/>
      <c r="BC91" s="24"/>
      <c r="BD91" s="34"/>
      <c r="BE91" s="48"/>
      <c r="BF91" s="48"/>
      <c r="BG91" s="48"/>
      <c r="BH91" s="48"/>
      <c r="BI91" s="48"/>
      <c r="BJ91" s="48"/>
      <c r="BK91" s="48"/>
      <c r="BL91" s="48"/>
      <c r="BM91" s="48"/>
    </row>
    <row r="92" spans="1:65" ht="50.1" customHeight="1" x14ac:dyDescent="0.25">
      <c r="A92" s="202">
        <v>90</v>
      </c>
      <c r="B92" s="8">
        <v>90</v>
      </c>
      <c r="C92" s="9">
        <v>4</v>
      </c>
      <c r="D92" s="98">
        <v>4.0999999999999996</v>
      </c>
      <c r="E92" s="98">
        <v>5.0999999999999996</v>
      </c>
      <c r="F92" s="9" t="s">
        <v>32</v>
      </c>
      <c r="G92" s="72" t="s">
        <v>380</v>
      </c>
      <c r="H92" s="49" t="s">
        <v>381</v>
      </c>
      <c r="I92" s="49"/>
      <c r="J92" s="55"/>
      <c r="K92" s="49"/>
      <c r="L92" s="55"/>
      <c r="M92" s="49"/>
      <c r="N92" s="43" t="s">
        <v>688</v>
      </c>
      <c r="O92" s="43" t="str">
        <f t="shared" si="8"/>
        <v>CPWF</v>
      </c>
      <c r="P92" s="160" t="s">
        <v>753</v>
      </c>
      <c r="Q92" s="49"/>
      <c r="R92" s="49"/>
      <c r="S92" s="171" t="s">
        <v>1194</v>
      </c>
      <c r="T92" s="170" t="s">
        <v>1052</v>
      </c>
      <c r="U92"/>
      <c r="V92" s="49"/>
      <c r="W92" s="49"/>
      <c r="X92" s="49"/>
      <c r="Y92" s="49"/>
      <c r="Z92" s="49"/>
      <c r="AA92" s="49"/>
      <c r="AB92" s="49" t="s">
        <v>566</v>
      </c>
      <c r="AC92"/>
      <c r="AD92"/>
      <c r="AE92" s="166">
        <f t="shared" si="7"/>
        <v>121792.32000000001</v>
      </c>
      <c r="AF92" s="165" t="s">
        <v>864</v>
      </c>
      <c r="AG92" s="163" t="s">
        <v>874</v>
      </c>
      <c r="AH92" s="49"/>
      <c r="AI92" s="49"/>
      <c r="AJ92" s="49"/>
      <c r="AK92" s="49"/>
      <c r="AL92" s="49"/>
      <c r="AM92" s="49"/>
      <c r="AN92" s="49"/>
      <c r="AO92" s="49"/>
      <c r="AP92" s="49"/>
      <c r="AQ92" s="12"/>
      <c r="AR92" s="14">
        <v>121792.32000000001</v>
      </c>
      <c r="AS92" s="14"/>
      <c r="AT92" s="99">
        <f t="shared" si="6"/>
        <v>121792.32000000001</v>
      </c>
      <c r="AU92" s="100"/>
      <c r="AV92" s="24">
        <v>1</v>
      </c>
      <c r="AW92" s="24"/>
      <c r="AX92" s="24"/>
      <c r="AY92" s="24"/>
      <c r="AZ92" s="24"/>
      <c r="BA92" s="24"/>
      <c r="BB92" s="24"/>
      <c r="BC92" s="24"/>
      <c r="BD92" s="34"/>
      <c r="BE92" s="48"/>
      <c r="BF92" s="48"/>
      <c r="BG92" s="48"/>
      <c r="BH92" s="48"/>
      <c r="BI92" s="48"/>
      <c r="BJ92" s="48"/>
      <c r="BK92" s="48"/>
      <c r="BL92" s="48"/>
      <c r="BM92" s="48"/>
    </row>
    <row r="93" spans="1:65" ht="50.1" customHeight="1" x14ac:dyDescent="0.25">
      <c r="A93" s="202">
        <v>91</v>
      </c>
      <c r="B93" s="8">
        <v>91</v>
      </c>
      <c r="C93" s="9">
        <v>4</v>
      </c>
      <c r="D93" s="98">
        <v>4.2</v>
      </c>
      <c r="E93" s="142">
        <v>4.4000000000000004</v>
      </c>
      <c r="F93" s="9" t="s">
        <v>21</v>
      </c>
      <c r="G93" s="72" t="s">
        <v>382</v>
      </c>
      <c r="H93" s="39" t="s">
        <v>383</v>
      </c>
      <c r="I93" s="39"/>
      <c r="J93" s="55"/>
      <c r="K93" s="39"/>
      <c r="L93" s="55"/>
      <c r="M93" s="39"/>
      <c r="N93" s="43" t="s">
        <v>686</v>
      </c>
      <c r="O93" s="43" t="str">
        <f t="shared" si="8"/>
        <v>IWMI</v>
      </c>
      <c r="P93" s="160" t="s">
        <v>753</v>
      </c>
      <c r="Q93" s="39"/>
      <c r="R93" s="39"/>
      <c r="S93" s="173" t="s">
        <v>1195</v>
      </c>
      <c r="T93" s="170"/>
      <c r="U93"/>
      <c r="V93" s="39"/>
      <c r="W93" s="39"/>
      <c r="X93" s="39"/>
      <c r="Y93" s="39"/>
      <c r="Z93" s="39"/>
      <c r="AA93" s="39"/>
      <c r="AB93" s="39" t="s">
        <v>571</v>
      </c>
      <c r="AC93"/>
      <c r="AD93"/>
      <c r="AE93" s="166">
        <f t="shared" si="7"/>
        <v>224986</v>
      </c>
      <c r="AF93" s="165" t="s">
        <v>864</v>
      </c>
      <c r="AG93" s="163" t="s">
        <v>874</v>
      </c>
      <c r="AH93" s="39"/>
      <c r="AI93" s="39"/>
      <c r="AJ93" s="39"/>
      <c r="AK93" s="39"/>
      <c r="AL93" s="39"/>
      <c r="AM93" s="39"/>
      <c r="AN93" s="39"/>
      <c r="AO93" s="39"/>
      <c r="AP93" s="39"/>
      <c r="AQ93" s="12">
        <v>79384</v>
      </c>
      <c r="AR93" s="37">
        <v>0</v>
      </c>
      <c r="AS93" s="37">
        <v>145602</v>
      </c>
      <c r="AT93" s="99">
        <f t="shared" si="6"/>
        <v>224986</v>
      </c>
      <c r="AU93" s="100"/>
      <c r="AV93" s="24"/>
      <c r="AW93" s="24"/>
      <c r="AX93" s="24"/>
      <c r="AY93" s="24"/>
      <c r="AZ93" s="24"/>
      <c r="BA93" s="24"/>
      <c r="BB93" s="24"/>
      <c r="BC93" s="24">
        <v>1</v>
      </c>
      <c r="BD93" s="34"/>
      <c r="BE93" s="48"/>
      <c r="BF93" s="48"/>
      <c r="BG93" s="48"/>
      <c r="BH93" s="48"/>
      <c r="BI93" s="48"/>
      <c r="BJ93" s="48"/>
      <c r="BK93" s="48"/>
      <c r="BL93" s="48"/>
      <c r="BM93" s="48"/>
    </row>
    <row r="94" spans="1:65" ht="50.1" customHeight="1" x14ac:dyDescent="0.25">
      <c r="A94" s="202">
        <v>92</v>
      </c>
      <c r="B94" s="8">
        <v>92</v>
      </c>
      <c r="C94" s="9">
        <v>4</v>
      </c>
      <c r="D94" s="98">
        <v>4.2</v>
      </c>
      <c r="E94" s="142">
        <v>4.4000000000000004</v>
      </c>
      <c r="F94" s="9" t="s">
        <v>21</v>
      </c>
      <c r="G94" s="72" t="s">
        <v>384</v>
      </c>
      <c r="H94" s="39" t="s">
        <v>385</v>
      </c>
      <c r="I94" s="39"/>
      <c r="J94" s="55"/>
      <c r="K94" s="39"/>
      <c r="L94" s="55"/>
      <c r="M94" s="39"/>
      <c r="N94" s="43" t="s">
        <v>696</v>
      </c>
      <c r="O94" s="43" t="str">
        <f t="shared" si="8"/>
        <v>IWMI</v>
      </c>
      <c r="P94" s="160" t="s">
        <v>753</v>
      </c>
      <c r="Q94" s="39"/>
      <c r="R94" s="39"/>
      <c r="S94" s="173" t="s">
        <v>1196</v>
      </c>
      <c r="T94" s="170" t="s">
        <v>1133</v>
      </c>
      <c r="U94" s="172" t="s">
        <v>1069</v>
      </c>
      <c r="V94" s="39"/>
      <c r="W94" s="39"/>
      <c r="X94" s="39"/>
      <c r="Y94" s="39"/>
      <c r="Z94" s="39"/>
      <c r="AA94" s="39"/>
      <c r="AB94" s="39" t="s">
        <v>570</v>
      </c>
      <c r="AC94"/>
      <c r="AD94"/>
      <c r="AE94" s="166">
        <f t="shared" si="7"/>
        <v>25453</v>
      </c>
      <c r="AF94" s="165" t="s">
        <v>864</v>
      </c>
      <c r="AG94" s="163" t="s">
        <v>874</v>
      </c>
      <c r="AH94" s="39"/>
      <c r="AI94" s="39"/>
      <c r="AJ94" s="39"/>
      <c r="AK94" s="39"/>
      <c r="AL94" s="39"/>
      <c r="AM94" s="39"/>
      <c r="AN94" s="39"/>
      <c r="AO94" s="39"/>
      <c r="AP94" s="39"/>
      <c r="AQ94" s="12">
        <v>8981</v>
      </c>
      <c r="AR94" s="37">
        <v>0</v>
      </c>
      <c r="AS94" s="37">
        <v>16472</v>
      </c>
      <c r="AT94" s="99">
        <f t="shared" si="6"/>
        <v>25453</v>
      </c>
      <c r="AU94" s="100"/>
      <c r="AV94" s="24"/>
      <c r="AW94" s="24"/>
      <c r="AX94" s="24"/>
      <c r="AY94" s="24">
        <v>1</v>
      </c>
      <c r="AZ94" s="24"/>
      <c r="BA94" s="24"/>
      <c r="BB94" s="24"/>
      <c r="BC94" s="24"/>
      <c r="BD94" s="34"/>
      <c r="BE94" s="48"/>
      <c r="BF94" s="48"/>
      <c r="BG94" s="48"/>
      <c r="BH94" s="48"/>
      <c r="BI94" s="48"/>
      <c r="BJ94" s="48"/>
      <c r="BK94" s="48"/>
      <c r="BL94" s="48"/>
      <c r="BM94" s="48"/>
    </row>
    <row r="95" spans="1:65" ht="50.1" customHeight="1" x14ac:dyDescent="0.25">
      <c r="A95" s="202">
        <v>93</v>
      </c>
      <c r="B95" s="8">
        <v>93</v>
      </c>
      <c r="C95" s="9">
        <v>4</v>
      </c>
      <c r="D95" s="98">
        <v>4.2</v>
      </c>
      <c r="E95" s="142">
        <v>4.4000000000000004</v>
      </c>
      <c r="F95" s="9" t="s">
        <v>21</v>
      </c>
      <c r="G95" s="72" t="s">
        <v>389</v>
      </c>
      <c r="H95" s="39" t="s">
        <v>390</v>
      </c>
      <c r="I95" s="39"/>
      <c r="J95" s="55"/>
      <c r="K95" s="39"/>
      <c r="L95" s="55">
        <v>41790</v>
      </c>
      <c r="M95" s="39"/>
      <c r="N95" s="43" t="s">
        <v>697</v>
      </c>
      <c r="O95" s="43" t="str">
        <f t="shared" si="8"/>
        <v>IWMI</v>
      </c>
      <c r="P95" s="160" t="s">
        <v>753</v>
      </c>
      <c r="Q95" s="39"/>
      <c r="R95" s="39"/>
      <c r="S95" s="173" t="s">
        <v>1197</v>
      </c>
      <c r="T95" s="170" t="s">
        <v>1049</v>
      </c>
      <c r="U95" s="175" t="s">
        <v>1198</v>
      </c>
      <c r="V95" s="39"/>
      <c r="W95" s="39"/>
      <c r="X95" s="39"/>
      <c r="Y95" s="39"/>
      <c r="Z95" s="39"/>
      <c r="AA95" s="39"/>
      <c r="AB95" s="39" t="s">
        <v>575</v>
      </c>
      <c r="AC95"/>
      <c r="AD95"/>
      <c r="AE95" s="166">
        <f t="shared" si="7"/>
        <v>130914</v>
      </c>
      <c r="AF95" s="165" t="s">
        <v>864</v>
      </c>
      <c r="AG95" s="163" t="s">
        <v>874</v>
      </c>
      <c r="AH95" s="39"/>
      <c r="AI95" s="39"/>
      <c r="AJ95" s="39"/>
      <c r="AK95" s="39"/>
      <c r="AL95" s="39"/>
      <c r="AM95" s="39"/>
      <c r="AN95" s="39"/>
      <c r="AO95" s="39"/>
      <c r="AP95" s="39"/>
      <c r="AQ95" s="12">
        <v>46192</v>
      </c>
      <c r="AR95" s="37">
        <v>0</v>
      </c>
      <c r="AS95" s="37">
        <v>84722</v>
      </c>
      <c r="AT95" s="99">
        <f t="shared" si="6"/>
        <v>130914</v>
      </c>
      <c r="AU95" s="113"/>
      <c r="AV95" s="101">
        <v>0.5</v>
      </c>
      <c r="AW95" s="101">
        <v>0.5</v>
      </c>
      <c r="AX95" s="24"/>
      <c r="AY95" s="101"/>
      <c r="AZ95" s="101" t="s">
        <v>391</v>
      </c>
      <c r="BA95" s="101" t="s">
        <v>391</v>
      </c>
      <c r="BB95" s="101"/>
      <c r="BC95" s="101"/>
      <c r="BD95" s="103"/>
      <c r="BE95" s="48"/>
      <c r="BF95" s="48"/>
      <c r="BG95" s="48"/>
      <c r="BH95" s="48"/>
      <c r="BI95" s="48"/>
      <c r="BJ95" s="48"/>
      <c r="BK95" s="48"/>
      <c r="BL95" s="48"/>
      <c r="BM95" s="48"/>
    </row>
    <row r="96" spans="1:65" ht="50.1" customHeight="1" x14ac:dyDescent="0.25">
      <c r="A96" s="202">
        <v>94</v>
      </c>
      <c r="B96" s="8">
        <v>94</v>
      </c>
      <c r="C96" s="9">
        <v>4</v>
      </c>
      <c r="D96" s="98">
        <v>4.2</v>
      </c>
      <c r="E96" s="94"/>
      <c r="F96" s="9" t="s">
        <v>21</v>
      </c>
      <c r="G96" s="72" t="s">
        <v>395</v>
      </c>
      <c r="H96" s="39" t="s">
        <v>396</v>
      </c>
      <c r="I96" s="39"/>
      <c r="J96" s="55"/>
      <c r="K96" s="39"/>
      <c r="L96" s="55"/>
      <c r="M96" s="39"/>
      <c r="N96" s="43" t="s">
        <v>698</v>
      </c>
      <c r="O96" s="43" t="str">
        <f t="shared" si="8"/>
        <v>IWMI</v>
      </c>
      <c r="P96" s="160" t="s">
        <v>753</v>
      </c>
      <c r="Q96" s="39"/>
      <c r="R96" s="39"/>
      <c r="S96" s="173" t="s">
        <v>1199</v>
      </c>
      <c r="T96" s="170" t="s">
        <v>1135</v>
      </c>
      <c r="U96" s="175" t="s">
        <v>1200</v>
      </c>
      <c r="V96" s="39"/>
      <c r="W96" s="39"/>
      <c r="X96" s="39"/>
      <c r="Y96" s="39"/>
      <c r="Z96" s="39"/>
      <c r="AA96" s="39"/>
      <c r="AB96" s="39" t="s">
        <v>599</v>
      </c>
      <c r="AC96"/>
      <c r="AD96"/>
      <c r="AE96" s="166">
        <f t="shared" si="7"/>
        <v>634763</v>
      </c>
      <c r="AF96" s="165" t="s">
        <v>864</v>
      </c>
      <c r="AG96" s="163" t="s">
        <v>874</v>
      </c>
      <c r="AH96" s="39"/>
      <c r="AI96" s="39"/>
      <c r="AJ96" s="39"/>
      <c r="AK96" s="39"/>
      <c r="AL96" s="39"/>
      <c r="AM96" s="39"/>
      <c r="AN96" s="39"/>
      <c r="AO96" s="39"/>
      <c r="AP96" s="39"/>
      <c r="AQ96" s="12">
        <v>223970</v>
      </c>
      <c r="AR96" s="37">
        <v>0</v>
      </c>
      <c r="AS96" s="37">
        <v>410793</v>
      </c>
      <c r="AT96" s="99">
        <f t="shared" si="6"/>
        <v>634763</v>
      </c>
      <c r="AU96" s="113"/>
      <c r="AV96" s="101"/>
      <c r="AW96" s="101"/>
      <c r="AX96" s="101"/>
      <c r="AY96" s="101"/>
      <c r="AZ96" s="101">
        <v>0.2</v>
      </c>
      <c r="BA96" s="24">
        <v>0.8</v>
      </c>
      <c r="BB96" s="101"/>
      <c r="BC96" s="101"/>
      <c r="BD96" s="103"/>
      <c r="BE96" s="48"/>
      <c r="BF96" s="48"/>
      <c r="BG96" s="48"/>
      <c r="BH96" s="48"/>
      <c r="BI96" s="48"/>
      <c r="BJ96" s="48"/>
      <c r="BK96" s="48"/>
      <c r="BL96" s="48"/>
      <c r="BM96" s="48"/>
    </row>
    <row r="97" spans="1:65" ht="50.1" customHeight="1" x14ac:dyDescent="0.25">
      <c r="A97" s="202">
        <v>95</v>
      </c>
      <c r="B97" s="8">
        <v>95</v>
      </c>
      <c r="C97" s="9">
        <v>4</v>
      </c>
      <c r="D97" s="98">
        <v>4.2</v>
      </c>
      <c r="E97" s="94"/>
      <c r="F97" s="9" t="s">
        <v>21</v>
      </c>
      <c r="G97" s="72" t="s">
        <v>400</v>
      </c>
      <c r="H97" s="39" t="s">
        <v>401</v>
      </c>
      <c r="I97" s="39"/>
      <c r="J97" s="55"/>
      <c r="K97" s="39"/>
      <c r="L97" s="55">
        <v>42185</v>
      </c>
      <c r="M97" s="39"/>
      <c r="N97" s="43" t="s">
        <v>638</v>
      </c>
      <c r="O97" s="43" t="str">
        <f t="shared" si="8"/>
        <v>IWMI</v>
      </c>
      <c r="P97" s="160" t="s">
        <v>753</v>
      </c>
      <c r="Q97" s="39"/>
      <c r="R97" s="39"/>
      <c r="S97" s="173" t="s">
        <v>1201</v>
      </c>
      <c r="T97" s="170" t="s">
        <v>1049</v>
      </c>
      <c r="U97" s="175" t="s">
        <v>1202</v>
      </c>
      <c r="V97" s="39"/>
      <c r="W97" s="39"/>
      <c r="X97" s="39"/>
      <c r="Y97" s="39"/>
      <c r="Z97" s="39"/>
      <c r="AA97" s="39"/>
      <c r="AB97" s="39" t="s">
        <v>565</v>
      </c>
      <c r="AC97" s="175" t="s">
        <v>1203</v>
      </c>
      <c r="AD97"/>
      <c r="AE97" s="166">
        <f t="shared" si="7"/>
        <v>99275</v>
      </c>
      <c r="AF97" s="165" t="s">
        <v>864</v>
      </c>
      <c r="AG97" s="163" t="s">
        <v>874</v>
      </c>
      <c r="AH97" s="39"/>
      <c r="AI97" s="39"/>
      <c r="AJ97" s="39"/>
      <c r="AK97" s="39"/>
      <c r="AL97" s="39"/>
      <c r="AM97" s="39"/>
      <c r="AN97" s="39"/>
      <c r="AO97" s="39"/>
      <c r="AP97" s="39"/>
      <c r="AQ97" s="12">
        <v>35028</v>
      </c>
      <c r="AR97" s="37">
        <v>0</v>
      </c>
      <c r="AS97" s="37">
        <v>64247</v>
      </c>
      <c r="AT97" s="99">
        <f t="shared" si="6"/>
        <v>99275</v>
      </c>
      <c r="AU97" s="100"/>
      <c r="AV97" s="24"/>
      <c r="AW97" s="24">
        <v>1</v>
      </c>
      <c r="AX97" s="24"/>
      <c r="AY97" s="24"/>
      <c r="AZ97" s="24"/>
      <c r="BA97" s="24"/>
      <c r="BB97" s="24"/>
      <c r="BC97" s="24"/>
      <c r="BD97" s="34"/>
      <c r="BE97" s="48"/>
      <c r="BF97" s="48"/>
      <c r="BG97" s="48"/>
      <c r="BH97" s="48"/>
      <c r="BI97" s="48"/>
      <c r="BJ97" s="48"/>
      <c r="BK97" s="48"/>
      <c r="BL97" s="48"/>
      <c r="BM97" s="48"/>
    </row>
    <row r="98" spans="1:65" ht="50.1" customHeight="1" x14ac:dyDescent="0.25">
      <c r="A98" s="202">
        <v>96</v>
      </c>
      <c r="B98" s="8">
        <v>96</v>
      </c>
      <c r="C98" s="9">
        <v>4</v>
      </c>
      <c r="D98" s="98">
        <v>4.2</v>
      </c>
      <c r="E98" s="94"/>
      <c r="F98" s="9" t="s">
        <v>21</v>
      </c>
      <c r="G98" s="72" t="s">
        <v>402</v>
      </c>
      <c r="H98" s="39" t="s">
        <v>403</v>
      </c>
      <c r="I98" s="39"/>
      <c r="J98" s="55"/>
      <c r="K98" s="39"/>
      <c r="L98" s="55"/>
      <c r="M98" s="39"/>
      <c r="N98" s="43" t="s">
        <v>620</v>
      </c>
      <c r="O98" s="43" t="str">
        <f t="shared" si="8"/>
        <v>IWMI</v>
      </c>
      <c r="P98" s="160" t="s">
        <v>753</v>
      </c>
      <c r="Q98" s="39"/>
      <c r="R98" s="39"/>
      <c r="S98" s="175" t="s">
        <v>1204</v>
      </c>
      <c r="T98" s="170" t="s">
        <v>17</v>
      </c>
      <c r="U98"/>
      <c r="V98" s="39"/>
      <c r="W98" s="39"/>
      <c r="X98" s="39"/>
      <c r="Y98" s="39"/>
      <c r="Z98" s="39"/>
      <c r="AA98" s="39"/>
      <c r="AB98" s="163" t="s">
        <v>761</v>
      </c>
      <c r="AC98" s="172" t="s">
        <v>1205</v>
      </c>
      <c r="AD98"/>
      <c r="AE98" s="166">
        <f t="shared" si="7"/>
        <v>75000</v>
      </c>
      <c r="AF98" s="165" t="s">
        <v>864</v>
      </c>
      <c r="AG98" s="163" t="s">
        <v>874</v>
      </c>
      <c r="AH98" s="39"/>
      <c r="AI98" s="39"/>
      <c r="AJ98" s="39"/>
      <c r="AK98" s="39"/>
      <c r="AL98" s="39"/>
      <c r="AM98" s="39"/>
      <c r="AN98" s="39"/>
      <c r="AO98" s="39"/>
      <c r="AP98" s="39"/>
      <c r="AQ98" s="12">
        <v>75000</v>
      </c>
      <c r="AR98" s="37">
        <v>0</v>
      </c>
      <c r="AS98" s="37">
        <v>0</v>
      </c>
      <c r="AT98" s="99">
        <f t="shared" si="6"/>
        <v>75000</v>
      </c>
      <c r="AU98" s="100"/>
      <c r="AV98" s="24"/>
      <c r="AW98" s="24"/>
      <c r="AX98" s="24"/>
      <c r="AY98" s="24"/>
      <c r="AZ98" s="24"/>
      <c r="BA98" s="24"/>
      <c r="BB98" s="24"/>
      <c r="BC98" s="24"/>
      <c r="BD98" s="34">
        <v>1</v>
      </c>
      <c r="BE98" s="48"/>
      <c r="BF98" s="48"/>
      <c r="BG98" s="48"/>
      <c r="BH98" s="48"/>
      <c r="BI98" s="48"/>
      <c r="BJ98" s="48"/>
      <c r="BK98" s="48"/>
      <c r="BL98" s="48"/>
      <c r="BM98" s="48"/>
    </row>
    <row r="99" spans="1:65" ht="50.1" customHeight="1" x14ac:dyDescent="0.25">
      <c r="A99" s="202">
        <v>97</v>
      </c>
      <c r="B99" s="8">
        <v>97</v>
      </c>
      <c r="C99" s="9">
        <v>4</v>
      </c>
      <c r="D99" s="98">
        <v>4.2</v>
      </c>
      <c r="E99" s="94"/>
      <c r="F99" s="9" t="s">
        <v>21</v>
      </c>
      <c r="G99" s="72" t="s">
        <v>407</v>
      </c>
      <c r="H99" s="39" t="s">
        <v>408</v>
      </c>
      <c r="I99" s="39"/>
      <c r="J99" s="55"/>
      <c r="K99" s="39"/>
      <c r="L99" s="55">
        <v>42004</v>
      </c>
      <c r="M99" s="39"/>
      <c r="N99" s="43" t="s">
        <v>686</v>
      </c>
      <c r="O99" s="43" t="str">
        <f t="shared" si="8"/>
        <v>IWMI</v>
      </c>
      <c r="P99" s="160" t="s">
        <v>753</v>
      </c>
      <c r="Q99" s="39"/>
      <c r="R99" s="39"/>
      <c r="S99" s="173" t="s">
        <v>1206</v>
      </c>
      <c r="T99" s="170" t="s">
        <v>1076</v>
      </c>
      <c r="U99" s="175" t="s">
        <v>1207</v>
      </c>
      <c r="V99" s="39"/>
      <c r="W99" s="39"/>
      <c r="X99" s="39"/>
      <c r="Y99" s="39"/>
      <c r="Z99" s="39"/>
      <c r="AA99" s="39"/>
      <c r="AB99" s="39" t="s">
        <v>596</v>
      </c>
      <c r="AC99" s="172" t="s">
        <v>1208</v>
      </c>
      <c r="AD99"/>
      <c r="AE99" s="166">
        <f t="shared" si="7"/>
        <v>1049037</v>
      </c>
      <c r="AF99" s="165" t="s">
        <v>864</v>
      </c>
      <c r="AG99" s="163" t="s">
        <v>874</v>
      </c>
      <c r="AH99" s="39"/>
      <c r="AI99" s="39"/>
      <c r="AJ99" s="39"/>
      <c r="AK99" s="39"/>
      <c r="AL99" s="39"/>
      <c r="AM99" s="39"/>
      <c r="AN99" s="39"/>
      <c r="AO99" s="39"/>
      <c r="AP99" s="39"/>
      <c r="AQ99" s="117">
        <v>370143</v>
      </c>
      <c r="AR99" s="118">
        <v>678894</v>
      </c>
      <c r="AS99" s="118">
        <v>0</v>
      </c>
      <c r="AT99" s="99">
        <f t="shared" ref="AT99:AT118" si="9">SUBTOTAL(9,AQ99:AS99)</f>
        <v>1049037</v>
      </c>
      <c r="AU99" s="139"/>
      <c r="AV99" s="140"/>
      <c r="AW99" s="140"/>
      <c r="AX99" s="140"/>
      <c r="AY99" s="140"/>
      <c r="AZ99" s="140"/>
      <c r="BA99" s="140">
        <v>1</v>
      </c>
      <c r="BB99" s="140"/>
      <c r="BC99" s="140"/>
      <c r="BD99" s="141"/>
      <c r="BE99" s="48"/>
      <c r="BF99" s="48"/>
      <c r="BG99" s="48"/>
      <c r="BH99" s="48"/>
      <c r="BI99" s="48"/>
      <c r="BJ99" s="48"/>
      <c r="BK99" s="48"/>
      <c r="BL99" s="48"/>
      <c r="BM99" s="48"/>
    </row>
    <row r="100" spans="1:65" ht="50.1" customHeight="1" x14ac:dyDescent="0.25">
      <c r="A100" s="202">
        <v>98</v>
      </c>
      <c r="B100" s="8">
        <v>98</v>
      </c>
      <c r="C100" s="9">
        <v>4</v>
      </c>
      <c r="D100" s="98">
        <v>4.2</v>
      </c>
      <c r="E100" s="94"/>
      <c r="F100" s="9" t="s">
        <v>21</v>
      </c>
      <c r="G100" s="72" t="s">
        <v>409</v>
      </c>
      <c r="H100" s="39" t="s">
        <v>410</v>
      </c>
      <c r="I100" s="39"/>
      <c r="J100" s="55"/>
      <c r="K100" s="39"/>
      <c r="L100" s="55"/>
      <c r="M100" s="39"/>
      <c r="N100" s="43" t="s">
        <v>699</v>
      </c>
      <c r="O100" s="43" t="str">
        <f t="shared" si="8"/>
        <v>IWMI</v>
      </c>
      <c r="P100" s="160" t="s">
        <v>753</v>
      </c>
      <c r="Q100" s="39"/>
      <c r="R100" s="39"/>
      <c r="S100" s="173" t="s">
        <v>1209</v>
      </c>
      <c r="T100" s="170" t="s">
        <v>1044</v>
      </c>
      <c r="U100"/>
      <c r="V100" s="39"/>
      <c r="W100" s="39"/>
      <c r="X100" s="39"/>
      <c r="Y100" s="39"/>
      <c r="Z100" s="39"/>
      <c r="AA100" s="39"/>
      <c r="AB100" s="39" t="s">
        <v>565</v>
      </c>
      <c r="AC100"/>
      <c r="AD100"/>
      <c r="AE100" s="166">
        <f t="shared" si="7"/>
        <v>150000</v>
      </c>
      <c r="AF100" s="165" t="s">
        <v>864</v>
      </c>
      <c r="AG100" s="163" t="s">
        <v>874</v>
      </c>
      <c r="AH100" s="39"/>
      <c r="AI100" s="39"/>
      <c r="AJ100" s="39"/>
      <c r="AK100" s="39"/>
      <c r="AL100" s="39"/>
      <c r="AM100" s="39"/>
      <c r="AN100" s="39"/>
      <c r="AO100" s="39"/>
      <c r="AP100" s="39"/>
      <c r="AQ100" s="117">
        <v>150000</v>
      </c>
      <c r="AR100" s="118">
        <v>0</v>
      </c>
      <c r="AS100" s="118">
        <v>0</v>
      </c>
      <c r="AT100" s="99">
        <f t="shared" si="9"/>
        <v>150000</v>
      </c>
      <c r="AU100" s="139"/>
      <c r="AV100" s="140"/>
      <c r="AW100" s="140">
        <v>1</v>
      </c>
      <c r="AX100" s="140"/>
      <c r="AY100" s="140"/>
      <c r="AZ100" s="140"/>
      <c r="BA100" s="140"/>
      <c r="BB100" s="140"/>
      <c r="BC100" s="140"/>
      <c r="BD100" s="141"/>
      <c r="BE100" s="48"/>
      <c r="BF100" s="48"/>
      <c r="BG100" s="48"/>
      <c r="BH100" s="48"/>
      <c r="BI100" s="48"/>
      <c r="BJ100" s="48"/>
      <c r="BK100" s="48"/>
      <c r="BL100" s="48"/>
      <c r="BM100" s="48"/>
    </row>
    <row r="101" spans="1:65" ht="50.1" customHeight="1" x14ac:dyDescent="0.25">
      <c r="A101" s="202">
        <v>99</v>
      </c>
      <c r="B101" s="8">
        <v>99</v>
      </c>
      <c r="C101" s="9">
        <v>4</v>
      </c>
      <c r="D101" s="35">
        <v>4.2</v>
      </c>
      <c r="E101" s="36"/>
      <c r="F101" s="9" t="s">
        <v>21</v>
      </c>
      <c r="G101" s="72" t="s">
        <v>414</v>
      </c>
      <c r="H101" s="39" t="s">
        <v>415</v>
      </c>
      <c r="I101" s="39"/>
      <c r="J101" s="55"/>
      <c r="K101" s="39"/>
      <c r="L101" s="55"/>
      <c r="M101" s="39"/>
      <c r="N101" s="43" t="s">
        <v>700</v>
      </c>
      <c r="O101" s="43" t="str">
        <f t="shared" si="8"/>
        <v>IWMI</v>
      </c>
      <c r="P101" s="160" t="s">
        <v>753</v>
      </c>
      <c r="Q101" s="39"/>
      <c r="R101" s="39"/>
      <c r="S101" s="171" t="s">
        <v>1210</v>
      </c>
      <c r="T101" s="170" t="s">
        <v>1063</v>
      </c>
      <c r="U101" s="175" t="s">
        <v>1071</v>
      </c>
      <c r="V101" s="39"/>
      <c r="W101" s="39"/>
      <c r="X101" s="39"/>
      <c r="Y101" s="39"/>
      <c r="Z101" s="39"/>
      <c r="AA101" s="39"/>
      <c r="AB101" s="39" t="s">
        <v>569</v>
      </c>
      <c r="AC101" s="170" t="s">
        <v>1211</v>
      </c>
      <c r="AD101"/>
      <c r="AE101" s="166">
        <f t="shared" si="7"/>
        <v>36750</v>
      </c>
      <c r="AF101" s="165" t="s">
        <v>864</v>
      </c>
      <c r="AG101" s="163" t="s">
        <v>874</v>
      </c>
      <c r="AH101" s="39"/>
      <c r="AI101" s="39"/>
      <c r="AJ101" s="39"/>
      <c r="AK101" s="39"/>
      <c r="AL101" s="39"/>
      <c r="AM101" s="39"/>
      <c r="AN101" s="39"/>
      <c r="AO101" s="39"/>
      <c r="AP101" s="39"/>
      <c r="AQ101" s="12">
        <v>36750</v>
      </c>
      <c r="AR101" s="37">
        <v>0</v>
      </c>
      <c r="AS101" s="135"/>
      <c r="AT101" s="99">
        <f t="shared" si="9"/>
        <v>36750</v>
      </c>
      <c r="AU101" s="100"/>
      <c r="AV101" s="24"/>
      <c r="AW101" s="24"/>
      <c r="AX101" s="24"/>
      <c r="AY101" s="24"/>
      <c r="AZ101" s="24">
        <v>1</v>
      </c>
      <c r="BA101" s="24"/>
      <c r="BB101" s="24"/>
      <c r="BC101" s="24"/>
      <c r="BD101" s="34"/>
      <c r="BE101" s="48"/>
      <c r="BF101" s="48"/>
      <c r="BG101" s="48"/>
      <c r="BH101" s="48"/>
      <c r="BI101" s="48"/>
      <c r="BJ101" s="48"/>
      <c r="BK101" s="48"/>
      <c r="BL101" s="48"/>
      <c r="BM101" s="48"/>
    </row>
    <row r="102" spans="1:65" ht="50.1" customHeight="1" x14ac:dyDescent="0.25">
      <c r="A102" s="202">
        <v>100</v>
      </c>
      <c r="B102" s="8">
        <v>100</v>
      </c>
      <c r="C102" s="9">
        <v>4</v>
      </c>
      <c r="D102" s="98">
        <v>4.2</v>
      </c>
      <c r="E102" s="94"/>
      <c r="F102" s="9" t="s">
        <v>419</v>
      </c>
      <c r="G102" s="72" t="s">
        <v>420</v>
      </c>
      <c r="H102" s="19" t="s">
        <v>421</v>
      </c>
      <c r="I102" s="19"/>
      <c r="J102" s="55"/>
      <c r="K102" s="19"/>
      <c r="L102" s="55"/>
      <c r="M102" s="19"/>
      <c r="N102" s="43" t="s">
        <v>701</v>
      </c>
      <c r="O102" s="43" t="str">
        <f>RIGHT(F102,9)</f>
        <v>WorldFish</v>
      </c>
      <c r="P102" s="160" t="s">
        <v>753</v>
      </c>
      <c r="Q102" s="19"/>
      <c r="R102" s="19"/>
      <c r="S102" s="193" t="s">
        <v>1212</v>
      </c>
      <c r="T102" s="176" t="s">
        <v>1076</v>
      </c>
      <c r="U102" s="175" t="s">
        <v>1207</v>
      </c>
      <c r="V102" s="19"/>
      <c r="W102" s="19"/>
      <c r="X102" s="19"/>
      <c r="Y102" s="19"/>
      <c r="Z102" s="19"/>
      <c r="AA102" s="19"/>
      <c r="AB102" s="19" t="s">
        <v>596</v>
      </c>
      <c r="AC102" s="170" t="s">
        <v>1213</v>
      </c>
      <c r="AD102"/>
      <c r="AE102" s="166">
        <f t="shared" si="7"/>
        <v>197000</v>
      </c>
      <c r="AF102" s="165" t="s">
        <v>864</v>
      </c>
      <c r="AG102" s="163" t="s">
        <v>874</v>
      </c>
      <c r="AH102" s="19"/>
      <c r="AI102" s="19"/>
      <c r="AJ102" s="19"/>
      <c r="AK102" s="19"/>
      <c r="AL102" s="19"/>
      <c r="AM102" s="19"/>
      <c r="AN102" s="19"/>
      <c r="AO102" s="19"/>
      <c r="AP102" s="19"/>
      <c r="AQ102" s="107"/>
      <c r="AR102" s="37"/>
      <c r="AS102" s="37">
        <v>197000</v>
      </c>
      <c r="AT102" s="99">
        <f t="shared" si="9"/>
        <v>197000</v>
      </c>
      <c r="AU102" s="111"/>
      <c r="AV102" s="9"/>
      <c r="AW102" s="9"/>
      <c r="AX102" s="9"/>
      <c r="AY102" s="9"/>
      <c r="AZ102" s="9"/>
      <c r="BA102" s="133">
        <v>1</v>
      </c>
      <c r="BB102" s="9"/>
      <c r="BC102" s="9"/>
      <c r="BD102" s="112"/>
      <c r="BE102" s="48"/>
      <c r="BF102" s="48"/>
      <c r="BG102" s="48"/>
      <c r="BH102" s="48"/>
      <c r="BI102" s="48"/>
      <c r="BJ102" s="48"/>
      <c r="BK102" s="48"/>
      <c r="BL102" s="48"/>
      <c r="BM102" s="48"/>
    </row>
    <row r="103" spans="1:65" ht="50.1" customHeight="1" x14ac:dyDescent="0.25">
      <c r="A103" s="202">
        <v>101</v>
      </c>
      <c r="B103" s="8">
        <v>101</v>
      </c>
      <c r="C103" s="9">
        <v>4</v>
      </c>
      <c r="D103" s="98">
        <v>4.2</v>
      </c>
      <c r="E103" s="142">
        <v>4.3</v>
      </c>
      <c r="F103" s="9" t="s">
        <v>419</v>
      </c>
      <c r="G103" s="72" t="s">
        <v>424</v>
      </c>
      <c r="H103" s="39" t="s">
        <v>425</v>
      </c>
      <c r="I103" s="39"/>
      <c r="J103" s="55"/>
      <c r="K103" s="39"/>
      <c r="L103" s="55">
        <v>42004</v>
      </c>
      <c r="M103" s="39"/>
      <c r="N103" s="43" t="s">
        <v>691</v>
      </c>
      <c r="O103" s="43" t="str">
        <f>RIGHT(F103,9)</f>
        <v>WorldFish</v>
      </c>
      <c r="P103" s="160" t="s">
        <v>753</v>
      </c>
      <c r="Q103" s="39"/>
      <c r="R103" s="39"/>
      <c r="S103" s="194" t="s">
        <v>1214</v>
      </c>
      <c r="T103" s="171" t="s">
        <v>1076</v>
      </c>
      <c r="U103"/>
      <c r="V103" s="39"/>
      <c r="W103" s="39"/>
      <c r="X103" s="39"/>
      <c r="Y103" s="39"/>
      <c r="Z103" s="39"/>
      <c r="AA103" s="39"/>
      <c r="AB103" s="39" t="s">
        <v>596</v>
      </c>
      <c r="AC103"/>
      <c r="AD103"/>
      <c r="AE103" s="166">
        <f t="shared" si="7"/>
        <v>170000</v>
      </c>
      <c r="AF103" s="165" t="s">
        <v>864</v>
      </c>
      <c r="AG103" s="163" t="s">
        <v>874</v>
      </c>
      <c r="AH103" s="39"/>
      <c r="AI103" s="39"/>
      <c r="AJ103" s="39"/>
      <c r="AK103" s="39"/>
      <c r="AL103" s="39"/>
      <c r="AM103" s="39"/>
      <c r="AN103" s="39"/>
      <c r="AO103" s="39"/>
      <c r="AP103" s="39"/>
      <c r="AQ103" s="107">
        <v>170000</v>
      </c>
      <c r="AR103" s="143"/>
      <c r="AS103" s="143"/>
      <c r="AT103" s="99">
        <f t="shared" si="9"/>
        <v>170000</v>
      </c>
      <c r="AU103" s="144"/>
      <c r="AV103" s="145"/>
      <c r="AW103" s="145"/>
      <c r="AX103" s="145"/>
      <c r="AY103" s="145"/>
      <c r="AZ103" s="145"/>
      <c r="BA103" s="133">
        <v>1</v>
      </c>
      <c r="BB103" s="145"/>
      <c r="BC103" s="145"/>
      <c r="BD103" s="146"/>
      <c r="BE103" s="48"/>
      <c r="BF103" s="48"/>
      <c r="BG103" s="48"/>
      <c r="BH103" s="48"/>
      <c r="BI103" s="48"/>
      <c r="BJ103" s="48"/>
      <c r="BK103" s="48"/>
      <c r="BL103" s="48"/>
      <c r="BM103" s="48"/>
    </row>
    <row r="104" spans="1:65" ht="50.1" customHeight="1" x14ac:dyDescent="0.25">
      <c r="A104" s="202">
        <v>102</v>
      </c>
      <c r="B104" s="8">
        <v>102</v>
      </c>
      <c r="C104" s="9">
        <v>4</v>
      </c>
      <c r="D104" s="98">
        <v>4.2</v>
      </c>
      <c r="E104" s="94"/>
      <c r="F104" s="9" t="s">
        <v>105</v>
      </c>
      <c r="G104" s="72" t="s">
        <v>426</v>
      </c>
      <c r="H104" s="39" t="s">
        <v>427</v>
      </c>
      <c r="I104" s="39"/>
      <c r="J104" s="55"/>
      <c r="K104" s="39"/>
      <c r="L104" s="55"/>
      <c r="M104" s="39"/>
      <c r="N104" s="43" t="s">
        <v>736</v>
      </c>
      <c r="O104" s="43" t="str">
        <f t="shared" ref="O104:O116" si="10">RIGHT(F104,4)</f>
        <v>CIAT</v>
      </c>
      <c r="P104" s="160" t="s">
        <v>753</v>
      </c>
      <c r="Q104" s="39"/>
      <c r="R104" s="39"/>
      <c r="S104" s="185"/>
      <c r="T104" s="170" t="s">
        <v>1108</v>
      </c>
      <c r="U104" s="171" t="s">
        <v>1215</v>
      </c>
      <c r="V104" s="39"/>
      <c r="W104" s="39"/>
      <c r="X104" s="39"/>
      <c r="Y104" s="39"/>
      <c r="Z104" s="39"/>
      <c r="AA104" s="39"/>
      <c r="AB104" s="39" t="s">
        <v>600</v>
      </c>
      <c r="AC104"/>
      <c r="AD104"/>
      <c r="AE104" s="166">
        <f t="shared" si="7"/>
        <v>120263</v>
      </c>
      <c r="AF104" s="165" t="s">
        <v>864</v>
      </c>
      <c r="AG104" s="163" t="s">
        <v>874</v>
      </c>
      <c r="AH104" s="39"/>
      <c r="AI104" s="39"/>
      <c r="AJ104" s="39"/>
      <c r="AK104" s="39"/>
      <c r="AL104" s="39"/>
      <c r="AM104" s="39"/>
      <c r="AN104" s="39"/>
      <c r="AO104" s="39"/>
      <c r="AP104" s="39"/>
      <c r="AQ104" s="12">
        <v>116950</v>
      </c>
      <c r="AR104" s="37"/>
      <c r="AS104" s="37">
        <v>3313</v>
      </c>
      <c r="AT104" s="99">
        <f t="shared" si="9"/>
        <v>120263</v>
      </c>
      <c r="AU104" s="100"/>
      <c r="AV104" s="24"/>
      <c r="AW104" s="24"/>
      <c r="AX104" s="24"/>
      <c r="AY104" s="24"/>
      <c r="AZ104" s="24"/>
      <c r="BA104" s="24"/>
      <c r="BB104" s="24">
        <v>1</v>
      </c>
      <c r="BC104" s="24"/>
      <c r="BD104" s="34"/>
      <c r="BE104" s="48"/>
      <c r="BF104" s="48"/>
      <c r="BG104" s="48"/>
      <c r="BH104" s="48"/>
      <c r="BI104" s="48"/>
      <c r="BJ104" s="48"/>
      <c r="BK104" s="48"/>
      <c r="BL104" s="48"/>
      <c r="BM104" s="48"/>
    </row>
    <row r="105" spans="1:65" ht="50.1" customHeight="1" x14ac:dyDescent="0.25">
      <c r="A105" s="202">
        <v>103</v>
      </c>
      <c r="B105" s="8">
        <v>103</v>
      </c>
      <c r="C105" s="9">
        <v>4</v>
      </c>
      <c r="D105" s="98">
        <v>4.2</v>
      </c>
      <c r="E105" s="94"/>
      <c r="F105" s="9" t="s">
        <v>105</v>
      </c>
      <c r="G105" s="72" t="s">
        <v>430</v>
      </c>
      <c r="H105" s="45" t="s">
        <v>431</v>
      </c>
      <c r="I105" s="45"/>
      <c r="J105" s="55"/>
      <c r="K105" s="45"/>
      <c r="L105" s="55"/>
      <c r="M105" s="45"/>
      <c r="N105" s="43" t="s">
        <v>737</v>
      </c>
      <c r="O105" s="43" t="str">
        <f t="shared" si="10"/>
        <v>CIAT</v>
      </c>
      <c r="P105" s="160" t="s">
        <v>753</v>
      </c>
      <c r="Q105" s="45"/>
      <c r="R105" s="45"/>
      <c r="S105" s="195"/>
      <c r="T105" s="170" t="s">
        <v>1216</v>
      </c>
      <c r="U105"/>
      <c r="V105" s="45"/>
      <c r="W105" s="45"/>
      <c r="X105" s="45"/>
      <c r="Y105" s="45"/>
      <c r="Z105" s="45"/>
      <c r="AA105" s="45"/>
      <c r="AB105" s="45" t="s">
        <v>581</v>
      </c>
      <c r="AC105"/>
      <c r="AD105"/>
      <c r="AE105" s="166">
        <f t="shared" si="7"/>
        <v>15000</v>
      </c>
      <c r="AF105" s="165" t="s">
        <v>864</v>
      </c>
      <c r="AG105" s="163" t="s">
        <v>874</v>
      </c>
      <c r="AH105" s="45"/>
      <c r="AI105" s="45"/>
      <c r="AJ105" s="45"/>
      <c r="AK105" s="45"/>
      <c r="AL105" s="45"/>
      <c r="AM105" s="45"/>
      <c r="AN105" s="45"/>
      <c r="AO105" s="45"/>
      <c r="AP105" s="45"/>
      <c r="AQ105" s="12">
        <v>15000</v>
      </c>
      <c r="AR105" s="37"/>
      <c r="AS105" s="37"/>
      <c r="AT105" s="99">
        <f t="shared" si="9"/>
        <v>15000</v>
      </c>
      <c r="AU105" s="100"/>
      <c r="AV105" s="24"/>
      <c r="AW105" s="24"/>
      <c r="AX105" s="24"/>
      <c r="AY105" s="24"/>
      <c r="AZ105" s="24"/>
      <c r="BA105" s="24"/>
      <c r="BB105" s="24">
        <v>0.5</v>
      </c>
      <c r="BC105" s="24">
        <v>0.5</v>
      </c>
      <c r="BD105" s="34"/>
      <c r="BE105" s="48"/>
      <c r="BF105" s="48"/>
      <c r="BG105" s="48"/>
      <c r="BH105" s="48"/>
      <c r="BI105" s="48"/>
      <c r="BJ105" s="48"/>
      <c r="BK105" s="48"/>
      <c r="BL105" s="48"/>
      <c r="BM105" s="48"/>
    </row>
    <row r="106" spans="1:65" ht="50.1" customHeight="1" x14ac:dyDescent="0.25">
      <c r="A106" s="202">
        <v>104</v>
      </c>
      <c r="B106" s="8">
        <v>104</v>
      </c>
      <c r="C106" s="9">
        <v>4</v>
      </c>
      <c r="D106" s="98">
        <v>4.2</v>
      </c>
      <c r="E106" s="94"/>
      <c r="F106" s="9" t="s">
        <v>105</v>
      </c>
      <c r="G106" s="72" t="s">
        <v>434</v>
      </c>
      <c r="H106" s="45" t="s">
        <v>435</v>
      </c>
      <c r="I106" s="45"/>
      <c r="J106" s="55"/>
      <c r="K106" s="45"/>
      <c r="L106" s="55"/>
      <c r="M106" s="45"/>
      <c r="N106" s="43" t="s">
        <v>738</v>
      </c>
      <c r="O106" s="43" t="str">
        <f t="shared" si="10"/>
        <v>CIAT</v>
      </c>
      <c r="P106" s="160" t="s">
        <v>753</v>
      </c>
      <c r="Q106" s="45"/>
      <c r="R106" s="45"/>
      <c r="S106" s="185" t="s">
        <v>1217</v>
      </c>
      <c r="T106" s="170" t="s">
        <v>1216</v>
      </c>
      <c r="U106"/>
      <c r="V106" s="45"/>
      <c r="W106" s="45"/>
      <c r="X106" s="45"/>
      <c r="Y106" s="45"/>
      <c r="Z106" s="45"/>
      <c r="AA106" s="45"/>
      <c r="AB106" s="45" t="s">
        <v>600</v>
      </c>
      <c r="AC106"/>
      <c r="AD106"/>
      <c r="AE106" s="166">
        <f t="shared" si="7"/>
        <v>85000</v>
      </c>
      <c r="AF106" s="165" t="s">
        <v>864</v>
      </c>
      <c r="AG106" s="163" t="s">
        <v>874</v>
      </c>
      <c r="AH106" s="45"/>
      <c r="AI106" s="45"/>
      <c r="AJ106" s="45"/>
      <c r="AK106" s="45"/>
      <c r="AL106" s="45"/>
      <c r="AM106" s="45"/>
      <c r="AN106" s="45"/>
      <c r="AO106" s="45"/>
      <c r="AP106" s="45"/>
      <c r="AQ106" s="12">
        <v>85000</v>
      </c>
      <c r="AR106" s="37"/>
      <c r="AS106" s="37"/>
      <c r="AT106" s="99">
        <f t="shared" si="9"/>
        <v>85000</v>
      </c>
      <c r="AU106" s="100"/>
      <c r="AV106" s="24"/>
      <c r="AW106" s="24"/>
      <c r="AX106" s="24"/>
      <c r="AY106" s="24"/>
      <c r="AZ106" s="24"/>
      <c r="BA106" s="24"/>
      <c r="BB106" s="24">
        <v>1</v>
      </c>
      <c r="BC106" s="24"/>
      <c r="BD106" s="34"/>
      <c r="BE106" s="48"/>
      <c r="BF106" s="48"/>
      <c r="BG106" s="48"/>
      <c r="BH106" s="48"/>
      <c r="BI106" s="48"/>
      <c r="BJ106" s="48"/>
      <c r="BK106" s="48"/>
      <c r="BL106" s="48"/>
      <c r="BM106" s="48"/>
    </row>
    <row r="107" spans="1:65" ht="50.1" customHeight="1" x14ac:dyDescent="0.25">
      <c r="A107" s="202">
        <v>105</v>
      </c>
      <c r="B107" s="8">
        <v>105</v>
      </c>
      <c r="C107" s="9">
        <v>4</v>
      </c>
      <c r="D107" s="98">
        <v>4.2</v>
      </c>
      <c r="E107" s="94"/>
      <c r="F107" s="9" t="s">
        <v>105</v>
      </c>
      <c r="G107" s="72" t="s">
        <v>438</v>
      </c>
      <c r="H107" s="39" t="s">
        <v>439</v>
      </c>
      <c r="I107" s="39"/>
      <c r="J107" s="55"/>
      <c r="K107" s="39"/>
      <c r="L107" s="55"/>
      <c r="M107" s="39"/>
      <c r="N107" s="43" t="s">
        <v>741</v>
      </c>
      <c r="O107" s="43" t="str">
        <f t="shared" si="10"/>
        <v>CIAT</v>
      </c>
      <c r="P107" s="160" t="s">
        <v>753</v>
      </c>
      <c r="Q107" s="39"/>
      <c r="R107" s="39"/>
      <c r="S107" s="185" t="s">
        <v>1218</v>
      </c>
      <c r="T107" s="170" t="s">
        <v>1219</v>
      </c>
      <c r="U107" s="170" t="s">
        <v>1220</v>
      </c>
      <c r="V107" s="39"/>
      <c r="W107" s="39"/>
      <c r="X107" s="39"/>
      <c r="Y107" s="39"/>
      <c r="Z107" s="39"/>
      <c r="AA107" s="39"/>
      <c r="AB107" s="39" t="s">
        <v>571</v>
      </c>
      <c r="AC107"/>
      <c r="AD107"/>
      <c r="AE107" s="166">
        <f t="shared" si="7"/>
        <v>457896</v>
      </c>
      <c r="AF107" s="165" t="s">
        <v>864</v>
      </c>
      <c r="AG107" s="163" t="s">
        <v>874</v>
      </c>
      <c r="AH107" s="39"/>
      <c r="AI107" s="39"/>
      <c r="AJ107" s="39"/>
      <c r="AK107" s="39"/>
      <c r="AL107" s="39"/>
      <c r="AM107" s="39"/>
      <c r="AN107" s="39"/>
      <c r="AO107" s="39"/>
      <c r="AP107" s="39"/>
      <c r="AQ107" s="12">
        <v>118419</v>
      </c>
      <c r="AR107" s="37"/>
      <c r="AS107" s="37">
        <v>339477</v>
      </c>
      <c r="AT107" s="99">
        <f t="shared" si="9"/>
        <v>457896</v>
      </c>
      <c r="AU107" s="100"/>
      <c r="AV107" s="24"/>
      <c r="AW107" s="24"/>
      <c r="AX107" s="24"/>
      <c r="AY107" s="24"/>
      <c r="AZ107" s="24"/>
      <c r="BA107" s="24"/>
      <c r="BB107" s="24"/>
      <c r="BC107" s="24">
        <v>1</v>
      </c>
      <c r="BD107" s="34"/>
      <c r="BE107" s="48"/>
      <c r="BF107" s="48"/>
      <c r="BG107" s="48"/>
      <c r="BH107" s="48"/>
      <c r="BI107" s="48"/>
      <c r="BJ107" s="48"/>
      <c r="BK107" s="48"/>
      <c r="BL107" s="48"/>
      <c r="BM107" s="48"/>
    </row>
    <row r="108" spans="1:65" ht="50.1" customHeight="1" x14ac:dyDescent="0.25">
      <c r="A108" s="202">
        <v>106</v>
      </c>
      <c r="B108" s="8">
        <v>106</v>
      </c>
      <c r="C108" s="9">
        <v>4</v>
      </c>
      <c r="D108" s="98">
        <v>4.2</v>
      </c>
      <c r="E108" s="98">
        <v>2.1</v>
      </c>
      <c r="F108" s="9" t="s">
        <v>32</v>
      </c>
      <c r="G108" s="72" t="s">
        <v>442</v>
      </c>
      <c r="H108" s="49" t="s">
        <v>443</v>
      </c>
      <c r="I108" s="49"/>
      <c r="J108" s="55"/>
      <c r="K108" s="49"/>
      <c r="L108" s="56">
        <v>2014</v>
      </c>
      <c r="M108" s="49"/>
      <c r="N108" s="43" t="s">
        <v>702</v>
      </c>
      <c r="O108" s="43" t="str">
        <f t="shared" si="10"/>
        <v>CPWF</v>
      </c>
      <c r="P108" s="160" t="s">
        <v>753</v>
      </c>
      <c r="Q108" s="49"/>
      <c r="R108" s="49"/>
      <c r="S108" s="171" t="s">
        <v>1221</v>
      </c>
      <c r="T108" s="170" t="s">
        <v>1108</v>
      </c>
      <c r="U108"/>
      <c r="V108" s="49"/>
      <c r="W108" s="49"/>
      <c r="X108" s="49"/>
      <c r="Y108" s="49"/>
      <c r="Z108" s="49"/>
      <c r="AA108" s="49"/>
      <c r="AB108" s="49" t="s">
        <v>600</v>
      </c>
      <c r="AC108"/>
      <c r="AD108"/>
      <c r="AE108" s="166">
        <f t="shared" si="7"/>
        <v>240132.19055093284</v>
      </c>
      <c r="AF108" s="165" t="s">
        <v>864</v>
      </c>
      <c r="AG108" s="163" t="s">
        <v>874</v>
      </c>
      <c r="AH108" s="49"/>
      <c r="AI108" s="49"/>
      <c r="AJ108" s="49"/>
      <c r="AK108" s="49"/>
      <c r="AL108" s="49"/>
      <c r="AM108" s="49"/>
      <c r="AN108" s="49"/>
      <c r="AO108" s="49"/>
      <c r="AP108" s="49"/>
      <c r="AQ108" s="12">
        <v>240132.19055093284</v>
      </c>
      <c r="AR108" s="14"/>
      <c r="AS108" s="14"/>
      <c r="AT108" s="99">
        <f t="shared" si="9"/>
        <v>240132.19055093284</v>
      </c>
      <c r="AU108" s="100"/>
      <c r="AV108" s="24"/>
      <c r="AW108" s="24"/>
      <c r="AX108" s="24"/>
      <c r="AY108" s="24"/>
      <c r="AZ108" s="24"/>
      <c r="BA108" s="24"/>
      <c r="BB108" s="24">
        <v>1</v>
      </c>
      <c r="BC108" s="24"/>
      <c r="BD108" s="34"/>
      <c r="BE108" s="48"/>
      <c r="BF108" s="48"/>
      <c r="BG108" s="48"/>
      <c r="BH108" s="48"/>
      <c r="BI108" s="48"/>
      <c r="BJ108" s="48"/>
      <c r="BK108" s="48"/>
      <c r="BL108" s="48"/>
      <c r="BM108" s="48"/>
    </row>
    <row r="109" spans="1:65" ht="50.1" customHeight="1" x14ac:dyDescent="0.25">
      <c r="A109" s="202">
        <v>107</v>
      </c>
      <c r="B109" s="8">
        <v>107</v>
      </c>
      <c r="C109" s="9">
        <v>4</v>
      </c>
      <c r="D109" s="98">
        <v>4.2</v>
      </c>
      <c r="E109" s="94"/>
      <c r="F109" s="9" t="s">
        <v>32</v>
      </c>
      <c r="G109" s="72" t="s">
        <v>446</v>
      </c>
      <c r="H109" s="49" t="s">
        <v>447</v>
      </c>
      <c r="I109" s="49"/>
      <c r="J109" s="55"/>
      <c r="K109" s="49"/>
      <c r="L109" s="55"/>
      <c r="M109" s="49"/>
      <c r="N109" s="43" t="s">
        <v>703</v>
      </c>
      <c r="O109" s="43" t="str">
        <f t="shared" si="10"/>
        <v>CPWF</v>
      </c>
      <c r="P109" s="160" t="s">
        <v>753</v>
      </c>
      <c r="Q109" s="49"/>
      <c r="R109" s="49"/>
      <c r="S109" s="171" t="s">
        <v>1222</v>
      </c>
      <c r="T109" s="170" t="s">
        <v>17</v>
      </c>
      <c r="U109"/>
      <c r="V109" s="49"/>
      <c r="W109" s="49"/>
      <c r="X109" s="49"/>
      <c r="Y109" s="49"/>
      <c r="Z109" s="49"/>
      <c r="AA109" s="49"/>
      <c r="AB109" s="49" t="s">
        <v>601</v>
      </c>
      <c r="AC109"/>
      <c r="AD109"/>
      <c r="AE109" s="166">
        <f t="shared" si="7"/>
        <v>507000</v>
      </c>
      <c r="AF109" s="165" t="s">
        <v>864</v>
      </c>
      <c r="AG109" s="163" t="s">
        <v>874</v>
      </c>
      <c r="AH109" s="49"/>
      <c r="AI109" s="49"/>
      <c r="AJ109" s="49"/>
      <c r="AK109" s="49"/>
      <c r="AL109" s="49"/>
      <c r="AM109" s="49"/>
      <c r="AN109" s="49"/>
      <c r="AO109" s="49"/>
      <c r="AP109" s="49"/>
      <c r="AQ109" s="12"/>
      <c r="AR109" s="14"/>
      <c r="AS109" s="14">
        <v>507000</v>
      </c>
      <c r="AT109" s="99">
        <f t="shared" si="9"/>
        <v>507000</v>
      </c>
      <c r="AU109" s="100">
        <v>0.15</v>
      </c>
      <c r="AV109" s="24">
        <v>0.1</v>
      </c>
      <c r="AW109" s="24">
        <v>0.05</v>
      </c>
      <c r="AX109" s="24"/>
      <c r="AY109" s="24"/>
      <c r="AZ109" s="24">
        <v>0.2</v>
      </c>
      <c r="BA109" s="24">
        <v>0.2</v>
      </c>
      <c r="BB109" s="24">
        <v>0.2</v>
      </c>
      <c r="BC109" s="24"/>
      <c r="BD109" s="34">
        <v>0.1</v>
      </c>
      <c r="BE109" s="48"/>
      <c r="BF109" s="48"/>
      <c r="BG109" s="48"/>
      <c r="BH109" s="48"/>
      <c r="BI109" s="48"/>
      <c r="BJ109" s="48"/>
      <c r="BK109" s="48"/>
      <c r="BL109" s="48"/>
      <c r="BM109" s="48"/>
    </row>
    <row r="110" spans="1:65" ht="50.1" customHeight="1" x14ac:dyDescent="0.25">
      <c r="A110" s="202">
        <v>108</v>
      </c>
      <c r="B110" s="8">
        <v>108</v>
      </c>
      <c r="C110" s="9">
        <v>4</v>
      </c>
      <c r="D110" s="98">
        <v>4.2</v>
      </c>
      <c r="E110" s="98">
        <v>2.2999999999999998</v>
      </c>
      <c r="F110" s="9" t="s">
        <v>32</v>
      </c>
      <c r="G110" s="72" t="s">
        <v>450</v>
      </c>
      <c r="H110" s="49" t="s">
        <v>451</v>
      </c>
      <c r="I110" s="49"/>
      <c r="J110" s="55"/>
      <c r="K110" s="49"/>
      <c r="L110" s="55"/>
      <c r="M110" s="49"/>
      <c r="N110" s="43" t="s">
        <v>736</v>
      </c>
      <c r="O110" s="43" t="str">
        <f t="shared" si="10"/>
        <v>CPWF</v>
      </c>
      <c r="P110" s="160" t="s">
        <v>753</v>
      </c>
      <c r="Q110" s="49"/>
      <c r="R110" s="49"/>
      <c r="S110" s="171" t="s">
        <v>1223</v>
      </c>
      <c r="T110" s="170" t="s">
        <v>1108</v>
      </c>
      <c r="U110" s="170" t="s">
        <v>1224</v>
      </c>
      <c r="V110" s="49"/>
      <c r="W110" s="49"/>
      <c r="X110" s="49"/>
      <c r="Y110" s="49"/>
      <c r="Z110" s="49"/>
      <c r="AA110" s="49"/>
      <c r="AB110" s="49" t="s">
        <v>600</v>
      </c>
      <c r="AC110"/>
      <c r="AD110"/>
      <c r="AE110" s="166">
        <f t="shared" si="7"/>
        <v>402482.2791566758</v>
      </c>
      <c r="AF110" s="165" t="s">
        <v>864</v>
      </c>
      <c r="AG110" s="163" t="s">
        <v>874</v>
      </c>
      <c r="AH110" s="49"/>
      <c r="AI110" s="49"/>
      <c r="AJ110" s="49"/>
      <c r="AK110" s="49"/>
      <c r="AL110" s="49"/>
      <c r="AM110" s="49"/>
      <c r="AN110" s="49"/>
      <c r="AO110" s="49"/>
      <c r="AP110" s="49"/>
      <c r="AQ110" s="12">
        <v>402482.2791566758</v>
      </c>
      <c r="AR110" s="14"/>
      <c r="AS110" s="14"/>
      <c r="AT110" s="99">
        <f t="shared" si="9"/>
        <v>402482.2791566758</v>
      </c>
      <c r="AU110" s="100"/>
      <c r="AV110" s="24"/>
      <c r="AW110" s="24"/>
      <c r="AX110" s="24"/>
      <c r="AY110" s="24"/>
      <c r="AZ110" s="24"/>
      <c r="BA110" s="24"/>
      <c r="BB110" s="24">
        <v>1</v>
      </c>
      <c r="BC110" s="24"/>
      <c r="BD110" s="34"/>
      <c r="BE110" s="48"/>
      <c r="BF110" s="48"/>
      <c r="BG110" s="48"/>
      <c r="BH110" s="48"/>
      <c r="BI110" s="48"/>
      <c r="BJ110" s="48"/>
      <c r="BK110" s="48"/>
      <c r="BL110" s="48"/>
      <c r="BM110" s="48"/>
    </row>
    <row r="111" spans="1:65" ht="50.1" customHeight="1" x14ac:dyDescent="0.25">
      <c r="A111" s="202">
        <v>109</v>
      </c>
      <c r="B111" s="8">
        <v>109</v>
      </c>
      <c r="C111" s="9">
        <v>4</v>
      </c>
      <c r="D111" s="98">
        <v>4.2</v>
      </c>
      <c r="E111" s="98">
        <v>2.2999999999999998</v>
      </c>
      <c r="F111" s="9" t="s">
        <v>32</v>
      </c>
      <c r="G111" s="72" t="s">
        <v>453</v>
      </c>
      <c r="H111" s="49" t="s">
        <v>454</v>
      </c>
      <c r="I111" s="49"/>
      <c r="J111" s="55"/>
      <c r="K111" s="49"/>
      <c r="L111" s="55"/>
      <c r="M111" s="49"/>
      <c r="N111" s="43" t="s">
        <v>704</v>
      </c>
      <c r="O111" s="43" t="str">
        <f t="shared" si="10"/>
        <v>CPWF</v>
      </c>
      <c r="P111" s="160" t="s">
        <v>753</v>
      </c>
      <c r="Q111" s="49"/>
      <c r="R111" s="49"/>
      <c r="S111" s="171" t="s">
        <v>1225</v>
      </c>
      <c r="T111" s="170" t="s">
        <v>1108</v>
      </c>
      <c r="U111"/>
      <c r="V111" s="49"/>
      <c r="W111" s="49"/>
      <c r="X111" s="49"/>
      <c r="Y111" s="49"/>
      <c r="Z111" s="49"/>
      <c r="AA111" s="49"/>
      <c r="AB111" s="49" t="s">
        <v>600</v>
      </c>
      <c r="AC111"/>
      <c r="AD111"/>
      <c r="AE111" s="166">
        <f t="shared" si="7"/>
        <v>364549.11580673908</v>
      </c>
      <c r="AF111" s="165" t="s">
        <v>864</v>
      </c>
      <c r="AG111" s="163" t="s">
        <v>874</v>
      </c>
      <c r="AH111" s="49"/>
      <c r="AI111" s="49"/>
      <c r="AJ111" s="49"/>
      <c r="AK111" s="49"/>
      <c r="AL111" s="49"/>
      <c r="AM111" s="49"/>
      <c r="AN111" s="49"/>
      <c r="AO111" s="49"/>
      <c r="AP111" s="49"/>
      <c r="AQ111" s="12">
        <v>364549.11580673908</v>
      </c>
      <c r="AR111" s="14"/>
      <c r="AS111" s="14"/>
      <c r="AT111" s="99">
        <f t="shared" si="9"/>
        <v>364549.11580673908</v>
      </c>
      <c r="AU111" s="100"/>
      <c r="AV111" s="24"/>
      <c r="AW111" s="24"/>
      <c r="AX111" s="24"/>
      <c r="AY111" s="24"/>
      <c r="AZ111" s="24"/>
      <c r="BA111" s="24"/>
      <c r="BB111" s="24">
        <v>1</v>
      </c>
      <c r="BC111" s="24"/>
      <c r="BD111" s="34"/>
      <c r="BE111" s="48"/>
      <c r="BF111" s="48"/>
      <c r="BG111" s="48"/>
      <c r="BH111" s="48"/>
      <c r="BI111" s="48"/>
      <c r="BJ111" s="48"/>
      <c r="BK111" s="48"/>
      <c r="BL111" s="48"/>
      <c r="BM111" s="48"/>
    </row>
    <row r="112" spans="1:65" ht="50.1" customHeight="1" x14ac:dyDescent="0.25">
      <c r="A112" s="202">
        <v>110</v>
      </c>
      <c r="B112" s="8">
        <v>110</v>
      </c>
      <c r="C112" s="9">
        <v>4</v>
      </c>
      <c r="D112" s="98">
        <v>4.2</v>
      </c>
      <c r="E112" s="98">
        <v>2.2999999999999998</v>
      </c>
      <c r="F112" s="9" t="s">
        <v>32</v>
      </c>
      <c r="G112" s="72" t="s">
        <v>457</v>
      </c>
      <c r="H112" s="49" t="s">
        <v>458</v>
      </c>
      <c r="I112" s="49"/>
      <c r="J112" s="55"/>
      <c r="K112" s="49"/>
      <c r="L112" s="55"/>
      <c r="M112" s="49"/>
      <c r="N112" s="43" t="s">
        <v>705</v>
      </c>
      <c r="O112" s="43" t="str">
        <f t="shared" si="10"/>
        <v>CPWF</v>
      </c>
      <c r="P112" s="160" t="s">
        <v>753</v>
      </c>
      <c r="Q112" s="49"/>
      <c r="R112" s="49"/>
      <c r="S112" s="171" t="s">
        <v>1112</v>
      </c>
      <c r="T112" s="170" t="s">
        <v>1108</v>
      </c>
      <c r="U112"/>
      <c r="V112" s="49"/>
      <c r="W112" s="49"/>
      <c r="X112" s="49"/>
      <c r="Y112" s="49"/>
      <c r="Z112" s="49"/>
      <c r="AA112" s="49"/>
      <c r="AB112" s="49" t="s">
        <v>600</v>
      </c>
      <c r="AC112"/>
      <c r="AD112"/>
      <c r="AE112" s="166">
        <f t="shared" si="7"/>
        <v>383752.96617804881</v>
      </c>
      <c r="AF112" s="165" t="s">
        <v>864</v>
      </c>
      <c r="AG112" s="163" t="s">
        <v>874</v>
      </c>
      <c r="AH112" s="49"/>
      <c r="AI112" s="49"/>
      <c r="AJ112" s="49"/>
      <c r="AK112" s="49"/>
      <c r="AL112" s="49"/>
      <c r="AM112" s="49"/>
      <c r="AN112" s="49"/>
      <c r="AO112" s="49"/>
      <c r="AP112" s="49"/>
      <c r="AQ112" s="12">
        <v>383752.96617804881</v>
      </c>
      <c r="AR112" s="14"/>
      <c r="AS112" s="14"/>
      <c r="AT112" s="99">
        <f t="shared" si="9"/>
        <v>383752.96617804881</v>
      </c>
      <c r="AU112" s="100"/>
      <c r="AV112" s="24"/>
      <c r="AW112" s="24"/>
      <c r="AX112" s="24"/>
      <c r="AY112" s="24"/>
      <c r="AZ112" s="24"/>
      <c r="BA112" s="24"/>
      <c r="BB112" s="24">
        <v>1</v>
      </c>
      <c r="BC112" s="24"/>
      <c r="BD112" s="34"/>
      <c r="BE112" s="48"/>
      <c r="BF112" s="48"/>
      <c r="BG112" s="48"/>
      <c r="BH112" s="48"/>
      <c r="BI112" s="48"/>
      <c r="BJ112" s="48"/>
      <c r="BK112" s="48"/>
      <c r="BL112" s="48"/>
      <c r="BM112" s="48"/>
    </row>
    <row r="113" spans="1:65" ht="50.1" customHeight="1" x14ac:dyDescent="0.25">
      <c r="A113" s="202">
        <v>111</v>
      </c>
      <c r="B113" s="8">
        <v>111</v>
      </c>
      <c r="C113" s="9">
        <v>4</v>
      </c>
      <c r="D113" s="98">
        <v>4.2</v>
      </c>
      <c r="E113" s="98">
        <v>1.1000000000000001</v>
      </c>
      <c r="F113" s="9" t="s">
        <v>32</v>
      </c>
      <c r="G113" s="72" t="s">
        <v>461</v>
      </c>
      <c r="H113" s="49" t="s">
        <v>462</v>
      </c>
      <c r="I113" s="49"/>
      <c r="J113" s="55"/>
      <c r="K113" s="49"/>
      <c r="L113" s="55"/>
      <c r="M113" s="49"/>
      <c r="N113" s="43" t="s">
        <v>706</v>
      </c>
      <c r="O113" s="43" t="str">
        <f t="shared" si="10"/>
        <v>CPWF</v>
      </c>
      <c r="P113" s="160" t="s">
        <v>753</v>
      </c>
      <c r="Q113" s="49"/>
      <c r="R113" s="49"/>
      <c r="S113" s="171" t="s">
        <v>1226</v>
      </c>
      <c r="T113" s="170" t="s">
        <v>1044</v>
      </c>
      <c r="U113"/>
      <c r="V113" s="49"/>
      <c r="W113" s="49"/>
      <c r="X113" s="49"/>
      <c r="Y113" s="49"/>
      <c r="Z113" s="49"/>
      <c r="AA113" s="49"/>
      <c r="AB113" s="49" t="s">
        <v>565</v>
      </c>
      <c r="AC113"/>
      <c r="AD113"/>
      <c r="AE113" s="166">
        <f t="shared" si="7"/>
        <v>299693.41243822721</v>
      </c>
      <c r="AF113" s="165" t="s">
        <v>864</v>
      </c>
      <c r="AG113" s="163" t="s">
        <v>874</v>
      </c>
      <c r="AH113" s="49"/>
      <c r="AI113" s="49"/>
      <c r="AJ113" s="49"/>
      <c r="AK113" s="49"/>
      <c r="AL113" s="49"/>
      <c r="AM113" s="49"/>
      <c r="AN113" s="49"/>
      <c r="AO113" s="49"/>
      <c r="AP113" s="49"/>
      <c r="AQ113" s="12">
        <v>299693.41243822721</v>
      </c>
      <c r="AR113" s="14"/>
      <c r="AS113" s="14"/>
      <c r="AT113" s="99">
        <f t="shared" si="9"/>
        <v>299693.41243822721</v>
      </c>
      <c r="AU113" s="100"/>
      <c r="AV113" s="24"/>
      <c r="AW113" s="24">
        <v>1</v>
      </c>
      <c r="AX113" s="24"/>
      <c r="AY113" s="24"/>
      <c r="AZ113" s="24"/>
      <c r="BA113" s="24"/>
      <c r="BB113" s="24"/>
      <c r="BC113" s="24"/>
      <c r="BD113" s="34"/>
      <c r="BE113" s="48"/>
      <c r="BF113" s="48"/>
      <c r="BG113" s="48"/>
      <c r="BH113" s="48"/>
      <c r="BI113" s="48"/>
      <c r="BJ113" s="48"/>
      <c r="BK113" s="48"/>
      <c r="BL113" s="48"/>
      <c r="BM113" s="48"/>
    </row>
    <row r="114" spans="1:65" ht="50.1" customHeight="1" x14ac:dyDescent="0.25">
      <c r="A114" s="202">
        <v>112</v>
      </c>
      <c r="B114" s="8">
        <v>112</v>
      </c>
      <c r="C114" s="9">
        <v>4</v>
      </c>
      <c r="D114" s="98">
        <v>4.2</v>
      </c>
      <c r="E114" s="98">
        <v>2.1</v>
      </c>
      <c r="F114" s="9" t="s">
        <v>32</v>
      </c>
      <c r="G114" s="72" t="s">
        <v>465</v>
      </c>
      <c r="H114" s="49" t="s">
        <v>466</v>
      </c>
      <c r="I114" s="49"/>
      <c r="J114" s="55"/>
      <c r="K114" s="49"/>
      <c r="L114" s="55"/>
      <c r="M114" s="49"/>
      <c r="N114" s="43" t="s">
        <v>707</v>
      </c>
      <c r="O114" s="43" t="str">
        <f t="shared" si="10"/>
        <v>CPWF</v>
      </c>
      <c r="P114" s="160" t="s">
        <v>753</v>
      </c>
      <c r="Q114" s="49"/>
      <c r="R114" s="49"/>
      <c r="S114" s="171" t="s">
        <v>1112</v>
      </c>
      <c r="T114" s="170" t="s">
        <v>1044</v>
      </c>
      <c r="U114"/>
      <c r="V114" s="49"/>
      <c r="W114" s="49"/>
      <c r="X114" s="49"/>
      <c r="Y114" s="49"/>
      <c r="Z114" s="49"/>
      <c r="AA114" s="49"/>
      <c r="AB114" s="49" t="s">
        <v>565</v>
      </c>
      <c r="AC114"/>
      <c r="AD114"/>
      <c r="AE114" s="166">
        <f t="shared" si="7"/>
        <v>235937.27999961737</v>
      </c>
      <c r="AF114" s="165" t="s">
        <v>864</v>
      </c>
      <c r="AG114" s="163" t="s">
        <v>874</v>
      </c>
      <c r="AH114" s="49"/>
      <c r="AI114" s="49"/>
      <c r="AJ114" s="49"/>
      <c r="AK114" s="49"/>
      <c r="AL114" s="49"/>
      <c r="AM114" s="49"/>
      <c r="AN114" s="49"/>
      <c r="AO114" s="49"/>
      <c r="AP114" s="49"/>
      <c r="AQ114" s="12">
        <v>235937.27999961737</v>
      </c>
      <c r="AR114" s="14"/>
      <c r="AS114" s="14"/>
      <c r="AT114" s="99">
        <f t="shared" si="9"/>
        <v>235937.27999961737</v>
      </c>
      <c r="AU114" s="100"/>
      <c r="AV114" s="24"/>
      <c r="AW114" s="24">
        <v>1</v>
      </c>
      <c r="AX114" s="24"/>
      <c r="AY114" s="24"/>
      <c r="AZ114" s="24"/>
      <c r="BA114" s="24"/>
      <c r="BB114" s="24"/>
      <c r="BC114" s="24"/>
      <c r="BD114" s="34"/>
      <c r="BE114" s="48"/>
      <c r="BF114" s="48"/>
      <c r="BG114" s="48"/>
      <c r="BH114" s="48"/>
      <c r="BI114" s="48"/>
      <c r="BJ114" s="48"/>
      <c r="BK114" s="48"/>
      <c r="BL114" s="48"/>
      <c r="BM114" s="48"/>
    </row>
    <row r="115" spans="1:65" ht="50.1" customHeight="1" x14ac:dyDescent="0.25">
      <c r="A115" s="202">
        <v>113</v>
      </c>
      <c r="B115" s="8">
        <v>113</v>
      </c>
      <c r="C115" s="9">
        <v>4</v>
      </c>
      <c r="D115" s="98">
        <v>4.2</v>
      </c>
      <c r="E115" s="98">
        <v>4.3</v>
      </c>
      <c r="F115" s="9" t="s">
        <v>32</v>
      </c>
      <c r="G115" s="72" t="s">
        <v>469</v>
      </c>
      <c r="H115" s="49" t="s">
        <v>470</v>
      </c>
      <c r="I115" s="49"/>
      <c r="J115" s="55"/>
      <c r="K115" s="49"/>
      <c r="L115" s="55"/>
      <c r="M115" s="49"/>
      <c r="N115" s="43" t="s">
        <v>692</v>
      </c>
      <c r="O115" s="43" t="str">
        <f t="shared" si="10"/>
        <v>CPWF</v>
      </c>
      <c r="P115" s="160" t="s">
        <v>753</v>
      </c>
      <c r="Q115" s="49"/>
      <c r="R115" s="49"/>
      <c r="S115" s="171" t="s">
        <v>1227</v>
      </c>
      <c r="T115" s="170" t="s">
        <v>1076</v>
      </c>
      <c r="U115"/>
      <c r="V115" s="49"/>
      <c r="W115" s="49"/>
      <c r="X115" s="49"/>
      <c r="Y115" s="49"/>
      <c r="Z115" s="49"/>
      <c r="AA115" s="49"/>
      <c r="AB115" s="49" t="s">
        <v>596</v>
      </c>
      <c r="AC115"/>
      <c r="AD115"/>
      <c r="AE115" s="166">
        <f t="shared" si="7"/>
        <v>1861000</v>
      </c>
      <c r="AF115" s="165" t="s">
        <v>864</v>
      </c>
      <c r="AG115" s="163" t="s">
        <v>874</v>
      </c>
      <c r="AH115" s="49"/>
      <c r="AI115" s="49"/>
      <c r="AJ115" s="49"/>
      <c r="AK115" s="49"/>
      <c r="AL115" s="49"/>
      <c r="AM115" s="49"/>
      <c r="AN115" s="49"/>
      <c r="AO115" s="49"/>
      <c r="AP115" s="49"/>
      <c r="AQ115" s="12"/>
      <c r="AR115" s="14"/>
      <c r="AS115" s="14">
        <v>1861000</v>
      </c>
      <c r="AT115" s="99">
        <f t="shared" si="9"/>
        <v>1861000</v>
      </c>
      <c r="AU115" s="100"/>
      <c r="AV115" s="24"/>
      <c r="AW115" s="24"/>
      <c r="AX115" s="24"/>
      <c r="AY115" s="24"/>
      <c r="AZ115" s="24"/>
      <c r="BA115" s="24">
        <v>1</v>
      </c>
      <c r="BB115" s="24"/>
      <c r="BC115" s="24"/>
      <c r="BD115" s="34"/>
      <c r="BE115" s="48"/>
      <c r="BF115" s="48"/>
      <c r="BG115" s="48"/>
      <c r="BH115" s="48"/>
      <c r="BI115" s="48"/>
      <c r="BJ115" s="48"/>
      <c r="BK115" s="48"/>
      <c r="BL115" s="48"/>
      <c r="BM115" s="48"/>
    </row>
    <row r="116" spans="1:65" ht="50.1" customHeight="1" x14ac:dyDescent="0.25">
      <c r="A116" s="202">
        <v>114</v>
      </c>
      <c r="B116" s="8">
        <v>114</v>
      </c>
      <c r="C116" s="9">
        <v>4</v>
      </c>
      <c r="D116" s="98">
        <v>4.2</v>
      </c>
      <c r="E116" s="98">
        <v>1.1000000000000001</v>
      </c>
      <c r="F116" s="9" t="s">
        <v>32</v>
      </c>
      <c r="G116" s="72" t="s">
        <v>471</v>
      </c>
      <c r="H116" s="49" t="s">
        <v>472</v>
      </c>
      <c r="I116" s="49"/>
      <c r="J116" s="55"/>
      <c r="K116" s="49"/>
      <c r="L116" s="55"/>
      <c r="M116" s="49"/>
      <c r="N116" s="43" t="s">
        <v>645</v>
      </c>
      <c r="O116" s="43" t="str">
        <f t="shared" si="10"/>
        <v>CPWF</v>
      </c>
      <c r="P116" s="160" t="s">
        <v>753</v>
      </c>
      <c r="Q116" s="49"/>
      <c r="R116" s="49"/>
      <c r="S116" s="171" t="s">
        <v>1228</v>
      </c>
      <c r="T116" s="170" t="s">
        <v>1052</v>
      </c>
      <c r="U116" s="170" t="s">
        <v>1229</v>
      </c>
      <c r="V116" s="49"/>
      <c r="W116" s="49"/>
      <c r="X116" s="49"/>
      <c r="Y116" s="49"/>
      <c r="Z116" s="49"/>
      <c r="AA116" s="49"/>
      <c r="AB116" s="49" t="s">
        <v>566</v>
      </c>
      <c r="AC116"/>
      <c r="AD116"/>
      <c r="AE116" s="166">
        <f t="shared" si="7"/>
        <v>273663</v>
      </c>
      <c r="AF116" s="165" t="s">
        <v>864</v>
      </c>
      <c r="AG116" s="163" t="s">
        <v>874</v>
      </c>
      <c r="AH116" s="49"/>
      <c r="AI116" s="49"/>
      <c r="AJ116" s="49"/>
      <c r="AK116" s="49"/>
      <c r="AL116" s="49"/>
      <c r="AM116" s="49"/>
      <c r="AN116" s="49"/>
      <c r="AO116" s="49"/>
      <c r="AP116" s="49"/>
      <c r="AQ116" s="12"/>
      <c r="AR116" s="14">
        <v>273663</v>
      </c>
      <c r="AS116" s="14"/>
      <c r="AT116" s="99">
        <f t="shared" si="9"/>
        <v>273663</v>
      </c>
      <c r="AU116" s="100"/>
      <c r="AV116" s="24">
        <v>1</v>
      </c>
      <c r="AW116" s="24"/>
      <c r="AX116" s="24"/>
      <c r="AY116" s="24"/>
      <c r="AZ116" s="24"/>
      <c r="BA116" s="24"/>
      <c r="BB116" s="24"/>
      <c r="BC116" s="24"/>
      <c r="BD116" s="34"/>
      <c r="BE116" s="48"/>
      <c r="BF116" s="48"/>
      <c r="BG116" s="48"/>
      <c r="BH116" s="48"/>
      <c r="BI116" s="48"/>
      <c r="BJ116" s="48"/>
      <c r="BK116" s="48"/>
      <c r="BL116" s="48"/>
      <c r="BM116" s="48"/>
    </row>
    <row r="117" spans="1:65" ht="50.1" customHeight="1" x14ac:dyDescent="0.25">
      <c r="A117" s="202">
        <v>115</v>
      </c>
      <c r="B117" s="8">
        <v>115</v>
      </c>
      <c r="C117" s="9">
        <v>4</v>
      </c>
      <c r="D117" s="84">
        <v>4.2</v>
      </c>
      <c r="E117" s="84">
        <v>2.4</v>
      </c>
      <c r="F117" s="9" t="s">
        <v>41</v>
      </c>
      <c r="G117" s="72" t="s">
        <v>473</v>
      </c>
      <c r="H117" s="19" t="s">
        <v>474</v>
      </c>
      <c r="I117" s="19"/>
      <c r="J117" s="55"/>
      <c r="K117" s="19"/>
      <c r="L117" s="55"/>
      <c r="M117" s="19"/>
      <c r="N117" s="43" t="s">
        <v>630</v>
      </c>
      <c r="O117" s="43" t="str">
        <f>RIGHT(F117,6)</f>
        <v>ICARDA</v>
      </c>
      <c r="P117" s="160" t="s">
        <v>753</v>
      </c>
      <c r="Q117" s="19"/>
      <c r="R117" s="19"/>
      <c r="S117" s="171" t="s">
        <v>1230</v>
      </c>
      <c r="T117" s="170" t="s">
        <v>1133</v>
      </c>
      <c r="U117"/>
      <c r="V117" s="19"/>
      <c r="W117" s="19"/>
      <c r="X117" s="19"/>
      <c r="Y117" s="19"/>
      <c r="Z117" s="19"/>
      <c r="AA117" s="19"/>
      <c r="AB117" s="19" t="s">
        <v>571</v>
      </c>
      <c r="AC117"/>
      <c r="AD117"/>
      <c r="AE117" s="166">
        <f t="shared" si="7"/>
        <v>350000</v>
      </c>
      <c r="AF117" s="165" t="s">
        <v>864</v>
      </c>
      <c r="AG117" s="163" t="s">
        <v>874</v>
      </c>
      <c r="AH117" s="19"/>
      <c r="AI117" s="19"/>
      <c r="AJ117" s="19"/>
      <c r="AK117" s="19"/>
      <c r="AL117" s="19"/>
      <c r="AM117" s="19"/>
      <c r="AN117" s="19"/>
      <c r="AO117" s="19"/>
      <c r="AP117" s="19"/>
      <c r="AQ117" s="147">
        <v>105000</v>
      </c>
      <c r="AR117" s="132">
        <v>122000</v>
      </c>
      <c r="AS117" s="132">
        <v>123000</v>
      </c>
      <c r="AT117" s="99">
        <f t="shared" si="9"/>
        <v>350000</v>
      </c>
      <c r="AU117" s="100"/>
      <c r="AV117" s="24"/>
      <c r="AW117" s="24"/>
      <c r="AX117" s="24"/>
      <c r="AY117" s="24"/>
      <c r="AZ117" s="24"/>
      <c r="BA117" s="24"/>
      <c r="BB117" s="24"/>
      <c r="BC117" s="24">
        <v>1</v>
      </c>
      <c r="BD117" s="34"/>
      <c r="BE117" s="48"/>
      <c r="BF117" s="48"/>
      <c r="BG117" s="48"/>
      <c r="BH117" s="48"/>
      <c r="BI117" s="48"/>
      <c r="BJ117" s="48"/>
      <c r="BK117" s="48"/>
      <c r="BL117" s="48"/>
      <c r="BM117" s="48"/>
    </row>
    <row r="118" spans="1:65" ht="50.1" customHeight="1" x14ac:dyDescent="0.25">
      <c r="A118" s="202">
        <v>116</v>
      </c>
      <c r="B118" s="8">
        <v>116</v>
      </c>
      <c r="C118" s="8">
        <v>4</v>
      </c>
      <c r="D118" s="98">
        <v>4.2</v>
      </c>
      <c r="E118" s="98"/>
      <c r="F118" s="9" t="s">
        <v>46</v>
      </c>
      <c r="G118" s="72" t="s">
        <v>475</v>
      </c>
      <c r="H118" s="39" t="s">
        <v>476</v>
      </c>
      <c r="I118" s="39"/>
      <c r="J118" s="55"/>
      <c r="K118" s="39"/>
      <c r="L118" s="56">
        <v>2015</v>
      </c>
      <c r="M118" s="39"/>
      <c r="N118" s="43" t="s">
        <v>708</v>
      </c>
      <c r="O118" s="43" t="str">
        <f>RIGHT(F118,4)</f>
        <v>FPRI</v>
      </c>
      <c r="P118" s="160" t="s">
        <v>753</v>
      </c>
      <c r="Q118" s="39"/>
      <c r="R118" s="39"/>
      <c r="S118" s="171" t="s">
        <v>1231</v>
      </c>
      <c r="T118" s="170" t="s">
        <v>1232</v>
      </c>
      <c r="U118" s="170" t="s">
        <v>1233</v>
      </c>
      <c r="V118" s="39"/>
      <c r="W118" s="39"/>
      <c r="X118" s="39"/>
      <c r="Y118" s="39"/>
      <c r="Z118" s="39"/>
      <c r="AA118" s="39"/>
      <c r="AB118" s="39" t="s">
        <v>602</v>
      </c>
      <c r="AC118"/>
      <c r="AD118"/>
      <c r="AE118" s="166">
        <f t="shared" si="7"/>
        <v>210063</v>
      </c>
      <c r="AF118" s="165" t="s">
        <v>864</v>
      </c>
      <c r="AG118" s="163" t="s">
        <v>874</v>
      </c>
      <c r="AH118" s="39"/>
      <c r="AI118" s="39"/>
      <c r="AJ118" s="39"/>
      <c r="AK118" s="39"/>
      <c r="AL118" s="39"/>
      <c r="AM118" s="39"/>
      <c r="AN118" s="39"/>
      <c r="AO118" s="39"/>
      <c r="AP118" s="39"/>
      <c r="AQ118" s="12">
        <v>210063</v>
      </c>
      <c r="AR118" s="37"/>
      <c r="AS118" s="37"/>
      <c r="AT118" s="99">
        <f t="shared" si="9"/>
        <v>210063</v>
      </c>
      <c r="AU118" s="100"/>
      <c r="AV118" s="24"/>
      <c r="AW118" s="24"/>
      <c r="AX118" s="48"/>
      <c r="AY118" s="24"/>
      <c r="AZ118" s="24">
        <v>0.7</v>
      </c>
      <c r="BA118" s="24"/>
      <c r="BB118" s="24">
        <v>0.3</v>
      </c>
      <c r="BC118" s="24"/>
      <c r="BD118" s="34"/>
      <c r="BE118" s="48"/>
      <c r="BF118" s="48"/>
      <c r="BG118" s="48"/>
      <c r="BH118" s="48"/>
      <c r="BI118" s="48"/>
      <c r="BJ118" s="48"/>
      <c r="BK118" s="48"/>
      <c r="BL118" s="48"/>
      <c r="BM118" s="48"/>
    </row>
    <row r="119" spans="1:65" ht="50.1" customHeight="1" x14ac:dyDescent="0.25">
      <c r="A119" s="202">
        <v>117</v>
      </c>
      <c r="B119" s="8">
        <v>117</v>
      </c>
      <c r="C119" s="8">
        <v>4</v>
      </c>
      <c r="D119" s="148">
        <v>4.3</v>
      </c>
      <c r="E119" s="149"/>
      <c r="F119" s="9" t="s">
        <v>46</v>
      </c>
      <c r="G119" s="72" t="s">
        <v>479</v>
      </c>
      <c r="H119" s="9" t="s">
        <v>480</v>
      </c>
      <c r="I119" s="9"/>
      <c r="J119" s="55"/>
      <c r="K119" s="9"/>
      <c r="L119" s="55"/>
      <c r="M119" s="9"/>
      <c r="N119" s="43" t="s">
        <v>683</v>
      </c>
      <c r="O119" s="43" t="str">
        <f>RIGHT(F119,4)</f>
        <v>FPRI</v>
      </c>
      <c r="P119" s="160" t="s">
        <v>753</v>
      </c>
      <c r="Q119" s="9"/>
      <c r="R119" s="9"/>
      <c r="S119" s="171" t="s">
        <v>1234</v>
      </c>
      <c r="T119" s="170" t="s">
        <v>17</v>
      </c>
      <c r="U119"/>
      <c r="V119" s="9"/>
      <c r="W119" s="9"/>
      <c r="X119" s="9"/>
      <c r="Y119" s="9"/>
      <c r="Z119" s="9"/>
      <c r="AA119" s="9"/>
      <c r="AB119" s="163" t="s">
        <v>761</v>
      </c>
      <c r="AC119"/>
      <c r="AD119"/>
      <c r="AE119" s="166">
        <f t="shared" si="7"/>
        <v>240649</v>
      </c>
      <c r="AF119" s="165" t="s">
        <v>864</v>
      </c>
      <c r="AG119" s="163" t="s">
        <v>874</v>
      </c>
      <c r="AH119" s="9"/>
      <c r="AI119" s="9"/>
      <c r="AJ119" s="9"/>
      <c r="AK119" s="9"/>
      <c r="AL119" s="9"/>
      <c r="AM119" s="9"/>
      <c r="AN119" s="9"/>
      <c r="AO119" s="9"/>
      <c r="AP119" s="9"/>
      <c r="AQ119" s="150">
        <v>240649</v>
      </c>
      <c r="AR119" s="105"/>
      <c r="AS119" s="105"/>
      <c r="AT119" s="151">
        <v>240649</v>
      </c>
      <c r="AU119" s="105"/>
      <c r="AV119" s="105"/>
      <c r="AW119" s="24"/>
      <c r="AX119" s="105"/>
      <c r="AY119" s="24"/>
      <c r="AZ119" s="105"/>
      <c r="BA119" s="24"/>
      <c r="BB119" s="105"/>
      <c r="BC119" s="24"/>
      <c r="BD119" s="24">
        <v>1</v>
      </c>
      <c r="BE119" s="48"/>
      <c r="BF119" s="48"/>
      <c r="BG119" s="48"/>
      <c r="BH119" s="48"/>
      <c r="BI119" s="48"/>
      <c r="BJ119" s="48"/>
      <c r="BK119" s="48"/>
      <c r="BL119" s="48"/>
      <c r="BM119" s="48"/>
    </row>
    <row r="120" spans="1:65" ht="50.1" customHeight="1" x14ac:dyDescent="0.25">
      <c r="A120" s="202">
        <v>118</v>
      </c>
      <c r="B120" s="8">
        <v>118</v>
      </c>
      <c r="C120" s="9">
        <v>4</v>
      </c>
      <c r="D120" s="98">
        <v>4.4000000000000004</v>
      </c>
      <c r="E120" s="98">
        <v>4.2</v>
      </c>
      <c r="F120" s="9" t="s">
        <v>41</v>
      </c>
      <c r="G120" s="72" t="s">
        <v>481</v>
      </c>
      <c r="H120" s="39" t="s">
        <v>482</v>
      </c>
      <c r="I120" s="39"/>
      <c r="J120" s="55"/>
      <c r="K120" s="39"/>
      <c r="L120" s="55"/>
      <c r="M120" s="39"/>
      <c r="N120" s="43" t="s">
        <v>709</v>
      </c>
      <c r="O120" s="43" t="str">
        <f>RIGHT(F120,6)</f>
        <v>ICARDA</v>
      </c>
      <c r="P120" s="160" t="s">
        <v>753</v>
      </c>
      <c r="Q120" s="39"/>
      <c r="R120" s="39"/>
      <c r="S120" s="171" t="s">
        <v>1235</v>
      </c>
      <c r="T120" s="170" t="s">
        <v>1133</v>
      </c>
      <c r="U120"/>
      <c r="V120" s="39"/>
      <c r="W120" s="39"/>
      <c r="X120" s="39"/>
      <c r="Y120" s="39"/>
      <c r="Z120" s="39"/>
      <c r="AA120" s="39"/>
      <c r="AB120" s="39" t="s">
        <v>571</v>
      </c>
      <c r="AC120"/>
      <c r="AD120"/>
      <c r="AE120" s="166">
        <f t="shared" si="7"/>
        <v>350000</v>
      </c>
      <c r="AF120" s="165" t="s">
        <v>864</v>
      </c>
      <c r="AG120" s="163" t="s">
        <v>874</v>
      </c>
      <c r="AH120" s="39"/>
      <c r="AI120" s="39"/>
      <c r="AJ120" s="39"/>
      <c r="AK120" s="39"/>
      <c r="AL120" s="39"/>
      <c r="AM120" s="39"/>
      <c r="AN120" s="39"/>
      <c r="AO120" s="39"/>
      <c r="AP120" s="39"/>
      <c r="AQ120" s="12">
        <v>105000</v>
      </c>
      <c r="AR120" s="37">
        <v>122000</v>
      </c>
      <c r="AS120" s="37">
        <v>123000</v>
      </c>
      <c r="AT120" s="99">
        <f t="shared" ref="AT120:AT133" si="11">SUBTOTAL(9,AQ120:AS120)</f>
        <v>350000</v>
      </c>
      <c r="AU120" s="24"/>
      <c r="AV120" s="24"/>
      <c r="AW120" s="24"/>
      <c r="AX120" s="24"/>
      <c r="AY120" s="24"/>
      <c r="AZ120" s="24"/>
      <c r="BA120" s="24"/>
      <c r="BB120" s="24"/>
      <c r="BC120" s="24">
        <v>1</v>
      </c>
      <c r="BD120" s="24"/>
      <c r="BE120" s="48"/>
      <c r="BF120" s="48"/>
      <c r="BG120" s="48"/>
      <c r="BH120" s="48"/>
      <c r="BI120" s="48"/>
      <c r="BJ120" s="48"/>
      <c r="BK120" s="48"/>
      <c r="BL120" s="48"/>
      <c r="BM120" s="48"/>
    </row>
    <row r="121" spans="1:65" ht="50.1" customHeight="1" x14ac:dyDescent="0.25">
      <c r="A121" s="202">
        <v>119</v>
      </c>
      <c r="B121" s="8">
        <v>119</v>
      </c>
      <c r="C121" s="9">
        <v>4</v>
      </c>
      <c r="D121" s="98">
        <v>4.4000000000000004</v>
      </c>
      <c r="E121" s="98">
        <v>4.2</v>
      </c>
      <c r="F121" s="9" t="s">
        <v>46</v>
      </c>
      <c r="G121" s="72" t="s">
        <v>485</v>
      </c>
      <c r="H121" s="49" t="s">
        <v>486</v>
      </c>
      <c r="I121" s="49"/>
      <c r="J121" s="55"/>
      <c r="K121" s="49"/>
      <c r="L121" s="55"/>
      <c r="M121" s="49"/>
      <c r="N121" s="43" t="s">
        <v>710</v>
      </c>
      <c r="O121" s="43" t="str">
        <f t="shared" ref="O121:O127" si="12">RIGHT(F121,4)</f>
        <v>FPRI</v>
      </c>
      <c r="P121" s="160" t="s">
        <v>753</v>
      </c>
      <c r="Q121" s="49"/>
      <c r="R121" s="49"/>
      <c r="S121" s="171" t="s">
        <v>1236</v>
      </c>
      <c r="T121" s="170" t="s">
        <v>17</v>
      </c>
      <c r="U121"/>
      <c r="V121" s="49"/>
      <c r="W121" s="49"/>
      <c r="X121" s="49"/>
      <c r="Y121" s="49"/>
      <c r="Z121" s="49"/>
      <c r="AA121" s="49"/>
      <c r="AB121" s="163" t="s">
        <v>761</v>
      </c>
      <c r="AC121"/>
      <c r="AD121"/>
      <c r="AE121" s="166">
        <f t="shared" si="7"/>
        <v>80029</v>
      </c>
      <c r="AF121" s="165" t="s">
        <v>864</v>
      </c>
      <c r="AG121" s="163" t="s">
        <v>874</v>
      </c>
      <c r="AH121" s="49"/>
      <c r="AI121" s="49"/>
      <c r="AJ121" s="49"/>
      <c r="AK121" s="49"/>
      <c r="AL121" s="49"/>
      <c r="AM121" s="49"/>
      <c r="AN121" s="49"/>
      <c r="AO121" s="49"/>
      <c r="AP121" s="49"/>
      <c r="AQ121" s="12"/>
      <c r="AR121" s="14"/>
      <c r="AS121" s="14">
        <v>80029</v>
      </c>
      <c r="AT121" s="99">
        <f t="shared" si="11"/>
        <v>80029</v>
      </c>
      <c r="AU121" s="100"/>
      <c r="AV121" s="24"/>
      <c r="AW121" s="24"/>
      <c r="AX121" s="24"/>
      <c r="AY121" s="24"/>
      <c r="AZ121" s="24"/>
      <c r="BA121" s="24"/>
      <c r="BB121" s="24"/>
      <c r="BC121" s="24"/>
      <c r="BD121" s="34">
        <v>1</v>
      </c>
      <c r="BE121" s="48"/>
      <c r="BF121" s="48"/>
      <c r="BG121" s="48"/>
      <c r="BH121" s="48"/>
      <c r="BI121" s="48"/>
      <c r="BJ121" s="48"/>
      <c r="BK121" s="48"/>
      <c r="BL121" s="48"/>
      <c r="BM121" s="48"/>
    </row>
    <row r="122" spans="1:65" ht="50.1" customHeight="1" x14ac:dyDescent="0.25">
      <c r="A122" s="202">
        <v>120</v>
      </c>
      <c r="B122" s="8">
        <v>120</v>
      </c>
      <c r="C122" s="9">
        <v>4</v>
      </c>
      <c r="D122" s="84">
        <v>4.4000000000000004</v>
      </c>
      <c r="E122" s="84">
        <v>5.2</v>
      </c>
      <c r="F122" s="9" t="s">
        <v>21</v>
      </c>
      <c r="G122" s="72" t="s">
        <v>489</v>
      </c>
      <c r="H122" s="39" t="s">
        <v>490</v>
      </c>
      <c r="I122" s="39"/>
      <c r="J122" s="55"/>
      <c r="K122" s="39"/>
      <c r="L122" s="55"/>
      <c r="M122" s="39"/>
      <c r="N122" s="43" t="s">
        <v>621</v>
      </c>
      <c r="O122" s="43" t="str">
        <f t="shared" si="12"/>
        <v>IWMI</v>
      </c>
      <c r="P122" s="160" t="s">
        <v>753</v>
      </c>
      <c r="Q122" s="39"/>
      <c r="R122" s="39"/>
      <c r="S122" s="171" t="s">
        <v>1237</v>
      </c>
      <c r="T122" s="170" t="s">
        <v>1238</v>
      </c>
      <c r="U122" s="170" t="s">
        <v>1239</v>
      </c>
      <c r="V122" s="39"/>
      <c r="W122" s="39"/>
      <c r="X122" s="39"/>
      <c r="Y122" s="39"/>
      <c r="Z122" s="39"/>
      <c r="AA122" s="39"/>
      <c r="AB122" s="39" t="s">
        <v>603</v>
      </c>
      <c r="AC122" s="176" t="s">
        <v>1240</v>
      </c>
      <c r="AD122"/>
      <c r="AE122" s="166">
        <f t="shared" si="7"/>
        <v>448293</v>
      </c>
      <c r="AF122" s="165" t="s">
        <v>864</v>
      </c>
      <c r="AG122" s="163" t="s">
        <v>874</v>
      </c>
      <c r="AH122" s="39"/>
      <c r="AI122" s="39"/>
      <c r="AJ122" s="39"/>
      <c r="AK122" s="39"/>
      <c r="AL122" s="39"/>
      <c r="AM122" s="39"/>
      <c r="AN122" s="39"/>
      <c r="AO122" s="39"/>
      <c r="AP122" s="39"/>
      <c r="AQ122" s="147">
        <v>50000</v>
      </c>
      <c r="AR122" s="132">
        <v>0</v>
      </c>
      <c r="AS122" s="37">
        <v>398293</v>
      </c>
      <c r="AT122" s="99">
        <f t="shared" si="11"/>
        <v>448293</v>
      </c>
      <c r="AU122" s="100">
        <v>0.7</v>
      </c>
      <c r="AV122" s="24">
        <v>0.3</v>
      </c>
      <c r="AW122" s="24"/>
      <c r="AX122" s="24"/>
      <c r="AY122" s="24"/>
      <c r="AZ122" s="24"/>
      <c r="BA122" s="24"/>
      <c r="BB122" s="24"/>
      <c r="BC122" s="24"/>
      <c r="BD122" s="34"/>
      <c r="BE122" s="48"/>
      <c r="BF122" s="48"/>
      <c r="BG122" s="48"/>
      <c r="BH122" s="48"/>
      <c r="BI122" s="48"/>
      <c r="BJ122" s="48"/>
      <c r="BK122" s="48"/>
      <c r="BL122" s="48"/>
      <c r="BM122" s="48"/>
    </row>
    <row r="123" spans="1:65" ht="50.1" customHeight="1" x14ac:dyDescent="0.25">
      <c r="A123" s="202">
        <v>121</v>
      </c>
      <c r="B123" s="8">
        <v>121</v>
      </c>
      <c r="C123" s="9">
        <v>4</v>
      </c>
      <c r="D123" s="84">
        <v>4.4000000000000004</v>
      </c>
      <c r="E123" s="84">
        <v>5.2</v>
      </c>
      <c r="F123" s="9" t="s">
        <v>21</v>
      </c>
      <c r="G123" s="72" t="s">
        <v>494</v>
      </c>
      <c r="H123" s="39" t="s">
        <v>495</v>
      </c>
      <c r="I123" s="39"/>
      <c r="J123" s="55"/>
      <c r="K123" s="39"/>
      <c r="L123" s="55"/>
      <c r="M123" s="39"/>
      <c r="N123" s="43" t="s">
        <v>711</v>
      </c>
      <c r="O123" s="43" t="str">
        <f t="shared" si="12"/>
        <v>IWMI</v>
      </c>
      <c r="P123" s="160" t="s">
        <v>753</v>
      </c>
      <c r="Q123" s="39"/>
      <c r="R123" s="39"/>
      <c r="S123" s="171" t="s">
        <v>1241</v>
      </c>
      <c r="T123" s="176" t="s">
        <v>1242</v>
      </c>
      <c r="U123" s="171" t="s">
        <v>1243</v>
      </c>
      <c r="V123" s="39"/>
      <c r="W123" s="39"/>
      <c r="X123" s="39"/>
      <c r="Y123" s="39"/>
      <c r="Z123" s="39"/>
      <c r="AA123" s="39"/>
      <c r="AB123" s="163" t="s">
        <v>761</v>
      </c>
      <c r="AC123"/>
      <c r="AD123"/>
      <c r="AE123" s="166">
        <f t="shared" si="7"/>
        <v>300000</v>
      </c>
      <c r="AF123" s="165" t="s">
        <v>864</v>
      </c>
      <c r="AG123" s="163" t="s">
        <v>874</v>
      </c>
      <c r="AH123" s="39"/>
      <c r="AI123" s="39"/>
      <c r="AJ123" s="39"/>
      <c r="AK123" s="39"/>
      <c r="AL123" s="39"/>
      <c r="AM123" s="39"/>
      <c r="AN123" s="39"/>
      <c r="AO123" s="39"/>
      <c r="AP123" s="39"/>
      <c r="AQ123" s="147">
        <v>300000</v>
      </c>
      <c r="AR123" s="132">
        <v>0</v>
      </c>
      <c r="AS123" s="37">
        <v>0</v>
      </c>
      <c r="AT123" s="99">
        <f t="shared" si="11"/>
        <v>300000</v>
      </c>
      <c r="AU123" s="100"/>
      <c r="AV123" s="24"/>
      <c r="AW123" s="24"/>
      <c r="AX123" s="24"/>
      <c r="AY123" s="24"/>
      <c r="AZ123" s="24"/>
      <c r="BA123" s="24"/>
      <c r="BB123" s="24"/>
      <c r="BC123" s="24"/>
      <c r="BD123" s="34">
        <v>1</v>
      </c>
      <c r="BE123" s="48"/>
      <c r="BF123" s="48"/>
      <c r="BG123" s="48"/>
      <c r="BH123" s="48"/>
      <c r="BI123" s="48"/>
      <c r="BJ123" s="48"/>
      <c r="BK123" s="48"/>
      <c r="BL123" s="48"/>
      <c r="BM123" s="48"/>
    </row>
    <row r="124" spans="1:65" ht="50.1" customHeight="1" x14ac:dyDescent="0.25">
      <c r="A124" s="202">
        <v>122</v>
      </c>
      <c r="B124" s="8">
        <v>122</v>
      </c>
      <c r="C124" s="9">
        <v>5</v>
      </c>
      <c r="D124" s="36">
        <v>5</v>
      </c>
      <c r="E124" s="86"/>
      <c r="F124" s="9" t="s">
        <v>21</v>
      </c>
      <c r="G124" s="72" t="s">
        <v>499</v>
      </c>
      <c r="H124" s="39" t="s">
        <v>500</v>
      </c>
      <c r="I124" s="39"/>
      <c r="J124" s="55"/>
      <c r="K124" s="39"/>
      <c r="L124" s="55">
        <v>42369</v>
      </c>
      <c r="M124" s="39"/>
      <c r="N124" s="43" t="s">
        <v>622</v>
      </c>
      <c r="O124" s="43" t="str">
        <f t="shared" si="12"/>
        <v>IWMI</v>
      </c>
      <c r="P124" s="160" t="s">
        <v>753</v>
      </c>
      <c r="Q124" s="39"/>
      <c r="R124" s="39"/>
      <c r="S124" s="171" t="s">
        <v>1244</v>
      </c>
      <c r="T124" s="176" t="s">
        <v>1245</v>
      </c>
      <c r="U124" s="171" t="s">
        <v>1142</v>
      </c>
      <c r="V124" s="39"/>
      <c r="W124" s="39"/>
      <c r="X124" s="39"/>
      <c r="Y124" s="39"/>
      <c r="Z124" s="39"/>
      <c r="AA124" s="39"/>
      <c r="AB124" s="39" t="s">
        <v>604</v>
      </c>
      <c r="AC124"/>
      <c r="AD124"/>
      <c r="AE124" s="166">
        <f t="shared" si="7"/>
        <v>350000</v>
      </c>
      <c r="AF124" s="165" t="s">
        <v>864</v>
      </c>
      <c r="AG124" s="163" t="s">
        <v>874</v>
      </c>
      <c r="AH124" s="39"/>
      <c r="AI124" s="39"/>
      <c r="AJ124" s="39"/>
      <c r="AK124" s="39"/>
      <c r="AL124" s="39"/>
      <c r="AM124" s="39"/>
      <c r="AN124" s="39"/>
      <c r="AO124" s="39"/>
      <c r="AP124" s="39"/>
      <c r="AQ124" s="147">
        <v>350000</v>
      </c>
      <c r="AR124" s="132">
        <v>0</v>
      </c>
      <c r="AS124" s="37">
        <v>0</v>
      </c>
      <c r="AT124" s="99">
        <f t="shared" si="11"/>
        <v>350000</v>
      </c>
      <c r="AU124" s="100"/>
      <c r="AV124" s="24"/>
      <c r="AW124" s="24"/>
      <c r="AX124" s="24"/>
      <c r="AY124" s="24"/>
      <c r="AZ124" s="24"/>
      <c r="BA124" s="24"/>
      <c r="BB124" s="24"/>
      <c r="BC124" s="24">
        <v>0.3</v>
      </c>
      <c r="BD124" s="34">
        <v>0.7</v>
      </c>
      <c r="BE124" s="48"/>
      <c r="BF124" s="48"/>
      <c r="BG124" s="48"/>
      <c r="BH124" s="48"/>
      <c r="BI124" s="48"/>
      <c r="BJ124" s="48"/>
      <c r="BK124" s="48"/>
      <c r="BL124" s="48"/>
      <c r="BM124" s="48"/>
    </row>
    <row r="125" spans="1:65" ht="50.1" customHeight="1" x14ac:dyDescent="0.25">
      <c r="A125" s="202">
        <v>123</v>
      </c>
      <c r="B125" s="8">
        <v>123</v>
      </c>
      <c r="C125" s="9">
        <v>5</v>
      </c>
      <c r="D125" s="36">
        <v>5</v>
      </c>
      <c r="E125" s="86"/>
      <c r="F125" s="9" t="s">
        <v>21</v>
      </c>
      <c r="G125" s="72" t="s">
        <v>504</v>
      </c>
      <c r="H125" s="45" t="s">
        <v>505</v>
      </c>
      <c r="I125" s="45"/>
      <c r="J125" s="55"/>
      <c r="K125" s="45"/>
      <c r="L125" s="55"/>
      <c r="M125" s="45"/>
      <c r="N125" s="43" t="s">
        <v>623</v>
      </c>
      <c r="O125" s="43" t="str">
        <f t="shared" si="12"/>
        <v>IWMI</v>
      </c>
      <c r="P125" s="160" t="s">
        <v>753</v>
      </c>
      <c r="Q125" s="45"/>
      <c r="R125" s="45"/>
      <c r="S125" s="177" t="s">
        <v>1246</v>
      </c>
      <c r="T125" s="171" t="s">
        <v>1049</v>
      </c>
      <c r="U125" s="176" t="s">
        <v>1247</v>
      </c>
      <c r="V125" s="45"/>
      <c r="W125" s="45"/>
      <c r="X125" s="45"/>
      <c r="Y125" s="45"/>
      <c r="Z125" s="45"/>
      <c r="AA125" s="45"/>
      <c r="AB125" s="45" t="s">
        <v>565</v>
      </c>
      <c r="AC125"/>
      <c r="AD125"/>
      <c r="AE125" s="166">
        <f t="shared" si="7"/>
        <v>953096.5</v>
      </c>
      <c r="AF125" s="165" t="s">
        <v>864</v>
      </c>
      <c r="AG125" s="163" t="s">
        <v>874</v>
      </c>
      <c r="AH125" s="45"/>
      <c r="AI125" s="45"/>
      <c r="AJ125" s="45"/>
      <c r="AK125" s="45"/>
      <c r="AL125" s="45"/>
      <c r="AM125" s="45"/>
      <c r="AN125" s="45"/>
      <c r="AO125" s="45"/>
      <c r="AP125" s="45"/>
      <c r="AQ125" s="147">
        <v>45000</v>
      </c>
      <c r="AR125" s="132">
        <v>908096.5</v>
      </c>
      <c r="AS125" s="37">
        <v>0</v>
      </c>
      <c r="AT125" s="99">
        <f t="shared" si="11"/>
        <v>953096.5</v>
      </c>
      <c r="AU125" s="152"/>
      <c r="AV125" s="153"/>
      <c r="AW125" s="153">
        <v>1</v>
      </c>
      <c r="AX125" s="153"/>
      <c r="AY125" s="153"/>
      <c r="AZ125" s="153"/>
      <c r="BA125" s="153"/>
      <c r="BB125" s="153"/>
      <c r="BC125" s="153"/>
      <c r="BD125" s="154"/>
      <c r="BE125" s="48"/>
      <c r="BF125" s="48"/>
      <c r="BG125" s="48"/>
      <c r="BH125" s="48"/>
      <c r="BI125" s="48"/>
      <c r="BJ125" s="48"/>
      <c r="BK125" s="48"/>
      <c r="BL125" s="48"/>
      <c r="BM125" s="48"/>
    </row>
    <row r="126" spans="1:65" ht="50.1" customHeight="1" x14ac:dyDescent="0.25">
      <c r="A126" s="202">
        <v>124</v>
      </c>
      <c r="B126" s="8">
        <v>124</v>
      </c>
      <c r="C126" s="9">
        <v>5</v>
      </c>
      <c r="D126" s="36">
        <v>5</v>
      </c>
      <c r="E126" s="86"/>
      <c r="F126" s="9" t="s">
        <v>21</v>
      </c>
      <c r="G126" s="72" t="s">
        <v>506</v>
      </c>
      <c r="H126" s="45" t="s">
        <v>507</v>
      </c>
      <c r="I126" s="45"/>
      <c r="J126" s="55"/>
      <c r="K126" s="45"/>
      <c r="L126" s="56">
        <v>2016</v>
      </c>
      <c r="M126" s="45"/>
      <c r="N126" s="43" t="s">
        <v>623</v>
      </c>
      <c r="O126" s="43" t="str">
        <f t="shared" si="12"/>
        <v>IWMI</v>
      </c>
      <c r="P126" s="160" t="s">
        <v>753</v>
      </c>
      <c r="Q126" s="45"/>
      <c r="R126" s="45"/>
      <c r="S126" s="187" t="s">
        <v>1248</v>
      </c>
      <c r="T126" s="170" t="s">
        <v>1044</v>
      </c>
      <c r="U126"/>
      <c r="V126" s="45"/>
      <c r="W126" s="45"/>
      <c r="X126" s="45"/>
      <c r="Y126" s="45"/>
      <c r="Z126" s="45"/>
      <c r="AA126" s="45"/>
      <c r="AB126" s="45"/>
      <c r="AC126"/>
      <c r="AD126"/>
      <c r="AE126" s="166">
        <f t="shared" si="7"/>
        <v>953096.5</v>
      </c>
      <c r="AF126" s="165" t="s">
        <v>864</v>
      </c>
      <c r="AG126" s="163" t="s">
        <v>874</v>
      </c>
      <c r="AH126" s="45"/>
      <c r="AI126" s="45"/>
      <c r="AJ126" s="45"/>
      <c r="AK126" s="45"/>
      <c r="AL126" s="45"/>
      <c r="AM126" s="45"/>
      <c r="AN126" s="45"/>
      <c r="AO126" s="45"/>
      <c r="AP126" s="45"/>
      <c r="AQ126" s="147">
        <v>45000</v>
      </c>
      <c r="AR126" s="132">
        <v>908096.5</v>
      </c>
      <c r="AS126" s="37">
        <v>0</v>
      </c>
      <c r="AT126" s="99">
        <f t="shared" si="11"/>
        <v>953096.5</v>
      </c>
      <c r="AU126" s="100"/>
      <c r="AV126" s="24"/>
      <c r="AW126" s="24"/>
      <c r="AX126" s="24"/>
      <c r="AY126" s="24"/>
      <c r="AZ126" s="24"/>
      <c r="BA126" s="24"/>
      <c r="BB126" s="24"/>
      <c r="BC126" s="24"/>
      <c r="BD126" s="34"/>
      <c r="BE126" s="48"/>
      <c r="BF126" s="48"/>
      <c r="BG126" s="48"/>
      <c r="BH126" s="48"/>
      <c r="BI126" s="48"/>
      <c r="BJ126" s="48"/>
      <c r="BK126" s="48"/>
      <c r="BL126" s="48"/>
      <c r="BM126" s="48"/>
    </row>
    <row r="127" spans="1:65" ht="50.1" customHeight="1" x14ac:dyDescent="0.25">
      <c r="A127" s="202">
        <v>125</v>
      </c>
      <c r="B127" s="8">
        <v>125</v>
      </c>
      <c r="C127" s="9">
        <v>5</v>
      </c>
      <c r="D127" s="84">
        <v>5.0999999999999996</v>
      </c>
      <c r="E127" s="84"/>
      <c r="F127" s="9" t="s">
        <v>21</v>
      </c>
      <c r="G127" s="72" t="s">
        <v>508</v>
      </c>
      <c r="H127" s="45" t="s">
        <v>509</v>
      </c>
      <c r="I127" s="45"/>
      <c r="J127" s="55"/>
      <c r="K127" s="45"/>
      <c r="L127" s="55">
        <v>41728</v>
      </c>
      <c r="M127" s="45"/>
      <c r="N127" s="43" t="s">
        <v>623</v>
      </c>
      <c r="O127" s="43" t="str">
        <f t="shared" si="12"/>
        <v>IWMI</v>
      </c>
      <c r="P127" s="160" t="s">
        <v>753</v>
      </c>
      <c r="Q127" s="45"/>
      <c r="R127" s="45"/>
      <c r="S127" s="187" t="s">
        <v>1249</v>
      </c>
      <c r="T127" s="176" t="s">
        <v>1044</v>
      </c>
      <c r="U127"/>
      <c r="V127" s="45"/>
      <c r="W127" s="45"/>
      <c r="X127" s="45"/>
      <c r="Y127" s="45"/>
      <c r="Z127" s="45"/>
      <c r="AA127" s="45"/>
      <c r="AB127" s="45" t="s">
        <v>565</v>
      </c>
      <c r="AC127"/>
      <c r="AD127"/>
      <c r="AE127" s="166">
        <f t="shared" si="7"/>
        <v>451570</v>
      </c>
      <c r="AF127" s="165" t="s">
        <v>864</v>
      </c>
      <c r="AG127" s="163" t="s">
        <v>874</v>
      </c>
      <c r="AH127" s="45"/>
      <c r="AI127" s="45"/>
      <c r="AJ127" s="45"/>
      <c r="AK127" s="45"/>
      <c r="AL127" s="45"/>
      <c r="AM127" s="45"/>
      <c r="AN127" s="45"/>
      <c r="AO127" s="45"/>
      <c r="AP127" s="45"/>
      <c r="AQ127" s="147">
        <v>10000</v>
      </c>
      <c r="AR127" s="132">
        <v>0</v>
      </c>
      <c r="AS127" s="37">
        <v>441570</v>
      </c>
      <c r="AT127" s="99">
        <f t="shared" si="11"/>
        <v>451570</v>
      </c>
      <c r="AU127" s="100"/>
      <c r="AV127" s="24"/>
      <c r="AW127" s="24">
        <v>1</v>
      </c>
      <c r="AX127" s="24"/>
      <c r="AY127" s="24"/>
      <c r="AZ127" s="24"/>
      <c r="BA127" s="24"/>
      <c r="BB127" s="24"/>
      <c r="BC127" s="24"/>
      <c r="BD127" s="34"/>
      <c r="BE127" s="48"/>
      <c r="BF127" s="48"/>
      <c r="BG127" s="48"/>
      <c r="BH127" s="48"/>
      <c r="BI127" s="48"/>
      <c r="BJ127" s="48"/>
      <c r="BK127" s="48"/>
      <c r="BL127" s="48"/>
      <c r="BM127" s="48"/>
    </row>
    <row r="128" spans="1:65" ht="50.1" customHeight="1" x14ac:dyDescent="0.25">
      <c r="A128" s="202">
        <v>126</v>
      </c>
      <c r="B128" s="8">
        <v>126</v>
      </c>
      <c r="C128" s="8">
        <v>5</v>
      </c>
      <c r="D128" s="84">
        <v>5.0999999999999996</v>
      </c>
      <c r="E128" s="84"/>
      <c r="F128" s="8" t="s">
        <v>510</v>
      </c>
      <c r="G128" s="72" t="s">
        <v>511</v>
      </c>
      <c r="H128" s="47" t="s">
        <v>512</v>
      </c>
      <c r="I128" s="47"/>
      <c r="J128" s="55"/>
      <c r="K128" s="47"/>
      <c r="L128" s="55"/>
      <c r="M128" s="47"/>
      <c r="N128" s="43" t="s">
        <v>712</v>
      </c>
      <c r="O128" s="43" t="str">
        <f>RIGHT(F128,5)</f>
        <v>ICRAF</v>
      </c>
      <c r="P128" s="160" t="s">
        <v>753</v>
      </c>
      <c r="Q128" s="47"/>
      <c r="R128" s="47"/>
      <c r="S128" s="191" t="s">
        <v>1250</v>
      </c>
      <c r="T128" s="196" t="s">
        <v>17</v>
      </c>
      <c r="U128"/>
      <c r="V128" s="47"/>
      <c r="W128" s="47"/>
      <c r="X128" s="47"/>
      <c r="Y128" s="47"/>
      <c r="Z128" s="47"/>
      <c r="AA128" s="47"/>
      <c r="AB128" s="163" t="s">
        <v>761</v>
      </c>
      <c r="AC128"/>
      <c r="AD128"/>
      <c r="AE128" s="166">
        <f t="shared" si="7"/>
        <v>450338.35</v>
      </c>
      <c r="AF128" s="165" t="s">
        <v>864</v>
      </c>
      <c r="AG128" s="163" t="s">
        <v>874</v>
      </c>
      <c r="AH128" s="47"/>
      <c r="AI128" s="47"/>
      <c r="AJ128" s="47"/>
      <c r="AK128" s="47"/>
      <c r="AL128" s="47"/>
      <c r="AM128" s="47"/>
      <c r="AN128" s="47"/>
      <c r="AO128" s="47"/>
      <c r="AP128" s="47"/>
      <c r="AQ128" s="147">
        <v>270338.34999999998</v>
      </c>
      <c r="AR128" s="132">
        <v>180000</v>
      </c>
      <c r="AS128" s="37"/>
      <c r="AT128" s="99">
        <f t="shared" si="11"/>
        <v>450338.35</v>
      </c>
      <c r="AU128" s="120"/>
      <c r="AV128" s="121"/>
      <c r="AW128" s="121"/>
      <c r="AX128" s="121"/>
      <c r="AY128" s="121"/>
      <c r="AZ128" s="121"/>
      <c r="BA128" s="121"/>
      <c r="BB128" s="121"/>
      <c r="BC128" s="121"/>
      <c r="BD128" s="122">
        <v>1</v>
      </c>
      <c r="BE128" s="48"/>
      <c r="BF128" s="48"/>
      <c r="BG128" s="48"/>
      <c r="BH128" s="48"/>
      <c r="BI128" s="48"/>
      <c r="BJ128" s="48"/>
      <c r="BK128" s="48"/>
      <c r="BL128" s="48"/>
      <c r="BM128" s="48"/>
    </row>
    <row r="129" spans="1:65" ht="50.1" customHeight="1" x14ac:dyDescent="0.25">
      <c r="A129" s="202">
        <v>127</v>
      </c>
      <c r="B129" s="8">
        <v>127</v>
      </c>
      <c r="C129" s="9">
        <v>5</v>
      </c>
      <c r="D129" s="84">
        <v>5.2</v>
      </c>
      <c r="E129" s="84"/>
      <c r="F129" s="9" t="s">
        <v>160</v>
      </c>
      <c r="G129" s="72" t="s">
        <v>515</v>
      </c>
      <c r="H129" s="19" t="s">
        <v>516</v>
      </c>
      <c r="I129" s="19"/>
      <c r="J129" s="55"/>
      <c r="K129" s="19"/>
      <c r="L129" s="56">
        <v>2015</v>
      </c>
      <c r="M129" s="19"/>
      <c r="N129" s="43" t="s">
        <v>713</v>
      </c>
      <c r="O129" s="43" t="str">
        <f>RIGHT(F129,3)</f>
        <v>CIP</v>
      </c>
      <c r="P129" s="160" t="s">
        <v>753</v>
      </c>
      <c r="Q129" s="19"/>
      <c r="R129" s="19"/>
      <c r="S129" s="186" t="s">
        <v>1251</v>
      </c>
      <c r="T129" s="171" t="s">
        <v>17</v>
      </c>
      <c r="U129" s="183" t="s">
        <v>1252</v>
      </c>
      <c r="V129" s="19"/>
      <c r="W129" s="19"/>
      <c r="X129" s="19"/>
      <c r="Y129" s="19"/>
      <c r="Z129" s="19"/>
      <c r="AA129" s="19"/>
      <c r="AB129" s="19" t="s">
        <v>588</v>
      </c>
      <c r="AC129"/>
      <c r="AD129"/>
      <c r="AE129" s="166">
        <f t="shared" si="7"/>
        <v>331613</v>
      </c>
      <c r="AF129" s="165" t="s">
        <v>864</v>
      </c>
      <c r="AG129" s="163" t="s">
        <v>874</v>
      </c>
      <c r="AH129" s="19"/>
      <c r="AI129" s="19"/>
      <c r="AJ129" s="19"/>
      <c r="AK129" s="19"/>
      <c r="AL129" s="19"/>
      <c r="AM129" s="19"/>
      <c r="AN129" s="19"/>
      <c r="AO129" s="19"/>
      <c r="AP129" s="19"/>
      <c r="AQ129" s="107">
        <v>231613</v>
      </c>
      <c r="AR129" s="132"/>
      <c r="AS129" s="37">
        <v>100000</v>
      </c>
      <c r="AT129" s="99">
        <f t="shared" si="11"/>
        <v>331613</v>
      </c>
      <c r="AU129" s="100">
        <v>0.65</v>
      </c>
      <c r="AV129" s="24"/>
      <c r="AW129" s="24"/>
      <c r="AX129" s="24"/>
      <c r="AY129" s="24"/>
      <c r="AZ129" s="24"/>
      <c r="BA129" s="24"/>
      <c r="BB129" s="24"/>
      <c r="BC129" s="24"/>
      <c r="BD129" s="34">
        <v>0.35</v>
      </c>
      <c r="BE129" s="48"/>
      <c r="BF129" s="48"/>
      <c r="BG129" s="48"/>
      <c r="BH129" s="48"/>
      <c r="BI129" s="48"/>
      <c r="BJ129" s="48"/>
      <c r="BK129" s="48"/>
      <c r="BL129" s="48"/>
      <c r="BM129" s="48"/>
    </row>
    <row r="130" spans="1:65" ht="50.1" customHeight="1" x14ac:dyDescent="0.25">
      <c r="A130" s="202">
        <v>128</v>
      </c>
      <c r="B130" s="8">
        <v>128</v>
      </c>
      <c r="C130" s="8">
        <v>5</v>
      </c>
      <c r="D130" s="84">
        <v>5.2</v>
      </c>
      <c r="E130" s="84"/>
      <c r="F130" s="8" t="s">
        <v>510</v>
      </c>
      <c r="G130" s="72" t="s">
        <v>519</v>
      </c>
      <c r="H130" s="47" t="s">
        <v>520</v>
      </c>
      <c r="I130" s="47"/>
      <c r="J130" s="55"/>
      <c r="K130" s="47"/>
      <c r="L130" s="56">
        <v>2016</v>
      </c>
      <c r="M130" s="47"/>
      <c r="N130" s="43" t="s">
        <v>714</v>
      </c>
      <c r="O130" s="43" t="str">
        <f>RIGHT(F130,5)</f>
        <v>ICRAF</v>
      </c>
      <c r="P130" s="160" t="s">
        <v>753</v>
      </c>
      <c r="Q130" s="47"/>
      <c r="R130" s="47"/>
      <c r="S130" s="191" t="s">
        <v>1253</v>
      </c>
      <c r="T130" s="171" t="s">
        <v>17</v>
      </c>
      <c r="U130"/>
      <c r="V130" s="47"/>
      <c r="W130" s="47"/>
      <c r="X130" s="47"/>
      <c r="Y130" s="47"/>
      <c r="Z130" s="47"/>
      <c r="AA130" s="47"/>
      <c r="AB130" s="47" t="s">
        <v>582</v>
      </c>
      <c r="AC130"/>
      <c r="AD130"/>
      <c r="AE130" s="166">
        <f t="shared" si="7"/>
        <v>381665.35000000003</v>
      </c>
      <c r="AF130" s="165" t="s">
        <v>864</v>
      </c>
      <c r="AG130" s="163" t="s">
        <v>874</v>
      </c>
      <c r="AH130" s="47"/>
      <c r="AI130" s="47"/>
      <c r="AJ130" s="47"/>
      <c r="AK130" s="47"/>
      <c r="AL130" s="47"/>
      <c r="AM130" s="47"/>
      <c r="AN130" s="47"/>
      <c r="AO130" s="47"/>
      <c r="AP130" s="47"/>
      <c r="AQ130" s="147">
        <v>381665.35000000003</v>
      </c>
      <c r="AR130" s="132"/>
      <c r="AS130" s="37"/>
      <c r="AT130" s="99">
        <f t="shared" si="11"/>
        <v>381665.35000000003</v>
      </c>
      <c r="AU130" s="120"/>
      <c r="AV130" s="121"/>
      <c r="AW130" s="121"/>
      <c r="AX130" s="121"/>
      <c r="AY130" s="121"/>
      <c r="AZ130" s="121"/>
      <c r="BA130" s="121">
        <v>0.5</v>
      </c>
      <c r="BB130" s="121"/>
      <c r="BC130" s="155">
        <v>0.5</v>
      </c>
      <c r="BD130" s="122"/>
      <c r="BE130" s="48"/>
      <c r="BF130" s="48"/>
      <c r="BG130" s="48"/>
      <c r="BH130" s="48"/>
      <c r="BI130" s="48"/>
      <c r="BJ130" s="48"/>
      <c r="BK130" s="48"/>
      <c r="BL130" s="48"/>
      <c r="BM130" s="48"/>
    </row>
    <row r="131" spans="1:65" ht="50.1" customHeight="1" x14ac:dyDescent="0.25">
      <c r="A131" s="202">
        <v>129</v>
      </c>
      <c r="B131" s="8">
        <v>129</v>
      </c>
      <c r="C131" s="8">
        <v>5</v>
      </c>
      <c r="D131" s="84">
        <v>5.2</v>
      </c>
      <c r="E131" s="84"/>
      <c r="F131" s="8" t="s">
        <v>510</v>
      </c>
      <c r="G131" s="72" t="s">
        <v>523</v>
      </c>
      <c r="H131" s="47" t="s">
        <v>524</v>
      </c>
      <c r="I131" s="47"/>
      <c r="J131" s="55"/>
      <c r="K131" s="47"/>
      <c r="L131" s="56">
        <v>2015</v>
      </c>
      <c r="M131" s="47"/>
      <c r="N131" s="43" t="s">
        <v>715</v>
      </c>
      <c r="O131" s="43" t="str">
        <f>RIGHT(F131,5)</f>
        <v>ICRAF</v>
      </c>
      <c r="P131" s="160" t="s">
        <v>753</v>
      </c>
      <c r="Q131" s="47"/>
      <c r="R131" s="47"/>
      <c r="S131" s="191" t="s">
        <v>1254</v>
      </c>
      <c r="T131" s="171" t="s">
        <v>17</v>
      </c>
      <c r="U131" s="183" t="s">
        <v>1111</v>
      </c>
      <c r="V131" s="47"/>
      <c r="W131" s="47"/>
      <c r="X131" s="47"/>
      <c r="Y131" s="47"/>
      <c r="Z131" s="47"/>
      <c r="AA131" s="47"/>
      <c r="AB131" s="47" t="s">
        <v>605</v>
      </c>
      <c r="AC131"/>
      <c r="AD131"/>
      <c r="AE131" s="166">
        <f t="shared" si="7"/>
        <v>144665.34999999998</v>
      </c>
      <c r="AF131" s="165" t="s">
        <v>864</v>
      </c>
      <c r="AG131" s="163" t="s">
        <v>874</v>
      </c>
      <c r="AH131" s="47"/>
      <c r="AI131" s="47"/>
      <c r="AJ131" s="47"/>
      <c r="AK131" s="47"/>
      <c r="AL131" s="47"/>
      <c r="AM131" s="47"/>
      <c r="AN131" s="47"/>
      <c r="AO131" s="47"/>
      <c r="AP131" s="47"/>
      <c r="AQ131" s="147">
        <v>144665.34999999998</v>
      </c>
      <c r="AR131" s="132"/>
      <c r="AS131" s="37"/>
      <c r="AT131" s="99">
        <f t="shared" si="11"/>
        <v>144665.34999999998</v>
      </c>
      <c r="AU131" s="120">
        <v>0.2</v>
      </c>
      <c r="AV131" s="121">
        <v>0.2</v>
      </c>
      <c r="AW131" s="121">
        <v>0.1</v>
      </c>
      <c r="AX131" s="121"/>
      <c r="AY131" s="121"/>
      <c r="AZ131" s="121"/>
      <c r="BA131" s="121"/>
      <c r="BB131" s="121"/>
      <c r="BC131" s="121">
        <v>0.5</v>
      </c>
      <c r="BD131" s="122"/>
      <c r="BE131" s="48"/>
      <c r="BF131" s="48"/>
      <c r="BG131" s="48"/>
      <c r="BH131" s="48"/>
      <c r="BI131" s="48"/>
      <c r="BJ131" s="48"/>
      <c r="BK131" s="48"/>
      <c r="BL131" s="48"/>
      <c r="BM131" s="48"/>
    </row>
    <row r="132" spans="1:65" ht="50.1" customHeight="1" x14ac:dyDescent="0.25">
      <c r="A132" s="202">
        <v>130</v>
      </c>
      <c r="B132" s="8">
        <v>130</v>
      </c>
      <c r="C132" s="8">
        <v>5</v>
      </c>
      <c r="D132" s="84">
        <v>5.2</v>
      </c>
      <c r="E132" s="84"/>
      <c r="F132" s="8" t="s">
        <v>510</v>
      </c>
      <c r="G132" s="72" t="s">
        <v>527</v>
      </c>
      <c r="H132" s="47" t="s">
        <v>528</v>
      </c>
      <c r="I132" s="47"/>
      <c r="J132" s="55"/>
      <c r="K132" s="47"/>
      <c r="L132" s="56">
        <v>2015</v>
      </c>
      <c r="M132" s="47"/>
      <c r="N132" s="43" t="s">
        <v>716</v>
      </c>
      <c r="O132" s="43" t="str">
        <f>RIGHT(F132,5)</f>
        <v>ICRAF</v>
      </c>
      <c r="P132" s="160" t="s">
        <v>753</v>
      </c>
      <c r="Q132" s="47"/>
      <c r="R132" s="47"/>
      <c r="S132" s="191" t="s">
        <v>1255</v>
      </c>
      <c r="T132" s="171" t="s">
        <v>1256</v>
      </c>
      <c r="U132" s="171" t="s">
        <v>1257</v>
      </c>
      <c r="V132" s="47"/>
      <c r="W132" s="47"/>
      <c r="X132" s="47"/>
      <c r="Y132" s="47"/>
      <c r="Z132" s="47"/>
      <c r="AA132" s="47"/>
      <c r="AB132" s="47" t="s">
        <v>571</v>
      </c>
      <c r="AC132"/>
      <c r="AD132"/>
      <c r="AE132" s="166">
        <f t="shared" ref="AE132:AE133" si="13">AT132</f>
        <v>221665.34999999998</v>
      </c>
      <c r="AF132" s="165" t="s">
        <v>864</v>
      </c>
      <c r="AG132" s="163" t="s">
        <v>874</v>
      </c>
      <c r="AH132" s="47"/>
      <c r="AI132" s="47"/>
      <c r="AJ132" s="47"/>
      <c r="AK132" s="47"/>
      <c r="AL132" s="47"/>
      <c r="AM132" s="47"/>
      <c r="AN132" s="47"/>
      <c r="AO132" s="47"/>
      <c r="AP132" s="47"/>
      <c r="AQ132" s="147">
        <v>221665.34999999998</v>
      </c>
      <c r="AR132" s="132"/>
      <c r="AS132" s="37"/>
      <c r="AT132" s="99">
        <f t="shared" si="11"/>
        <v>221665.34999999998</v>
      </c>
      <c r="AU132" s="120"/>
      <c r="AV132" s="121"/>
      <c r="AW132" s="121"/>
      <c r="AX132" s="121"/>
      <c r="AY132" s="121"/>
      <c r="AZ132" s="121"/>
      <c r="BA132" s="121"/>
      <c r="BB132" s="121"/>
      <c r="BC132" s="121">
        <v>1</v>
      </c>
      <c r="BD132" s="122"/>
      <c r="BE132" s="48"/>
      <c r="BF132" s="48"/>
      <c r="BG132" s="48"/>
      <c r="BH132" s="48"/>
      <c r="BI132" s="48"/>
      <c r="BJ132" s="48"/>
      <c r="BK132" s="48"/>
      <c r="BL132" s="48"/>
      <c r="BM132" s="48"/>
    </row>
    <row r="133" spans="1:65" ht="50.1" customHeight="1" x14ac:dyDescent="0.25">
      <c r="A133" s="202">
        <v>131</v>
      </c>
      <c r="B133" s="8">
        <v>131</v>
      </c>
      <c r="C133" s="8">
        <v>5</v>
      </c>
      <c r="D133" s="98">
        <v>5.2</v>
      </c>
      <c r="E133" s="98"/>
      <c r="F133" s="8" t="s">
        <v>510</v>
      </c>
      <c r="G133" s="72" t="s">
        <v>531</v>
      </c>
      <c r="H133" s="47" t="s">
        <v>532</v>
      </c>
      <c r="I133" s="47"/>
      <c r="J133" s="55"/>
      <c r="K133" s="47"/>
      <c r="L133" s="56">
        <v>2016</v>
      </c>
      <c r="M133" s="47"/>
      <c r="N133" s="43" t="s">
        <v>717</v>
      </c>
      <c r="O133" s="43" t="str">
        <f>RIGHT(F133,5)</f>
        <v>ICRAF</v>
      </c>
      <c r="P133" s="160" t="s">
        <v>753</v>
      </c>
      <c r="Q133" s="47"/>
      <c r="R133" s="47"/>
      <c r="S133" s="191" t="s">
        <v>1258</v>
      </c>
      <c r="T133" s="171" t="s">
        <v>1102</v>
      </c>
      <c r="U133" s="47"/>
      <c r="V133" s="47"/>
      <c r="W133" s="47"/>
      <c r="X133" s="47"/>
      <c r="Y133" s="47"/>
      <c r="Z133" s="47"/>
      <c r="AA133" s="47"/>
      <c r="AB133" s="47" t="s">
        <v>579</v>
      </c>
      <c r="AC133" s="47"/>
      <c r="AD133" s="47"/>
      <c r="AE133" s="166">
        <f t="shared" si="13"/>
        <v>588317.35000000009</v>
      </c>
      <c r="AF133" s="165" t="s">
        <v>864</v>
      </c>
      <c r="AG133" s="163" t="s">
        <v>874</v>
      </c>
      <c r="AH133" s="47"/>
      <c r="AI133" s="47"/>
      <c r="AJ133" s="47"/>
      <c r="AK133" s="47"/>
      <c r="AL133" s="47"/>
      <c r="AM133" s="47"/>
      <c r="AN133" s="47"/>
      <c r="AO133" s="47"/>
      <c r="AP133" s="47"/>
      <c r="AQ133" s="147">
        <v>421665.35000000003</v>
      </c>
      <c r="AR133" s="132">
        <v>166652</v>
      </c>
      <c r="AS133" s="37"/>
      <c r="AT133" s="99">
        <f t="shared" si="11"/>
        <v>588317.35000000009</v>
      </c>
      <c r="AU133" s="120"/>
      <c r="AV133" s="121">
        <v>0.25</v>
      </c>
      <c r="AW133" s="121"/>
      <c r="AX133" s="121"/>
      <c r="AY133" s="121"/>
      <c r="AZ133" s="121"/>
      <c r="BA133" s="121"/>
      <c r="BB133" s="121"/>
      <c r="BC133" s="121">
        <v>0.75</v>
      </c>
      <c r="BD133" s="122"/>
      <c r="BE133" s="48"/>
      <c r="BF133" s="48"/>
      <c r="BG133" s="48"/>
      <c r="BH133" s="48"/>
      <c r="BI133" s="48"/>
      <c r="BJ133" s="48"/>
      <c r="BK133" s="48"/>
      <c r="BL133" s="48"/>
      <c r="BM133" s="48"/>
    </row>
    <row r="134" spans="1:65" x14ac:dyDescent="0.25">
      <c r="B134" s="48"/>
      <c r="C134" s="48"/>
      <c r="D134" s="48"/>
      <c r="E134" s="48"/>
      <c r="F134" s="48"/>
      <c r="G134" s="48"/>
      <c r="H134" s="48"/>
      <c r="AQ134" s="48"/>
      <c r="AR134" s="48"/>
      <c r="AS134" s="48"/>
      <c r="AT134" s="48"/>
      <c r="AU134" s="48"/>
      <c r="AV134" s="48"/>
      <c r="AW134" s="48"/>
      <c r="AX134" s="48"/>
      <c r="AY134" s="48"/>
      <c r="AZ134" s="48"/>
      <c r="BA134" s="48"/>
      <c r="BB134" s="48"/>
      <c r="BC134" s="48"/>
      <c r="BD134" s="48"/>
      <c r="BE134" s="48"/>
      <c r="BF134" s="48"/>
      <c r="BG134" s="48"/>
      <c r="BH134" s="48"/>
      <c r="BI134" s="48"/>
      <c r="BJ134" s="48"/>
      <c r="BK134" s="48"/>
      <c r="BL134" s="48"/>
      <c r="BM134" s="48"/>
    </row>
    <row r="135" spans="1:65" x14ac:dyDescent="0.25">
      <c r="B135" s="48"/>
      <c r="C135" s="48"/>
      <c r="D135" s="48"/>
      <c r="E135" s="48"/>
      <c r="F135" s="48"/>
      <c r="G135" s="48"/>
      <c r="H135" s="48"/>
      <c r="AQ135" s="48"/>
      <c r="AR135" s="48"/>
      <c r="AS135" s="48"/>
      <c r="AT135" s="48"/>
      <c r="AU135" s="48"/>
      <c r="AV135" s="48"/>
      <c r="AW135" s="48"/>
      <c r="AX135" s="48"/>
      <c r="AY135" s="48"/>
      <c r="AZ135" s="48"/>
      <c r="BA135" s="48"/>
      <c r="BB135" s="48"/>
      <c r="BC135" s="48"/>
      <c r="BD135" s="48"/>
      <c r="BE135" s="48"/>
      <c r="BF135" s="48"/>
      <c r="BG135" s="48"/>
      <c r="BH135" s="48"/>
      <c r="BI135" s="48"/>
      <c r="BJ135" s="48"/>
      <c r="BK135" s="48"/>
      <c r="BL135" s="48"/>
      <c r="BM135" s="48"/>
    </row>
    <row r="136" spans="1:65" x14ac:dyDescent="0.25">
      <c r="B136" s="48"/>
      <c r="C136" s="48"/>
      <c r="D136" s="48"/>
      <c r="E136" s="48"/>
      <c r="F136" s="48"/>
      <c r="G136" s="48"/>
      <c r="H136" s="48"/>
      <c r="AQ136" s="48"/>
      <c r="AR136" s="48"/>
      <c r="AS136" s="48"/>
      <c r="AT136" s="48"/>
      <c r="AU136" s="48"/>
      <c r="AV136" s="48"/>
      <c r="AW136" s="48"/>
      <c r="AX136" s="48"/>
      <c r="AY136" s="48"/>
      <c r="AZ136" s="48"/>
      <c r="BA136" s="48"/>
      <c r="BB136" s="48"/>
      <c r="BC136" s="48"/>
      <c r="BD136" s="48"/>
      <c r="BE136" s="48"/>
      <c r="BF136" s="48"/>
      <c r="BG136" s="48"/>
      <c r="BH136" s="48"/>
      <c r="BI136" s="48"/>
      <c r="BJ136" s="48"/>
      <c r="BK136" s="48"/>
      <c r="BL136" s="48"/>
      <c r="BM136" s="48"/>
    </row>
  </sheetData>
  <mergeCells count="10">
    <mergeCell ref="AU1:BD1"/>
    <mergeCell ref="AH1:AI1"/>
    <mergeCell ref="AJ1:AK1"/>
    <mergeCell ref="T1:X1"/>
    <mergeCell ref="AB1:AD1"/>
    <mergeCell ref="B1:F1"/>
    <mergeCell ref="J1:K1"/>
    <mergeCell ref="L1:M1"/>
    <mergeCell ref="O1:P1"/>
    <mergeCell ref="Q1:R1"/>
  </mergeCells>
  <dataValidations count="1">
    <dataValidation type="list" allowBlank="1" showInputMessage="1" showErrorMessage="1" sqref="M30 H30:I30 K30 AH30:AP30 Q30:R30 V30:AB30">
      <formula1>_SRP2</formula1>
    </dataValidation>
  </dataValidations>
  <hyperlinks>
    <hyperlink ref="D3:D4" location="IDOs!C45" display="IDOs!C45"/>
    <hyperlink ref="D12" location="IDOs!C46" display="IDOs!C46"/>
    <hyperlink ref="D13" location="IDOs!C46" display="IDOs!C46"/>
    <hyperlink ref="D24" location="IDOs!C57" display="IDOs!C57"/>
    <hyperlink ref="D44" location="IDOs!C59" display="IDOs!C59"/>
    <hyperlink ref="D63" location="IDOs!C60" display="IDOs!C60"/>
    <hyperlink ref="D44:D48" location="IDOs!C60" display="IDOs!C60"/>
    <hyperlink ref="D65" location="IDOs!C62" display="IDOs!C62"/>
    <hyperlink ref="D67" location="IDOs!C63" display="IDOs!C63"/>
    <hyperlink ref="D72" location="IDOs!C68" display="IDOs!C68"/>
    <hyperlink ref="D59:D61" location="IDOs!C68" display="IDOs!C68"/>
    <hyperlink ref="D9" location="IDOs!C45" display="IDOs!C45"/>
    <hyperlink ref="D14" location="IDOs!C46" display="IDOs!C46"/>
    <hyperlink ref="D55" location="IDOs!C59" display="IDOs!C59"/>
    <hyperlink ref="D3" location="IDOs!C45" display="IDOs!C45"/>
    <hyperlink ref="D4" location="IDOs!C45" display="IDOs!C45"/>
    <hyperlink ref="D66:D67" location="IDOs!C45" display="IDOs!C45"/>
    <hyperlink ref="D10" location="IDOs!C46" display="IDOs!C46"/>
    <hyperlink ref="D15" location="IDOs!C50" display="IDOs!C50"/>
    <hyperlink ref="D68" location="IDOs!C66" display="IDOs!C66"/>
    <hyperlink ref="D69:D70" location="IDOs!C66" display="IDOs!C66"/>
    <hyperlink ref="D71" location="IDOs!C68" display="IDOs!C68"/>
    <hyperlink ref="D77" location="IDOs!C72" display="IDOs!C72"/>
    <hyperlink ref="D87:D91" location="IDOs!C72" display="IDOs!C72"/>
    <hyperlink ref="D83" location="IDOs!C72" display="IDOs!C72"/>
    <hyperlink ref="D88" location="IDOs!C72" display="IDOs!C72"/>
    <hyperlink ref="D79:D82" location="IDOs!C72" display="IDOs!C72"/>
    <hyperlink ref="D84:D86" location="IDOs!C72" display="IDOs!C72"/>
    <hyperlink ref="D92" location="IDOs!C72" display="IDOs!C72"/>
    <hyperlink ref="D102:D111" location="IDOs!C74" display="IDOs!C74"/>
    <hyperlink ref="D105" location="IDOs!C74" display="IDOs!C74"/>
    <hyperlink ref="D115" location="IDOs!C74" display="IDOs!C74"/>
    <hyperlink ref="D113:D118" location="IDOs!C74" display="IDOs!C74"/>
    <hyperlink ref="D99:D120" location="IDOs!C74" display="IDOs!C74"/>
    <hyperlink ref="D127" location="IDOs!C82" display="IDOs!C82"/>
    <hyperlink ref="D125:D126" location="IDOs!C82" display="IDOs!C82"/>
    <hyperlink ref="D122" location="IDOs!C84" display="IDOs!C84"/>
    <hyperlink ref="D128:D132" location="IDOs!C84" display="IDOs!C84"/>
    <hyperlink ref="D133" location="IDOs!C87" display="IDOs!C87"/>
    <hyperlink ref="D16:D20" location="IDOs!C50" display="IDOs!C50"/>
    <hyperlink ref="N1" location="Contact_Name!A1" display="Contact"/>
    <hyperlink ref="P2" location="Organization_Type" display="Code (from list)"/>
    <hyperlink ref="R2" location="Partner_Type" display="Role (from list)"/>
    <hyperlink ref="X2" location="Location_Type" display="Location type (from list)"/>
    <hyperlink ref="Y2" location="AEZ" display="(select from list)"/>
    <hyperlink ref="Z2" location="AES" display="(select from list)"/>
    <hyperlink ref="AA2" location="Domains" display="(select from list)"/>
    <hyperlink ref="AG2" location="Program" display="(select from list)"/>
    <hyperlink ref="AJ2" location="Target_Technology" display="(select from list)"/>
    <hyperlink ref="S27" r:id="rId1"/>
    <hyperlink ref="T2" location="Regions" display="Region(s) (from list)"/>
    <hyperlink ref="I2" location="Status" display="(select from list)"/>
    <hyperlink ref="AH2" location="Key_Develoopment_theme" display="(select from list)"/>
  </hyperlinks>
  <pageMargins left="0.7" right="0.7" top="0.75" bottom="0.75" header="0.3" footer="0.3"/>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34"/>
  <sheetViews>
    <sheetView workbookViewId="0"/>
  </sheetViews>
  <sheetFormatPr defaultRowHeight="15" x14ac:dyDescent="0.25"/>
  <cols>
    <col min="2" max="2" width="59" customWidth="1"/>
    <col min="3" max="3" width="36.28515625" customWidth="1"/>
    <col min="4" max="4" width="18.28515625" style="71" bestFit="1" customWidth="1"/>
    <col min="5" max="5" width="18.28515625" customWidth="1"/>
    <col min="6" max="6" width="39.28515625" customWidth="1"/>
    <col min="8" max="8" width="20.42578125" customWidth="1"/>
  </cols>
  <sheetData>
    <row r="1" spans="1:9" ht="21" customHeight="1" thickBot="1" x14ac:dyDescent="0.3">
      <c r="A1" s="63" t="s">
        <v>562</v>
      </c>
      <c r="B1" s="231" t="s">
        <v>543</v>
      </c>
      <c r="C1" s="232"/>
      <c r="D1" s="232"/>
      <c r="E1" s="232"/>
      <c r="F1" s="232"/>
      <c r="G1" s="232"/>
      <c r="H1" s="232"/>
      <c r="I1" s="232"/>
    </row>
    <row r="2" spans="1:9" ht="15" customHeight="1" thickBot="1" x14ac:dyDescent="0.3">
      <c r="A2" s="66" t="s">
        <v>536</v>
      </c>
      <c r="B2" s="97" t="s">
        <v>544</v>
      </c>
      <c r="C2" s="52" t="s">
        <v>18</v>
      </c>
      <c r="D2" s="74" t="s">
        <v>19</v>
      </c>
      <c r="E2" s="87" t="s">
        <v>718</v>
      </c>
      <c r="F2" s="89" t="s">
        <v>20</v>
      </c>
      <c r="G2" s="88" t="s">
        <v>719</v>
      </c>
      <c r="H2" s="73" t="s">
        <v>720</v>
      </c>
      <c r="I2" s="73" t="s">
        <v>721</v>
      </c>
    </row>
    <row r="3" spans="1:9" ht="15" customHeight="1" x14ac:dyDescent="0.25">
      <c r="A3" s="23" t="s">
        <v>22</v>
      </c>
      <c r="B3" s="43" t="s">
        <v>623</v>
      </c>
      <c r="C3" s="11" t="s">
        <v>24</v>
      </c>
      <c r="D3" s="76" t="s">
        <v>25</v>
      </c>
      <c r="E3" s="9" t="s">
        <v>722</v>
      </c>
      <c r="F3" s="82" t="s">
        <v>26</v>
      </c>
    </row>
    <row r="4" spans="1:9" ht="15" customHeight="1" x14ac:dyDescent="0.25">
      <c r="A4" s="23" t="s">
        <v>27</v>
      </c>
      <c r="B4" s="43" t="s">
        <v>624</v>
      </c>
      <c r="C4" s="11" t="s">
        <v>29</v>
      </c>
      <c r="D4" s="76" t="s">
        <v>30</v>
      </c>
      <c r="E4" s="9" t="s">
        <v>722</v>
      </c>
      <c r="F4" s="82" t="s">
        <v>31</v>
      </c>
    </row>
    <row r="5" spans="1:9" ht="15" customHeight="1" x14ac:dyDescent="0.25">
      <c r="A5" s="23" t="s">
        <v>33</v>
      </c>
      <c r="B5" s="43" t="s">
        <v>625</v>
      </c>
      <c r="C5" s="11" t="s">
        <v>35</v>
      </c>
      <c r="D5" s="76"/>
      <c r="E5" s="9" t="s">
        <v>723</v>
      </c>
      <c r="F5" s="82" t="s">
        <v>36</v>
      </c>
    </row>
    <row r="6" spans="1:9" ht="15" customHeight="1" x14ac:dyDescent="0.25">
      <c r="A6" s="67" t="s">
        <v>37</v>
      </c>
      <c r="B6" s="43" t="s">
        <v>626</v>
      </c>
      <c r="C6" s="11" t="s">
        <v>39</v>
      </c>
      <c r="D6" s="76"/>
      <c r="E6" s="9" t="s">
        <v>723</v>
      </c>
      <c r="F6" s="82" t="s">
        <v>40</v>
      </c>
    </row>
    <row r="7" spans="1:9" ht="15" customHeight="1" x14ac:dyDescent="0.25">
      <c r="A7" s="23" t="s">
        <v>42</v>
      </c>
      <c r="B7" s="43" t="s">
        <v>627</v>
      </c>
      <c r="C7" s="19" t="s">
        <v>44</v>
      </c>
      <c r="D7" s="75"/>
      <c r="E7" s="9" t="s">
        <v>724</v>
      </c>
      <c r="F7" s="82" t="s">
        <v>45</v>
      </c>
    </row>
    <row r="8" spans="1:9" ht="15" customHeight="1" x14ac:dyDescent="0.25">
      <c r="A8" s="23" t="s">
        <v>47</v>
      </c>
      <c r="B8" s="43" t="s">
        <v>628</v>
      </c>
      <c r="C8" s="11" t="s">
        <v>49</v>
      </c>
      <c r="D8" s="76"/>
      <c r="E8" s="9" t="s">
        <v>725</v>
      </c>
      <c r="F8" s="82" t="s">
        <v>50</v>
      </c>
    </row>
    <row r="9" spans="1:9" ht="15" customHeight="1" x14ac:dyDescent="0.25">
      <c r="A9" s="23" t="s">
        <v>51</v>
      </c>
      <c r="B9" s="43" t="s">
        <v>628</v>
      </c>
      <c r="C9" s="11" t="s">
        <v>49</v>
      </c>
      <c r="D9" s="76"/>
      <c r="E9" s="9" t="s">
        <v>725</v>
      </c>
      <c r="F9" s="82" t="s">
        <v>50</v>
      </c>
    </row>
    <row r="10" spans="1:9" ht="15" customHeight="1" x14ac:dyDescent="0.25">
      <c r="A10" s="23" t="s">
        <v>53</v>
      </c>
      <c r="B10" s="43" t="s">
        <v>629</v>
      </c>
      <c r="C10" s="11" t="s">
        <v>55</v>
      </c>
      <c r="D10" s="76" t="s">
        <v>56</v>
      </c>
      <c r="E10" s="9" t="s">
        <v>722</v>
      </c>
      <c r="F10" s="82" t="s">
        <v>57</v>
      </c>
    </row>
    <row r="11" spans="1:9" s="93" customFormat="1" ht="15" customHeight="1" x14ac:dyDescent="0.25">
      <c r="A11" s="67" t="s">
        <v>58</v>
      </c>
      <c r="B11" s="43" t="s">
        <v>614</v>
      </c>
      <c r="C11" s="76" t="s">
        <v>60</v>
      </c>
      <c r="D11" s="76" t="s">
        <v>61</v>
      </c>
      <c r="E11" s="69" t="s">
        <v>722</v>
      </c>
      <c r="F11" s="91" t="s">
        <v>62</v>
      </c>
    </row>
    <row r="12" spans="1:9" ht="15" customHeight="1" x14ac:dyDescent="0.25">
      <c r="A12" s="23" t="s">
        <v>63</v>
      </c>
      <c r="B12" s="43" t="s">
        <v>630</v>
      </c>
      <c r="C12" s="19" t="s">
        <v>65</v>
      </c>
      <c r="D12" s="75"/>
      <c r="E12" s="9" t="s">
        <v>724</v>
      </c>
      <c r="F12" s="82" t="s">
        <v>66</v>
      </c>
    </row>
    <row r="13" spans="1:9" s="23" customFormat="1" ht="15" customHeight="1" x14ac:dyDescent="0.25">
      <c r="A13" s="23" t="s">
        <v>68</v>
      </c>
      <c r="B13" s="43" t="s">
        <v>631</v>
      </c>
      <c r="C13" s="11" t="s">
        <v>70</v>
      </c>
      <c r="D13" s="76"/>
      <c r="E13" s="9" t="s">
        <v>726</v>
      </c>
      <c r="F13" s="82" t="s">
        <v>71</v>
      </c>
    </row>
    <row r="14" spans="1:9" ht="15" customHeight="1" x14ac:dyDescent="0.25">
      <c r="A14" s="23" t="s">
        <v>72</v>
      </c>
      <c r="B14" s="43" t="s">
        <v>632</v>
      </c>
      <c r="C14" s="11" t="s">
        <v>74</v>
      </c>
      <c r="D14" s="76"/>
      <c r="E14" s="9" t="s">
        <v>725</v>
      </c>
      <c r="F14" s="82" t="s">
        <v>75</v>
      </c>
    </row>
    <row r="15" spans="1:9" ht="15" customHeight="1" x14ac:dyDescent="0.25">
      <c r="A15" s="23" t="s">
        <v>76</v>
      </c>
      <c r="B15" s="43" t="s">
        <v>633</v>
      </c>
      <c r="C15" s="11" t="s">
        <v>77</v>
      </c>
      <c r="D15" s="76" t="s">
        <v>78</v>
      </c>
      <c r="E15" s="9" t="s">
        <v>722</v>
      </c>
      <c r="F15" s="82" t="s">
        <v>79</v>
      </c>
    </row>
    <row r="16" spans="1:9" ht="15" customHeight="1" x14ac:dyDescent="0.25">
      <c r="A16" s="23" t="s">
        <v>80</v>
      </c>
      <c r="B16" s="43" t="s">
        <v>734</v>
      </c>
      <c r="C16" s="11" t="s">
        <v>82</v>
      </c>
      <c r="D16" s="76"/>
      <c r="E16" s="9" t="s">
        <v>723</v>
      </c>
      <c r="F16" s="82" t="s">
        <v>83</v>
      </c>
    </row>
    <row r="17" spans="1:6" ht="15" customHeight="1" x14ac:dyDescent="0.25">
      <c r="A17" s="23" t="s">
        <v>84</v>
      </c>
      <c r="B17" s="43" t="s">
        <v>634</v>
      </c>
      <c r="C17" s="11" t="s">
        <v>86</v>
      </c>
      <c r="D17" s="76"/>
      <c r="E17" s="9" t="s">
        <v>723</v>
      </c>
      <c r="F17" s="82" t="s">
        <v>87</v>
      </c>
    </row>
    <row r="18" spans="1:6" ht="15" customHeight="1" x14ac:dyDescent="0.25">
      <c r="A18" s="23" t="s">
        <v>88</v>
      </c>
      <c r="B18" s="43" t="s">
        <v>635</v>
      </c>
      <c r="C18" s="11" t="s">
        <v>90</v>
      </c>
      <c r="D18" s="76"/>
      <c r="E18" s="9" t="s">
        <v>723</v>
      </c>
      <c r="F18" s="82" t="s">
        <v>91</v>
      </c>
    </row>
    <row r="19" spans="1:6" ht="15" customHeight="1" x14ac:dyDescent="0.25">
      <c r="A19" s="23" t="s">
        <v>92</v>
      </c>
      <c r="B19" s="43" t="s">
        <v>636</v>
      </c>
      <c r="C19" s="11" t="s">
        <v>94</v>
      </c>
      <c r="D19" s="76"/>
      <c r="E19" s="9" t="s">
        <v>723</v>
      </c>
      <c r="F19" s="82" t="s">
        <v>95</v>
      </c>
    </row>
    <row r="20" spans="1:6" ht="15" customHeight="1" x14ac:dyDescent="0.25">
      <c r="A20" s="23" t="s">
        <v>96</v>
      </c>
      <c r="B20" s="43" t="s">
        <v>637</v>
      </c>
      <c r="C20" s="11" t="s">
        <v>98</v>
      </c>
      <c r="D20" s="76"/>
      <c r="E20" s="9" t="s">
        <v>725</v>
      </c>
      <c r="F20" s="82" t="s">
        <v>99</v>
      </c>
    </row>
    <row r="21" spans="1:6" ht="15" customHeight="1" x14ac:dyDescent="0.25">
      <c r="A21" s="23" t="s">
        <v>100</v>
      </c>
      <c r="B21" s="43" t="s">
        <v>638</v>
      </c>
      <c r="C21" s="25" t="s">
        <v>102</v>
      </c>
      <c r="D21" s="76" t="s">
        <v>103</v>
      </c>
      <c r="E21" s="9" t="s">
        <v>722</v>
      </c>
      <c r="F21" s="90" t="s">
        <v>104</v>
      </c>
    </row>
    <row r="22" spans="1:6" ht="15" customHeight="1" x14ac:dyDescent="0.25">
      <c r="A22" s="23" t="s">
        <v>106</v>
      </c>
      <c r="B22" s="43" t="s">
        <v>639</v>
      </c>
      <c r="C22" s="11" t="s">
        <v>108</v>
      </c>
      <c r="D22" s="76"/>
      <c r="E22" s="9" t="s">
        <v>727</v>
      </c>
      <c r="F22" s="82" t="s">
        <v>109</v>
      </c>
    </row>
    <row r="23" spans="1:6" ht="15" customHeight="1" x14ac:dyDescent="0.25">
      <c r="A23" s="23" t="s">
        <v>110</v>
      </c>
      <c r="B23" s="43" t="s">
        <v>640</v>
      </c>
      <c r="C23" s="11" t="s">
        <v>112</v>
      </c>
      <c r="D23" s="76"/>
      <c r="E23" s="9" t="s">
        <v>727</v>
      </c>
      <c r="F23" s="82" t="s">
        <v>113</v>
      </c>
    </row>
    <row r="24" spans="1:6" s="48" customFormat="1" ht="29.25" customHeight="1" x14ac:dyDescent="0.25">
      <c r="A24" s="72" t="s">
        <v>115</v>
      </c>
      <c r="B24" s="43" t="s">
        <v>615</v>
      </c>
      <c r="C24" s="25" t="s">
        <v>117</v>
      </c>
      <c r="D24" s="76"/>
      <c r="E24" s="9" t="s">
        <v>728</v>
      </c>
      <c r="F24" s="91" t="s">
        <v>118</v>
      </c>
    </row>
    <row r="25" spans="1:6" ht="15" customHeight="1" x14ac:dyDescent="0.25">
      <c r="A25" s="23" t="s">
        <v>119</v>
      </c>
      <c r="B25" s="43" t="s">
        <v>641</v>
      </c>
      <c r="C25" s="11" t="s">
        <v>121</v>
      </c>
      <c r="D25" s="76"/>
      <c r="E25" s="9" t="s">
        <v>728</v>
      </c>
      <c r="F25" s="82" t="s">
        <v>122</v>
      </c>
    </row>
    <row r="26" spans="1:6" ht="15" customHeight="1" x14ac:dyDescent="0.25">
      <c r="A26" s="23" t="s">
        <v>123</v>
      </c>
      <c r="B26" s="43" t="s">
        <v>642</v>
      </c>
      <c r="C26" s="11" t="s">
        <v>125</v>
      </c>
      <c r="D26" s="76"/>
      <c r="E26" s="9" t="s">
        <v>728</v>
      </c>
      <c r="F26" s="82" t="s">
        <v>126</v>
      </c>
    </row>
    <row r="27" spans="1:6" ht="25.5" customHeight="1" x14ac:dyDescent="0.25">
      <c r="A27" s="23" t="s">
        <v>127</v>
      </c>
      <c r="B27" s="43" t="s">
        <v>643</v>
      </c>
      <c r="C27" s="11" t="s">
        <v>129</v>
      </c>
      <c r="D27" s="76"/>
      <c r="E27" s="9" t="s">
        <v>728</v>
      </c>
      <c r="F27" s="82" t="s">
        <v>130</v>
      </c>
    </row>
    <row r="28" spans="1:6" ht="15" customHeight="1" x14ac:dyDescent="0.25">
      <c r="A28" s="23" t="s">
        <v>131</v>
      </c>
      <c r="B28" s="43" t="s">
        <v>644</v>
      </c>
      <c r="C28" s="11" t="s">
        <v>133</v>
      </c>
      <c r="D28" s="76" t="s">
        <v>134</v>
      </c>
      <c r="E28" s="9" t="s">
        <v>722</v>
      </c>
      <c r="F28" s="82" t="s">
        <v>135</v>
      </c>
    </row>
    <row r="29" spans="1:6" ht="15" customHeight="1" x14ac:dyDescent="0.25">
      <c r="A29" s="23" t="s">
        <v>136</v>
      </c>
      <c r="B29" s="43" t="s">
        <v>645</v>
      </c>
      <c r="C29" s="11" t="s">
        <v>138</v>
      </c>
      <c r="D29" s="76"/>
      <c r="E29" s="9" t="s">
        <v>727</v>
      </c>
      <c r="F29" s="82" t="s">
        <v>139</v>
      </c>
    </row>
    <row r="30" spans="1:6" ht="15" customHeight="1" x14ac:dyDescent="0.25">
      <c r="A30" s="23" t="s">
        <v>140</v>
      </c>
      <c r="B30" s="43" t="s">
        <v>646</v>
      </c>
      <c r="C30" s="11" t="s">
        <v>142</v>
      </c>
      <c r="D30" s="76"/>
      <c r="E30" s="9" t="s">
        <v>727</v>
      </c>
      <c r="F30" s="82" t="s">
        <v>143</v>
      </c>
    </row>
    <row r="31" spans="1:6" ht="15" customHeight="1" x14ac:dyDescent="0.25">
      <c r="A31" s="23" t="s">
        <v>144</v>
      </c>
      <c r="B31" s="43" t="s">
        <v>647</v>
      </c>
      <c r="C31" s="11" t="s">
        <v>146</v>
      </c>
      <c r="D31" s="76"/>
      <c r="E31" s="9" t="s">
        <v>727</v>
      </c>
      <c r="F31" s="82" t="s">
        <v>147</v>
      </c>
    </row>
    <row r="32" spans="1:6" ht="15" customHeight="1" x14ac:dyDescent="0.25">
      <c r="A32" s="23" t="s">
        <v>148</v>
      </c>
      <c r="B32" s="43" t="s">
        <v>648</v>
      </c>
      <c r="C32" s="11" t="s">
        <v>150</v>
      </c>
      <c r="D32" s="76"/>
      <c r="E32" s="9" t="s">
        <v>727</v>
      </c>
      <c r="F32" s="82" t="s">
        <v>151</v>
      </c>
    </row>
    <row r="33" spans="1:6" ht="27" customHeight="1" x14ac:dyDescent="0.25">
      <c r="A33" s="23" t="s">
        <v>152</v>
      </c>
      <c r="B33" s="43" t="s">
        <v>649</v>
      </c>
      <c r="C33" s="11" t="s">
        <v>154</v>
      </c>
      <c r="D33" s="76"/>
      <c r="E33" s="9" t="s">
        <v>727</v>
      </c>
      <c r="F33" s="82" t="s">
        <v>155</v>
      </c>
    </row>
    <row r="34" spans="1:6" ht="15" customHeight="1" x14ac:dyDescent="0.25">
      <c r="A34" s="23" t="s">
        <v>156</v>
      </c>
      <c r="B34" s="43" t="s">
        <v>650</v>
      </c>
      <c r="C34" s="11" t="s">
        <v>158</v>
      </c>
      <c r="D34" s="76"/>
      <c r="E34" s="9" t="s">
        <v>727</v>
      </c>
      <c r="F34" s="82" t="s">
        <v>159</v>
      </c>
    </row>
    <row r="35" spans="1:6" ht="15" customHeight="1" x14ac:dyDescent="0.25">
      <c r="A35" s="23" t="s">
        <v>161</v>
      </c>
      <c r="B35" s="43" t="s">
        <v>651</v>
      </c>
      <c r="C35" s="11" t="s">
        <v>163</v>
      </c>
      <c r="D35" s="76"/>
      <c r="E35" s="20" t="s">
        <v>729</v>
      </c>
      <c r="F35" s="82" t="s">
        <v>164</v>
      </c>
    </row>
    <row r="36" spans="1:6" ht="15" customHeight="1" x14ac:dyDescent="0.25">
      <c r="A36" s="23" t="s">
        <v>165</v>
      </c>
      <c r="B36" s="43" t="s">
        <v>652</v>
      </c>
      <c r="C36" s="11" t="s">
        <v>167</v>
      </c>
      <c r="D36" s="76"/>
      <c r="E36" s="9" t="s">
        <v>723</v>
      </c>
      <c r="F36" s="82" t="s">
        <v>168</v>
      </c>
    </row>
    <row r="37" spans="1:6" ht="15" customHeight="1" x14ac:dyDescent="0.25">
      <c r="A37" s="23" t="s">
        <v>169</v>
      </c>
      <c r="B37" s="43" t="s">
        <v>653</v>
      </c>
      <c r="C37" s="29" t="s">
        <v>171</v>
      </c>
      <c r="D37" s="78"/>
      <c r="E37" s="9" t="s">
        <v>723</v>
      </c>
      <c r="F37" s="82" t="s">
        <v>172</v>
      </c>
    </row>
    <row r="38" spans="1:6" ht="15" customHeight="1" x14ac:dyDescent="0.25">
      <c r="A38" s="23" t="s">
        <v>173</v>
      </c>
      <c r="B38" s="43" t="s">
        <v>654</v>
      </c>
      <c r="C38" s="11" t="s">
        <v>175</v>
      </c>
      <c r="D38" s="76"/>
      <c r="E38" s="9" t="s">
        <v>723</v>
      </c>
      <c r="F38" s="82" t="s">
        <v>176</v>
      </c>
    </row>
    <row r="39" spans="1:6" ht="15" customHeight="1" x14ac:dyDescent="0.25">
      <c r="A39" s="23" t="s">
        <v>177</v>
      </c>
      <c r="B39" s="43" t="s">
        <v>655</v>
      </c>
      <c r="C39" s="11" t="s">
        <v>179</v>
      </c>
      <c r="D39" s="76"/>
      <c r="E39" s="9" t="s">
        <v>723</v>
      </c>
      <c r="F39" s="82" t="s">
        <v>180</v>
      </c>
    </row>
    <row r="40" spans="1:6" ht="15" customHeight="1" x14ac:dyDescent="0.25">
      <c r="A40" s="23" t="s">
        <v>181</v>
      </c>
      <c r="B40" s="43" t="s">
        <v>627</v>
      </c>
      <c r="C40" s="19" t="s">
        <v>44</v>
      </c>
      <c r="D40" s="75"/>
      <c r="E40" s="9" t="s">
        <v>724</v>
      </c>
      <c r="F40" s="82" t="s">
        <v>45</v>
      </c>
    </row>
    <row r="41" spans="1:6" ht="15" customHeight="1" x14ac:dyDescent="0.25">
      <c r="A41" s="23" t="s">
        <v>183</v>
      </c>
      <c r="B41" s="43" t="s">
        <v>656</v>
      </c>
      <c r="C41" s="11" t="s">
        <v>185</v>
      </c>
      <c r="D41" s="76"/>
      <c r="E41" s="9" t="s">
        <v>726</v>
      </c>
      <c r="F41" s="82" t="s">
        <v>186</v>
      </c>
    </row>
    <row r="42" spans="1:6" ht="15" customHeight="1" x14ac:dyDescent="0.25">
      <c r="A42" s="23" t="s">
        <v>187</v>
      </c>
      <c r="B42" s="43" t="s">
        <v>657</v>
      </c>
      <c r="C42" s="11" t="s">
        <v>189</v>
      </c>
      <c r="D42" s="76"/>
      <c r="E42" s="9" t="s">
        <v>726</v>
      </c>
      <c r="F42" s="82" t="s">
        <v>71</v>
      </c>
    </row>
    <row r="43" spans="1:6" ht="15" customHeight="1" x14ac:dyDescent="0.25">
      <c r="A43" s="23" t="s">
        <v>190</v>
      </c>
      <c r="B43" s="43" t="s">
        <v>658</v>
      </c>
      <c r="C43" s="11" t="s">
        <v>192</v>
      </c>
      <c r="D43" s="76"/>
      <c r="E43" s="9" t="s">
        <v>726</v>
      </c>
      <c r="F43" s="82" t="s">
        <v>193</v>
      </c>
    </row>
    <row r="44" spans="1:6" ht="15" customHeight="1" x14ac:dyDescent="0.25">
      <c r="A44" s="23" t="s">
        <v>194</v>
      </c>
      <c r="B44" s="43" t="s">
        <v>659</v>
      </c>
      <c r="C44" s="11" t="s">
        <v>196</v>
      </c>
      <c r="D44" s="76"/>
      <c r="E44" s="9" t="s">
        <v>728</v>
      </c>
      <c r="F44" s="82" t="s">
        <v>197</v>
      </c>
    </row>
    <row r="45" spans="1:6" ht="15" customHeight="1" x14ac:dyDescent="0.25">
      <c r="A45" s="23" t="s">
        <v>198</v>
      </c>
      <c r="B45" s="43" t="s">
        <v>659</v>
      </c>
      <c r="C45" s="11" t="s">
        <v>196</v>
      </c>
      <c r="D45" s="76"/>
      <c r="E45" s="9" t="s">
        <v>728</v>
      </c>
      <c r="F45" s="82" t="s">
        <v>197</v>
      </c>
    </row>
    <row r="46" spans="1:6" ht="15" customHeight="1" x14ac:dyDescent="0.25">
      <c r="A46" s="23" t="s">
        <v>200</v>
      </c>
      <c r="B46" s="43" t="s">
        <v>660</v>
      </c>
      <c r="C46" s="11" t="s">
        <v>202</v>
      </c>
      <c r="D46" s="76"/>
      <c r="E46" s="9" t="s">
        <v>728</v>
      </c>
      <c r="F46" s="82" t="s">
        <v>203</v>
      </c>
    </row>
    <row r="47" spans="1:6" ht="26.25" customHeight="1" x14ac:dyDescent="0.25">
      <c r="A47" s="23" t="s">
        <v>204</v>
      </c>
      <c r="B47" s="43" t="s">
        <v>661</v>
      </c>
      <c r="C47" s="11" t="s">
        <v>206</v>
      </c>
      <c r="D47" s="76"/>
      <c r="E47" s="9" t="s">
        <v>728</v>
      </c>
      <c r="F47" s="82" t="s">
        <v>207</v>
      </c>
    </row>
    <row r="48" spans="1:6" ht="26.25" customHeight="1" x14ac:dyDescent="0.25">
      <c r="A48" s="23" t="s">
        <v>208</v>
      </c>
      <c r="B48" s="43" t="s">
        <v>662</v>
      </c>
      <c r="C48" s="11" t="s">
        <v>210</v>
      </c>
      <c r="D48" s="76"/>
      <c r="E48" s="9" t="s">
        <v>728</v>
      </c>
      <c r="F48" s="82" t="s">
        <v>211</v>
      </c>
    </row>
    <row r="49" spans="1:6" ht="26.25" customHeight="1" x14ac:dyDescent="0.25">
      <c r="A49" s="23" t="s">
        <v>212</v>
      </c>
      <c r="B49" s="43" t="s">
        <v>663</v>
      </c>
      <c r="C49" s="11" t="s">
        <v>214</v>
      </c>
      <c r="D49" s="76"/>
      <c r="E49" s="9" t="s">
        <v>728</v>
      </c>
      <c r="F49" s="82" t="s">
        <v>215</v>
      </c>
    </row>
    <row r="50" spans="1:6" ht="15" customHeight="1" x14ac:dyDescent="0.25">
      <c r="A50" s="23" t="s">
        <v>216</v>
      </c>
      <c r="B50" s="43" t="s">
        <v>735</v>
      </c>
      <c r="C50" s="11" t="s">
        <v>218</v>
      </c>
      <c r="D50" s="76"/>
      <c r="E50" s="9" t="s">
        <v>727</v>
      </c>
      <c r="F50" s="82" t="s">
        <v>219</v>
      </c>
    </row>
    <row r="51" spans="1:6" ht="38.25" customHeight="1" x14ac:dyDescent="0.25">
      <c r="A51" s="23" t="s">
        <v>220</v>
      </c>
      <c r="B51" s="43" t="s">
        <v>739</v>
      </c>
      <c r="C51" s="11" t="s">
        <v>222</v>
      </c>
      <c r="D51" s="76"/>
      <c r="E51" s="9" t="s">
        <v>727</v>
      </c>
      <c r="F51" s="82" t="s">
        <v>223</v>
      </c>
    </row>
    <row r="52" spans="1:6" ht="15" customHeight="1" x14ac:dyDescent="0.25">
      <c r="A52" s="23" t="s">
        <v>224</v>
      </c>
      <c r="B52" s="43" t="s">
        <v>630</v>
      </c>
      <c r="C52" s="19" t="s">
        <v>65</v>
      </c>
      <c r="D52" s="75"/>
      <c r="E52" s="9" t="s">
        <v>724</v>
      </c>
      <c r="F52" s="82" t="s">
        <v>66</v>
      </c>
    </row>
    <row r="53" spans="1:6" ht="15" customHeight="1" x14ac:dyDescent="0.25">
      <c r="A53" s="23" t="s">
        <v>226</v>
      </c>
      <c r="B53" s="43" t="s">
        <v>665</v>
      </c>
      <c r="C53" s="32" t="s">
        <v>228</v>
      </c>
      <c r="D53" s="75"/>
      <c r="E53" s="9" t="s">
        <v>724</v>
      </c>
      <c r="F53" s="90" t="s">
        <v>229</v>
      </c>
    </row>
    <row r="54" spans="1:6" ht="15" customHeight="1" x14ac:dyDescent="0.25">
      <c r="A54" s="23" t="s">
        <v>230</v>
      </c>
      <c r="B54" s="43" t="s">
        <v>666</v>
      </c>
      <c r="C54" s="11" t="s">
        <v>232</v>
      </c>
      <c r="D54" s="76"/>
      <c r="E54" s="9" t="s">
        <v>726</v>
      </c>
      <c r="F54" s="82" t="s">
        <v>233</v>
      </c>
    </row>
    <row r="55" spans="1:6" ht="15" customHeight="1" x14ac:dyDescent="0.25">
      <c r="A55" s="23" t="s">
        <v>234</v>
      </c>
      <c r="B55" s="43" t="s">
        <v>667</v>
      </c>
      <c r="C55" s="11" t="s">
        <v>236</v>
      </c>
      <c r="D55" s="76"/>
      <c r="E55" s="9" t="s">
        <v>725</v>
      </c>
      <c r="F55" s="82" t="s">
        <v>237</v>
      </c>
    </row>
    <row r="56" spans="1:6" ht="15" customHeight="1" x14ac:dyDescent="0.25">
      <c r="A56" s="23" t="s">
        <v>238</v>
      </c>
      <c r="B56" s="43" t="s">
        <v>668</v>
      </c>
      <c r="C56" s="11" t="s">
        <v>240</v>
      </c>
      <c r="D56" s="76"/>
      <c r="E56" s="9" t="s">
        <v>728</v>
      </c>
      <c r="F56" s="82" t="s">
        <v>241</v>
      </c>
    </row>
    <row r="57" spans="1:6" ht="15" customHeight="1" x14ac:dyDescent="0.25">
      <c r="A57" s="23" t="s">
        <v>243</v>
      </c>
      <c r="B57" s="43" t="s">
        <v>669</v>
      </c>
      <c r="C57" s="11" t="s">
        <v>245</v>
      </c>
      <c r="D57" s="76"/>
      <c r="E57" s="9" t="s">
        <v>730</v>
      </c>
      <c r="F57" s="82" t="s">
        <v>246</v>
      </c>
    </row>
    <row r="58" spans="1:6" ht="15" customHeight="1" x14ac:dyDescent="0.25">
      <c r="A58" s="23" t="s">
        <v>247</v>
      </c>
      <c r="B58" s="43" t="s">
        <v>670</v>
      </c>
      <c r="C58" s="11" t="s">
        <v>249</v>
      </c>
      <c r="D58" s="76"/>
      <c r="E58" s="9" t="s">
        <v>730</v>
      </c>
      <c r="F58" s="82" t="s">
        <v>250</v>
      </c>
    </row>
    <row r="59" spans="1:6" ht="15" customHeight="1" x14ac:dyDescent="0.25">
      <c r="A59" s="23" t="s">
        <v>251</v>
      </c>
      <c r="B59" s="43" t="s">
        <v>671</v>
      </c>
      <c r="C59" s="11" t="s">
        <v>253</v>
      </c>
      <c r="D59" s="76"/>
      <c r="E59" s="9" t="s">
        <v>730</v>
      </c>
      <c r="F59" s="82" t="s">
        <v>254</v>
      </c>
    </row>
    <row r="60" spans="1:6" ht="15" customHeight="1" x14ac:dyDescent="0.25">
      <c r="A60" s="23" t="s">
        <v>255</v>
      </c>
      <c r="B60" s="43" t="s">
        <v>672</v>
      </c>
      <c r="C60" s="11" t="s">
        <v>257</v>
      </c>
      <c r="D60" s="76"/>
      <c r="E60" s="9" t="s">
        <v>730</v>
      </c>
      <c r="F60" s="82" t="s">
        <v>258</v>
      </c>
    </row>
    <row r="61" spans="1:6" ht="15" customHeight="1" x14ac:dyDescent="0.25">
      <c r="A61" s="23" t="s">
        <v>259</v>
      </c>
      <c r="B61" s="43" t="s">
        <v>673</v>
      </c>
      <c r="C61" s="11" t="s">
        <v>261</v>
      </c>
      <c r="D61" s="76"/>
      <c r="E61" s="9" t="s">
        <v>730</v>
      </c>
      <c r="F61" s="82" t="s">
        <v>250</v>
      </c>
    </row>
    <row r="62" spans="1:6" ht="15" customHeight="1" x14ac:dyDescent="0.25">
      <c r="A62" s="23" t="s">
        <v>262</v>
      </c>
      <c r="B62" s="43" t="s">
        <v>674</v>
      </c>
      <c r="C62" s="11" t="s">
        <v>264</v>
      </c>
      <c r="D62" s="76"/>
      <c r="E62" s="9" t="s">
        <v>730</v>
      </c>
      <c r="F62" s="82" t="s">
        <v>265</v>
      </c>
    </row>
    <row r="63" spans="1:6" ht="29.25" customHeight="1" x14ac:dyDescent="0.25">
      <c r="A63" s="23" t="s">
        <v>266</v>
      </c>
      <c r="B63" s="43" t="s">
        <v>740</v>
      </c>
      <c r="C63" s="11" t="s">
        <v>268</v>
      </c>
      <c r="D63" s="76"/>
      <c r="E63" s="9" t="s">
        <v>727</v>
      </c>
      <c r="F63" s="82" t="s">
        <v>269</v>
      </c>
    </row>
    <row r="64" spans="1:6" ht="18" customHeight="1" x14ac:dyDescent="0.25">
      <c r="A64" s="23" t="s">
        <v>270</v>
      </c>
      <c r="B64" s="43" t="s">
        <v>675</v>
      </c>
      <c r="C64" s="11" t="s">
        <v>272</v>
      </c>
      <c r="D64" s="76"/>
      <c r="E64" s="9" t="s">
        <v>725</v>
      </c>
      <c r="F64" s="82" t="s">
        <v>273</v>
      </c>
    </row>
    <row r="65" spans="1:6" ht="15" customHeight="1" x14ac:dyDescent="0.25">
      <c r="A65" s="23" t="s">
        <v>275</v>
      </c>
      <c r="B65" s="43" t="s">
        <v>676</v>
      </c>
      <c r="C65" s="11" t="s">
        <v>277</v>
      </c>
      <c r="D65" s="76"/>
      <c r="E65" s="9" t="s">
        <v>731</v>
      </c>
      <c r="F65" s="82" t="s">
        <v>278</v>
      </c>
    </row>
    <row r="66" spans="1:6" ht="15" customHeight="1" x14ac:dyDescent="0.25">
      <c r="A66" s="23" t="s">
        <v>279</v>
      </c>
      <c r="B66" s="43" t="s">
        <v>677</v>
      </c>
      <c r="C66" s="11" t="s">
        <v>112</v>
      </c>
      <c r="D66" s="76" t="s">
        <v>281</v>
      </c>
      <c r="E66" s="9" t="s">
        <v>722</v>
      </c>
      <c r="F66" s="82" t="s">
        <v>113</v>
      </c>
    </row>
    <row r="67" spans="1:6" ht="15" customHeight="1" x14ac:dyDescent="0.25">
      <c r="A67" s="23" t="s">
        <v>282</v>
      </c>
      <c r="B67" s="43" t="s">
        <v>678</v>
      </c>
      <c r="C67" s="11" t="s">
        <v>284</v>
      </c>
      <c r="D67" s="76"/>
      <c r="E67" s="9" t="s">
        <v>726</v>
      </c>
      <c r="F67" s="82" t="s">
        <v>285</v>
      </c>
    </row>
    <row r="68" spans="1:6" ht="15" customHeight="1" x14ac:dyDescent="0.25">
      <c r="A68" s="23" t="s">
        <v>286</v>
      </c>
      <c r="B68" s="43" t="s">
        <v>679</v>
      </c>
      <c r="C68" s="11" t="s">
        <v>288</v>
      </c>
      <c r="D68" s="76" t="s">
        <v>289</v>
      </c>
      <c r="E68" s="9" t="s">
        <v>722</v>
      </c>
      <c r="F68" s="82" t="s">
        <v>290</v>
      </c>
    </row>
    <row r="69" spans="1:6" ht="15" customHeight="1" x14ac:dyDescent="0.25">
      <c r="A69" s="23" t="s">
        <v>291</v>
      </c>
      <c r="B69" s="43" t="s">
        <v>679</v>
      </c>
      <c r="C69" s="11" t="s">
        <v>288</v>
      </c>
      <c r="D69" s="76" t="s">
        <v>289</v>
      </c>
      <c r="E69" s="9" t="s">
        <v>722</v>
      </c>
      <c r="F69" s="82" t="s">
        <v>290</v>
      </c>
    </row>
    <row r="70" spans="1:6" ht="15" customHeight="1" x14ac:dyDescent="0.25">
      <c r="A70" s="23" t="s">
        <v>293</v>
      </c>
      <c r="B70" s="43" t="s">
        <v>680</v>
      </c>
      <c r="C70" s="11" t="s">
        <v>295</v>
      </c>
      <c r="D70" s="76" t="s">
        <v>296</v>
      </c>
      <c r="E70" s="9" t="s">
        <v>722</v>
      </c>
      <c r="F70" s="82" t="s">
        <v>297</v>
      </c>
    </row>
    <row r="71" spans="1:6" s="48" customFormat="1" ht="24.75" customHeight="1" x14ac:dyDescent="0.25">
      <c r="A71" s="72" t="s">
        <v>298</v>
      </c>
      <c r="B71" s="43" t="s">
        <v>616</v>
      </c>
      <c r="C71" s="25" t="s">
        <v>300</v>
      </c>
      <c r="D71" s="76" t="s">
        <v>301</v>
      </c>
      <c r="E71" s="9" t="s">
        <v>722</v>
      </c>
      <c r="F71" s="91" t="s">
        <v>302</v>
      </c>
    </row>
    <row r="72" spans="1:6" ht="15" customHeight="1" x14ac:dyDescent="0.25">
      <c r="A72" s="23" t="s">
        <v>303</v>
      </c>
      <c r="B72" s="43" t="s">
        <v>681</v>
      </c>
      <c r="C72" s="11" t="s">
        <v>305</v>
      </c>
      <c r="D72" s="76"/>
      <c r="E72" s="9" t="s">
        <v>724</v>
      </c>
      <c r="F72" s="82" t="s">
        <v>306</v>
      </c>
    </row>
    <row r="73" spans="1:6" ht="15" customHeight="1" x14ac:dyDescent="0.25">
      <c r="A73" s="23" t="s">
        <v>307</v>
      </c>
      <c r="B73" s="43" t="s">
        <v>682</v>
      </c>
      <c r="C73" s="11" t="s">
        <v>309</v>
      </c>
      <c r="D73" s="76"/>
      <c r="E73" s="9" t="s">
        <v>724</v>
      </c>
      <c r="F73" s="82" t="s">
        <v>310</v>
      </c>
    </row>
    <row r="74" spans="1:6" ht="15" customHeight="1" x14ac:dyDescent="0.25">
      <c r="A74" s="23" t="s">
        <v>311</v>
      </c>
      <c r="B74" s="43" t="s">
        <v>682</v>
      </c>
      <c r="C74" s="11" t="s">
        <v>309</v>
      </c>
      <c r="D74" s="76"/>
      <c r="E74" s="9" t="s">
        <v>724</v>
      </c>
      <c r="F74" s="82" t="s">
        <v>310</v>
      </c>
    </row>
    <row r="75" spans="1:6" ht="15" customHeight="1" x14ac:dyDescent="0.25">
      <c r="A75" s="23" t="s">
        <v>313</v>
      </c>
      <c r="B75" s="43" t="s">
        <v>666</v>
      </c>
      <c r="C75" s="11" t="s">
        <v>232</v>
      </c>
      <c r="D75" s="76"/>
      <c r="E75" s="9" t="s">
        <v>726</v>
      </c>
      <c r="F75" s="82" t="s">
        <v>233</v>
      </c>
    </row>
    <row r="76" spans="1:6" ht="15" customHeight="1" x14ac:dyDescent="0.25">
      <c r="A76" s="23" t="s">
        <v>315</v>
      </c>
      <c r="B76" s="43" t="s">
        <v>683</v>
      </c>
      <c r="C76" s="20" t="s">
        <v>317</v>
      </c>
      <c r="D76" s="69"/>
      <c r="E76" s="9" t="s">
        <v>725</v>
      </c>
      <c r="F76" s="82" t="s">
        <v>50</v>
      </c>
    </row>
    <row r="77" spans="1:6" ht="15" customHeight="1" x14ac:dyDescent="0.25">
      <c r="A77" s="23" t="s">
        <v>318</v>
      </c>
      <c r="B77" s="43" t="s">
        <v>684</v>
      </c>
      <c r="C77" s="20" t="s">
        <v>320</v>
      </c>
      <c r="D77" s="69"/>
      <c r="E77" s="9" t="s">
        <v>731</v>
      </c>
      <c r="F77" s="82" t="s">
        <v>321</v>
      </c>
    </row>
    <row r="78" spans="1:6" ht="15" customHeight="1" x14ac:dyDescent="0.25">
      <c r="A78" s="23" t="s">
        <v>322</v>
      </c>
      <c r="B78" s="43" t="s">
        <v>685</v>
      </c>
      <c r="C78" s="11" t="s">
        <v>324</v>
      </c>
      <c r="D78" s="76" t="s">
        <v>325</v>
      </c>
      <c r="E78" s="9" t="s">
        <v>722</v>
      </c>
      <c r="F78" s="82" t="s">
        <v>326</v>
      </c>
    </row>
    <row r="79" spans="1:6" ht="15" customHeight="1" x14ac:dyDescent="0.25">
      <c r="A79" s="23" t="s">
        <v>327</v>
      </c>
      <c r="B79" s="43" t="s">
        <v>685</v>
      </c>
      <c r="C79" s="11" t="s">
        <v>324</v>
      </c>
      <c r="D79" s="76" t="s">
        <v>325</v>
      </c>
      <c r="E79" s="9" t="s">
        <v>722</v>
      </c>
      <c r="F79" s="82" t="s">
        <v>326</v>
      </c>
    </row>
    <row r="80" spans="1:6" ht="15" customHeight="1" x14ac:dyDescent="0.25">
      <c r="A80" s="23" t="s">
        <v>328</v>
      </c>
      <c r="B80" s="43" t="s">
        <v>686</v>
      </c>
      <c r="C80" s="11" t="s">
        <v>330</v>
      </c>
      <c r="D80" s="76" t="s">
        <v>331</v>
      </c>
      <c r="E80" s="9" t="s">
        <v>722</v>
      </c>
      <c r="F80" s="82" t="s">
        <v>332</v>
      </c>
    </row>
    <row r="81" spans="1:6" s="48" customFormat="1" ht="15" customHeight="1" x14ac:dyDescent="0.25">
      <c r="A81" s="72" t="s">
        <v>333</v>
      </c>
      <c r="B81" s="43" t="s">
        <v>618</v>
      </c>
      <c r="C81" s="25" t="s">
        <v>335</v>
      </c>
      <c r="D81" s="76" t="s">
        <v>336</v>
      </c>
      <c r="E81" s="9" t="s">
        <v>722</v>
      </c>
      <c r="F81" s="91" t="s">
        <v>337</v>
      </c>
    </row>
    <row r="82" spans="1:6" ht="15" customHeight="1" x14ac:dyDescent="0.25">
      <c r="A82" s="23" t="s">
        <v>338</v>
      </c>
      <c r="B82" s="43" t="s">
        <v>687</v>
      </c>
      <c r="C82" s="11" t="s">
        <v>340</v>
      </c>
      <c r="D82" s="76" t="s">
        <v>341</v>
      </c>
      <c r="E82" s="9" t="s">
        <v>722</v>
      </c>
      <c r="F82" s="82" t="s">
        <v>342</v>
      </c>
    </row>
    <row r="83" spans="1:6" s="48" customFormat="1" ht="27.75" customHeight="1" x14ac:dyDescent="0.25">
      <c r="A83" s="72" t="s">
        <v>343</v>
      </c>
      <c r="B83" s="43" t="s">
        <v>619</v>
      </c>
      <c r="C83" s="96" t="s">
        <v>345</v>
      </c>
      <c r="D83" s="79" t="s">
        <v>346</v>
      </c>
      <c r="E83" s="9" t="s">
        <v>722</v>
      </c>
      <c r="F83" s="91" t="s">
        <v>347</v>
      </c>
    </row>
    <row r="84" spans="1:6" ht="15" customHeight="1" x14ac:dyDescent="0.25">
      <c r="A84" s="23" t="s">
        <v>348</v>
      </c>
      <c r="B84" s="43" t="s">
        <v>688</v>
      </c>
      <c r="C84" s="29" t="s">
        <v>350</v>
      </c>
      <c r="D84" s="78"/>
      <c r="E84" s="9" t="s">
        <v>723</v>
      </c>
      <c r="F84" s="82" t="s">
        <v>351</v>
      </c>
    </row>
    <row r="85" spans="1:6" ht="15" customHeight="1" x14ac:dyDescent="0.25">
      <c r="A85" s="23" t="s">
        <v>352</v>
      </c>
      <c r="B85" s="43" t="s">
        <v>689</v>
      </c>
      <c r="C85" s="11" t="s">
        <v>354</v>
      </c>
      <c r="D85" s="76"/>
      <c r="E85" s="9" t="s">
        <v>723</v>
      </c>
      <c r="F85" s="82" t="s">
        <v>355</v>
      </c>
    </row>
    <row r="86" spans="1:6" ht="15" customHeight="1" x14ac:dyDescent="0.25">
      <c r="A86" s="23" t="s">
        <v>356</v>
      </c>
      <c r="B86" s="43" t="s">
        <v>690</v>
      </c>
      <c r="C86" s="11" t="s">
        <v>358</v>
      </c>
      <c r="D86" s="76"/>
      <c r="E86" s="9" t="s">
        <v>723</v>
      </c>
      <c r="F86" s="82" t="s">
        <v>359</v>
      </c>
    </row>
    <row r="87" spans="1:6" ht="15" customHeight="1" x14ac:dyDescent="0.25">
      <c r="A87" s="23" t="s">
        <v>360</v>
      </c>
      <c r="B87" s="43" t="s">
        <v>691</v>
      </c>
      <c r="C87" s="11" t="s">
        <v>362</v>
      </c>
      <c r="D87" s="76"/>
      <c r="E87" s="9" t="s">
        <v>723</v>
      </c>
      <c r="F87" s="82" t="s">
        <v>363</v>
      </c>
    </row>
    <row r="88" spans="1:6" ht="15" customHeight="1" x14ac:dyDescent="0.25">
      <c r="A88" s="23" t="s">
        <v>364</v>
      </c>
      <c r="B88" s="43" t="s">
        <v>692</v>
      </c>
      <c r="C88" s="11" t="s">
        <v>366</v>
      </c>
      <c r="D88" s="76"/>
      <c r="E88" s="9" t="s">
        <v>723</v>
      </c>
      <c r="F88" s="82" t="s">
        <v>367</v>
      </c>
    </row>
    <row r="89" spans="1:6" ht="15" customHeight="1" x14ac:dyDescent="0.25">
      <c r="A89" s="23" t="s">
        <v>368</v>
      </c>
      <c r="B89" s="43" t="s">
        <v>693</v>
      </c>
      <c r="C89" s="11" t="s">
        <v>370</v>
      </c>
      <c r="D89" s="76"/>
      <c r="E89" s="9" t="s">
        <v>723</v>
      </c>
      <c r="F89" s="90" t="s">
        <v>371</v>
      </c>
    </row>
    <row r="90" spans="1:6" ht="15" customHeight="1" x14ac:dyDescent="0.25">
      <c r="A90" s="23" t="s">
        <v>372</v>
      </c>
      <c r="B90" s="43" t="s">
        <v>694</v>
      </c>
      <c r="C90" s="29" t="s">
        <v>374</v>
      </c>
      <c r="D90" s="78"/>
      <c r="E90" s="9" t="s">
        <v>723</v>
      </c>
      <c r="F90" s="91" t="s">
        <v>375</v>
      </c>
    </row>
    <row r="91" spans="1:6" ht="15" customHeight="1" x14ac:dyDescent="0.25">
      <c r="A91" s="23" t="s">
        <v>376</v>
      </c>
      <c r="B91" s="43" t="s">
        <v>695</v>
      </c>
      <c r="C91" s="11" t="s">
        <v>378</v>
      </c>
      <c r="D91" s="76"/>
      <c r="E91" s="9" t="s">
        <v>723</v>
      </c>
      <c r="F91" s="90" t="s">
        <v>379</v>
      </c>
    </row>
    <row r="92" spans="1:6" ht="15" customHeight="1" x14ac:dyDescent="0.25">
      <c r="A92" s="23" t="s">
        <v>380</v>
      </c>
      <c r="B92" s="43" t="s">
        <v>688</v>
      </c>
      <c r="C92" s="11" t="s">
        <v>350</v>
      </c>
      <c r="D92" s="76"/>
      <c r="E92" s="9" t="s">
        <v>723</v>
      </c>
      <c r="F92" s="82" t="s">
        <v>351</v>
      </c>
    </row>
    <row r="93" spans="1:6" ht="15" customHeight="1" x14ac:dyDescent="0.25">
      <c r="A93" s="23" t="s">
        <v>382</v>
      </c>
      <c r="B93" s="43" t="s">
        <v>686</v>
      </c>
      <c r="C93" s="11" t="s">
        <v>330</v>
      </c>
      <c r="D93" s="76" t="s">
        <v>331</v>
      </c>
      <c r="E93" s="9" t="s">
        <v>722</v>
      </c>
      <c r="F93" s="82" t="s">
        <v>332</v>
      </c>
    </row>
    <row r="94" spans="1:6" ht="15" customHeight="1" x14ac:dyDescent="0.25">
      <c r="A94" s="23" t="s">
        <v>384</v>
      </c>
      <c r="B94" s="43" t="s">
        <v>696</v>
      </c>
      <c r="C94" s="11" t="s">
        <v>386</v>
      </c>
      <c r="D94" s="76" t="s">
        <v>387</v>
      </c>
      <c r="E94" s="9" t="s">
        <v>722</v>
      </c>
      <c r="F94" s="82" t="s">
        <v>388</v>
      </c>
    </row>
    <row r="95" spans="1:6" ht="15" customHeight="1" x14ac:dyDescent="0.25">
      <c r="A95" s="23" t="s">
        <v>389</v>
      </c>
      <c r="B95" s="43" t="s">
        <v>697</v>
      </c>
      <c r="C95" s="11" t="s">
        <v>392</v>
      </c>
      <c r="D95" s="76" t="s">
        <v>393</v>
      </c>
      <c r="E95" s="9" t="s">
        <v>722</v>
      </c>
      <c r="F95" s="82" t="s">
        <v>394</v>
      </c>
    </row>
    <row r="96" spans="1:6" ht="15" customHeight="1" x14ac:dyDescent="0.25">
      <c r="A96" s="23" t="s">
        <v>395</v>
      </c>
      <c r="B96" s="43" t="s">
        <v>698</v>
      </c>
      <c r="C96" s="11" t="s">
        <v>397</v>
      </c>
      <c r="D96" s="76" t="s">
        <v>398</v>
      </c>
      <c r="E96" s="9" t="s">
        <v>722</v>
      </c>
      <c r="F96" s="82" t="s">
        <v>399</v>
      </c>
    </row>
    <row r="97" spans="1:6" ht="15" customHeight="1" x14ac:dyDescent="0.25">
      <c r="A97" s="23" t="s">
        <v>400</v>
      </c>
      <c r="B97" s="43" t="s">
        <v>638</v>
      </c>
      <c r="C97" s="11" t="s">
        <v>102</v>
      </c>
      <c r="D97" s="76" t="s">
        <v>103</v>
      </c>
      <c r="E97" s="9" t="s">
        <v>722</v>
      </c>
      <c r="F97" s="82" t="s">
        <v>104</v>
      </c>
    </row>
    <row r="98" spans="1:6" s="48" customFormat="1" ht="15" customHeight="1" x14ac:dyDescent="0.25">
      <c r="A98" s="72" t="s">
        <v>402</v>
      </c>
      <c r="B98" s="43" t="s">
        <v>620</v>
      </c>
      <c r="C98" s="25" t="s">
        <v>404</v>
      </c>
      <c r="D98" s="76" t="s">
        <v>405</v>
      </c>
      <c r="E98" s="9" t="s">
        <v>722</v>
      </c>
      <c r="F98" s="91" t="s">
        <v>406</v>
      </c>
    </row>
    <row r="99" spans="1:6" ht="15" customHeight="1" x14ac:dyDescent="0.25">
      <c r="A99" s="23" t="s">
        <v>407</v>
      </c>
      <c r="B99" s="43" t="s">
        <v>686</v>
      </c>
      <c r="C99" s="20" t="s">
        <v>330</v>
      </c>
      <c r="D99" s="69" t="s">
        <v>331</v>
      </c>
      <c r="E99" s="9" t="s">
        <v>722</v>
      </c>
      <c r="F99" s="82" t="s">
        <v>332</v>
      </c>
    </row>
    <row r="100" spans="1:6" ht="15" customHeight="1" x14ac:dyDescent="0.25">
      <c r="A100" s="23" t="s">
        <v>409</v>
      </c>
      <c r="B100" s="43" t="s">
        <v>699</v>
      </c>
      <c r="C100" s="20" t="s">
        <v>411</v>
      </c>
      <c r="D100" s="69" t="s">
        <v>412</v>
      </c>
      <c r="E100" s="9" t="s">
        <v>722</v>
      </c>
      <c r="F100" s="90" t="s">
        <v>413</v>
      </c>
    </row>
    <row r="101" spans="1:6" ht="15" customHeight="1" x14ac:dyDescent="0.25">
      <c r="A101" s="23" t="s">
        <v>414</v>
      </c>
      <c r="B101" s="43" t="s">
        <v>700</v>
      </c>
      <c r="C101" s="11" t="s">
        <v>416</v>
      </c>
      <c r="D101" s="76" t="s">
        <v>417</v>
      </c>
      <c r="E101" s="9" t="s">
        <v>722</v>
      </c>
      <c r="F101" s="82" t="s">
        <v>418</v>
      </c>
    </row>
    <row r="102" spans="1:6" ht="15" customHeight="1" x14ac:dyDescent="0.25">
      <c r="A102" s="23" t="s">
        <v>420</v>
      </c>
      <c r="B102" s="43" t="s">
        <v>701</v>
      </c>
      <c r="C102" s="11" t="s">
        <v>422</v>
      </c>
      <c r="D102" s="76"/>
      <c r="E102" s="9" t="s">
        <v>732</v>
      </c>
      <c r="F102" s="82" t="s">
        <v>423</v>
      </c>
    </row>
    <row r="103" spans="1:6" ht="15" customHeight="1" x14ac:dyDescent="0.25">
      <c r="A103" s="23" t="s">
        <v>424</v>
      </c>
      <c r="B103" s="43" t="s">
        <v>691</v>
      </c>
      <c r="C103" s="38" t="s">
        <v>362</v>
      </c>
      <c r="D103" s="80"/>
      <c r="E103" s="9" t="s">
        <v>732</v>
      </c>
      <c r="F103" s="92" t="s">
        <v>363</v>
      </c>
    </row>
    <row r="104" spans="1:6" ht="15" customHeight="1" x14ac:dyDescent="0.25">
      <c r="A104" s="23" t="s">
        <v>426</v>
      </c>
      <c r="B104" s="43" t="s">
        <v>736</v>
      </c>
      <c r="C104" s="13" t="s">
        <v>428</v>
      </c>
      <c r="D104" s="81"/>
      <c r="E104" s="9" t="s">
        <v>727</v>
      </c>
      <c r="F104" s="90" t="s">
        <v>429</v>
      </c>
    </row>
    <row r="105" spans="1:6" ht="15" customHeight="1" x14ac:dyDescent="0.25">
      <c r="A105" s="23" t="s">
        <v>430</v>
      </c>
      <c r="B105" s="43" t="s">
        <v>737</v>
      </c>
      <c r="C105" s="11" t="s">
        <v>432</v>
      </c>
      <c r="D105" s="76"/>
      <c r="E105" s="9" t="s">
        <v>727</v>
      </c>
      <c r="F105" s="82" t="s">
        <v>433</v>
      </c>
    </row>
    <row r="106" spans="1:6" ht="15" customHeight="1" x14ac:dyDescent="0.25">
      <c r="A106" s="23" t="s">
        <v>434</v>
      </c>
      <c r="B106" s="43" t="s">
        <v>738</v>
      </c>
      <c r="C106" s="11" t="s">
        <v>436</v>
      </c>
      <c r="D106" s="76"/>
      <c r="E106" s="9" t="s">
        <v>727</v>
      </c>
      <c r="F106" s="82" t="s">
        <v>437</v>
      </c>
    </row>
    <row r="107" spans="1:6" ht="15" customHeight="1" x14ac:dyDescent="0.25">
      <c r="A107" s="23" t="s">
        <v>438</v>
      </c>
      <c r="B107" s="43" t="s">
        <v>741</v>
      </c>
      <c r="C107" s="11" t="s">
        <v>440</v>
      </c>
      <c r="D107" s="76"/>
      <c r="E107" s="9" t="s">
        <v>727</v>
      </c>
      <c r="F107" s="82" t="s">
        <v>441</v>
      </c>
    </row>
    <row r="108" spans="1:6" s="71" customFormat="1" ht="15" customHeight="1" x14ac:dyDescent="0.25">
      <c r="A108" s="83" t="s">
        <v>442</v>
      </c>
      <c r="B108" s="43" t="s">
        <v>702</v>
      </c>
      <c r="C108" s="70" t="s">
        <v>444</v>
      </c>
      <c r="D108" s="76"/>
      <c r="E108" s="69" t="s">
        <v>723</v>
      </c>
      <c r="F108" s="82" t="s">
        <v>445</v>
      </c>
    </row>
    <row r="109" spans="1:6" s="71" customFormat="1" ht="15" customHeight="1" x14ac:dyDescent="0.25">
      <c r="A109" s="83" t="s">
        <v>446</v>
      </c>
      <c r="B109" s="43" t="s">
        <v>703</v>
      </c>
      <c r="C109" s="70" t="s">
        <v>448</v>
      </c>
      <c r="D109" s="76"/>
      <c r="E109" s="69" t="s">
        <v>723</v>
      </c>
      <c r="F109" s="90" t="s">
        <v>449</v>
      </c>
    </row>
    <row r="110" spans="1:6" s="71" customFormat="1" ht="15" customHeight="1" x14ac:dyDescent="0.25">
      <c r="A110" s="83" t="s">
        <v>450</v>
      </c>
      <c r="B110" s="43" t="s">
        <v>736</v>
      </c>
      <c r="C110" s="70" t="s">
        <v>428</v>
      </c>
      <c r="D110" s="76"/>
      <c r="E110" s="69" t="s">
        <v>723</v>
      </c>
      <c r="F110" s="82" t="s">
        <v>452</v>
      </c>
    </row>
    <row r="111" spans="1:6" s="71" customFormat="1" ht="15" customHeight="1" x14ac:dyDescent="0.25">
      <c r="A111" s="83" t="s">
        <v>453</v>
      </c>
      <c r="B111" s="43" t="s">
        <v>704</v>
      </c>
      <c r="C111" s="70" t="s">
        <v>455</v>
      </c>
      <c r="D111" s="76"/>
      <c r="E111" s="69" t="s">
        <v>723</v>
      </c>
      <c r="F111" s="82" t="s">
        <v>456</v>
      </c>
    </row>
    <row r="112" spans="1:6" s="71" customFormat="1" ht="15" customHeight="1" x14ac:dyDescent="0.25">
      <c r="A112" s="83" t="s">
        <v>457</v>
      </c>
      <c r="B112" s="43" t="s">
        <v>705</v>
      </c>
      <c r="C112" s="70" t="s">
        <v>459</v>
      </c>
      <c r="D112" s="76"/>
      <c r="E112" s="69" t="s">
        <v>723</v>
      </c>
      <c r="F112" s="82" t="s">
        <v>460</v>
      </c>
    </row>
    <row r="113" spans="1:6" s="71" customFormat="1" ht="15" customHeight="1" x14ac:dyDescent="0.25">
      <c r="A113" s="83" t="s">
        <v>461</v>
      </c>
      <c r="B113" s="43" t="s">
        <v>706</v>
      </c>
      <c r="C113" s="70" t="s">
        <v>463</v>
      </c>
      <c r="D113" s="76"/>
      <c r="E113" s="69" t="s">
        <v>723</v>
      </c>
      <c r="F113" s="82" t="s">
        <v>464</v>
      </c>
    </row>
    <row r="114" spans="1:6" s="71" customFormat="1" ht="15" customHeight="1" x14ac:dyDescent="0.25">
      <c r="A114" s="83" t="s">
        <v>465</v>
      </c>
      <c r="B114" s="43" t="s">
        <v>707</v>
      </c>
      <c r="C114" s="70" t="s">
        <v>467</v>
      </c>
      <c r="D114" s="76"/>
      <c r="E114" s="69" t="s">
        <v>723</v>
      </c>
      <c r="F114" s="82" t="s">
        <v>468</v>
      </c>
    </row>
    <row r="115" spans="1:6" s="71" customFormat="1" ht="15" customHeight="1" x14ac:dyDescent="0.25">
      <c r="A115" s="83" t="s">
        <v>469</v>
      </c>
      <c r="B115" s="43" t="s">
        <v>692</v>
      </c>
      <c r="C115" s="70" t="s">
        <v>366</v>
      </c>
      <c r="D115" s="76"/>
      <c r="E115" s="69" t="s">
        <v>723</v>
      </c>
      <c r="F115" s="82" t="s">
        <v>367</v>
      </c>
    </row>
    <row r="116" spans="1:6" s="71" customFormat="1" ht="15" customHeight="1" x14ac:dyDescent="0.25">
      <c r="A116" s="83" t="s">
        <v>471</v>
      </c>
      <c r="B116" s="43" t="s">
        <v>645</v>
      </c>
      <c r="C116" s="70" t="s">
        <v>138</v>
      </c>
      <c r="D116" s="76"/>
      <c r="E116" s="69" t="s">
        <v>723</v>
      </c>
      <c r="F116" s="82" t="s">
        <v>139</v>
      </c>
    </row>
    <row r="117" spans="1:6" s="71" customFormat="1" ht="15" customHeight="1" x14ac:dyDescent="0.25">
      <c r="A117" s="83" t="s">
        <v>473</v>
      </c>
      <c r="B117" s="43" t="s">
        <v>630</v>
      </c>
      <c r="C117" s="70" t="s">
        <v>65</v>
      </c>
      <c r="D117" s="76"/>
      <c r="E117" s="69" t="s">
        <v>724</v>
      </c>
      <c r="F117" s="82" t="s">
        <v>66</v>
      </c>
    </row>
    <row r="118" spans="1:6" s="71" customFormat="1" ht="15" customHeight="1" x14ac:dyDescent="0.25">
      <c r="A118" s="83" t="s">
        <v>475</v>
      </c>
      <c r="B118" s="43" t="s">
        <v>708</v>
      </c>
      <c r="C118" s="70" t="s">
        <v>477</v>
      </c>
      <c r="D118" s="76"/>
      <c r="E118" s="69" t="s">
        <v>725</v>
      </c>
      <c r="F118" s="90" t="s">
        <v>478</v>
      </c>
    </row>
    <row r="119" spans="1:6" s="71" customFormat="1" ht="15" customHeight="1" x14ac:dyDescent="0.25">
      <c r="A119" s="83" t="s">
        <v>479</v>
      </c>
      <c r="B119" s="43" t="s">
        <v>683</v>
      </c>
      <c r="C119" s="77" t="s">
        <v>317</v>
      </c>
      <c r="D119" s="69"/>
      <c r="E119" s="69" t="s">
        <v>725</v>
      </c>
      <c r="F119" s="82" t="s">
        <v>50</v>
      </c>
    </row>
    <row r="120" spans="1:6" s="71" customFormat="1" ht="15" customHeight="1" x14ac:dyDescent="0.25">
      <c r="A120" s="83" t="s">
        <v>481</v>
      </c>
      <c r="B120" s="43" t="s">
        <v>709</v>
      </c>
      <c r="C120" s="70" t="s">
        <v>483</v>
      </c>
      <c r="D120" s="76"/>
      <c r="E120" s="69" t="s">
        <v>724</v>
      </c>
      <c r="F120" s="82" t="s">
        <v>484</v>
      </c>
    </row>
    <row r="121" spans="1:6" s="71" customFormat="1" ht="15" customHeight="1" x14ac:dyDescent="0.25">
      <c r="A121" s="83" t="s">
        <v>485</v>
      </c>
      <c r="B121" s="43" t="s">
        <v>710</v>
      </c>
      <c r="C121" s="70" t="s">
        <v>487</v>
      </c>
      <c r="D121" s="76"/>
      <c r="E121" s="69" t="s">
        <v>725</v>
      </c>
      <c r="F121" s="82" t="s">
        <v>488</v>
      </c>
    </row>
    <row r="122" spans="1:6" s="93" customFormat="1" ht="15" customHeight="1" x14ac:dyDescent="0.25">
      <c r="A122" s="95" t="s">
        <v>489</v>
      </c>
      <c r="B122" s="43" t="s">
        <v>621</v>
      </c>
      <c r="C122" s="76" t="s">
        <v>491</v>
      </c>
      <c r="D122" s="76" t="s">
        <v>492</v>
      </c>
      <c r="E122" s="69" t="s">
        <v>722</v>
      </c>
      <c r="F122" s="91" t="s">
        <v>493</v>
      </c>
    </row>
    <row r="123" spans="1:6" s="93" customFormat="1" ht="15" customHeight="1" x14ac:dyDescent="0.25">
      <c r="A123" s="95" t="s">
        <v>494</v>
      </c>
      <c r="B123" s="43" t="s">
        <v>711</v>
      </c>
      <c r="C123" s="76" t="s">
        <v>496</v>
      </c>
      <c r="D123" s="76" t="s">
        <v>497</v>
      </c>
      <c r="E123" s="69" t="s">
        <v>722</v>
      </c>
      <c r="F123" s="91" t="s">
        <v>498</v>
      </c>
    </row>
    <row r="124" spans="1:6" s="93" customFormat="1" ht="15" customHeight="1" x14ac:dyDescent="0.25">
      <c r="A124" s="95" t="s">
        <v>499</v>
      </c>
      <c r="B124" s="43" t="s">
        <v>622</v>
      </c>
      <c r="C124" s="76" t="s">
        <v>501</v>
      </c>
      <c r="D124" s="76" t="s">
        <v>502</v>
      </c>
      <c r="E124" s="69" t="s">
        <v>722</v>
      </c>
      <c r="F124" s="91" t="s">
        <v>503</v>
      </c>
    </row>
    <row r="125" spans="1:6" s="71" customFormat="1" ht="15" customHeight="1" x14ac:dyDescent="0.25">
      <c r="A125" s="83" t="s">
        <v>504</v>
      </c>
      <c r="B125" s="43" t="s">
        <v>623</v>
      </c>
      <c r="C125" s="70" t="s">
        <v>24</v>
      </c>
      <c r="D125" s="76" t="s">
        <v>25</v>
      </c>
      <c r="E125" s="69" t="s">
        <v>722</v>
      </c>
      <c r="F125" s="82" t="s">
        <v>26</v>
      </c>
    </row>
    <row r="126" spans="1:6" s="71" customFormat="1" ht="15" customHeight="1" x14ac:dyDescent="0.25">
      <c r="A126" s="83" t="s">
        <v>506</v>
      </c>
      <c r="B126" s="43" t="s">
        <v>623</v>
      </c>
      <c r="C126" s="70" t="s">
        <v>24</v>
      </c>
      <c r="D126" s="76" t="s">
        <v>25</v>
      </c>
      <c r="E126" s="69" t="s">
        <v>722</v>
      </c>
      <c r="F126" s="82" t="s">
        <v>26</v>
      </c>
    </row>
    <row r="127" spans="1:6" s="71" customFormat="1" ht="15" customHeight="1" x14ac:dyDescent="0.25">
      <c r="A127" s="83" t="s">
        <v>508</v>
      </c>
      <c r="B127" s="43" t="s">
        <v>623</v>
      </c>
      <c r="C127" s="70" t="s">
        <v>24</v>
      </c>
      <c r="D127" s="76" t="s">
        <v>25</v>
      </c>
      <c r="E127" s="69" t="s">
        <v>722</v>
      </c>
      <c r="F127" s="82" t="s">
        <v>26</v>
      </c>
    </row>
    <row r="128" spans="1:6" s="71" customFormat="1" ht="15" customHeight="1" x14ac:dyDescent="0.25">
      <c r="A128" s="83" t="s">
        <v>511</v>
      </c>
      <c r="B128" s="43" t="s">
        <v>712</v>
      </c>
      <c r="C128" s="70" t="s">
        <v>513</v>
      </c>
      <c r="D128" s="76"/>
      <c r="E128" s="85" t="s">
        <v>733</v>
      </c>
      <c r="F128" s="82" t="s">
        <v>514</v>
      </c>
    </row>
    <row r="129" spans="1:6" s="71" customFormat="1" ht="15" customHeight="1" x14ac:dyDescent="0.25">
      <c r="A129" s="83" t="s">
        <v>515</v>
      </c>
      <c r="B129" s="43" t="s">
        <v>713</v>
      </c>
      <c r="C129" s="70" t="s">
        <v>517</v>
      </c>
      <c r="D129" s="76"/>
      <c r="E129" s="69" t="s">
        <v>729</v>
      </c>
      <c r="F129" s="82" t="s">
        <v>518</v>
      </c>
    </row>
    <row r="130" spans="1:6" s="71" customFormat="1" ht="15" customHeight="1" x14ac:dyDescent="0.25">
      <c r="A130" s="83" t="s">
        <v>519</v>
      </c>
      <c r="B130" s="43" t="s">
        <v>714</v>
      </c>
      <c r="C130" s="70" t="s">
        <v>521</v>
      </c>
      <c r="D130" s="76"/>
      <c r="E130" s="85" t="s">
        <v>733</v>
      </c>
      <c r="F130" s="82" t="s">
        <v>522</v>
      </c>
    </row>
    <row r="131" spans="1:6" s="71" customFormat="1" ht="15" customHeight="1" x14ac:dyDescent="0.25">
      <c r="A131" s="83" t="s">
        <v>523</v>
      </c>
      <c r="B131" s="43" t="s">
        <v>715</v>
      </c>
      <c r="C131" s="70" t="s">
        <v>525</v>
      </c>
      <c r="D131" s="76"/>
      <c r="E131" s="85" t="s">
        <v>733</v>
      </c>
      <c r="F131" s="82" t="s">
        <v>526</v>
      </c>
    </row>
    <row r="132" spans="1:6" s="71" customFormat="1" ht="27" customHeight="1" x14ac:dyDescent="0.25">
      <c r="A132" s="83" t="s">
        <v>527</v>
      </c>
      <c r="B132" s="43" t="s">
        <v>716</v>
      </c>
      <c r="C132" s="70" t="s">
        <v>529</v>
      </c>
      <c r="D132" s="76"/>
      <c r="E132" s="85" t="s">
        <v>733</v>
      </c>
      <c r="F132" s="82" t="s">
        <v>530</v>
      </c>
    </row>
    <row r="133" spans="1:6" s="71" customFormat="1" ht="15" customHeight="1" x14ac:dyDescent="0.25">
      <c r="A133" s="83" t="s">
        <v>531</v>
      </c>
      <c r="B133" s="43" t="s">
        <v>717</v>
      </c>
      <c r="C133" s="70" t="s">
        <v>533</v>
      </c>
      <c r="D133" s="76"/>
      <c r="E133" s="85" t="s">
        <v>733</v>
      </c>
      <c r="F133" s="82" t="s">
        <v>534</v>
      </c>
    </row>
    <row r="134" spans="1:6" x14ac:dyDescent="0.25">
      <c r="F134" s="23"/>
    </row>
  </sheetData>
  <mergeCells count="1">
    <mergeCell ref="B1:I1"/>
  </mergeCells>
  <hyperlinks>
    <hyperlink ref="F57" r:id="rId1"/>
    <hyperlink ref="F59" r:id="rId2"/>
    <hyperlink ref="F60" r:id="rId3"/>
    <hyperlink ref="F61" r:id="rId4"/>
    <hyperlink ref="F62" r:id="rId5"/>
    <hyperlink ref="F22" r:id="rId6"/>
    <hyperlink ref="F29" r:id="rId7"/>
    <hyperlink ref="F31" r:id="rId8" display="J.DeWolf@cgiar.org"/>
    <hyperlink ref="F32" r:id="rId9"/>
    <hyperlink ref="F33" r:id="rId10" display="f.baijukya@cgiar.org"/>
    <hyperlink ref="F34" r:id="rId11"/>
    <hyperlink ref="F50" r:id="rId12" display="a.castro@cgiar.org"/>
    <hyperlink ref="F51" r:id="rId13" display="j.huising@cgiar.org"/>
    <hyperlink ref="F111" r:id="rId14"/>
    <hyperlink ref="F110" r:id="rId15"/>
    <hyperlink ref="F87" r:id="rId16"/>
    <hyperlink ref="F36" r:id="rId17"/>
    <hyperlink ref="F90" r:id="rId18"/>
    <hyperlink ref="F37" r:id="rId19" display="A.Duncan@cgiar.org"/>
    <hyperlink ref="F38" r:id="rId20"/>
    <hyperlink ref="F113" r:id="rId21"/>
    <hyperlink ref="F92" r:id="rId22"/>
    <hyperlink ref="F114" r:id="rId23"/>
    <hyperlink ref="F5" r:id="rId24"/>
    <hyperlink ref="F84" r:id="rId25"/>
    <hyperlink ref="F115" r:id="rId26"/>
    <hyperlink ref="F88" r:id="rId27"/>
    <hyperlink ref="F86" r:id="rId28"/>
    <hyperlink ref="F112" r:id="rId29"/>
    <hyperlink ref="F108" r:id="rId30"/>
    <hyperlink ref="F39" r:id="rId31"/>
    <hyperlink ref="F116" r:id="rId32"/>
    <hyperlink ref="F85" r:id="rId33"/>
    <hyperlink ref="F16" r:id="rId34"/>
    <hyperlink ref="F17" r:id="rId35"/>
    <hyperlink ref="F18" r:id="rId36"/>
    <hyperlink ref="F19" r:id="rId37"/>
    <hyperlink ref="F12" r:id="rId38"/>
    <hyperlink ref="F7" r:id="rId39" display="M.Karrou@cgiar.org"/>
    <hyperlink ref="F52" r:id="rId40"/>
    <hyperlink ref="F40" r:id="rId41" display="F.Ziadat@cgiar.org"/>
    <hyperlink ref="F53" r:id="rId42"/>
    <hyperlink ref="F120" r:id="rId43" display="V.Nangia@cgiar.org"/>
    <hyperlink ref="F128" r:id="rId44" display="T.Vagen@cgiar.org"/>
    <hyperlink ref="F131" r:id="rId45" display="E.Betemariam@cgiar.org;"/>
    <hyperlink ref="F132" r:id="rId46" display="K.Shepherd@cgiar.org"/>
    <hyperlink ref="F133" r:id="rId47"/>
    <hyperlink ref="F13" r:id="rId48"/>
    <hyperlink ref="F41" r:id="rId49"/>
    <hyperlink ref="F67" r:id="rId50"/>
    <hyperlink ref="F54" r:id="rId51"/>
    <hyperlink ref="F42" r:id="rId52"/>
    <hyperlink ref="F76" r:id="rId53"/>
    <hyperlink ref="F20" r:id="rId54"/>
    <hyperlink ref="F64" r:id="rId55" display="W.Zhang@cgiar.org"/>
    <hyperlink ref="F8" r:id="rId56"/>
    <hyperlink ref="F24" r:id="rId57" display="A.Kamara@cgiar.org; "/>
    <hyperlink ref="F25" r:id="rId58" display="A.Kamara@cgiar.org"/>
    <hyperlink ref="F46" r:id="rId59"/>
    <hyperlink ref="F45" r:id="rId60"/>
    <hyperlink ref="F47" r:id="rId61" display="M.Dianda@cgiar.org"/>
    <hyperlink ref="F26" r:id="rId62"/>
    <hyperlink ref="F56" r:id="rId63"/>
    <hyperlink ref="F27" r:id="rId64" display="T.Abdoulaye@cgiar.org"/>
    <hyperlink ref="F48" r:id="rId65" display="M.Jemo@cgiar.org"/>
    <hyperlink ref="F49" r:id="rId66" display="M.Jemo@cgiar.org"/>
    <hyperlink ref="F65" r:id="rId67"/>
    <hyperlink ref="F3" r:id="rId68"/>
    <hyperlink ref="F4" r:id="rId69"/>
    <hyperlink ref="F68" r:id="rId70"/>
    <hyperlink ref="F80" r:id="rId71"/>
    <hyperlink ref="F96" r:id="rId72"/>
    <hyperlink ref="F97" r:id="rId73"/>
    <hyperlink ref="F101" r:id="rId74"/>
    <hyperlink ref="F81" r:id="rId75" display="D.Wichelns@cgiar.org"/>
    <hyperlink ref="F82" r:id="rId76"/>
    <hyperlink ref="F122" r:id="rId77" display="B.Sharma@cgiar.org"/>
    <hyperlink ref="F124" r:id="rId78" display="S.Siddiqui@cgiar.org"/>
    <hyperlink ref="F125" r:id="rId79"/>
    <hyperlink ref="F131:F132" r:id="rId80" display="P.Chilonda@cgiar.org"/>
    <hyperlink ref="F123" r:id="rId81"/>
    <hyperlink ref="F102" r:id="rId82"/>
    <hyperlink ref="F129" r:id="rId83"/>
    <hyperlink ref="F58" r:id="rId84"/>
    <hyperlink ref="F23" r:id="rId85"/>
    <hyperlink ref="F35" r:id="rId86" display="a.posadas@cgiar.org"/>
    <hyperlink ref="F106" r:id="rId87" display="M.Quintero@cgiar.org"/>
    <hyperlink ref="F72" r:id="rId88"/>
    <hyperlink ref="F103" r:id="rId89"/>
    <hyperlink ref="F30" r:id="rId90"/>
    <hyperlink ref="F63" r:id="rId91" display="a.castro@cgiar.org"/>
    <hyperlink ref="F105" r:id="rId92" display="M.Quintero@cgiar.org"/>
    <hyperlink ref="F107" r:id="rId93" display="A.Jarvis@cgiar.org"/>
    <hyperlink ref="F91" r:id="rId94"/>
    <hyperlink ref="F109" r:id="rId95"/>
    <hyperlink ref="F89" r:id="rId96"/>
    <hyperlink ref="F130" r:id="rId97" display="K.Shepherd@cgiar.org"/>
    <hyperlink ref="F75" r:id="rId98"/>
    <hyperlink ref="F119" r:id="rId99"/>
    <hyperlink ref="F118" r:id="rId100"/>
    <hyperlink ref="F44" r:id="rId101"/>
    <hyperlink ref="F73" r:id="rId102" display="N.Haddad@cgiar.org"/>
    <hyperlink ref="F74" r:id="rId103" display="N.Haddad@cgiar.org"/>
    <hyperlink ref="F117" r:id="rId104"/>
    <hyperlink ref="F9" r:id="rId105"/>
    <hyperlink ref="F14" r:id="rId106"/>
    <hyperlink ref="F55" r:id="rId107"/>
    <hyperlink ref="F121" r:id="rId108"/>
    <hyperlink ref="F10" r:id="rId109"/>
    <hyperlink ref="F15" r:id="rId110"/>
    <hyperlink ref="F28" r:id="rId111"/>
    <hyperlink ref="F66" r:id="rId112"/>
    <hyperlink ref="F21" r:id="rId113"/>
    <hyperlink ref="F71" r:id="rId114" display="P.Drechsel@cgiar.org"/>
    <hyperlink ref="F70" r:id="rId115"/>
    <hyperlink ref="F69" r:id="rId116"/>
    <hyperlink ref="F93" r:id="rId117"/>
    <hyperlink ref="F79" r:id="rId118"/>
    <hyperlink ref="F95" r:id="rId119"/>
    <hyperlink ref="F83" r:id="rId120" display="R.Johnston@cgiar.org"/>
    <hyperlink ref="F99" r:id="rId121"/>
    <hyperlink ref="F100" r:id="rId122"/>
    <hyperlink ref="F43" r:id="rId123"/>
    <hyperlink ref="F78" r:id="rId124"/>
  </hyperlinks>
  <pageMargins left="0.7" right="0.7" top="0.75" bottom="0.75" header="0.3" footer="0.3"/>
  <pageSetup orientation="portrait" horizontalDpi="0" verticalDpi="0" r:id="rId125"/>
  <legacyDrawing r:id="rId12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7"/>
  <sheetViews>
    <sheetView workbookViewId="0">
      <selection activeCell="J1" sqref="J1"/>
    </sheetView>
  </sheetViews>
  <sheetFormatPr defaultRowHeight="15" x14ac:dyDescent="0.25"/>
  <cols>
    <col min="1" max="1" width="4.5703125" customWidth="1"/>
    <col min="2" max="2" width="57.7109375" customWidth="1"/>
    <col min="3" max="3" width="13.42578125" customWidth="1"/>
    <col min="8" max="8" width="11.42578125" style="216" customWidth="1"/>
  </cols>
  <sheetData>
    <row r="1" spans="1:8" x14ac:dyDescent="0.25">
      <c r="A1" s="48" t="s">
        <v>1260</v>
      </c>
      <c r="B1" s="209" t="s">
        <v>1388</v>
      </c>
      <c r="C1" s="209" t="s">
        <v>718</v>
      </c>
      <c r="D1" s="210" t="s">
        <v>1389</v>
      </c>
      <c r="E1" s="211">
        <v>1</v>
      </c>
      <c r="F1" s="211">
        <v>2</v>
      </c>
      <c r="G1" s="211">
        <v>3</v>
      </c>
      <c r="H1" s="211">
        <v>4</v>
      </c>
    </row>
    <row r="2" spans="1:8" ht="15" customHeight="1" x14ac:dyDescent="0.25">
      <c r="A2">
        <v>1</v>
      </c>
      <c r="B2" s="79" t="s">
        <v>1390</v>
      </c>
      <c r="C2" s="212" t="s">
        <v>727</v>
      </c>
      <c r="D2" s="165">
        <v>4</v>
      </c>
      <c r="E2" s="23" t="s">
        <v>426</v>
      </c>
      <c r="F2" s="83" t="s">
        <v>450</v>
      </c>
      <c r="G2" s="23" t="s">
        <v>430</v>
      </c>
      <c r="H2" s="23" t="s">
        <v>434</v>
      </c>
    </row>
    <row r="3" spans="1:8" ht="15" customHeight="1" x14ac:dyDescent="0.25">
      <c r="A3">
        <v>2</v>
      </c>
      <c r="B3" s="79" t="s">
        <v>623</v>
      </c>
      <c r="C3" s="212" t="s">
        <v>722</v>
      </c>
      <c r="D3" s="165">
        <v>4</v>
      </c>
      <c r="E3" s="23" t="s">
        <v>22</v>
      </c>
      <c r="F3" s="83" t="s">
        <v>504</v>
      </c>
      <c r="G3" s="83" t="s">
        <v>506</v>
      </c>
      <c r="H3" s="83" t="s">
        <v>508</v>
      </c>
    </row>
    <row r="4" spans="1:8" ht="15" customHeight="1" x14ac:dyDescent="0.25">
      <c r="A4">
        <v>3</v>
      </c>
      <c r="B4" s="79" t="s">
        <v>1391</v>
      </c>
      <c r="C4" s="212" t="s">
        <v>727</v>
      </c>
      <c r="D4" s="165">
        <v>3</v>
      </c>
      <c r="E4" s="23" t="s">
        <v>216</v>
      </c>
      <c r="F4" s="23" t="s">
        <v>266</v>
      </c>
      <c r="G4" s="23" t="s">
        <v>220</v>
      </c>
      <c r="H4" s="75"/>
    </row>
    <row r="5" spans="1:8" ht="15" customHeight="1" x14ac:dyDescent="0.25">
      <c r="A5">
        <v>4</v>
      </c>
      <c r="B5" s="79" t="s">
        <v>1392</v>
      </c>
      <c r="C5" s="212" t="s">
        <v>722</v>
      </c>
      <c r="D5" s="165">
        <v>3</v>
      </c>
      <c r="E5" s="23" t="s">
        <v>322</v>
      </c>
      <c r="F5" s="23" t="s">
        <v>327</v>
      </c>
      <c r="G5" s="72" t="s">
        <v>402</v>
      </c>
      <c r="H5" s="75"/>
    </row>
    <row r="6" spans="1:8" ht="15" customHeight="1" x14ac:dyDescent="0.25">
      <c r="A6">
        <v>5</v>
      </c>
      <c r="B6" s="79" t="s">
        <v>686</v>
      </c>
      <c r="C6" s="212" t="s">
        <v>722</v>
      </c>
      <c r="D6" s="165">
        <v>3</v>
      </c>
      <c r="E6" s="23" t="s">
        <v>328</v>
      </c>
      <c r="F6" s="23" t="s">
        <v>382</v>
      </c>
      <c r="G6" s="23" t="s">
        <v>407</v>
      </c>
      <c r="H6" s="75"/>
    </row>
    <row r="7" spans="1:8" ht="15" customHeight="1" x14ac:dyDescent="0.25">
      <c r="A7">
        <v>6</v>
      </c>
      <c r="B7" s="79" t="s">
        <v>1393</v>
      </c>
      <c r="C7" s="213" t="s">
        <v>733</v>
      </c>
      <c r="D7" s="165">
        <v>3</v>
      </c>
      <c r="E7" s="83" t="s">
        <v>531</v>
      </c>
      <c r="F7" s="83" t="s">
        <v>511</v>
      </c>
      <c r="G7" s="83" t="s">
        <v>519</v>
      </c>
      <c r="H7" s="75"/>
    </row>
    <row r="8" spans="1:8" ht="15" customHeight="1" x14ac:dyDescent="0.25">
      <c r="A8">
        <v>7</v>
      </c>
      <c r="B8" s="79" t="s">
        <v>65</v>
      </c>
      <c r="C8" s="212" t="s">
        <v>724</v>
      </c>
      <c r="D8" s="165">
        <v>3</v>
      </c>
      <c r="E8" s="23" t="s">
        <v>63</v>
      </c>
      <c r="F8" s="23" t="s">
        <v>224</v>
      </c>
      <c r="G8" s="83" t="s">
        <v>473</v>
      </c>
      <c r="H8" s="75"/>
    </row>
    <row r="9" spans="1:8" ht="15" customHeight="1" x14ac:dyDescent="0.25">
      <c r="A9">
        <v>8</v>
      </c>
      <c r="B9" s="79" t="s">
        <v>1394</v>
      </c>
      <c r="C9" s="212" t="s">
        <v>727</v>
      </c>
      <c r="D9" s="165">
        <v>2</v>
      </c>
      <c r="E9" s="23" t="s">
        <v>148</v>
      </c>
      <c r="F9" s="23" t="s">
        <v>152</v>
      </c>
      <c r="G9" s="75"/>
      <c r="H9" s="75"/>
    </row>
    <row r="10" spans="1:8" ht="15" customHeight="1" x14ac:dyDescent="0.25">
      <c r="A10">
        <v>9</v>
      </c>
      <c r="B10" s="79" t="s">
        <v>638</v>
      </c>
      <c r="C10" s="212" t="s">
        <v>722</v>
      </c>
      <c r="D10" s="165">
        <v>2</v>
      </c>
      <c r="E10" s="23" t="s">
        <v>100</v>
      </c>
      <c r="F10" s="23" t="s">
        <v>400</v>
      </c>
      <c r="G10" s="75"/>
      <c r="H10" s="75"/>
    </row>
    <row r="11" spans="1:8" ht="15" customHeight="1" x14ac:dyDescent="0.25">
      <c r="A11">
        <v>10</v>
      </c>
      <c r="B11" s="79" t="s">
        <v>350</v>
      </c>
      <c r="C11" s="212" t="s">
        <v>723</v>
      </c>
      <c r="D11" s="165">
        <v>2</v>
      </c>
      <c r="E11" s="23" t="s">
        <v>348</v>
      </c>
      <c r="F11" s="23" t="s">
        <v>380</v>
      </c>
      <c r="G11" s="75"/>
      <c r="H11" s="75"/>
    </row>
    <row r="12" spans="1:8" ht="15" customHeight="1" x14ac:dyDescent="0.25">
      <c r="A12">
        <v>11</v>
      </c>
      <c r="B12" s="79" t="s">
        <v>1395</v>
      </c>
      <c r="C12" s="213" t="s">
        <v>733</v>
      </c>
      <c r="D12" s="165">
        <v>2</v>
      </c>
      <c r="E12" s="83" t="s">
        <v>527</v>
      </c>
      <c r="F12" s="83" t="s">
        <v>523</v>
      </c>
      <c r="G12" s="75"/>
      <c r="H12" s="75"/>
    </row>
    <row r="13" spans="1:8" ht="15" customHeight="1" x14ac:dyDescent="0.25">
      <c r="A13">
        <v>12</v>
      </c>
      <c r="B13" s="79" t="s">
        <v>196</v>
      </c>
      <c r="C13" s="212" t="s">
        <v>728</v>
      </c>
      <c r="D13" s="165">
        <v>2</v>
      </c>
      <c r="E13" s="23" t="s">
        <v>194</v>
      </c>
      <c r="F13" s="23" t="s">
        <v>198</v>
      </c>
      <c r="G13" s="75"/>
      <c r="H13" s="75"/>
    </row>
    <row r="14" spans="1:8" ht="15" customHeight="1" x14ac:dyDescent="0.25">
      <c r="A14">
        <v>13</v>
      </c>
      <c r="B14" s="79" t="s">
        <v>317</v>
      </c>
      <c r="C14" s="212" t="s">
        <v>725</v>
      </c>
      <c r="D14" s="165">
        <v>2</v>
      </c>
      <c r="E14" s="23" t="s">
        <v>315</v>
      </c>
      <c r="F14" s="83" t="s">
        <v>479</v>
      </c>
      <c r="G14" s="75"/>
      <c r="H14" s="75"/>
    </row>
    <row r="15" spans="1:8" ht="15" customHeight="1" x14ac:dyDescent="0.25">
      <c r="A15">
        <v>14</v>
      </c>
      <c r="B15" s="79" t="s">
        <v>1396</v>
      </c>
      <c r="C15" s="212" t="s">
        <v>731</v>
      </c>
      <c r="D15" s="165">
        <v>2</v>
      </c>
      <c r="E15" s="23" t="s">
        <v>318</v>
      </c>
      <c r="F15" s="23" t="s">
        <v>169</v>
      </c>
      <c r="G15" s="75"/>
      <c r="H15" s="75"/>
    </row>
    <row r="16" spans="1:8" ht="15" customHeight="1" x14ac:dyDescent="0.25">
      <c r="A16">
        <v>15</v>
      </c>
      <c r="B16" s="79" t="s">
        <v>366</v>
      </c>
      <c r="C16" s="212" t="s">
        <v>723</v>
      </c>
      <c r="D16" s="165">
        <v>2</v>
      </c>
      <c r="E16" s="23" t="s">
        <v>364</v>
      </c>
      <c r="F16" s="83" t="s">
        <v>469</v>
      </c>
      <c r="G16" s="75"/>
      <c r="H16" s="75"/>
    </row>
    <row r="17" spans="1:8" ht="15" customHeight="1" x14ac:dyDescent="0.25">
      <c r="A17">
        <v>16</v>
      </c>
      <c r="B17" s="79" t="s">
        <v>309</v>
      </c>
      <c r="C17" s="212" t="s">
        <v>724</v>
      </c>
      <c r="D17" s="165">
        <v>2</v>
      </c>
      <c r="E17" s="23" t="s">
        <v>307</v>
      </c>
      <c r="F17" s="23" t="s">
        <v>311</v>
      </c>
      <c r="G17" s="75"/>
      <c r="H17" s="75"/>
    </row>
    <row r="18" spans="1:8" ht="15" customHeight="1" x14ac:dyDescent="0.25">
      <c r="A18">
        <v>17</v>
      </c>
      <c r="B18" s="79" t="s">
        <v>1397</v>
      </c>
      <c r="C18" s="212" t="s">
        <v>730</v>
      </c>
      <c r="D18" s="165">
        <v>2</v>
      </c>
      <c r="E18" s="23" t="s">
        <v>247</v>
      </c>
      <c r="F18" s="23" t="s">
        <v>259</v>
      </c>
      <c r="G18" s="75"/>
      <c r="H18" s="75"/>
    </row>
    <row r="19" spans="1:8" ht="15" customHeight="1" x14ac:dyDescent="0.25">
      <c r="A19">
        <v>18</v>
      </c>
      <c r="B19" s="79" t="s">
        <v>1398</v>
      </c>
      <c r="C19" s="212" t="s">
        <v>728</v>
      </c>
      <c r="D19" s="165">
        <v>2</v>
      </c>
      <c r="E19" s="72" t="s">
        <v>115</v>
      </c>
      <c r="F19" s="23" t="s">
        <v>119</v>
      </c>
      <c r="G19" s="75"/>
      <c r="H19" s="75"/>
    </row>
    <row r="20" spans="1:8" ht="15" customHeight="1" x14ac:dyDescent="0.25">
      <c r="A20">
        <v>19</v>
      </c>
      <c r="B20" s="79" t="s">
        <v>44</v>
      </c>
      <c r="C20" s="212" t="s">
        <v>724</v>
      </c>
      <c r="D20" s="165">
        <v>2</v>
      </c>
      <c r="E20" s="23" t="s">
        <v>42</v>
      </c>
      <c r="F20" s="23" t="s">
        <v>181</v>
      </c>
      <c r="G20" s="75"/>
      <c r="H20" s="75"/>
    </row>
    <row r="21" spans="1:8" ht="15" customHeight="1" x14ac:dyDescent="0.25">
      <c r="A21">
        <v>20</v>
      </c>
      <c r="B21" s="79" t="s">
        <v>138</v>
      </c>
      <c r="C21" s="212" t="s">
        <v>727</v>
      </c>
      <c r="D21" s="165">
        <v>2</v>
      </c>
      <c r="E21" s="23" t="s">
        <v>136</v>
      </c>
      <c r="F21" s="83" t="s">
        <v>471</v>
      </c>
      <c r="G21" s="75"/>
      <c r="H21" s="75"/>
    </row>
    <row r="22" spans="1:8" ht="15" customHeight="1" x14ac:dyDescent="0.25">
      <c r="A22">
        <v>21</v>
      </c>
      <c r="B22" s="79" t="s">
        <v>362</v>
      </c>
      <c r="C22" s="212" t="s">
        <v>723</v>
      </c>
      <c r="D22" s="165">
        <v>2</v>
      </c>
      <c r="E22" s="23" t="s">
        <v>360</v>
      </c>
      <c r="F22" s="23" t="s">
        <v>424</v>
      </c>
      <c r="G22" s="75"/>
      <c r="H22" s="75"/>
    </row>
    <row r="23" spans="1:8" ht="15" customHeight="1" x14ac:dyDescent="0.25">
      <c r="A23">
        <v>22</v>
      </c>
      <c r="B23" s="79" t="s">
        <v>679</v>
      </c>
      <c r="C23" s="212" t="s">
        <v>722</v>
      </c>
      <c r="D23" s="165">
        <v>2</v>
      </c>
      <c r="E23" s="23" t="s">
        <v>286</v>
      </c>
      <c r="F23" s="23" t="s">
        <v>291</v>
      </c>
      <c r="G23" s="75"/>
      <c r="H23" s="75"/>
    </row>
    <row r="24" spans="1:8" ht="15" customHeight="1" x14ac:dyDescent="0.25">
      <c r="A24">
        <v>23</v>
      </c>
      <c r="B24" s="79" t="s">
        <v>1399</v>
      </c>
      <c r="C24" s="214" t="s">
        <v>729</v>
      </c>
      <c r="D24" s="165">
        <v>2</v>
      </c>
      <c r="E24" s="83" t="s">
        <v>515</v>
      </c>
      <c r="F24" s="23" t="s">
        <v>161</v>
      </c>
      <c r="G24" s="75"/>
      <c r="H24" s="75"/>
    </row>
    <row r="25" spans="1:8" ht="15" customHeight="1" x14ac:dyDescent="0.25">
      <c r="A25">
        <v>24</v>
      </c>
      <c r="B25" s="79" t="s">
        <v>1400</v>
      </c>
      <c r="C25" s="212" t="s">
        <v>722</v>
      </c>
      <c r="D25" s="165">
        <v>2</v>
      </c>
      <c r="E25" s="23" t="s">
        <v>389</v>
      </c>
      <c r="F25" s="72" t="s">
        <v>333</v>
      </c>
      <c r="G25" s="75"/>
      <c r="H25" s="75"/>
    </row>
    <row r="26" spans="1:8" ht="15" customHeight="1" x14ac:dyDescent="0.25">
      <c r="A26">
        <v>25</v>
      </c>
      <c r="B26" s="79" t="s">
        <v>49</v>
      </c>
      <c r="C26" s="212" t="s">
        <v>725</v>
      </c>
      <c r="D26" s="165">
        <v>2</v>
      </c>
      <c r="E26" s="23" t="s">
        <v>47</v>
      </c>
      <c r="F26" s="23" t="s">
        <v>51</v>
      </c>
      <c r="G26" s="75"/>
      <c r="H26" s="75"/>
    </row>
    <row r="27" spans="1:8" ht="15" customHeight="1" x14ac:dyDescent="0.25">
      <c r="A27">
        <v>26</v>
      </c>
      <c r="B27" s="79" t="s">
        <v>1401</v>
      </c>
      <c r="C27" s="212" t="s">
        <v>722</v>
      </c>
      <c r="D27" s="165">
        <v>2</v>
      </c>
      <c r="E27" s="23" t="s">
        <v>131</v>
      </c>
      <c r="F27" s="72" t="s">
        <v>343</v>
      </c>
      <c r="G27" s="75"/>
      <c r="H27" s="75"/>
    </row>
    <row r="28" spans="1:8" ht="15" customHeight="1" x14ac:dyDescent="0.25">
      <c r="A28">
        <v>27</v>
      </c>
      <c r="B28" s="79" t="s">
        <v>232</v>
      </c>
      <c r="C28" s="212" t="s">
        <v>726</v>
      </c>
      <c r="D28" s="165">
        <v>2</v>
      </c>
      <c r="E28" s="23" t="s">
        <v>230</v>
      </c>
      <c r="F28" s="23" t="s">
        <v>313</v>
      </c>
      <c r="G28" s="75"/>
      <c r="H28" s="75"/>
    </row>
    <row r="29" spans="1:8" ht="15" customHeight="1" x14ac:dyDescent="0.25">
      <c r="A29">
        <v>28</v>
      </c>
      <c r="B29" s="79" t="s">
        <v>125</v>
      </c>
      <c r="C29" s="212" t="s">
        <v>728</v>
      </c>
      <c r="D29" s="165">
        <v>1</v>
      </c>
      <c r="E29" s="23" t="s">
        <v>123</v>
      </c>
      <c r="F29" s="75"/>
      <c r="G29" s="75"/>
      <c r="H29" s="75"/>
    </row>
    <row r="30" spans="1:8" ht="15" customHeight="1" x14ac:dyDescent="0.25">
      <c r="A30">
        <v>29</v>
      </c>
      <c r="B30" s="79" t="s">
        <v>711</v>
      </c>
      <c r="C30" s="214" t="s">
        <v>722</v>
      </c>
      <c r="D30" s="165">
        <v>1</v>
      </c>
      <c r="E30" s="95" t="s">
        <v>494</v>
      </c>
      <c r="F30" s="75"/>
      <c r="G30" s="75"/>
      <c r="H30" s="75"/>
    </row>
    <row r="31" spans="1:8" ht="15" customHeight="1" x14ac:dyDescent="0.25">
      <c r="A31">
        <v>30</v>
      </c>
      <c r="B31" s="79" t="s">
        <v>687</v>
      </c>
      <c r="C31" s="212" t="s">
        <v>722</v>
      </c>
      <c r="D31" s="165">
        <v>1</v>
      </c>
      <c r="E31" s="23" t="s">
        <v>338</v>
      </c>
      <c r="F31" s="75"/>
      <c r="G31" s="75"/>
      <c r="H31" s="75"/>
    </row>
    <row r="32" spans="1:8" ht="15" customHeight="1" x14ac:dyDescent="0.25">
      <c r="A32">
        <v>31</v>
      </c>
      <c r="B32" s="79" t="s">
        <v>284</v>
      </c>
      <c r="C32" s="212" t="s">
        <v>726</v>
      </c>
      <c r="D32" s="165">
        <v>1</v>
      </c>
      <c r="E32" s="23" t="s">
        <v>282</v>
      </c>
      <c r="F32" s="75"/>
      <c r="G32" s="75"/>
      <c r="H32" s="75"/>
    </row>
    <row r="33" spans="1:8" ht="15" customHeight="1" x14ac:dyDescent="0.25">
      <c r="A33">
        <v>32</v>
      </c>
      <c r="B33" s="79" t="s">
        <v>1402</v>
      </c>
      <c r="C33" s="212" t="s">
        <v>727</v>
      </c>
      <c r="D33" s="165">
        <v>1</v>
      </c>
      <c r="E33" s="23" t="s">
        <v>438</v>
      </c>
      <c r="F33" s="75"/>
      <c r="G33" s="75"/>
      <c r="H33" s="75"/>
    </row>
    <row r="34" spans="1:8" ht="15" customHeight="1" x14ac:dyDescent="0.25">
      <c r="A34">
        <v>33</v>
      </c>
      <c r="B34" s="79" t="s">
        <v>734</v>
      </c>
      <c r="C34" s="212" t="s">
        <v>723</v>
      </c>
      <c r="D34" s="165">
        <v>1</v>
      </c>
      <c r="E34" s="23" t="s">
        <v>80</v>
      </c>
      <c r="F34" s="75"/>
      <c r="G34" s="75"/>
      <c r="H34" s="75"/>
    </row>
    <row r="35" spans="1:8" ht="15" customHeight="1" x14ac:dyDescent="0.25">
      <c r="A35">
        <v>34</v>
      </c>
      <c r="B35" s="79" t="s">
        <v>629</v>
      </c>
      <c r="C35" s="212" t="s">
        <v>722</v>
      </c>
      <c r="D35" s="165">
        <v>1</v>
      </c>
      <c r="E35" s="23" t="s">
        <v>53</v>
      </c>
      <c r="F35" s="75"/>
      <c r="G35" s="75"/>
      <c r="H35" s="75"/>
    </row>
    <row r="36" spans="1:8" ht="15" customHeight="1" x14ac:dyDescent="0.25">
      <c r="A36">
        <v>35</v>
      </c>
      <c r="B36" s="79" t="s">
        <v>696</v>
      </c>
      <c r="C36" s="212" t="s">
        <v>722</v>
      </c>
      <c r="D36" s="165">
        <v>1</v>
      </c>
      <c r="E36" s="23" t="s">
        <v>384</v>
      </c>
      <c r="F36" s="75"/>
      <c r="G36" s="75"/>
      <c r="H36" s="75"/>
    </row>
    <row r="37" spans="1:8" ht="15" customHeight="1" x14ac:dyDescent="0.25">
      <c r="A37">
        <v>36</v>
      </c>
      <c r="B37" s="79" t="s">
        <v>179</v>
      </c>
      <c r="C37" s="212" t="s">
        <v>723</v>
      </c>
      <c r="D37" s="165">
        <v>1</v>
      </c>
      <c r="E37" s="23" t="s">
        <v>177</v>
      </c>
      <c r="F37" s="75"/>
      <c r="G37" s="75"/>
      <c r="H37" s="75"/>
    </row>
    <row r="38" spans="1:8" ht="15" customHeight="1" x14ac:dyDescent="0.25">
      <c r="A38">
        <v>37</v>
      </c>
      <c r="B38" s="79" t="s">
        <v>422</v>
      </c>
      <c r="C38" s="212" t="s">
        <v>732</v>
      </c>
      <c r="D38" s="165">
        <v>1</v>
      </c>
      <c r="E38" s="23" t="s">
        <v>420</v>
      </c>
      <c r="F38" s="75"/>
      <c r="G38" s="75"/>
      <c r="H38" s="75"/>
    </row>
    <row r="39" spans="1:8" ht="15" customHeight="1" x14ac:dyDescent="0.25">
      <c r="A39">
        <v>38</v>
      </c>
      <c r="B39" s="79" t="s">
        <v>272</v>
      </c>
      <c r="C39" s="212" t="s">
        <v>725</v>
      </c>
      <c r="D39" s="165">
        <v>1</v>
      </c>
      <c r="E39" s="23" t="s">
        <v>270</v>
      </c>
      <c r="F39" s="75"/>
      <c r="G39" s="75"/>
      <c r="H39" s="75"/>
    </row>
    <row r="40" spans="1:8" ht="15" customHeight="1" x14ac:dyDescent="0.25">
      <c r="A40">
        <v>39</v>
      </c>
      <c r="B40" s="79" t="s">
        <v>621</v>
      </c>
      <c r="C40" s="214" t="s">
        <v>722</v>
      </c>
      <c r="D40" s="165">
        <v>1</v>
      </c>
      <c r="E40" s="95" t="s">
        <v>489</v>
      </c>
      <c r="F40" s="75"/>
      <c r="G40" s="75"/>
      <c r="H40" s="75"/>
    </row>
    <row r="41" spans="1:8" ht="15" customHeight="1" x14ac:dyDescent="0.25">
      <c r="A41">
        <v>40</v>
      </c>
      <c r="B41" s="79" t="s">
        <v>108</v>
      </c>
      <c r="C41" s="212" t="s">
        <v>727</v>
      </c>
      <c r="D41" s="165">
        <v>1</v>
      </c>
      <c r="E41" s="23" t="s">
        <v>106</v>
      </c>
      <c r="F41" s="75"/>
      <c r="G41" s="75"/>
      <c r="H41" s="75"/>
    </row>
    <row r="42" spans="1:8" ht="15" customHeight="1" x14ac:dyDescent="0.25">
      <c r="A42">
        <v>41</v>
      </c>
      <c r="B42" s="79" t="s">
        <v>305</v>
      </c>
      <c r="C42" s="212" t="s">
        <v>724</v>
      </c>
      <c r="D42" s="165">
        <v>1</v>
      </c>
      <c r="E42" s="23" t="s">
        <v>303</v>
      </c>
      <c r="F42" s="75"/>
      <c r="G42" s="75"/>
      <c r="H42" s="75"/>
    </row>
    <row r="43" spans="1:8" ht="15" customHeight="1" x14ac:dyDescent="0.25">
      <c r="A43">
        <v>42</v>
      </c>
      <c r="B43" s="79" t="s">
        <v>39</v>
      </c>
      <c r="C43" s="212" t="s">
        <v>723</v>
      </c>
      <c r="D43" s="165">
        <v>1</v>
      </c>
      <c r="E43" s="67" t="s">
        <v>37</v>
      </c>
      <c r="F43" s="75"/>
      <c r="G43" s="75"/>
      <c r="H43" s="75"/>
    </row>
    <row r="44" spans="1:8" ht="15" customHeight="1" x14ac:dyDescent="0.25">
      <c r="A44">
        <v>43</v>
      </c>
      <c r="B44" s="79" t="s">
        <v>698</v>
      </c>
      <c r="C44" s="212" t="s">
        <v>722</v>
      </c>
      <c r="D44" s="165">
        <v>1</v>
      </c>
      <c r="E44" s="23" t="s">
        <v>395</v>
      </c>
      <c r="F44" s="75"/>
      <c r="G44" s="75"/>
      <c r="H44" s="75"/>
    </row>
    <row r="45" spans="1:8" ht="15" customHeight="1" x14ac:dyDescent="0.25">
      <c r="A45">
        <v>44</v>
      </c>
      <c r="B45" s="79" t="s">
        <v>354</v>
      </c>
      <c r="C45" s="212" t="s">
        <v>723</v>
      </c>
      <c r="D45" s="165">
        <v>1</v>
      </c>
      <c r="E45" s="23" t="s">
        <v>352</v>
      </c>
      <c r="F45" s="75"/>
      <c r="G45" s="75"/>
      <c r="H45" s="75"/>
    </row>
    <row r="46" spans="1:8" ht="15" customHeight="1" x14ac:dyDescent="0.25">
      <c r="A46">
        <v>45</v>
      </c>
      <c r="B46" s="79" t="s">
        <v>264</v>
      </c>
      <c r="C46" s="212" t="s">
        <v>730</v>
      </c>
      <c r="D46" s="165">
        <v>1</v>
      </c>
      <c r="E46" s="23" t="s">
        <v>262</v>
      </c>
      <c r="F46" s="75"/>
      <c r="G46" s="75"/>
      <c r="H46" s="75"/>
    </row>
    <row r="47" spans="1:8" ht="15" customHeight="1" x14ac:dyDescent="0.25">
      <c r="A47">
        <v>46</v>
      </c>
      <c r="B47" s="79" t="s">
        <v>146</v>
      </c>
      <c r="C47" s="212" t="s">
        <v>727</v>
      </c>
      <c r="D47" s="165">
        <v>1</v>
      </c>
      <c r="E47" s="23" t="s">
        <v>144</v>
      </c>
      <c r="F47" s="75"/>
      <c r="G47" s="75"/>
      <c r="H47" s="75"/>
    </row>
    <row r="48" spans="1:8" ht="15" customHeight="1" x14ac:dyDescent="0.25">
      <c r="A48">
        <v>47</v>
      </c>
      <c r="B48" s="79" t="s">
        <v>206</v>
      </c>
      <c r="C48" s="212" t="s">
        <v>728</v>
      </c>
      <c r="D48" s="165">
        <v>1</v>
      </c>
      <c r="E48" s="23" t="s">
        <v>204</v>
      </c>
      <c r="F48" s="75"/>
      <c r="G48" s="75"/>
      <c r="H48" s="75"/>
    </row>
    <row r="49" spans="1:8" ht="15" customHeight="1" x14ac:dyDescent="0.25">
      <c r="A49">
        <v>48</v>
      </c>
      <c r="B49" s="79" t="s">
        <v>277</v>
      </c>
      <c r="C49" s="212" t="s">
        <v>731</v>
      </c>
      <c r="D49" s="165">
        <v>1</v>
      </c>
      <c r="E49" s="23" t="s">
        <v>275</v>
      </c>
      <c r="F49" s="75"/>
      <c r="G49" s="75"/>
      <c r="H49" s="75"/>
    </row>
    <row r="50" spans="1:8" ht="15" customHeight="1" x14ac:dyDescent="0.25">
      <c r="A50">
        <v>49</v>
      </c>
      <c r="B50" s="79" t="s">
        <v>444</v>
      </c>
      <c r="C50" s="214" t="s">
        <v>723</v>
      </c>
      <c r="D50" s="165">
        <v>1</v>
      </c>
      <c r="E50" s="83" t="s">
        <v>442</v>
      </c>
      <c r="F50" s="75"/>
      <c r="G50" s="75"/>
      <c r="H50" s="75"/>
    </row>
    <row r="51" spans="1:8" ht="15" customHeight="1" x14ac:dyDescent="0.25">
      <c r="A51">
        <v>50</v>
      </c>
      <c r="B51" s="79" t="s">
        <v>257</v>
      </c>
      <c r="C51" s="212" t="s">
        <v>730</v>
      </c>
      <c r="D51" s="165">
        <v>1</v>
      </c>
      <c r="E51" s="23" t="s">
        <v>255</v>
      </c>
      <c r="F51" s="75"/>
      <c r="G51" s="75"/>
      <c r="H51" s="75"/>
    </row>
    <row r="52" spans="1:8" ht="15" customHeight="1" x14ac:dyDescent="0.25">
      <c r="A52">
        <v>51</v>
      </c>
      <c r="B52" s="79" t="s">
        <v>189</v>
      </c>
      <c r="C52" s="212" t="s">
        <v>726</v>
      </c>
      <c r="D52" s="165">
        <v>1</v>
      </c>
      <c r="E52" s="23" t="s">
        <v>187</v>
      </c>
      <c r="F52" s="75"/>
      <c r="G52" s="75"/>
      <c r="H52" s="75"/>
    </row>
    <row r="53" spans="1:8" ht="15" customHeight="1" x14ac:dyDescent="0.25">
      <c r="A53">
        <v>52</v>
      </c>
      <c r="B53" s="79" t="s">
        <v>185</v>
      </c>
      <c r="C53" s="212" t="s">
        <v>726</v>
      </c>
      <c r="D53" s="165">
        <v>1</v>
      </c>
      <c r="E53" s="23" t="s">
        <v>183</v>
      </c>
      <c r="F53" s="75"/>
      <c r="G53" s="75"/>
      <c r="H53" s="75"/>
    </row>
    <row r="54" spans="1:8" ht="15" customHeight="1" x14ac:dyDescent="0.25">
      <c r="A54">
        <v>53</v>
      </c>
      <c r="B54" s="79" t="s">
        <v>202</v>
      </c>
      <c r="C54" s="212" t="s">
        <v>728</v>
      </c>
      <c r="D54" s="165">
        <v>1</v>
      </c>
      <c r="E54" s="23" t="s">
        <v>200</v>
      </c>
      <c r="F54" s="75"/>
      <c r="G54" s="75"/>
      <c r="H54" s="75"/>
    </row>
    <row r="55" spans="1:8" ht="15" customHeight="1" x14ac:dyDescent="0.25">
      <c r="A55">
        <v>54</v>
      </c>
      <c r="B55" s="79" t="s">
        <v>622</v>
      </c>
      <c r="C55" s="214" t="s">
        <v>722</v>
      </c>
      <c r="D55" s="165">
        <v>1</v>
      </c>
      <c r="E55" s="95" t="s">
        <v>499</v>
      </c>
      <c r="F55" s="75"/>
      <c r="G55" s="75"/>
      <c r="H55" s="75"/>
    </row>
    <row r="56" spans="1:8" ht="15" customHeight="1" x14ac:dyDescent="0.25">
      <c r="A56">
        <v>55</v>
      </c>
      <c r="B56" s="79" t="s">
        <v>253</v>
      </c>
      <c r="C56" s="212" t="s">
        <v>730</v>
      </c>
      <c r="D56" s="165">
        <v>1</v>
      </c>
      <c r="E56" s="23" t="s">
        <v>251</v>
      </c>
      <c r="F56" s="75"/>
      <c r="G56" s="75"/>
      <c r="H56" s="75"/>
    </row>
    <row r="57" spans="1:8" ht="15" customHeight="1" x14ac:dyDescent="0.25">
      <c r="A57">
        <v>56</v>
      </c>
      <c r="B57" s="79" t="s">
        <v>142</v>
      </c>
      <c r="C57" s="212" t="s">
        <v>727</v>
      </c>
      <c r="D57" s="165">
        <v>1</v>
      </c>
      <c r="E57" s="23" t="s">
        <v>140</v>
      </c>
      <c r="F57" s="75"/>
      <c r="G57" s="75"/>
      <c r="H57" s="75"/>
    </row>
    <row r="58" spans="1:8" ht="15" customHeight="1" x14ac:dyDescent="0.25">
      <c r="A58">
        <v>57</v>
      </c>
      <c r="B58" s="79" t="s">
        <v>86</v>
      </c>
      <c r="C58" s="212" t="s">
        <v>723</v>
      </c>
      <c r="D58" s="165">
        <v>1</v>
      </c>
      <c r="E58" s="23" t="s">
        <v>84</v>
      </c>
      <c r="F58" s="75"/>
      <c r="G58" s="75"/>
      <c r="H58" s="75"/>
    </row>
    <row r="59" spans="1:8" ht="15" customHeight="1" x14ac:dyDescent="0.25">
      <c r="A59">
        <v>58</v>
      </c>
      <c r="B59" s="79" t="s">
        <v>210</v>
      </c>
      <c r="C59" s="212" t="s">
        <v>728</v>
      </c>
      <c r="D59" s="165">
        <v>1</v>
      </c>
      <c r="E59" s="23" t="s">
        <v>208</v>
      </c>
      <c r="F59" s="75"/>
      <c r="G59" s="75"/>
      <c r="H59" s="75"/>
    </row>
    <row r="60" spans="1:8" ht="15" customHeight="1" x14ac:dyDescent="0.25">
      <c r="A60">
        <v>59</v>
      </c>
      <c r="B60" s="79" t="s">
        <v>35</v>
      </c>
      <c r="C60" s="212" t="s">
        <v>723</v>
      </c>
      <c r="D60" s="165">
        <v>1</v>
      </c>
      <c r="E60" s="23" t="s">
        <v>33</v>
      </c>
      <c r="F60" s="75"/>
      <c r="G60" s="75"/>
      <c r="H60" s="75"/>
    </row>
    <row r="61" spans="1:8" ht="15" customHeight="1" x14ac:dyDescent="0.25">
      <c r="A61">
        <v>60</v>
      </c>
      <c r="B61" s="79" t="s">
        <v>616</v>
      </c>
      <c r="C61" s="212" t="s">
        <v>722</v>
      </c>
      <c r="D61" s="165">
        <v>1</v>
      </c>
      <c r="E61" s="72" t="s">
        <v>298</v>
      </c>
      <c r="F61" s="75"/>
      <c r="G61" s="75"/>
      <c r="H61" s="75"/>
    </row>
    <row r="62" spans="1:8" ht="15" customHeight="1" x14ac:dyDescent="0.25">
      <c r="A62">
        <v>61</v>
      </c>
      <c r="B62" s="79" t="s">
        <v>614</v>
      </c>
      <c r="C62" s="214" t="s">
        <v>722</v>
      </c>
      <c r="D62" s="165">
        <v>1</v>
      </c>
      <c r="E62" s="67" t="s">
        <v>58</v>
      </c>
      <c r="F62" s="75"/>
      <c r="G62" s="75"/>
      <c r="H62" s="75"/>
    </row>
    <row r="63" spans="1:8" ht="15" customHeight="1" x14ac:dyDescent="0.25">
      <c r="A63">
        <v>62</v>
      </c>
      <c r="B63" s="79" t="s">
        <v>192</v>
      </c>
      <c r="C63" s="212" t="s">
        <v>726</v>
      </c>
      <c r="D63" s="165">
        <v>1</v>
      </c>
      <c r="E63" s="23" t="s">
        <v>190</v>
      </c>
      <c r="F63" s="75"/>
      <c r="G63" s="75"/>
      <c r="H63" s="75"/>
    </row>
    <row r="64" spans="1:8" ht="15" customHeight="1" x14ac:dyDescent="0.25">
      <c r="A64">
        <v>63</v>
      </c>
      <c r="B64" s="79" t="s">
        <v>699</v>
      </c>
      <c r="C64" s="212" t="s">
        <v>722</v>
      </c>
      <c r="D64" s="165">
        <v>1</v>
      </c>
      <c r="E64" s="23" t="s">
        <v>409</v>
      </c>
      <c r="F64" s="75"/>
      <c r="G64" s="75"/>
      <c r="H64" s="75"/>
    </row>
    <row r="65" spans="1:8" ht="15" customHeight="1" x14ac:dyDescent="0.25">
      <c r="A65">
        <v>64</v>
      </c>
      <c r="B65" s="79" t="s">
        <v>677</v>
      </c>
      <c r="C65" s="212" t="s">
        <v>722</v>
      </c>
      <c r="D65" s="165">
        <v>1</v>
      </c>
      <c r="E65" s="23" t="s">
        <v>279</v>
      </c>
      <c r="F65" s="75"/>
      <c r="G65" s="75"/>
      <c r="H65" s="75"/>
    </row>
    <row r="66" spans="1:8" ht="15" customHeight="1" x14ac:dyDescent="0.25">
      <c r="A66">
        <v>65</v>
      </c>
      <c r="B66" s="79" t="s">
        <v>94</v>
      </c>
      <c r="C66" s="212" t="s">
        <v>723</v>
      </c>
      <c r="D66" s="165">
        <v>1</v>
      </c>
      <c r="E66" s="23" t="s">
        <v>92</v>
      </c>
      <c r="F66" s="75"/>
      <c r="G66" s="75"/>
      <c r="H66" s="75"/>
    </row>
    <row r="67" spans="1:8" ht="15" customHeight="1" x14ac:dyDescent="0.25">
      <c r="A67">
        <v>66</v>
      </c>
      <c r="B67" s="79" t="s">
        <v>158</v>
      </c>
      <c r="C67" s="212" t="s">
        <v>727</v>
      </c>
      <c r="D67" s="165">
        <v>1</v>
      </c>
      <c r="E67" s="23" t="s">
        <v>156</v>
      </c>
      <c r="F67" s="75"/>
      <c r="G67" s="75"/>
      <c r="H67" s="75"/>
    </row>
    <row r="68" spans="1:8" ht="15" customHeight="1" x14ac:dyDescent="0.25">
      <c r="A68">
        <v>67</v>
      </c>
      <c r="B68" s="79" t="s">
        <v>167</v>
      </c>
      <c r="C68" s="212" t="s">
        <v>723</v>
      </c>
      <c r="D68" s="165">
        <v>1</v>
      </c>
      <c r="E68" s="23" t="s">
        <v>165</v>
      </c>
      <c r="F68" s="75"/>
      <c r="G68" s="75"/>
      <c r="H68" s="75"/>
    </row>
    <row r="69" spans="1:8" ht="15" customHeight="1" x14ac:dyDescent="0.25">
      <c r="A69">
        <v>68</v>
      </c>
      <c r="B69" s="79" t="s">
        <v>463</v>
      </c>
      <c r="C69" s="214" t="s">
        <v>723</v>
      </c>
      <c r="D69" s="165">
        <v>1</v>
      </c>
      <c r="E69" s="83" t="s">
        <v>461</v>
      </c>
      <c r="F69" s="75"/>
      <c r="G69" s="75"/>
      <c r="H69" s="75"/>
    </row>
    <row r="70" spans="1:8" ht="15" customHeight="1" x14ac:dyDescent="0.25">
      <c r="A70">
        <v>69</v>
      </c>
      <c r="B70" s="79" t="s">
        <v>374</v>
      </c>
      <c r="C70" s="212" t="s">
        <v>723</v>
      </c>
      <c r="D70" s="165">
        <v>1</v>
      </c>
      <c r="E70" s="23" t="s">
        <v>372</v>
      </c>
      <c r="F70" s="75"/>
      <c r="G70" s="75"/>
      <c r="H70" s="75"/>
    </row>
    <row r="71" spans="1:8" ht="15" customHeight="1" x14ac:dyDescent="0.25">
      <c r="A71">
        <v>70</v>
      </c>
      <c r="B71" s="79" t="s">
        <v>378</v>
      </c>
      <c r="C71" s="212" t="s">
        <v>723</v>
      </c>
      <c r="D71" s="165">
        <v>1</v>
      </c>
      <c r="E71" s="23" t="s">
        <v>376</v>
      </c>
      <c r="F71" s="75"/>
      <c r="G71" s="75"/>
      <c r="H71" s="75"/>
    </row>
    <row r="72" spans="1:8" ht="15" customHeight="1" x14ac:dyDescent="0.25">
      <c r="A72">
        <v>71</v>
      </c>
      <c r="B72" s="79" t="s">
        <v>90</v>
      </c>
      <c r="C72" s="212" t="s">
        <v>723</v>
      </c>
      <c r="D72" s="165">
        <v>1</v>
      </c>
      <c r="E72" s="23" t="s">
        <v>88</v>
      </c>
      <c r="F72" s="75"/>
      <c r="G72" s="75"/>
      <c r="H72" s="75"/>
    </row>
    <row r="73" spans="1:8" ht="15" customHeight="1" x14ac:dyDescent="0.25">
      <c r="A73">
        <v>72</v>
      </c>
      <c r="B73" s="79" t="s">
        <v>455</v>
      </c>
      <c r="C73" s="214" t="s">
        <v>723</v>
      </c>
      <c r="D73" s="165">
        <v>1</v>
      </c>
      <c r="E73" s="83" t="s">
        <v>453</v>
      </c>
      <c r="F73" s="75"/>
      <c r="G73" s="75"/>
      <c r="H73" s="75"/>
    </row>
    <row r="74" spans="1:8" ht="15" customHeight="1" x14ac:dyDescent="0.25">
      <c r="A74">
        <v>73</v>
      </c>
      <c r="B74" s="79" t="s">
        <v>483</v>
      </c>
      <c r="C74" s="214" t="s">
        <v>724</v>
      </c>
      <c r="D74" s="165">
        <v>1</v>
      </c>
      <c r="E74" s="83" t="s">
        <v>481</v>
      </c>
      <c r="F74" s="75"/>
      <c r="G74" s="75"/>
      <c r="H74" s="75"/>
    </row>
    <row r="75" spans="1:8" ht="15" customHeight="1" x14ac:dyDescent="0.25">
      <c r="A75">
        <v>74</v>
      </c>
      <c r="B75" s="79" t="s">
        <v>624</v>
      </c>
      <c r="C75" s="212" t="s">
        <v>722</v>
      </c>
      <c r="D75" s="165">
        <v>1</v>
      </c>
      <c r="E75" s="23" t="s">
        <v>27</v>
      </c>
      <c r="F75" s="75"/>
      <c r="G75" s="75"/>
      <c r="H75" s="75"/>
    </row>
    <row r="76" spans="1:8" ht="15" customHeight="1" x14ac:dyDescent="0.25">
      <c r="A76">
        <v>75</v>
      </c>
      <c r="B76" s="79" t="s">
        <v>236</v>
      </c>
      <c r="C76" s="212" t="s">
        <v>725</v>
      </c>
      <c r="D76" s="165">
        <v>1</v>
      </c>
      <c r="E76" s="23" t="s">
        <v>234</v>
      </c>
      <c r="F76" s="75"/>
      <c r="G76" s="75"/>
      <c r="H76" s="75"/>
    </row>
    <row r="77" spans="1:8" ht="15" customHeight="1" x14ac:dyDescent="0.25">
      <c r="A77">
        <v>76</v>
      </c>
      <c r="B77" s="79" t="s">
        <v>129</v>
      </c>
      <c r="C77" s="212" t="s">
        <v>728</v>
      </c>
      <c r="D77" s="165">
        <v>1</v>
      </c>
      <c r="E77" s="23" t="s">
        <v>127</v>
      </c>
      <c r="F77" s="75"/>
      <c r="G77" s="75"/>
      <c r="H77" s="75"/>
    </row>
    <row r="78" spans="1:8" ht="15" customHeight="1" x14ac:dyDescent="0.25">
      <c r="A78">
        <v>77</v>
      </c>
      <c r="B78" s="79" t="s">
        <v>228</v>
      </c>
      <c r="C78" s="212" t="s">
        <v>724</v>
      </c>
      <c r="D78" s="165">
        <v>1</v>
      </c>
      <c r="E78" s="23" t="s">
        <v>226</v>
      </c>
      <c r="F78" s="75"/>
      <c r="G78" s="75"/>
      <c r="H78" s="75"/>
    </row>
    <row r="79" spans="1:8" ht="15" customHeight="1" x14ac:dyDescent="0.25">
      <c r="A79">
        <v>78</v>
      </c>
      <c r="B79" s="79" t="s">
        <v>680</v>
      </c>
      <c r="C79" s="212" t="s">
        <v>722</v>
      </c>
      <c r="D79" s="165">
        <v>1</v>
      </c>
      <c r="E79" s="23" t="s">
        <v>293</v>
      </c>
      <c r="F79" s="75"/>
      <c r="G79" s="75"/>
      <c r="H79" s="75"/>
    </row>
    <row r="80" spans="1:8" ht="15" customHeight="1" x14ac:dyDescent="0.25">
      <c r="A80">
        <v>79</v>
      </c>
      <c r="B80" s="79" t="s">
        <v>633</v>
      </c>
      <c r="C80" s="212" t="s">
        <v>722</v>
      </c>
      <c r="D80" s="165">
        <v>1</v>
      </c>
      <c r="E80" s="23" t="s">
        <v>76</v>
      </c>
      <c r="F80" s="75"/>
      <c r="G80" s="75"/>
      <c r="H80" s="75"/>
    </row>
    <row r="81" spans="1:8" ht="15" customHeight="1" x14ac:dyDescent="0.25">
      <c r="A81">
        <v>80</v>
      </c>
      <c r="B81" s="79" t="s">
        <v>477</v>
      </c>
      <c r="C81" s="214" t="s">
        <v>725</v>
      </c>
      <c r="D81" s="165">
        <v>1</v>
      </c>
      <c r="E81" s="83" t="s">
        <v>475</v>
      </c>
      <c r="F81" s="75"/>
      <c r="G81" s="75"/>
      <c r="H81" s="75"/>
    </row>
    <row r="82" spans="1:8" ht="15" customHeight="1" x14ac:dyDescent="0.25">
      <c r="A82">
        <v>81</v>
      </c>
      <c r="B82" s="79" t="s">
        <v>700</v>
      </c>
      <c r="C82" s="212" t="s">
        <v>722</v>
      </c>
      <c r="D82" s="165">
        <v>1</v>
      </c>
      <c r="E82" s="23" t="s">
        <v>414</v>
      </c>
      <c r="F82" s="75"/>
      <c r="G82" s="75"/>
      <c r="H82" s="75"/>
    </row>
    <row r="83" spans="1:8" ht="15" customHeight="1" x14ac:dyDescent="0.25">
      <c r="A83">
        <v>82</v>
      </c>
      <c r="B83" s="79" t="s">
        <v>459</v>
      </c>
      <c r="C83" s="214" t="s">
        <v>723</v>
      </c>
      <c r="D83" s="165">
        <v>1</v>
      </c>
      <c r="E83" s="83" t="s">
        <v>457</v>
      </c>
      <c r="F83" s="75"/>
      <c r="G83" s="75"/>
      <c r="H83" s="75"/>
    </row>
    <row r="84" spans="1:8" ht="15" customHeight="1" x14ac:dyDescent="0.25">
      <c r="A84">
        <v>83</v>
      </c>
      <c r="B84" s="79" t="s">
        <v>70</v>
      </c>
      <c r="C84" s="212" t="s">
        <v>726</v>
      </c>
      <c r="D84" s="165">
        <v>1</v>
      </c>
      <c r="E84" s="23" t="s">
        <v>68</v>
      </c>
      <c r="F84" s="75"/>
      <c r="G84" s="75"/>
      <c r="H84" s="75"/>
    </row>
    <row r="85" spans="1:8" ht="15" customHeight="1" x14ac:dyDescent="0.25">
      <c r="A85">
        <v>84</v>
      </c>
      <c r="B85" s="79" t="s">
        <v>448</v>
      </c>
      <c r="C85" s="214" t="s">
        <v>723</v>
      </c>
      <c r="D85" s="165">
        <v>1</v>
      </c>
      <c r="E85" s="83" t="s">
        <v>446</v>
      </c>
      <c r="F85" s="75"/>
      <c r="G85" s="75"/>
      <c r="H85" s="75"/>
    </row>
    <row r="86" spans="1:8" ht="15" customHeight="1" x14ac:dyDescent="0.25">
      <c r="A86">
        <v>85</v>
      </c>
      <c r="B86" s="79" t="s">
        <v>358</v>
      </c>
      <c r="C86" s="212" t="s">
        <v>723</v>
      </c>
      <c r="D86" s="165">
        <v>1</v>
      </c>
      <c r="E86" s="23" t="s">
        <v>356</v>
      </c>
      <c r="F86" s="75"/>
      <c r="G86" s="75"/>
      <c r="H86" s="75"/>
    </row>
    <row r="87" spans="1:8" ht="15" customHeight="1" x14ac:dyDescent="0.25">
      <c r="A87">
        <v>86</v>
      </c>
      <c r="B87" s="79" t="s">
        <v>112</v>
      </c>
      <c r="C87" s="212" t="s">
        <v>727</v>
      </c>
      <c r="D87" s="165">
        <v>1</v>
      </c>
      <c r="E87" s="23" t="s">
        <v>110</v>
      </c>
      <c r="F87" s="75"/>
      <c r="G87" s="75"/>
      <c r="H87" s="75"/>
    </row>
    <row r="88" spans="1:8" ht="15" customHeight="1" x14ac:dyDescent="0.25">
      <c r="A88">
        <v>87</v>
      </c>
      <c r="B88" s="79" t="s">
        <v>245</v>
      </c>
      <c r="C88" s="212" t="s">
        <v>730</v>
      </c>
      <c r="D88" s="165">
        <v>1</v>
      </c>
      <c r="E88" s="23" t="s">
        <v>243</v>
      </c>
      <c r="F88" s="75"/>
      <c r="G88" s="75"/>
      <c r="H88" s="75"/>
    </row>
    <row r="89" spans="1:8" ht="15" customHeight="1" x14ac:dyDescent="0.25">
      <c r="A89">
        <v>88</v>
      </c>
      <c r="B89" s="79" t="s">
        <v>467</v>
      </c>
      <c r="C89" s="214" t="s">
        <v>723</v>
      </c>
      <c r="D89" s="165">
        <v>1</v>
      </c>
      <c r="E89" s="83" t="s">
        <v>465</v>
      </c>
      <c r="F89" s="75"/>
      <c r="G89" s="75"/>
      <c r="H89" s="75"/>
    </row>
    <row r="90" spans="1:8" ht="15" customHeight="1" x14ac:dyDescent="0.25">
      <c r="A90">
        <v>89</v>
      </c>
      <c r="B90" s="79" t="s">
        <v>240</v>
      </c>
      <c r="C90" s="212" t="s">
        <v>728</v>
      </c>
      <c r="D90" s="165">
        <v>1</v>
      </c>
      <c r="E90" s="23" t="s">
        <v>238</v>
      </c>
      <c r="F90" s="75"/>
      <c r="G90" s="75"/>
      <c r="H90" s="75"/>
    </row>
    <row r="91" spans="1:8" ht="15" customHeight="1" x14ac:dyDescent="0.25">
      <c r="A91">
        <v>90</v>
      </c>
      <c r="B91" s="79" t="s">
        <v>175</v>
      </c>
      <c r="C91" s="212" t="s">
        <v>723</v>
      </c>
      <c r="D91" s="165">
        <v>1</v>
      </c>
      <c r="E91" s="23" t="s">
        <v>173</v>
      </c>
      <c r="F91" s="75"/>
      <c r="G91" s="75"/>
      <c r="H91" s="75"/>
    </row>
    <row r="92" spans="1:8" ht="15" customHeight="1" x14ac:dyDescent="0.25">
      <c r="A92">
        <v>91</v>
      </c>
      <c r="B92" s="79" t="s">
        <v>214</v>
      </c>
      <c r="C92" s="212" t="s">
        <v>728</v>
      </c>
      <c r="D92" s="165">
        <v>1</v>
      </c>
      <c r="E92" s="23" t="s">
        <v>212</v>
      </c>
      <c r="F92" s="75"/>
      <c r="G92" s="75"/>
      <c r="H92" s="75"/>
    </row>
    <row r="93" spans="1:8" ht="15" customHeight="1" x14ac:dyDescent="0.25">
      <c r="A93">
        <v>92</v>
      </c>
      <c r="B93" s="79" t="s">
        <v>370</v>
      </c>
      <c r="C93" s="212" t="s">
        <v>723</v>
      </c>
      <c r="D93" s="165">
        <v>1</v>
      </c>
      <c r="E93" s="23" t="s">
        <v>368</v>
      </c>
      <c r="F93" s="75"/>
      <c r="G93" s="75"/>
      <c r="H93" s="75"/>
    </row>
    <row r="94" spans="1:8" ht="15" customHeight="1" x14ac:dyDescent="0.25">
      <c r="A94">
        <v>93</v>
      </c>
      <c r="B94" s="79" t="s">
        <v>487</v>
      </c>
      <c r="C94" s="214" t="s">
        <v>725</v>
      </c>
      <c r="D94" s="165">
        <v>1</v>
      </c>
      <c r="E94" s="83" t="s">
        <v>485</v>
      </c>
      <c r="F94" s="75"/>
      <c r="G94" s="75"/>
      <c r="H94" s="75"/>
    </row>
    <row r="95" spans="1:8" ht="15" customHeight="1" x14ac:dyDescent="0.25">
      <c r="A95">
        <v>94</v>
      </c>
      <c r="B95" s="79" t="s">
        <v>98</v>
      </c>
      <c r="C95" s="212" t="s">
        <v>725</v>
      </c>
      <c r="D95" s="165">
        <v>1</v>
      </c>
      <c r="E95" s="23" t="s">
        <v>96</v>
      </c>
      <c r="F95" s="75"/>
      <c r="G95" s="75"/>
      <c r="H95" s="75"/>
    </row>
    <row r="96" spans="1:8" ht="15" customHeight="1" x14ac:dyDescent="0.25">
      <c r="A96">
        <v>95</v>
      </c>
      <c r="B96" s="79" t="s">
        <v>74</v>
      </c>
      <c r="C96" s="212" t="s">
        <v>725</v>
      </c>
      <c r="D96" s="165">
        <v>1</v>
      </c>
      <c r="E96" s="23" t="s">
        <v>72</v>
      </c>
      <c r="F96" s="75"/>
      <c r="G96" s="75"/>
      <c r="H96" s="75"/>
    </row>
    <row r="97" spans="4:7" x14ac:dyDescent="0.25">
      <c r="D97" s="215"/>
      <c r="E97" s="216"/>
      <c r="F97" s="216"/>
      <c r="G97" s="21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1"/>
  <sheetViews>
    <sheetView topLeftCell="D1" workbookViewId="0">
      <selection activeCell="I1" sqref="I1"/>
    </sheetView>
  </sheetViews>
  <sheetFormatPr defaultRowHeight="15" x14ac:dyDescent="0.25"/>
  <cols>
    <col min="1" max="1" width="37.42578125" customWidth="1"/>
    <col min="2" max="2" width="23.85546875" customWidth="1"/>
    <col min="3" max="3" width="24.85546875" customWidth="1"/>
    <col min="4" max="5" width="39.28515625" customWidth="1"/>
    <col min="6" max="6" width="32.28515625" customWidth="1"/>
    <col min="7" max="7" width="32.85546875" customWidth="1"/>
    <col min="8" max="8" width="38" customWidth="1"/>
    <col min="9" max="9" width="55.7109375" customWidth="1"/>
    <col min="10" max="10" width="56.42578125" customWidth="1"/>
    <col min="12" max="12" width="30.42578125" customWidth="1"/>
  </cols>
  <sheetData>
    <row r="1" spans="1:13" x14ac:dyDescent="0.25">
      <c r="A1" s="161" t="s">
        <v>742</v>
      </c>
      <c r="B1" s="159" t="s">
        <v>1403</v>
      </c>
      <c r="C1" s="159" t="s">
        <v>538</v>
      </c>
      <c r="D1" s="159" t="s">
        <v>760</v>
      </c>
      <c r="E1" s="159" t="s">
        <v>851</v>
      </c>
      <c r="F1" s="159" t="s">
        <v>555</v>
      </c>
      <c r="G1" s="159" t="s">
        <v>556</v>
      </c>
      <c r="H1" s="159" t="s">
        <v>810</v>
      </c>
      <c r="I1" s="159" t="s">
        <v>606</v>
      </c>
      <c r="J1" s="159" t="s">
        <v>901</v>
      </c>
      <c r="K1" s="233" t="s">
        <v>1386</v>
      </c>
      <c r="L1" s="233"/>
      <c r="M1" s="233"/>
    </row>
    <row r="2" spans="1:13" x14ac:dyDescent="0.25">
      <c r="A2" t="s">
        <v>743</v>
      </c>
      <c r="B2" t="s">
        <v>756</v>
      </c>
      <c r="C2" t="s">
        <v>1261</v>
      </c>
      <c r="D2" s="162" t="s">
        <v>761</v>
      </c>
      <c r="E2" s="162" t="s">
        <v>852</v>
      </c>
      <c r="F2" s="162" t="s">
        <v>778</v>
      </c>
      <c r="G2" s="162" t="s">
        <v>795</v>
      </c>
      <c r="H2" s="162" t="s">
        <v>811</v>
      </c>
      <c r="I2" s="162" t="s">
        <v>852</v>
      </c>
      <c r="J2" s="162" t="s">
        <v>852</v>
      </c>
      <c r="K2" s="159" t="s">
        <v>1268</v>
      </c>
      <c r="L2" s="159" t="s">
        <v>1269</v>
      </c>
      <c r="M2" s="159" t="s">
        <v>1270</v>
      </c>
    </row>
    <row r="3" spans="1:13" x14ac:dyDescent="0.25">
      <c r="A3" t="s">
        <v>744</v>
      </c>
      <c r="B3" t="s">
        <v>757</v>
      </c>
      <c r="C3" t="s">
        <v>1262</v>
      </c>
      <c r="D3" t="s">
        <v>762</v>
      </c>
      <c r="E3" t="s">
        <v>853</v>
      </c>
      <c r="F3" t="s">
        <v>779</v>
      </c>
      <c r="G3" t="s">
        <v>796</v>
      </c>
      <c r="H3" s="162" t="s">
        <v>812</v>
      </c>
      <c r="I3" t="s">
        <v>865</v>
      </c>
      <c r="J3" t="s">
        <v>902</v>
      </c>
      <c r="K3" s="205" t="s">
        <v>1271</v>
      </c>
      <c r="L3" s="162" t="s">
        <v>852</v>
      </c>
      <c r="M3" s="162">
        <v>0</v>
      </c>
    </row>
    <row r="4" spans="1:13" x14ac:dyDescent="0.25">
      <c r="A4" t="s">
        <v>745</v>
      </c>
      <c r="B4" t="s">
        <v>758</v>
      </c>
      <c r="C4" t="s">
        <v>1263</v>
      </c>
      <c r="D4" t="s">
        <v>763</v>
      </c>
      <c r="E4" t="s">
        <v>854</v>
      </c>
      <c r="F4" t="s">
        <v>780</v>
      </c>
      <c r="G4" t="s">
        <v>797</v>
      </c>
      <c r="H4" s="162" t="s">
        <v>813</v>
      </c>
      <c r="I4" t="s">
        <v>866</v>
      </c>
      <c r="J4" t="s">
        <v>903</v>
      </c>
      <c r="K4">
        <v>1852</v>
      </c>
      <c r="L4" s="206" t="s">
        <v>1272</v>
      </c>
      <c r="M4">
        <v>0</v>
      </c>
    </row>
    <row r="5" spans="1:13" x14ac:dyDescent="0.25">
      <c r="A5" t="s">
        <v>746</v>
      </c>
      <c r="B5" t="s">
        <v>759</v>
      </c>
      <c r="C5" t="s">
        <v>1264</v>
      </c>
      <c r="D5" t="s">
        <v>764</v>
      </c>
      <c r="E5" t="s">
        <v>855</v>
      </c>
      <c r="F5" t="s">
        <v>781</v>
      </c>
      <c r="G5" t="s">
        <v>798</v>
      </c>
      <c r="H5" s="162" t="s">
        <v>814</v>
      </c>
      <c r="I5" t="s">
        <v>867</v>
      </c>
      <c r="J5" t="s">
        <v>904</v>
      </c>
      <c r="K5">
        <v>2658</v>
      </c>
      <c r="L5" s="207" t="s">
        <v>1273</v>
      </c>
      <c r="M5">
        <v>1852</v>
      </c>
    </row>
    <row r="6" spans="1:13" x14ac:dyDescent="0.25">
      <c r="A6" t="s">
        <v>747</v>
      </c>
      <c r="C6" t="s">
        <v>1265</v>
      </c>
      <c r="D6" t="s">
        <v>765</v>
      </c>
      <c r="E6" t="s">
        <v>856</v>
      </c>
      <c r="F6" t="s">
        <v>782</v>
      </c>
      <c r="G6" t="s">
        <v>799</v>
      </c>
      <c r="H6" s="162" t="s">
        <v>815</v>
      </c>
      <c r="I6" t="s">
        <v>868</v>
      </c>
      <c r="J6" t="s">
        <v>905</v>
      </c>
      <c r="K6">
        <v>2298</v>
      </c>
      <c r="L6" s="207" t="s">
        <v>1274</v>
      </c>
      <c r="M6">
        <v>1852</v>
      </c>
    </row>
    <row r="7" spans="1:13" x14ac:dyDescent="0.25">
      <c r="A7" t="s">
        <v>748</v>
      </c>
      <c r="D7" t="s">
        <v>766</v>
      </c>
      <c r="E7" t="s">
        <v>857</v>
      </c>
      <c r="F7" t="s">
        <v>783</v>
      </c>
      <c r="G7" t="s">
        <v>800</v>
      </c>
      <c r="H7" s="162" t="s">
        <v>816</v>
      </c>
      <c r="I7" t="s">
        <v>869</v>
      </c>
      <c r="J7" t="s">
        <v>906</v>
      </c>
      <c r="K7">
        <v>2254</v>
      </c>
      <c r="L7" s="207" t="s">
        <v>1275</v>
      </c>
      <c r="M7">
        <v>1852</v>
      </c>
    </row>
    <row r="8" spans="1:13" x14ac:dyDescent="0.25">
      <c r="A8" t="s">
        <v>749</v>
      </c>
      <c r="D8" t="s">
        <v>767</v>
      </c>
      <c r="E8" t="s">
        <v>858</v>
      </c>
      <c r="F8" t="s">
        <v>784</v>
      </c>
      <c r="G8" t="s">
        <v>801</v>
      </c>
      <c r="H8" s="162" t="s">
        <v>817</v>
      </c>
      <c r="I8" t="s">
        <v>870</v>
      </c>
      <c r="J8" t="s">
        <v>907</v>
      </c>
      <c r="K8">
        <v>2187</v>
      </c>
      <c r="L8" s="207" t="s">
        <v>1276</v>
      </c>
      <c r="M8">
        <v>1852</v>
      </c>
    </row>
    <row r="9" spans="1:13" x14ac:dyDescent="0.25">
      <c r="A9" t="s">
        <v>750</v>
      </c>
      <c r="D9" t="s">
        <v>768</v>
      </c>
      <c r="E9" t="s">
        <v>859</v>
      </c>
      <c r="F9" t="s">
        <v>785</v>
      </c>
      <c r="G9" t="s">
        <v>802</v>
      </c>
      <c r="H9" s="162" t="s">
        <v>818</v>
      </c>
      <c r="I9" t="s">
        <v>871</v>
      </c>
      <c r="J9" t="s">
        <v>908</v>
      </c>
      <c r="K9">
        <v>1853</v>
      </c>
      <c r="L9" s="207" t="s">
        <v>1277</v>
      </c>
      <c r="M9">
        <v>1852</v>
      </c>
    </row>
    <row r="10" spans="1:13" x14ac:dyDescent="0.25">
      <c r="A10" t="s">
        <v>751</v>
      </c>
      <c r="D10" t="s">
        <v>769</v>
      </c>
      <c r="E10" t="s">
        <v>860</v>
      </c>
      <c r="F10" t="s">
        <v>786</v>
      </c>
      <c r="G10" t="s">
        <v>803</v>
      </c>
      <c r="H10" s="162" t="s">
        <v>819</v>
      </c>
      <c r="I10" t="s">
        <v>872</v>
      </c>
      <c r="J10" t="s">
        <v>909</v>
      </c>
      <c r="K10">
        <v>1854</v>
      </c>
      <c r="L10" s="207" t="s">
        <v>1278</v>
      </c>
      <c r="M10">
        <v>1852</v>
      </c>
    </row>
    <row r="11" spans="1:13" x14ac:dyDescent="0.25">
      <c r="A11" t="s">
        <v>752</v>
      </c>
      <c r="D11" t="s">
        <v>770</v>
      </c>
      <c r="E11" t="s">
        <v>861</v>
      </c>
      <c r="F11" t="s">
        <v>787</v>
      </c>
      <c r="G11" t="s">
        <v>804</v>
      </c>
      <c r="H11" s="162" t="s">
        <v>820</v>
      </c>
      <c r="I11" t="s">
        <v>873</v>
      </c>
      <c r="J11" t="s">
        <v>910</v>
      </c>
      <c r="K11">
        <v>2659</v>
      </c>
      <c r="L11" s="207" t="s">
        <v>1279</v>
      </c>
      <c r="M11">
        <v>1854</v>
      </c>
    </row>
    <row r="12" spans="1:13" x14ac:dyDescent="0.25">
      <c r="A12" t="s">
        <v>753</v>
      </c>
      <c r="D12" t="s">
        <v>771</v>
      </c>
      <c r="E12" t="s">
        <v>862</v>
      </c>
      <c r="F12" t="s">
        <v>788</v>
      </c>
      <c r="G12" t="s">
        <v>805</v>
      </c>
      <c r="H12" s="162" t="s">
        <v>821</v>
      </c>
      <c r="I12" t="s">
        <v>874</v>
      </c>
      <c r="J12" t="s">
        <v>911</v>
      </c>
      <c r="K12">
        <v>1856</v>
      </c>
      <c r="L12" s="207" t="s">
        <v>1280</v>
      </c>
      <c r="M12">
        <v>1852</v>
      </c>
    </row>
    <row r="13" spans="1:13" x14ac:dyDescent="0.25">
      <c r="D13" t="s">
        <v>772</v>
      </c>
      <c r="F13" t="s">
        <v>789</v>
      </c>
      <c r="G13" t="s">
        <v>806</v>
      </c>
      <c r="H13" s="162" t="s">
        <v>822</v>
      </c>
      <c r="I13" t="s">
        <v>875</v>
      </c>
      <c r="J13" t="s">
        <v>912</v>
      </c>
      <c r="K13">
        <v>1857</v>
      </c>
      <c r="L13" s="207" t="s">
        <v>1281</v>
      </c>
      <c r="M13">
        <v>1852</v>
      </c>
    </row>
    <row r="14" spans="1:13" x14ac:dyDescent="0.25">
      <c r="D14" t="s">
        <v>773</v>
      </c>
      <c r="F14" t="s">
        <v>790</v>
      </c>
      <c r="G14" t="s">
        <v>807</v>
      </c>
      <c r="H14" s="164" t="s">
        <v>823</v>
      </c>
      <c r="I14" t="s">
        <v>876</v>
      </c>
      <c r="J14" t="s">
        <v>913</v>
      </c>
      <c r="K14">
        <v>2210</v>
      </c>
      <c r="L14" s="207" t="s">
        <v>1282</v>
      </c>
      <c r="M14">
        <v>1852</v>
      </c>
    </row>
    <row r="15" spans="1:13" x14ac:dyDescent="0.25">
      <c r="D15" t="s">
        <v>774</v>
      </c>
      <c r="F15" t="s">
        <v>791</v>
      </c>
      <c r="G15" t="s">
        <v>808</v>
      </c>
      <c r="H15" s="164" t="s">
        <v>824</v>
      </c>
      <c r="I15" t="s">
        <v>877</v>
      </c>
      <c r="J15" t="s">
        <v>914</v>
      </c>
      <c r="K15">
        <v>2260</v>
      </c>
      <c r="L15" s="207" t="s">
        <v>1283</v>
      </c>
      <c r="M15">
        <v>1852</v>
      </c>
    </row>
    <row r="16" spans="1:13" x14ac:dyDescent="0.25">
      <c r="D16" t="s">
        <v>775</v>
      </c>
      <c r="F16" t="s">
        <v>792</v>
      </c>
      <c r="G16" t="s">
        <v>809</v>
      </c>
      <c r="H16" s="164" t="s">
        <v>825</v>
      </c>
      <c r="I16" t="s">
        <v>878</v>
      </c>
      <c r="J16" t="s">
        <v>915</v>
      </c>
      <c r="K16">
        <v>1858</v>
      </c>
      <c r="L16" s="206" t="s">
        <v>1284</v>
      </c>
      <c r="M16">
        <v>0</v>
      </c>
    </row>
    <row r="17" spans="4:13" x14ac:dyDescent="0.25">
      <c r="D17" t="s">
        <v>776</v>
      </c>
      <c r="F17" t="s">
        <v>793</v>
      </c>
      <c r="H17" s="164" t="s">
        <v>826</v>
      </c>
      <c r="I17" t="s">
        <v>879</v>
      </c>
      <c r="J17" t="s">
        <v>916</v>
      </c>
      <c r="K17">
        <v>1860</v>
      </c>
      <c r="L17" s="207" t="s">
        <v>1285</v>
      </c>
      <c r="M17">
        <v>1858</v>
      </c>
    </row>
    <row r="18" spans="4:13" x14ac:dyDescent="0.25">
      <c r="D18" t="s">
        <v>777</v>
      </c>
      <c r="F18" t="s">
        <v>794</v>
      </c>
      <c r="H18" s="164" t="s">
        <v>827</v>
      </c>
      <c r="I18" t="s">
        <v>880</v>
      </c>
      <c r="J18" t="s">
        <v>917</v>
      </c>
      <c r="K18">
        <v>1861</v>
      </c>
      <c r="L18" s="207" t="s">
        <v>1286</v>
      </c>
      <c r="M18">
        <v>1858</v>
      </c>
    </row>
    <row r="19" spans="4:13" x14ac:dyDescent="0.25">
      <c r="H19" s="164" t="s">
        <v>828</v>
      </c>
      <c r="I19" t="s">
        <v>881</v>
      </c>
      <c r="J19" t="s">
        <v>918</v>
      </c>
      <c r="K19">
        <v>2221</v>
      </c>
      <c r="L19" s="207" t="s">
        <v>1287</v>
      </c>
      <c r="M19">
        <v>1858</v>
      </c>
    </row>
    <row r="20" spans="4:13" x14ac:dyDescent="0.25">
      <c r="H20" s="164" t="s">
        <v>829</v>
      </c>
      <c r="I20" t="s">
        <v>882</v>
      </c>
      <c r="J20" t="s">
        <v>919</v>
      </c>
      <c r="K20">
        <v>1862</v>
      </c>
      <c r="L20" s="207" t="s">
        <v>1288</v>
      </c>
      <c r="M20">
        <v>2221</v>
      </c>
    </row>
    <row r="21" spans="4:13" x14ac:dyDescent="0.25">
      <c r="H21" s="164" t="s">
        <v>830</v>
      </c>
      <c r="I21" t="s">
        <v>883</v>
      </c>
      <c r="J21" t="s">
        <v>920</v>
      </c>
      <c r="K21">
        <v>1863</v>
      </c>
      <c r="L21" s="206" t="s">
        <v>1289</v>
      </c>
      <c r="M21">
        <v>0</v>
      </c>
    </row>
    <row r="22" spans="4:13" x14ac:dyDescent="0.25">
      <c r="H22" s="164" t="s">
        <v>830</v>
      </c>
      <c r="I22" t="s">
        <v>884</v>
      </c>
      <c r="J22" t="s">
        <v>921</v>
      </c>
      <c r="K22">
        <v>1864</v>
      </c>
      <c r="L22" s="207" t="s">
        <v>1290</v>
      </c>
      <c r="M22">
        <v>1863</v>
      </c>
    </row>
    <row r="23" spans="4:13" x14ac:dyDescent="0.25">
      <c r="H23" s="164" t="s">
        <v>831</v>
      </c>
      <c r="I23" t="s">
        <v>884</v>
      </c>
      <c r="J23" t="s">
        <v>922</v>
      </c>
      <c r="K23">
        <v>1865</v>
      </c>
      <c r="L23" s="206" t="s">
        <v>1291</v>
      </c>
      <c r="M23">
        <v>0</v>
      </c>
    </row>
    <row r="24" spans="4:13" x14ac:dyDescent="0.25">
      <c r="H24" s="164" t="s">
        <v>829</v>
      </c>
      <c r="I24" t="s">
        <v>885</v>
      </c>
      <c r="J24" t="s">
        <v>923</v>
      </c>
      <c r="K24">
        <v>2675</v>
      </c>
      <c r="L24" s="207" t="s">
        <v>1292</v>
      </c>
      <c r="M24">
        <v>1865</v>
      </c>
    </row>
    <row r="25" spans="4:13" x14ac:dyDescent="0.25">
      <c r="H25" s="164" t="s">
        <v>830</v>
      </c>
      <c r="I25" t="s">
        <v>886</v>
      </c>
      <c r="J25" t="s">
        <v>924</v>
      </c>
      <c r="K25">
        <v>5266</v>
      </c>
      <c r="L25" s="207" t="s">
        <v>1293</v>
      </c>
      <c r="M25">
        <v>1865</v>
      </c>
    </row>
    <row r="26" spans="4:13" x14ac:dyDescent="0.25">
      <c r="H26" s="164" t="s">
        <v>830</v>
      </c>
      <c r="I26" t="s">
        <v>887</v>
      </c>
      <c r="J26" t="s">
        <v>925</v>
      </c>
      <c r="K26">
        <v>1866</v>
      </c>
      <c r="L26" s="207" t="s">
        <v>1294</v>
      </c>
      <c r="M26">
        <v>1865</v>
      </c>
    </row>
    <row r="27" spans="4:13" x14ac:dyDescent="0.25">
      <c r="H27" s="164" t="s">
        <v>830</v>
      </c>
      <c r="I27" t="s">
        <v>888</v>
      </c>
      <c r="J27" t="s">
        <v>926</v>
      </c>
      <c r="K27">
        <v>1867</v>
      </c>
      <c r="L27" s="207" t="s">
        <v>1295</v>
      </c>
      <c r="M27">
        <v>1865</v>
      </c>
    </row>
    <row r="28" spans="4:13" x14ac:dyDescent="0.25">
      <c r="H28" s="164" t="s">
        <v>829</v>
      </c>
      <c r="I28" t="s">
        <v>889</v>
      </c>
      <c r="J28" t="s">
        <v>927</v>
      </c>
      <c r="K28">
        <v>1868</v>
      </c>
      <c r="L28" s="207" t="s">
        <v>1296</v>
      </c>
      <c r="M28">
        <v>1865</v>
      </c>
    </row>
    <row r="29" spans="4:13" x14ac:dyDescent="0.25">
      <c r="H29" s="164" t="s">
        <v>832</v>
      </c>
      <c r="I29" t="s">
        <v>890</v>
      </c>
      <c r="J29" t="s">
        <v>928</v>
      </c>
      <c r="K29">
        <v>1869</v>
      </c>
      <c r="L29" s="207" t="s">
        <v>1297</v>
      </c>
      <c r="M29">
        <v>1865</v>
      </c>
    </row>
    <row r="30" spans="4:13" x14ac:dyDescent="0.25">
      <c r="H30" s="164" t="s">
        <v>830</v>
      </c>
      <c r="I30" t="s">
        <v>891</v>
      </c>
      <c r="J30" t="s">
        <v>929</v>
      </c>
      <c r="K30">
        <v>1870</v>
      </c>
      <c r="L30" s="207" t="s">
        <v>1298</v>
      </c>
      <c r="M30">
        <v>1865</v>
      </c>
    </row>
    <row r="31" spans="4:13" x14ac:dyDescent="0.25">
      <c r="H31" s="164" t="s">
        <v>830</v>
      </c>
      <c r="I31" t="s">
        <v>892</v>
      </c>
      <c r="J31" t="s">
        <v>930</v>
      </c>
      <c r="K31">
        <v>1871</v>
      </c>
      <c r="L31" s="206" t="s">
        <v>1299</v>
      </c>
      <c r="M31">
        <v>0</v>
      </c>
    </row>
    <row r="32" spans="4:13" x14ac:dyDescent="0.25">
      <c r="H32" s="164" t="s">
        <v>829</v>
      </c>
      <c r="I32" t="s">
        <v>893</v>
      </c>
      <c r="J32" t="s">
        <v>931</v>
      </c>
      <c r="K32">
        <v>2660</v>
      </c>
      <c r="L32" s="207" t="s">
        <v>1300</v>
      </c>
      <c r="M32">
        <v>1871</v>
      </c>
    </row>
    <row r="33" spans="8:13" x14ac:dyDescent="0.25">
      <c r="H33" s="164" t="s">
        <v>831</v>
      </c>
      <c r="I33" t="s">
        <v>894</v>
      </c>
      <c r="J33" t="s">
        <v>932</v>
      </c>
      <c r="K33">
        <v>2189</v>
      </c>
      <c r="L33" s="207" t="s">
        <v>1301</v>
      </c>
      <c r="M33">
        <v>1871</v>
      </c>
    </row>
    <row r="34" spans="8:13" x14ac:dyDescent="0.25">
      <c r="H34" s="164" t="s">
        <v>831</v>
      </c>
      <c r="I34" t="s">
        <v>895</v>
      </c>
      <c r="J34" t="s">
        <v>933</v>
      </c>
      <c r="K34">
        <v>1872</v>
      </c>
      <c r="L34" s="207" t="s">
        <v>1302</v>
      </c>
      <c r="M34">
        <v>1871</v>
      </c>
    </row>
    <row r="35" spans="8:13" x14ac:dyDescent="0.25">
      <c r="H35" s="164" t="s">
        <v>831</v>
      </c>
      <c r="I35" t="s">
        <v>896</v>
      </c>
      <c r="J35" t="s">
        <v>934</v>
      </c>
      <c r="K35">
        <v>2636</v>
      </c>
      <c r="L35" s="207" t="s">
        <v>1303</v>
      </c>
      <c r="M35">
        <v>1872</v>
      </c>
    </row>
    <row r="36" spans="8:13" x14ac:dyDescent="0.25">
      <c r="H36" s="164" t="s">
        <v>831</v>
      </c>
      <c r="I36" t="s">
        <v>897</v>
      </c>
      <c r="J36" t="s">
        <v>935</v>
      </c>
      <c r="K36">
        <v>1873</v>
      </c>
      <c r="L36" s="207" t="s">
        <v>1304</v>
      </c>
      <c r="M36">
        <v>1871</v>
      </c>
    </row>
    <row r="37" spans="8:13" x14ac:dyDescent="0.25">
      <c r="H37" s="164" t="s">
        <v>830</v>
      </c>
      <c r="I37" t="s">
        <v>898</v>
      </c>
      <c r="J37" t="s">
        <v>936</v>
      </c>
      <c r="K37">
        <v>2328</v>
      </c>
      <c r="L37" s="207" t="s">
        <v>1305</v>
      </c>
      <c r="M37">
        <v>1871</v>
      </c>
    </row>
    <row r="38" spans="8:13" x14ac:dyDescent="0.25">
      <c r="H38" s="164" t="s">
        <v>831</v>
      </c>
      <c r="I38" t="s">
        <v>899</v>
      </c>
      <c r="J38" t="s">
        <v>937</v>
      </c>
      <c r="K38">
        <v>2661</v>
      </c>
      <c r="L38" s="207" t="s">
        <v>1306</v>
      </c>
      <c r="M38">
        <v>1871</v>
      </c>
    </row>
    <row r="39" spans="8:13" x14ac:dyDescent="0.25">
      <c r="H39" s="164" t="s">
        <v>831</v>
      </c>
      <c r="J39" t="s">
        <v>938</v>
      </c>
      <c r="K39">
        <v>1875</v>
      </c>
      <c r="L39" t="s">
        <v>1307</v>
      </c>
      <c r="M39">
        <v>0</v>
      </c>
    </row>
    <row r="40" spans="8:13" x14ac:dyDescent="0.25">
      <c r="H40" s="164" t="s">
        <v>833</v>
      </c>
      <c r="J40" t="s">
        <v>939</v>
      </c>
      <c r="K40">
        <v>3250</v>
      </c>
      <c r="L40" s="207" t="s">
        <v>1308</v>
      </c>
      <c r="M40">
        <v>1875</v>
      </c>
    </row>
    <row r="41" spans="8:13" x14ac:dyDescent="0.25">
      <c r="H41" s="164" t="s">
        <v>834</v>
      </c>
      <c r="J41" t="s">
        <v>940</v>
      </c>
      <c r="K41">
        <v>3245</v>
      </c>
      <c r="L41" s="207" t="s">
        <v>1309</v>
      </c>
      <c r="M41">
        <v>1875</v>
      </c>
    </row>
    <row r="42" spans="8:13" x14ac:dyDescent="0.25">
      <c r="H42" s="164" t="s">
        <v>831</v>
      </c>
      <c r="J42" t="s">
        <v>941</v>
      </c>
      <c r="K42">
        <v>3240</v>
      </c>
      <c r="L42" s="207" t="s">
        <v>1310</v>
      </c>
      <c r="M42">
        <v>1875</v>
      </c>
    </row>
    <row r="43" spans="8:13" x14ac:dyDescent="0.25">
      <c r="H43" s="164" t="s">
        <v>830</v>
      </c>
      <c r="J43" t="s">
        <v>942</v>
      </c>
      <c r="K43">
        <v>1876</v>
      </c>
      <c r="L43" s="207" t="s">
        <v>1311</v>
      </c>
      <c r="M43">
        <v>1875</v>
      </c>
    </row>
    <row r="44" spans="8:13" x14ac:dyDescent="0.25">
      <c r="H44" s="164" t="s">
        <v>835</v>
      </c>
      <c r="J44" t="s">
        <v>943</v>
      </c>
      <c r="K44">
        <v>1878</v>
      </c>
      <c r="L44" s="207" t="s">
        <v>1312</v>
      </c>
      <c r="M44">
        <v>1875</v>
      </c>
    </row>
    <row r="45" spans="8:13" x14ac:dyDescent="0.25">
      <c r="H45" s="164" t="s">
        <v>833</v>
      </c>
      <c r="J45" t="s">
        <v>944</v>
      </c>
      <c r="K45">
        <v>3248</v>
      </c>
      <c r="L45" s="207" t="s">
        <v>1313</v>
      </c>
      <c r="M45">
        <v>1875</v>
      </c>
    </row>
    <row r="46" spans="8:13" x14ac:dyDescent="0.25">
      <c r="H46" s="164" t="s">
        <v>833</v>
      </c>
      <c r="J46" t="s">
        <v>945</v>
      </c>
      <c r="K46">
        <v>1893</v>
      </c>
      <c r="L46" t="s">
        <v>1314</v>
      </c>
      <c r="M46">
        <v>0</v>
      </c>
    </row>
    <row r="47" spans="8:13" x14ac:dyDescent="0.25">
      <c r="H47" s="164" t="s">
        <v>833</v>
      </c>
      <c r="J47" t="s">
        <v>946</v>
      </c>
      <c r="K47">
        <v>1894</v>
      </c>
      <c r="L47" s="207" t="s">
        <v>1315</v>
      </c>
      <c r="M47">
        <v>1893</v>
      </c>
    </row>
    <row r="48" spans="8:13" x14ac:dyDescent="0.25">
      <c r="H48" s="164" t="s">
        <v>833</v>
      </c>
      <c r="J48" t="s">
        <v>947</v>
      </c>
      <c r="K48">
        <v>1896</v>
      </c>
      <c r="L48" s="207" t="s">
        <v>1316</v>
      </c>
      <c r="M48">
        <v>1893</v>
      </c>
    </row>
    <row r="49" spans="8:13" x14ac:dyDescent="0.25">
      <c r="H49" s="164" t="s">
        <v>833</v>
      </c>
      <c r="J49" t="s">
        <v>948</v>
      </c>
      <c r="K49">
        <v>1897</v>
      </c>
      <c r="L49" s="207" t="s">
        <v>1317</v>
      </c>
      <c r="M49">
        <v>1893</v>
      </c>
    </row>
    <row r="50" spans="8:13" x14ac:dyDescent="0.25">
      <c r="H50" s="164" t="s">
        <v>833</v>
      </c>
      <c r="J50" t="s">
        <v>949</v>
      </c>
      <c r="K50">
        <v>1898</v>
      </c>
      <c r="L50" s="207" t="s">
        <v>1318</v>
      </c>
      <c r="M50">
        <v>1893</v>
      </c>
    </row>
    <row r="51" spans="8:13" x14ac:dyDescent="0.25">
      <c r="H51" s="164" t="s">
        <v>833</v>
      </c>
      <c r="J51" t="s">
        <v>950</v>
      </c>
      <c r="K51">
        <v>1887</v>
      </c>
      <c r="L51" s="206" t="s">
        <v>1319</v>
      </c>
      <c r="M51">
        <v>0</v>
      </c>
    </row>
    <row r="52" spans="8:13" x14ac:dyDescent="0.25">
      <c r="H52" s="164" t="s">
        <v>833</v>
      </c>
      <c r="J52" t="s">
        <v>951</v>
      </c>
      <c r="K52">
        <v>1889</v>
      </c>
      <c r="L52" s="207" t="s">
        <v>1320</v>
      </c>
      <c r="M52">
        <v>1887</v>
      </c>
    </row>
    <row r="53" spans="8:13" x14ac:dyDescent="0.25">
      <c r="H53" s="164" t="s">
        <v>833</v>
      </c>
      <c r="J53" t="s">
        <v>952</v>
      </c>
      <c r="K53">
        <v>1890</v>
      </c>
      <c r="L53" s="207" t="s">
        <v>1321</v>
      </c>
      <c r="M53">
        <v>1887</v>
      </c>
    </row>
    <row r="54" spans="8:13" x14ac:dyDescent="0.25">
      <c r="H54" s="164" t="s">
        <v>833</v>
      </c>
      <c r="J54" t="s">
        <v>953</v>
      </c>
      <c r="K54">
        <v>1881</v>
      </c>
      <c r="L54" t="s">
        <v>1322</v>
      </c>
      <c r="M54">
        <v>0</v>
      </c>
    </row>
    <row r="55" spans="8:13" x14ac:dyDescent="0.25">
      <c r="H55" s="164" t="s">
        <v>833</v>
      </c>
      <c r="J55" t="s">
        <v>954</v>
      </c>
      <c r="K55">
        <v>5961</v>
      </c>
      <c r="L55" s="207" t="s">
        <v>1323</v>
      </c>
      <c r="M55">
        <v>1881</v>
      </c>
    </row>
    <row r="56" spans="8:13" x14ac:dyDescent="0.25">
      <c r="H56" s="164" t="s">
        <v>833</v>
      </c>
      <c r="J56" t="s">
        <v>955</v>
      </c>
      <c r="K56">
        <v>1882</v>
      </c>
      <c r="L56" s="207" t="s">
        <v>1324</v>
      </c>
      <c r="M56">
        <v>1881</v>
      </c>
    </row>
    <row r="57" spans="8:13" x14ac:dyDescent="0.25">
      <c r="H57" s="164" t="s">
        <v>833</v>
      </c>
      <c r="J57" t="s">
        <v>956</v>
      </c>
      <c r="K57">
        <v>1883</v>
      </c>
      <c r="L57" s="207" t="s">
        <v>1325</v>
      </c>
      <c r="M57">
        <v>1881</v>
      </c>
    </row>
    <row r="58" spans="8:13" x14ac:dyDescent="0.25">
      <c r="H58" s="164" t="s">
        <v>836</v>
      </c>
      <c r="J58" t="s">
        <v>957</v>
      </c>
      <c r="K58">
        <v>5523</v>
      </c>
      <c r="L58" s="207" t="s">
        <v>1326</v>
      </c>
      <c r="M58">
        <v>1883</v>
      </c>
    </row>
    <row r="59" spans="8:13" x14ac:dyDescent="0.25">
      <c r="H59" s="164" t="s">
        <v>837</v>
      </c>
      <c r="J59" t="s">
        <v>958</v>
      </c>
      <c r="K59">
        <v>1884</v>
      </c>
      <c r="L59" s="207" t="s">
        <v>1327</v>
      </c>
      <c r="M59">
        <v>1881</v>
      </c>
    </row>
    <row r="60" spans="8:13" x14ac:dyDescent="0.25">
      <c r="H60" s="164" t="s">
        <v>831</v>
      </c>
      <c r="J60" t="s">
        <v>959</v>
      </c>
      <c r="K60">
        <v>1885</v>
      </c>
      <c r="L60" s="207" t="s">
        <v>1328</v>
      </c>
      <c r="M60">
        <v>1881</v>
      </c>
    </row>
    <row r="61" spans="8:13" x14ac:dyDescent="0.25">
      <c r="H61" s="164" t="s">
        <v>833</v>
      </c>
      <c r="J61" t="s">
        <v>960</v>
      </c>
      <c r="K61">
        <v>2281</v>
      </c>
      <c r="L61" s="207" t="s">
        <v>1329</v>
      </c>
      <c r="M61">
        <v>0</v>
      </c>
    </row>
    <row r="62" spans="8:13" x14ac:dyDescent="0.25">
      <c r="H62" s="164" t="s">
        <v>835</v>
      </c>
      <c r="J62" t="s">
        <v>961</v>
      </c>
      <c r="K62">
        <v>1886</v>
      </c>
      <c r="L62" s="208" t="s">
        <v>1330</v>
      </c>
      <c r="M62">
        <v>0</v>
      </c>
    </row>
    <row r="63" spans="8:13" x14ac:dyDescent="0.25">
      <c r="H63" s="164" t="s">
        <v>836</v>
      </c>
      <c r="J63" t="s">
        <v>962</v>
      </c>
      <c r="K63">
        <v>2650</v>
      </c>
      <c r="L63" t="s">
        <v>1331</v>
      </c>
      <c r="M63">
        <v>0</v>
      </c>
    </row>
    <row r="64" spans="8:13" x14ac:dyDescent="0.25">
      <c r="H64" s="164" t="s">
        <v>834</v>
      </c>
      <c r="J64" t="s">
        <v>963</v>
      </c>
      <c r="K64">
        <v>1888</v>
      </c>
      <c r="L64" s="207" t="s">
        <v>1332</v>
      </c>
      <c r="M64">
        <v>2650</v>
      </c>
    </row>
    <row r="65" spans="8:13" x14ac:dyDescent="0.25">
      <c r="H65" s="164" t="s">
        <v>833</v>
      </c>
      <c r="J65" t="s">
        <v>964</v>
      </c>
      <c r="K65">
        <v>1891</v>
      </c>
      <c r="L65" s="207" t="s">
        <v>1333</v>
      </c>
      <c r="M65">
        <v>1888</v>
      </c>
    </row>
    <row r="66" spans="8:13" x14ac:dyDescent="0.25">
      <c r="H66" s="164" t="s">
        <v>832</v>
      </c>
      <c r="J66" t="s">
        <v>965</v>
      </c>
      <c r="K66">
        <v>2649</v>
      </c>
      <c r="L66" s="207" t="s">
        <v>1334</v>
      </c>
      <c r="M66">
        <v>1888</v>
      </c>
    </row>
    <row r="67" spans="8:13" x14ac:dyDescent="0.25">
      <c r="H67" s="164" t="s">
        <v>833</v>
      </c>
      <c r="J67" t="s">
        <v>966</v>
      </c>
      <c r="K67">
        <v>5963</v>
      </c>
      <c r="L67" s="207" t="s">
        <v>1335</v>
      </c>
      <c r="M67">
        <v>2650</v>
      </c>
    </row>
    <row r="68" spans="8:13" x14ac:dyDescent="0.25">
      <c r="H68" s="164" t="s">
        <v>833</v>
      </c>
      <c r="J68" t="s">
        <v>967</v>
      </c>
      <c r="K68">
        <v>5962</v>
      </c>
      <c r="L68" s="207" t="s">
        <v>1336</v>
      </c>
      <c r="M68">
        <v>2650</v>
      </c>
    </row>
    <row r="69" spans="8:13" x14ac:dyDescent="0.25">
      <c r="H69" s="164" t="s">
        <v>836</v>
      </c>
      <c r="J69" t="s">
        <v>968</v>
      </c>
      <c r="K69">
        <v>2651</v>
      </c>
      <c r="L69" s="207" t="s">
        <v>1337</v>
      </c>
      <c r="M69">
        <v>2650</v>
      </c>
    </row>
    <row r="70" spans="8:13" x14ac:dyDescent="0.25">
      <c r="H70" s="164" t="s">
        <v>838</v>
      </c>
      <c r="J70" t="s">
        <v>969</v>
      </c>
      <c r="K70">
        <v>2652</v>
      </c>
      <c r="L70" s="207" t="s">
        <v>1338</v>
      </c>
      <c r="M70">
        <v>2651</v>
      </c>
    </row>
    <row r="71" spans="8:13" x14ac:dyDescent="0.25">
      <c r="H71" s="164" t="s">
        <v>831</v>
      </c>
      <c r="J71" t="s">
        <v>970</v>
      </c>
      <c r="K71">
        <v>1911</v>
      </c>
      <c r="L71" t="s">
        <v>1339</v>
      </c>
      <c r="M71">
        <v>0</v>
      </c>
    </row>
    <row r="72" spans="8:13" x14ac:dyDescent="0.25">
      <c r="H72" s="164" t="s">
        <v>831</v>
      </c>
      <c r="J72" t="s">
        <v>971</v>
      </c>
      <c r="K72">
        <v>1912</v>
      </c>
      <c r="L72" s="207" t="s">
        <v>1340</v>
      </c>
      <c r="M72">
        <v>1911</v>
      </c>
    </row>
    <row r="73" spans="8:13" x14ac:dyDescent="0.25">
      <c r="H73" s="164" t="s">
        <v>831</v>
      </c>
      <c r="J73" t="s">
        <v>972</v>
      </c>
      <c r="K73">
        <v>1913</v>
      </c>
      <c r="L73" s="207" t="s">
        <v>1341</v>
      </c>
      <c r="M73">
        <v>1911</v>
      </c>
    </row>
    <row r="74" spans="8:13" x14ac:dyDescent="0.25">
      <c r="H74" s="164" t="s">
        <v>831</v>
      </c>
      <c r="J74" t="s">
        <v>973</v>
      </c>
      <c r="K74">
        <v>1914</v>
      </c>
      <c r="L74" s="207" t="s">
        <v>1342</v>
      </c>
      <c r="M74">
        <v>1911</v>
      </c>
    </row>
    <row r="75" spans="8:13" x14ac:dyDescent="0.25">
      <c r="H75" s="164" t="s">
        <v>831</v>
      </c>
      <c r="J75" t="s">
        <v>974</v>
      </c>
      <c r="K75">
        <v>1915</v>
      </c>
      <c r="L75" s="207" t="s">
        <v>1295</v>
      </c>
      <c r="M75">
        <v>1911</v>
      </c>
    </row>
    <row r="76" spans="8:13" x14ac:dyDescent="0.25">
      <c r="H76" s="164" t="s">
        <v>831</v>
      </c>
      <c r="J76" t="s">
        <v>961</v>
      </c>
      <c r="K76">
        <v>1916</v>
      </c>
      <c r="L76" s="207" t="s">
        <v>1343</v>
      </c>
      <c r="M76">
        <v>1911</v>
      </c>
    </row>
    <row r="77" spans="8:13" x14ac:dyDescent="0.25">
      <c r="H77" s="164" t="s">
        <v>831</v>
      </c>
      <c r="J77" t="s">
        <v>975</v>
      </c>
      <c r="K77">
        <v>1905</v>
      </c>
      <c r="L77" t="s">
        <v>1344</v>
      </c>
      <c r="M77">
        <v>0</v>
      </c>
    </row>
    <row r="78" spans="8:13" x14ac:dyDescent="0.25">
      <c r="H78" s="164" t="s">
        <v>835</v>
      </c>
      <c r="J78" t="s">
        <v>976</v>
      </c>
      <c r="K78">
        <v>1906</v>
      </c>
      <c r="L78" s="207" t="s">
        <v>1345</v>
      </c>
      <c r="M78">
        <v>1905</v>
      </c>
    </row>
    <row r="79" spans="8:13" x14ac:dyDescent="0.25">
      <c r="H79" s="164" t="s">
        <v>831</v>
      </c>
      <c r="J79" t="s">
        <v>977</v>
      </c>
      <c r="K79">
        <v>5401</v>
      </c>
      <c r="L79" s="207" t="s">
        <v>1346</v>
      </c>
      <c r="M79">
        <v>1905</v>
      </c>
    </row>
    <row r="80" spans="8:13" x14ac:dyDescent="0.25">
      <c r="H80" s="164" t="s">
        <v>831</v>
      </c>
      <c r="J80" t="s">
        <v>978</v>
      </c>
      <c r="K80">
        <v>1907</v>
      </c>
      <c r="L80" s="207" t="s">
        <v>1347</v>
      </c>
      <c r="M80">
        <v>1905</v>
      </c>
    </row>
    <row r="81" spans="8:13" x14ac:dyDescent="0.25">
      <c r="H81" s="164" t="s">
        <v>831</v>
      </c>
      <c r="J81" t="s">
        <v>979</v>
      </c>
      <c r="K81">
        <v>1908</v>
      </c>
      <c r="L81" s="207" t="s">
        <v>1348</v>
      </c>
      <c r="M81">
        <v>1905</v>
      </c>
    </row>
    <row r="82" spans="8:13" x14ac:dyDescent="0.25">
      <c r="H82" s="164" t="s">
        <v>831</v>
      </c>
      <c r="J82" t="s">
        <v>980</v>
      </c>
      <c r="K82">
        <v>1909</v>
      </c>
      <c r="L82" s="207" t="s">
        <v>1349</v>
      </c>
      <c r="M82">
        <v>1905</v>
      </c>
    </row>
    <row r="83" spans="8:13" x14ac:dyDescent="0.25">
      <c r="H83" s="164" t="s">
        <v>831</v>
      </c>
      <c r="J83" t="s">
        <v>981</v>
      </c>
      <c r="K83">
        <v>1910</v>
      </c>
      <c r="L83" s="207" t="s">
        <v>1350</v>
      </c>
      <c r="M83">
        <v>1905</v>
      </c>
    </row>
    <row r="84" spans="8:13" x14ac:dyDescent="0.25">
      <c r="H84" s="164" t="s">
        <v>831</v>
      </c>
      <c r="J84" t="s">
        <v>982</v>
      </c>
      <c r="K84">
        <v>1917</v>
      </c>
      <c r="L84" t="s">
        <v>1351</v>
      </c>
      <c r="M84">
        <v>0</v>
      </c>
    </row>
    <row r="85" spans="8:13" x14ac:dyDescent="0.25">
      <c r="H85" s="164" t="s">
        <v>831</v>
      </c>
      <c r="J85" t="s">
        <v>983</v>
      </c>
      <c r="K85">
        <v>2335</v>
      </c>
      <c r="L85" s="207" t="s">
        <v>1352</v>
      </c>
      <c r="M85">
        <v>1917</v>
      </c>
    </row>
    <row r="86" spans="8:13" x14ac:dyDescent="0.25">
      <c r="H86" s="164" t="s">
        <v>831</v>
      </c>
      <c r="J86" t="s">
        <v>984</v>
      </c>
      <c r="K86">
        <v>2333</v>
      </c>
      <c r="L86" s="207" t="s">
        <v>1353</v>
      </c>
      <c r="M86">
        <v>1917</v>
      </c>
    </row>
    <row r="87" spans="8:13" x14ac:dyDescent="0.25">
      <c r="H87" s="164" t="s">
        <v>831</v>
      </c>
      <c r="J87" t="s">
        <v>985</v>
      </c>
      <c r="K87">
        <v>2188</v>
      </c>
      <c r="L87" s="207" t="s">
        <v>1354</v>
      </c>
      <c r="M87">
        <v>1917</v>
      </c>
    </row>
    <row r="88" spans="8:13" x14ac:dyDescent="0.25">
      <c r="H88" s="164" t="s">
        <v>839</v>
      </c>
      <c r="J88" t="s">
        <v>986</v>
      </c>
      <c r="K88">
        <v>2601</v>
      </c>
      <c r="L88" s="207" t="s">
        <v>1355</v>
      </c>
      <c r="M88">
        <v>2188</v>
      </c>
    </row>
    <row r="89" spans="8:13" x14ac:dyDescent="0.25">
      <c r="H89" s="164" t="s">
        <v>839</v>
      </c>
      <c r="J89" t="s">
        <v>987</v>
      </c>
      <c r="K89">
        <v>1918</v>
      </c>
      <c r="L89" s="207" t="s">
        <v>1356</v>
      </c>
      <c r="M89">
        <v>1917</v>
      </c>
    </row>
    <row r="90" spans="8:13" x14ac:dyDescent="0.25">
      <c r="H90" s="164" t="s">
        <v>838</v>
      </c>
      <c r="J90" t="s">
        <v>988</v>
      </c>
      <c r="K90">
        <v>1919</v>
      </c>
      <c r="L90" s="207" t="s">
        <v>1357</v>
      </c>
      <c r="M90">
        <v>1917</v>
      </c>
    </row>
    <row r="91" spans="8:13" x14ac:dyDescent="0.25">
      <c r="H91" s="164" t="s">
        <v>840</v>
      </c>
      <c r="J91" t="s">
        <v>989</v>
      </c>
      <c r="K91">
        <v>1920</v>
      </c>
      <c r="L91" s="207" t="s">
        <v>1358</v>
      </c>
      <c r="M91">
        <v>1917</v>
      </c>
    </row>
    <row r="92" spans="8:13" x14ac:dyDescent="0.25">
      <c r="H92" s="164" t="s">
        <v>841</v>
      </c>
      <c r="J92" t="s">
        <v>990</v>
      </c>
      <c r="K92">
        <v>1921</v>
      </c>
      <c r="L92" s="207" t="s">
        <v>1359</v>
      </c>
      <c r="M92">
        <v>1917</v>
      </c>
    </row>
    <row r="93" spans="8:13" x14ac:dyDescent="0.25">
      <c r="H93" s="164" t="s">
        <v>840</v>
      </c>
      <c r="J93" t="s">
        <v>991</v>
      </c>
      <c r="K93">
        <v>1922</v>
      </c>
      <c r="L93" s="207" t="s">
        <v>1360</v>
      </c>
      <c r="M93">
        <v>1917</v>
      </c>
    </row>
    <row r="94" spans="8:13" x14ac:dyDescent="0.25">
      <c r="H94" s="164" t="s">
        <v>840</v>
      </c>
      <c r="J94" t="s">
        <v>992</v>
      </c>
      <c r="K94">
        <v>1923</v>
      </c>
      <c r="L94" t="s">
        <v>1361</v>
      </c>
      <c r="M94">
        <v>0</v>
      </c>
    </row>
    <row r="95" spans="8:13" x14ac:dyDescent="0.25">
      <c r="H95" s="164" t="s">
        <v>838</v>
      </c>
      <c r="J95" t="s">
        <v>993</v>
      </c>
      <c r="K95">
        <v>1924</v>
      </c>
      <c r="L95" s="207" t="s">
        <v>1362</v>
      </c>
      <c r="M95">
        <v>1923</v>
      </c>
    </row>
    <row r="96" spans="8:13" x14ac:dyDescent="0.25">
      <c r="H96" s="164" t="s">
        <v>835</v>
      </c>
      <c r="J96" t="s">
        <v>994</v>
      </c>
      <c r="K96">
        <v>2331</v>
      </c>
      <c r="L96" s="207" t="s">
        <v>1363</v>
      </c>
      <c r="M96">
        <v>1923</v>
      </c>
    </row>
    <row r="97" spans="8:13" x14ac:dyDescent="0.25">
      <c r="H97" s="164" t="s">
        <v>840</v>
      </c>
      <c r="J97" t="s">
        <v>995</v>
      </c>
      <c r="K97">
        <v>1926</v>
      </c>
      <c r="L97" s="207" t="s">
        <v>1364</v>
      </c>
      <c r="M97">
        <v>2331</v>
      </c>
    </row>
    <row r="98" spans="8:13" x14ac:dyDescent="0.25">
      <c r="H98" s="164" t="s">
        <v>840</v>
      </c>
      <c r="J98" t="s">
        <v>996</v>
      </c>
      <c r="K98">
        <v>1928</v>
      </c>
      <c r="L98" s="207" t="s">
        <v>1365</v>
      </c>
      <c r="M98">
        <v>1926</v>
      </c>
    </row>
    <row r="99" spans="8:13" x14ac:dyDescent="0.25">
      <c r="H99" s="164" t="s">
        <v>840</v>
      </c>
      <c r="J99" t="s">
        <v>997</v>
      </c>
      <c r="K99">
        <v>2627</v>
      </c>
      <c r="L99" s="207" t="s">
        <v>1366</v>
      </c>
      <c r="M99">
        <v>1923</v>
      </c>
    </row>
    <row r="100" spans="8:13" x14ac:dyDescent="0.25">
      <c r="H100" s="164" t="s">
        <v>835</v>
      </c>
      <c r="J100" t="s">
        <v>998</v>
      </c>
      <c r="K100">
        <v>1925</v>
      </c>
      <c r="L100" s="207" t="s">
        <v>1367</v>
      </c>
      <c r="M100">
        <v>1923</v>
      </c>
    </row>
    <row r="101" spans="8:13" x14ac:dyDescent="0.25">
      <c r="H101" s="164" t="s">
        <v>840</v>
      </c>
      <c r="J101" t="s">
        <v>999</v>
      </c>
      <c r="K101">
        <v>1927</v>
      </c>
      <c r="L101" s="207" t="s">
        <v>1368</v>
      </c>
      <c r="M101">
        <v>1923</v>
      </c>
    </row>
    <row r="102" spans="8:13" x14ac:dyDescent="0.25">
      <c r="H102" s="164" t="s">
        <v>842</v>
      </c>
      <c r="J102" t="s">
        <v>1000</v>
      </c>
      <c r="K102">
        <v>2248</v>
      </c>
      <c r="L102" s="207" t="s">
        <v>1369</v>
      </c>
      <c r="M102">
        <v>1923</v>
      </c>
    </row>
    <row r="103" spans="8:13" x14ac:dyDescent="0.25">
      <c r="H103" s="164" t="s">
        <v>843</v>
      </c>
      <c r="J103" t="s">
        <v>1001</v>
      </c>
      <c r="K103">
        <v>2623</v>
      </c>
      <c r="L103" s="207" t="s">
        <v>1370</v>
      </c>
      <c r="M103">
        <v>1923</v>
      </c>
    </row>
    <row r="104" spans="8:13" x14ac:dyDescent="0.25">
      <c r="H104" s="164" t="s">
        <v>844</v>
      </c>
      <c r="J104" t="s">
        <v>1002</v>
      </c>
      <c r="K104">
        <v>2634</v>
      </c>
      <c r="L104" s="207" t="s">
        <v>1353</v>
      </c>
      <c r="M104">
        <v>2248</v>
      </c>
    </row>
    <row r="105" spans="8:13" x14ac:dyDescent="0.25">
      <c r="H105" s="164" t="s">
        <v>844</v>
      </c>
      <c r="J105" t="s">
        <v>1003</v>
      </c>
      <c r="K105">
        <v>2626</v>
      </c>
      <c r="L105" s="207" t="s">
        <v>1371</v>
      </c>
      <c r="M105">
        <v>1923</v>
      </c>
    </row>
    <row r="106" spans="8:13" x14ac:dyDescent="0.25">
      <c r="H106" s="164" t="s">
        <v>840</v>
      </c>
      <c r="J106" t="s">
        <v>1004</v>
      </c>
      <c r="K106">
        <v>1929</v>
      </c>
      <c r="L106" t="s">
        <v>1372</v>
      </c>
      <c r="M106">
        <v>0</v>
      </c>
    </row>
    <row r="107" spans="8:13" x14ac:dyDescent="0.25">
      <c r="H107" s="164" t="s">
        <v>843</v>
      </c>
      <c r="J107" t="s">
        <v>1005</v>
      </c>
      <c r="K107">
        <v>2213</v>
      </c>
      <c r="L107" s="207" t="s">
        <v>1373</v>
      </c>
      <c r="M107">
        <v>1929</v>
      </c>
    </row>
    <row r="108" spans="8:13" x14ac:dyDescent="0.25">
      <c r="H108" s="164" t="s">
        <v>844</v>
      </c>
      <c r="J108" t="s">
        <v>1006</v>
      </c>
      <c r="K108">
        <v>2285</v>
      </c>
      <c r="L108" s="207" t="s">
        <v>1374</v>
      </c>
      <c r="M108">
        <v>1929</v>
      </c>
    </row>
    <row r="109" spans="8:13" x14ac:dyDescent="0.25">
      <c r="H109" s="164" t="s">
        <v>844</v>
      </c>
      <c r="J109" t="s">
        <v>1007</v>
      </c>
      <c r="K109">
        <v>1930</v>
      </c>
      <c r="L109" s="207" t="s">
        <v>1375</v>
      </c>
      <c r="M109">
        <v>1929</v>
      </c>
    </row>
    <row r="110" spans="8:13" x14ac:dyDescent="0.25">
      <c r="H110" s="164" t="s">
        <v>844</v>
      </c>
      <c r="J110" t="s">
        <v>1008</v>
      </c>
      <c r="K110">
        <v>1931</v>
      </c>
      <c r="L110" s="207" t="s">
        <v>1376</v>
      </c>
      <c r="M110">
        <v>1929</v>
      </c>
    </row>
    <row r="111" spans="8:13" x14ac:dyDescent="0.25">
      <c r="H111" s="164" t="s">
        <v>845</v>
      </c>
      <c r="J111" t="s">
        <v>962</v>
      </c>
      <c r="K111">
        <v>1932</v>
      </c>
      <c r="L111" s="207" t="s">
        <v>1377</v>
      </c>
      <c r="M111">
        <v>1929</v>
      </c>
    </row>
    <row r="112" spans="8:13" x14ac:dyDescent="0.25">
      <c r="H112" s="164" t="s">
        <v>844</v>
      </c>
      <c r="J112" t="s">
        <v>1009</v>
      </c>
      <c r="K112">
        <v>1933</v>
      </c>
      <c r="L112" s="207" t="s">
        <v>1378</v>
      </c>
      <c r="M112">
        <v>1929</v>
      </c>
    </row>
    <row r="113" spans="8:13" x14ac:dyDescent="0.25">
      <c r="H113" s="164" t="s">
        <v>845</v>
      </c>
      <c r="J113" t="s">
        <v>1010</v>
      </c>
      <c r="K113">
        <v>1934</v>
      </c>
      <c r="L113" s="207" t="s">
        <v>1379</v>
      </c>
      <c r="M113">
        <v>1929</v>
      </c>
    </row>
    <row r="114" spans="8:13" x14ac:dyDescent="0.25">
      <c r="H114" s="164" t="s">
        <v>842</v>
      </c>
      <c r="J114" t="s">
        <v>1011</v>
      </c>
      <c r="K114">
        <v>1846</v>
      </c>
      <c r="L114" t="s">
        <v>1380</v>
      </c>
      <c r="M114">
        <v>0</v>
      </c>
    </row>
    <row r="115" spans="8:13" x14ac:dyDescent="0.25">
      <c r="H115" s="164" t="s">
        <v>840</v>
      </c>
      <c r="J115" t="s">
        <v>1012</v>
      </c>
      <c r="K115">
        <v>1847</v>
      </c>
      <c r="L115" s="207" t="s">
        <v>1381</v>
      </c>
      <c r="M115">
        <v>1846</v>
      </c>
    </row>
    <row r="116" spans="8:13" x14ac:dyDescent="0.25">
      <c r="H116" s="164" t="s">
        <v>842</v>
      </c>
      <c r="J116" t="s">
        <v>1013</v>
      </c>
      <c r="K116">
        <v>1848</v>
      </c>
      <c r="L116" s="207" t="s">
        <v>1382</v>
      </c>
      <c r="M116">
        <v>1846</v>
      </c>
    </row>
    <row r="117" spans="8:13" x14ac:dyDescent="0.25">
      <c r="H117" s="164" t="s">
        <v>842</v>
      </c>
      <c r="J117" t="s">
        <v>1014</v>
      </c>
      <c r="K117">
        <v>1849</v>
      </c>
      <c r="L117" s="207" t="s">
        <v>1383</v>
      </c>
      <c r="M117">
        <v>1846</v>
      </c>
    </row>
    <row r="118" spans="8:13" x14ac:dyDescent="0.25">
      <c r="H118" s="164" t="s">
        <v>846</v>
      </c>
      <c r="J118" t="s">
        <v>1015</v>
      </c>
      <c r="K118">
        <v>1850</v>
      </c>
      <c r="L118" s="207" t="s">
        <v>1384</v>
      </c>
      <c r="M118">
        <v>1846</v>
      </c>
    </row>
    <row r="119" spans="8:13" x14ac:dyDescent="0.25">
      <c r="H119" s="164" t="s">
        <v>846</v>
      </c>
      <c r="J119" t="s">
        <v>1016</v>
      </c>
      <c r="K119">
        <v>1851</v>
      </c>
      <c r="L119" s="207" t="s">
        <v>1385</v>
      </c>
      <c r="M119">
        <v>1846</v>
      </c>
    </row>
    <row r="120" spans="8:13" x14ac:dyDescent="0.25">
      <c r="H120" s="164" t="s">
        <v>847</v>
      </c>
      <c r="J120" t="s">
        <v>1017</v>
      </c>
    </row>
    <row r="121" spans="8:13" x14ac:dyDescent="0.25">
      <c r="H121" s="164" t="s">
        <v>846</v>
      </c>
      <c r="J121" t="s">
        <v>1018</v>
      </c>
    </row>
    <row r="122" spans="8:13" x14ac:dyDescent="0.25">
      <c r="H122" s="164" t="s">
        <v>846</v>
      </c>
      <c r="J122" t="s">
        <v>1019</v>
      </c>
    </row>
    <row r="123" spans="8:13" x14ac:dyDescent="0.25">
      <c r="H123" s="164" t="s">
        <v>846</v>
      </c>
      <c r="J123" t="s">
        <v>1020</v>
      </c>
    </row>
    <row r="124" spans="8:13" x14ac:dyDescent="0.25">
      <c r="H124" s="164" t="s">
        <v>844</v>
      </c>
      <c r="J124" t="s">
        <v>1021</v>
      </c>
    </row>
    <row r="125" spans="8:13" x14ac:dyDescent="0.25">
      <c r="H125" s="164" t="s">
        <v>846</v>
      </c>
      <c r="J125" t="s">
        <v>1022</v>
      </c>
    </row>
    <row r="126" spans="8:13" x14ac:dyDescent="0.25">
      <c r="H126" s="164" t="s">
        <v>848</v>
      </c>
      <c r="J126" t="s">
        <v>1023</v>
      </c>
    </row>
    <row r="127" spans="8:13" x14ac:dyDescent="0.25">
      <c r="H127" s="164" t="s">
        <v>849</v>
      </c>
      <c r="J127" t="s">
        <v>1024</v>
      </c>
    </row>
    <row r="128" spans="8:13" x14ac:dyDescent="0.25">
      <c r="H128" s="164" t="s">
        <v>850</v>
      </c>
      <c r="J128" t="s">
        <v>1025</v>
      </c>
    </row>
    <row r="129" spans="8:10" x14ac:dyDescent="0.25">
      <c r="H129" s="164" t="s">
        <v>850</v>
      </c>
      <c r="J129" t="s">
        <v>1026</v>
      </c>
    </row>
    <row r="130" spans="8:10" x14ac:dyDescent="0.25">
      <c r="H130" s="164" t="s">
        <v>846</v>
      </c>
      <c r="J130" t="s">
        <v>1027</v>
      </c>
    </row>
    <row r="131" spans="8:10" x14ac:dyDescent="0.25">
      <c r="H131" s="164" t="s">
        <v>849</v>
      </c>
      <c r="J131" t="s">
        <v>1028</v>
      </c>
    </row>
    <row r="132" spans="8:10" x14ac:dyDescent="0.25">
      <c r="J132" t="s">
        <v>1029</v>
      </c>
    </row>
    <row r="133" spans="8:10" x14ac:dyDescent="0.25">
      <c r="J133" t="s">
        <v>1030</v>
      </c>
    </row>
    <row r="134" spans="8:10" x14ac:dyDescent="0.25">
      <c r="J134" t="s">
        <v>1031</v>
      </c>
    </row>
    <row r="135" spans="8:10" x14ac:dyDescent="0.25">
      <c r="J135" t="s">
        <v>1032</v>
      </c>
    </row>
    <row r="136" spans="8:10" x14ac:dyDescent="0.25">
      <c r="J136" t="s">
        <v>1033</v>
      </c>
    </row>
    <row r="137" spans="8:10" x14ac:dyDescent="0.25">
      <c r="J137" t="s">
        <v>1034</v>
      </c>
    </row>
    <row r="138" spans="8:10" x14ac:dyDescent="0.25">
      <c r="J138" t="s">
        <v>1035</v>
      </c>
    </row>
    <row r="139" spans="8:10" x14ac:dyDescent="0.25">
      <c r="J139" t="s">
        <v>1036</v>
      </c>
    </row>
    <row r="140" spans="8:10" x14ac:dyDescent="0.25">
      <c r="J140" t="s">
        <v>1037</v>
      </c>
    </row>
    <row r="141" spans="8:10" x14ac:dyDescent="0.25">
      <c r="J141" t="s">
        <v>1038</v>
      </c>
    </row>
  </sheetData>
  <mergeCells count="1">
    <mergeCell ref="K1:M1"/>
  </mergeCells>
  <hyperlinks>
    <hyperlink ref="A1" location="Sheet3!A1" display="Organization Typ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12</vt:i4>
      </vt:variant>
    </vt:vector>
  </HeadingPairs>
  <TitlesOfParts>
    <vt:vector size="16" baseType="lpstr">
      <vt:lpstr>WLE_Activities</vt:lpstr>
      <vt:lpstr>Contact_Name</vt:lpstr>
      <vt:lpstr>Frequency_#Acts</vt:lpstr>
      <vt:lpstr>Codebook</vt:lpstr>
      <vt:lpstr>AES</vt:lpstr>
      <vt:lpstr>AEZ</vt:lpstr>
      <vt:lpstr>Contact</vt:lpstr>
      <vt:lpstr>Domains</vt:lpstr>
      <vt:lpstr>Key_Develoopment_theme</vt:lpstr>
      <vt:lpstr>Location_Type</vt:lpstr>
      <vt:lpstr>Organization_Type</vt:lpstr>
      <vt:lpstr>Partner_Type</vt:lpstr>
      <vt:lpstr>Program</vt:lpstr>
      <vt:lpstr>Regions</vt:lpstr>
      <vt:lpstr>Status</vt:lpstr>
      <vt:lpstr>Target_Technology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ElizabethF</dc:creator>
  <cp:lastModifiedBy>Melanie Bacou</cp:lastModifiedBy>
  <dcterms:created xsi:type="dcterms:W3CDTF">2013-10-29T20:54:08Z</dcterms:created>
  <dcterms:modified xsi:type="dcterms:W3CDTF">2013-12-04T21:10:51Z</dcterms:modified>
</cp:coreProperties>
</file>