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9580" documentId="13_ncr:1_{A3D0CF3D-EB5C-5E41-BA66-3B2371569EC9}" xr6:coauthVersionLast="47" xr6:coauthVersionMax="47" xr10:uidLastSave="{A79F735E-8205-42FA-A23B-20C685AA95B0}"/>
  <bookViews>
    <workbookView xWindow="-120" yWindow="-12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1" i="5" l="1" a="1"/>
  <c r="S41" i="5" s="1"/>
  <c r="H85" i="5" a="1"/>
  <c r="H85" i="5" s="1"/>
  <c r="R72" i="5"/>
  <c r="R75" i="5"/>
  <c r="R76" i="5"/>
  <c r="R77" i="5"/>
  <c r="R80" i="5"/>
  <c r="R87" i="5"/>
  <c r="R88" i="5"/>
  <c r="B18" i="5" a="1"/>
  <c r="B18" i="5" s="1"/>
  <c r="B72" i="5" a="1"/>
  <c r="B72" i="5" s="1"/>
  <c r="H72" i="5" a="1"/>
  <c r="H72" i="5" s="1"/>
  <c r="W72" i="5" s="1"/>
  <c r="I72" i="5" a="1"/>
  <c r="I72" i="5" s="1"/>
  <c r="J72" i="5" a="1"/>
  <c r="J72" i="5" s="1"/>
  <c r="S72" i="5"/>
  <c r="R22" i="5"/>
  <c r="R4" i="5"/>
  <c r="R7" i="5"/>
  <c r="R8" i="5"/>
  <c r="R10" i="5"/>
  <c r="R14" i="5"/>
  <c r="R17" i="5"/>
  <c r="R18" i="5"/>
  <c r="R25" i="5"/>
  <c r="R26" i="5"/>
  <c r="R35" i="5"/>
  <c r="R43" i="5"/>
  <c r="R45" i="5"/>
  <c r="R46" i="5"/>
  <c r="R48" i="5"/>
  <c r="R50" i="5"/>
  <c r="R55" i="5"/>
  <c r="R56" i="5"/>
  <c r="R57" i="5"/>
  <c r="R61" i="5"/>
  <c r="R64" i="5"/>
  <c r="R65" i="5"/>
  <c r="R66" i="5"/>
  <c r="R71" i="5"/>
  <c r="R74" i="5"/>
  <c r="B22" i="5" a="1"/>
  <c r="B22" i="5" s="1"/>
  <c r="H22" i="5" a="1"/>
  <c r="H22" i="5" s="1"/>
  <c r="I22" i="5" a="1"/>
  <c r="I22" i="5" s="1"/>
  <c r="J22" i="5" a="1"/>
  <c r="J22" i="5" s="1"/>
  <c r="S22" i="5"/>
  <c r="B87" i="5" a="1"/>
  <c r="B87" i="5" s="1"/>
  <c r="H87" i="5" a="1"/>
  <c r="H87" i="5" s="1"/>
  <c r="I87" i="5" a="1"/>
  <c r="I87" i="5" s="1"/>
  <c r="J87" i="5" a="1"/>
  <c r="J87" i="5" s="1"/>
  <c r="S87" i="5"/>
  <c r="B25" i="5" a="1"/>
  <c r="B25" i="5" s="1"/>
  <c r="H25" i="5" a="1"/>
  <c r="H25" i="5" s="1"/>
  <c r="I25" i="5" a="1"/>
  <c r="I25" i="5" s="1"/>
  <c r="J25" i="5" a="1"/>
  <c r="J25" i="5" s="1"/>
  <c r="S25" i="5"/>
  <c r="B77" i="5" a="1"/>
  <c r="B77" i="5" s="1"/>
  <c r="H77" i="5" a="1"/>
  <c r="H77" i="5" s="1"/>
  <c r="I77" i="5" a="1"/>
  <c r="I77" i="5" s="1"/>
  <c r="J77" i="5" a="1"/>
  <c r="J77" i="5" s="1"/>
  <c r="S77" i="5"/>
  <c r="B35" i="5" a="1"/>
  <c r="B35" i="5" s="1"/>
  <c r="H35" i="5" a="1"/>
  <c r="H35" i="5" s="1"/>
  <c r="I35" i="5" a="1"/>
  <c r="I35" i="5" s="1"/>
  <c r="J35" i="5" a="1"/>
  <c r="J35" i="5" s="1"/>
  <c r="S35" i="5"/>
  <c r="B7" i="5" a="1"/>
  <c r="B7" i="5" s="1"/>
  <c r="H7" i="5" a="1"/>
  <c r="H7" i="5" s="1"/>
  <c r="I7" i="5" a="1"/>
  <c r="I7" i="5" s="1"/>
  <c r="J7" i="5" a="1"/>
  <c r="J7" i="5" s="1"/>
  <c r="S7" i="5"/>
  <c r="B88" i="5" a="1"/>
  <c r="B88" i="5" s="1"/>
  <c r="H88" i="5" a="1"/>
  <c r="H88" i="5" s="1"/>
  <c r="I88" i="5" a="1"/>
  <c r="I88" i="5" s="1"/>
  <c r="J88" i="5" a="1"/>
  <c r="J88" i="5" s="1"/>
  <c r="S88" i="5"/>
  <c r="B26" i="5" a="1"/>
  <c r="B26" i="5" s="1"/>
  <c r="H26" i="5" a="1"/>
  <c r="H26" i="5" s="1"/>
  <c r="I26" i="5" a="1"/>
  <c r="I26" i="5" s="1"/>
  <c r="J26" i="5" a="1"/>
  <c r="J26" i="5" s="1"/>
  <c r="S26" i="5"/>
  <c r="B14" i="5" a="1"/>
  <c r="B14" i="5" s="1"/>
  <c r="H14" i="5" a="1"/>
  <c r="H14" i="5" s="1"/>
  <c r="I14" i="5" a="1"/>
  <c r="I14" i="5" s="1"/>
  <c r="J14" i="5" a="1"/>
  <c r="J14" i="5" s="1"/>
  <c r="S14" i="5"/>
  <c r="B50" i="5" a="1"/>
  <c r="B50" i="5" s="1"/>
  <c r="H50" i="5" a="1"/>
  <c r="H50" i="5" s="1"/>
  <c r="I50" i="5" a="1"/>
  <c r="I50" i="5" s="1"/>
  <c r="J50" i="5" a="1"/>
  <c r="J50" i="5" s="1"/>
  <c r="S50" i="5"/>
  <c r="B75" i="5" a="1"/>
  <c r="B75" i="5" s="1"/>
  <c r="H75" i="5" a="1"/>
  <c r="H75" i="5" s="1"/>
  <c r="I75" i="5" a="1"/>
  <c r="I75" i="5" s="1"/>
  <c r="J75" i="5" a="1"/>
  <c r="J75" i="5" s="1"/>
  <c r="S75" i="5"/>
  <c r="B71" i="5" a="1"/>
  <c r="B71" i="5" s="1"/>
  <c r="H71" i="5" a="1"/>
  <c r="H71" i="5" s="1"/>
  <c r="I71" i="5" a="1"/>
  <c r="I71" i="5" s="1"/>
  <c r="J71" i="5" a="1"/>
  <c r="J71" i="5" s="1"/>
  <c r="S71" i="5"/>
  <c r="B74" i="5" a="1"/>
  <c r="B74" i="5" s="1"/>
  <c r="H74" i="5" a="1"/>
  <c r="H74" i="5" s="1"/>
  <c r="I74" i="5" a="1"/>
  <c r="I74" i="5" s="1"/>
  <c r="J74" i="5" a="1"/>
  <c r="J74" i="5" s="1"/>
  <c r="S74" i="5"/>
  <c r="B80" i="5" a="1"/>
  <c r="B80" i="5" s="1"/>
  <c r="H80" i="5" a="1"/>
  <c r="H80" i="5" s="1"/>
  <c r="I80" i="5" a="1"/>
  <c r="I80" i="5" s="1"/>
  <c r="J80" i="5" a="1"/>
  <c r="J80" i="5" s="1"/>
  <c r="S80" i="5"/>
  <c r="B55" i="5" a="1"/>
  <c r="B55" i="5" s="1"/>
  <c r="H55" i="5" a="1"/>
  <c r="H55" i="5" s="1"/>
  <c r="I55" i="5" a="1"/>
  <c r="I55" i="5" s="1"/>
  <c r="J55" i="5" a="1"/>
  <c r="J55" i="5" s="1"/>
  <c r="S55" i="5"/>
  <c r="B4" i="5" a="1"/>
  <c r="B4" i="5" s="1"/>
  <c r="H4" i="5" a="1"/>
  <c r="H4" i="5" s="1"/>
  <c r="I4" i="5" a="1"/>
  <c r="I4" i="5" s="1"/>
  <c r="J4" i="5" a="1"/>
  <c r="J4" i="5" s="1"/>
  <c r="S4" i="5"/>
  <c r="B65" i="5" a="1"/>
  <c r="B65" i="5" s="1"/>
  <c r="H65" i="5" a="1"/>
  <c r="H65" i="5" s="1"/>
  <c r="I65" i="5" a="1"/>
  <c r="I65" i="5" s="1"/>
  <c r="J65" i="5" a="1"/>
  <c r="J65" i="5" s="1"/>
  <c r="S65" i="5"/>
  <c r="B76" i="5" a="1"/>
  <c r="B76" i="5" s="1"/>
  <c r="H76" i="5" a="1"/>
  <c r="H76" i="5" s="1"/>
  <c r="I76" i="5" a="1"/>
  <c r="I76" i="5" s="1"/>
  <c r="J76" i="5" a="1"/>
  <c r="J76" i="5" s="1"/>
  <c r="S76" i="5"/>
  <c r="H18" i="5" a="1"/>
  <c r="H18" i="5" s="1"/>
  <c r="I18" i="5" a="1"/>
  <c r="I18" i="5" s="1"/>
  <c r="J18" i="5" a="1"/>
  <c r="J18" i="5" s="1"/>
  <c r="S18" i="5"/>
  <c r="B48" i="5" a="1"/>
  <c r="B48" i="5" s="1"/>
  <c r="H48" i="5" a="1"/>
  <c r="H48" i="5" s="1"/>
  <c r="I48" i="5" a="1"/>
  <c r="I48" i="5" s="1"/>
  <c r="J48" i="5" a="1"/>
  <c r="J48" i="5" s="1"/>
  <c r="S48" i="5"/>
  <c r="B64" i="5" a="1"/>
  <c r="B64" i="5" s="1"/>
  <c r="H64" i="5" a="1"/>
  <c r="H64" i="5" s="1"/>
  <c r="M64" i="5" s="1"/>
  <c r="I64" i="5" a="1"/>
  <c r="I64" i="5" s="1"/>
  <c r="J64" i="5" a="1"/>
  <c r="J64" i="5" s="1"/>
  <c r="S64" i="5"/>
  <c r="B56" i="5" a="1"/>
  <c r="B56" i="5" s="1"/>
  <c r="H56" i="5" a="1"/>
  <c r="H56" i="5" s="1"/>
  <c r="I56" i="5" a="1"/>
  <c r="I56" i="5" s="1"/>
  <c r="J56" i="5" a="1"/>
  <c r="J56" i="5" s="1"/>
  <c r="S56" i="5"/>
  <c r="B57" i="5" a="1"/>
  <c r="B57" i="5" s="1"/>
  <c r="H57" i="5" a="1"/>
  <c r="H57" i="5" s="1"/>
  <c r="I57" i="5" a="1"/>
  <c r="I57" i="5" s="1"/>
  <c r="J57" i="5" a="1"/>
  <c r="J57" i="5" s="1"/>
  <c r="S57" i="5"/>
  <c r="B10" i="5" a="1"/>
  <c r="B10" i="5" s="1"/>
  <c r="H10" i="5" a="1"/>
  <c r="H10" i="5" s="1"/>
  <c r="I10" i="5" a="1"/>
  <c r="I10" i="5" s="1"/>
  <c r="J10" i="5" a="1"/>
  <c r="J10" i="5" s="1"/>
  <c r="S10" i="5"/>
  <c r="B46" i="5" a="1"/>
  <c r="B46" i="5" s="1"/>
  <c r="H46" i="5" a="1"/>
  <c r="H46" i="5" s="1"/>
  <c r="I46" i="5" a="1"/>
  <c r="I46" i="5" s="1"/>
  <c r="J46" i="5" a="1"/>
  <c r="J46" i="5" s="1"/>
  <c r="S46" i="5"/>
  <c r="B8" i="5" a="1"/>
  <c r="B8" i="5" s="1"/>
  <c r="H8" i="5" a="1"/>
  <c r="H8" i="5" s="1"/>
  <c r="I8" i="5" a="1"/>
  <c r="I8" i="5" s="1"/>
  <c r="J8" i="5" a="1"/>
  <c r="J8" i="5" s="1"/>
  <c r="S8" i="5"/>
  <c r="B61" i="5" a="1"/>
  <c r="B61" i="5" s="1"/>
  <c r="H61" i="5" a="1"/>
  <c r="H61" i="5" s="1"/>
  <c r="I61" i="5" a="1"/>
  <c r="I61" i="5" s="1"/>
  <c r="J61" i="5" a="1"/>
  <c r="J61" i="5" s="1"/>
  <c r="S61" i="5"/>
  <c r="B43" i="5" a="1"/>
  <c r="B43" i="5" s="1"/>
  <c r="H43" i="5" a="1"/>
  <c r="H43" i="5" s="1"/>
  <c r="I43" i="5" a="1"/>
  <c r="I43" i="5" s="1"/>
  <c r="J43" i="5" a="1"/>
  <c r="J43" i="5" s="1"/>
  <c r="S43" i="5"/>
  <c r="S17" i="5"/>
  <c r="S45" i="5"/>
  <c r="S66" i="5"/>
  <c r="S73" i="5"/>
  <c r="S96" i="5"/>
  <c r="S91" i="5"/>
  <c r="R73" i="5"/>
  <c r="R96" i="5"/>
  <c r="R91" i="5"/>
  <c r="B91" i="5" a="1"/>
  <c r="B91" i="5" s="1"/>
  <c r="H91" i="5" a="1"/>
  <c r="H91" i="5" s="1"/>
  <c r="I91" i="5" a="1"/>
  <c r="I91" i="5" s="1"/>
  <c r="J91" i="5" a="1"/>
  <c r="J91" i="5" s="1"/>
  <c r="B96" i="5" a="1"/>
  <c r="B96" i="5" s="1"/>
  <c r="H96" i="5" a="1"/>
  <c r="H96" i="5" s="1"/>
  <c r="I96" i="5" a="1"/>
  <c r="I96" i="5" s="1"/>
  <c r="J96" i="5" a="1"/>
  <c r="J96" i="5" s="1"/>
  <c r="B73" i="5" a="1"/>
  <c r="B73" i="5" s="1"/>
  <c r="H73" i="5" a="1"/>
  <c r="H73" i="5" s="1"/>
  <c r="I73" i="5" a="1"/>
  <c r="I73" i="5" s="1"/>
  <c r="J73" i="5" a="1"/>
  <c r="J73" i="5" s="1"/>
  <c r="B59" i="5" a="1"/>
  <c r="B59" i="5" s="1"/>
  <c r="R9" i="5"/>
  <c r="R11" i="5"/>
  <c r="R12" i="5"/>
  <c r="R15" i="5"/>
  <c r="R16" i="5"/>
  <c r="R19" i="5"/>
  <c r="R21" i="5"/>
  <c r="R23" i="5"/>
  <c r="R24" i="5"/>
  <c r="R27" i="5"/>
  <c r="R28" i="5"/>
  <c r="R29" i="5"/>
  <c r="R30" i="5"/>
  <c r="R31" i="5"/>
  <c r="R32" i="5"/>
  <c r="R33" i="5"/>
  <c r="R34" i="5"/>
  <c r="R36" i="5"/>
  <c r="R37" i="5"/>
  <c r="R38" i="5"/>
  <c r="R40" i="5"/>
  <c r="R42" i="5"/>
  <c r="R44" i="5"/>
  <c r="R47" i="5"/>
  <c r="R49" i="5"/>
  <c r="R53" i="5"/>
  <c r="R54" i="5"/>
  <c r="R58" i="5"/>
  <c r="R59" i="5"/>
  <c r="R60" i="5"/>
  <c r="R62" i="5"/>
  <c r="R68" i="5"/>
  <c r="R69" i="5"/>
  <c r="R70" i="5"/>
  <c r="R78" i="5"/>
  <c r="R82" i="5"/>
  <c r="R84" i="5"/>
  <c r="R89" i="5"/>
  <c r="R93" i="5"/>
  <c r="R94" i="5"/>
  <c r="R95" i="5"/>
  <c r="B9" i="5" a="1"/>
  <c r="B9" i="5" s="1"/>
  <c r="R3" i="5"/>
  <c r="B84" i="5" a="1"/>
  <c r="B84" i="5" s="1"/>
  <c r="H84" i="5" a="1"/>
  <c r="H84" i="5" s="1"/>
  <c r="I84" i="5" a="1"/>
  <c r="I84" i="5" s="1"/>
  <c r="J84" i="5" a="1"/>
  <c r="J84" i="5" s="1"/>
  <c r="S84" i="5"/>
  <c r="W74" i="5" l="1"/>
  <c r="W61" i="5"/>
  <c r="W18" i="5"/>
  <c r="W80" i="5"/>
  <c r="W48" i="5"/>
  <c r="W55" i="5"/>
  <c r="W88" i="5"/>
  <c r="W7" i="5"/>
  <c r="W96" i="5"/>
  <c r="W64" i="5"/>
  <c r="W4" i="5"/>
  <c r="W26" i="5"/>
  <c r="W73" i="5"/>
  <c r="W10" i="5"/>
  <c r="W75" i="5"/>
  <c r="W25" i="5"/>
  <c r="W56" i="5"/>
  <c r="W65" i="5"/>
  <c r="W14" i="5"/>
  <c r="W22" i="5"/>
  <c r="W46" i="5"/>
  <c r="W71" i="5"/>
  <c r="W77" i="5"/>
  <c r="W43" i="5"/>
  <c r="W50" i="5"/>
  <c r="W87" i="5"/>
  <c r="W57" i="5"/>
  <c r="W76" i="5"/>
  <c r="W84" i="5"/>
  <c r="W91" i="5"/>
  <c r="W8" i="5"/>
  <c r="W35" i="5"/>
  <c r="U43" i="5"/>
  <c r="U48" i="5"/>
  <c r="U77" i="5"/>
  <c r="U65" i="5"/>
  <c r="U14" i="5"/>
  <c r="U57" i="5"/>
  <c r="U88" i="5"/>
  <c r="M72" i="5"/>
  <c r="U72" i="5"/>
  <c r="U8" i="5"/>
  <c r="U76" i="5"/>
  <c r="U56" i="5"/>
  <c r="U80" i="5"/>
  <c r="U50" i="5"/>
  <c r="U87" i="5"/>
  <c r="U74" i="5"/>
  <c r="U35" i="5"/>
  <c r="U26" i="5"/>
  <c r="U61" i="5"/>
  <c r="U18" i="5"/>
  <c r="U75" i="5"/>
  <c r="U25" i="5"/>
  <c r="U46" i="5"/>
  <c r="U7" i="5"/>
  <c r="U4" i="5"/>
  <c r="U22" i="5"/>
  <c r="U71" i="5"/>
  <c r="U55" i="5"/>
  <c r="U10" i="5"/>
  <c r="U64" i="5"/>
  <c r="M22" i="5"/>
  <c r="M87" i="5"/>
  <c r="M25" i="5"/>
  <c r="M77" i="5"/>
  <c r="M35" i="5"/>
  <c r="M7" i="5"/>
  <c r="M88" i="5"/>
  <c r="M26" i="5"/>
  <c r="M14" i="5"/>
  <c r="M50" i="5"/>
  <c r="M75" i="5"/>
  <c r="M71" i="5"/>
  <c r="M74" i="5"/>
  <c r="M80" i="5"/>
  <c r="M55" i="5"/>
  <c r="M65" i="5"/>
  <c r="M4" i="5"/>
  <c r="M76" i="5"/>
  <c r="M18" i="5"/>
  <c r="M48" i="5"/>
  <c r="U96" i="5"/>
  <c r="U73" i="5"/>
  <c r="U91" i="5"/>
  <c r="M56" i="5"/>
  <c r="U84" i="5"/>
  <c r="M57" i="5"/>
  <c r="M10" i="5"/>
  <c r="M46" i="5"/>
  <c r="M61" i="5"/>
  <c r="M8" i="5"/>
  <c r="M43" i="5"/>
  <c r="M91" i="5"/>
  <c r="M96" i="5"/>
  <c r="M73" i="5"/>
  <c r="M84" i="5"/>
  <c r="J15" i="5" a="1"/>
  <c r="J15" i="5" s="1"/>
  <c r="B44" i="5" a="1"/>
  <c r="B44" i="5" s="1"/>
  <c r="H44" i="5" a="1"/>
  <c r="H44" i="5" s="1"/>
  <c r="I44" i="5" a="1"/>
  <c r="I44" i="5" s="1"/>
  <c r="J44" i="5" a="1"/>
  <c r="J44" i="5" s="1"/>
  <c r="S44" i="5"/>
  <c r="H9" i="5" a="1"/>
  <c r="H9" i="5" s="1"/>
  <c r="I9" i="5" a="1"/>
  <c r="I9" i="5" s="1"/>
  <c r="J9" i="5" a="1"/>
  <c r="J9" i="5" s="1"/>
  <c r="S9" i="5"/>
  <c r="B11" i="5" a="1"/>
  <c r="B11" i="5" s="1"/>
  <c r="H11" i="5" a="1"/>
  <c r="H11" i="5" s="1"/>
  <c r="I11" i="5" a="1"/>
  <c r="I11" i="5" s="1"/>
  <c r="J11" i="5" a="1"/>
  <c r="J11" i="5" s="1"/>
  <c r="S11" i="5"/>
  <c r="B68" i="5" a="1"/>
  <c r="B68" i="5" s="1"/>
  <c r="H68" i="5" a="1"/>
  <c r="H68" i="5" s="1"/>
  <c r="I68" i="5" a="1"/>
  <c r="I68" i="5" s="1"/>
  <c r="J68" i="5" a="1"/>
  <c r="J68" i="5" s="1"/>
  <c r="S68" i="5"/>
  <c r="B3" i="5" a="1"/>
  <c r="B3" i="5" s="1"/>
  <c r="H3" i="5" a="1"/>
  <c r="H3" i="5" s="1"/>
  <c r="I3" i="5" a="1"/>
  <c r="I3" i="5" s="1"/>
  <c r="J3" i="5" a="1"/>
  <c r="J3" i="5" s="1"/>
  <c r="S3" i="5"/>
  <c r="B21" i="5" a="1"/>
  <c r="B21" i="5" s="1"/>
  <c r="H21" i="5" a="1"/>
  <c r="H21" i="5" s="1"/>
  <c r="I21" i="5" a="1"/>
  <c r="I21" i="5" s="1"/>
  <c r="J21" i="5" a="1"/>
  <c r="J21" i="5" s="1"/>
  <c r="S21" i="5"/>
  <c r="B93" i="5" a="1"/>
  <c r="B93" i="5" s="1"/>
  <c r="H93" i="5" a="1"/>
  <c r="H93" i="5" s="1"/>
  <c r="I93" i="5" a="1"/>
  <c r="I93" i="5" s="1"/>
  <c r="J93" i="5" a="1"/>
  <c r="J93" i="5" s="1"/>
  <c r="S93" i="5"/>
  <c r="B89" i="5" a="1"/>
  <c r="B89" i="5" s="1"/>
  <c r="H89" i="5" a="1"/>
  <c r="H89" i="5" s="1"/>
  <c r="I89" i="5" a="1"/>
  <c r="I89" i="5" s="1"/>
  <c r="J89" i="5" a="1"/>
  <c r="J89" i="5" s="1"/>
  <c r="S89" i="5"/>
  <c r="B82" i="5" a="1"/>
  <c r="B82" i="5" s="1"/>
  <c r="H82" i="5" a="1"/>
  <c r="H82" i="5" s="1"/>
  <c r="I82" i="5" a="1"/>
  <c r="I82" i="5" s="1"/>
  <c r="J82" i="5" a="1"/>
  <c r="J82" i="5" s="1"/>
  <c r="S82" i="5"/>
  <c r="B69" i="5" a="1"/>
  <c r="B69" i="5" s="1"/>
  <c r="H69" i="5" a="1"/>
  <c r="H69" i="5" s="1"/>
  <c r="I69" i="5" a="1"/>
  <c r="I69" i="5" s="1"/>
  <c r="J69" i="5" a="1"/>
  <c r="J69" i="5" s="1"/>
  <c r="S69" i="5"/>
  <c r="H59" i="5" a="1"/>
  <c r="H59" i="5" s="1"/>
  <c r="I59" i="5" a="1"/>
  <c r="I59" i="5" s="1"/>
  <c r="J59" i="5" a="1"/>
  <c r="J59" i="5" s="1"/>
  <c r="S59" i="5"/>
  <c r="B58" i="5" a="1"/>
  <c r="B58" i="5" s="1"/>
  <c r="H58" i="5" a="1"/>
  <c r="H58" i="5" s="1"/>
  <c r="I58" i="5" a="1"/>
  <c r="I58" i="5" s="1"/>
  <c r="J58" i="5" a="1"/>
  <c r="J58" i="5" s="1"/>
  <c r="S58" i="5"/>
  <c r="B53" i="5" a="1"/>
  <c r="B53" i="5" s="1"/>
  <c r="H53" i="5" a="1"/>
  <c r="H53" i="5" s="1"/>
  <c r="I53" i="5" a="1"/>
  <c r="I53" i="5" s="1"/>
  <c r="J53" i="5" a="1"/>
  <c r="J53" i="5" s="1"/>
  <c r="S53" i="5"/>
  <c r="B47" i="5" a="1"/>
  <c r="B47" i="5" s="1"/>
  <c r="H47" i="5" a="1"/>
  <c r="H47" i="5" s="1"/>
  <c r="I47" i="5" a="1"/>
  <c r="I47" i="5" s="1"/>
  <c r="J47" i="5" a="1"/>
  <c r="J47" i="5" s="1"/>
  <c r="S47" i="5"/>
  <c r="B45" i="5" a="1"/>
  <c r="B45" i="5" s="1"/>
  <c r="H45" i="5" a="1"/>
  <c r="H45" i="5" s="1"/>
  <c r="U45" i="5" s="1"/>
  <c r="I45" i="5" a="1"/>
  <c r="I45" i="5" s="1"/>
  <c r="J45" i="5" a="1"/>
  <c r="J45" i="5" s="1"/>
  <c r="B37" i="5" a="1"/>
  <c r="B37" i="5" s="1"/>
  <c r="H37" i="5" a="1"/>
  <c r="H37" i="5" s="1"/>
  <c r="I37" i="5" a="1"/>
  <c r="I37" i="5" s="1"/>
  <c r="J37" i="5" a="1"/>
  <c r="J37" i="5" s="1"/>
  <c r="S37" i="5"/>
  <c r="B42" i="5" a="1"/>
  <c r="B42" i="5" s="1"/>
  <c r="H42" i="5" a="1"/>
  <c r="H42" i="5" s="1"/>
  <c r="I42" i="5" a="1"/>
  <c r="I42" i="5" s="1"/>
  <c r="J42" i="5" a="1"/>
  <c r="J42" i="5" s="1"/>
  <c r="S42" i="5"/>
  <c r="B36" i="5" a="1"/>
  <c r="B36" i="5" s="1"/>
  <c r="H36" i="5" a="1"/>
  <c r="H36" i="5" s="1"/>
  <c r="I36" i="5" a="1"/>
  <c r="I36" i="5" s="1"/>
  <c r="J36" i="5" a="1"/>
  <c r="J36" i="5" s="1"/>
  <c r="S36" i="5"/>
  <c r="B34" i="5" a="1"/>
  <c r="B34" i="5" s="1"/>
  <c r="H34" i="5" a="1"/>
  <c r="H34" i="5" s="1"/>
  <c r="I34" i="5" a="1"/>
  <c r="I34" i="5" s="1"/>
  <c r="J34" i="5" a="1"/>
  <c r="J34" i="5" s="1"/>
  <c r="S34" i="5"/>
  <c r="B29" i="5" a="1"/>
  <c r="B29" i="5" s="1"/>
  <c r="H29" i="5" a="1"/>
  <c r="H29" i="5" s="1"/>
  <c r="I29" i="5" a="1"/>
  <c r="I29" i="5" s="1"/>
  <c r="J29" i="5" a="1"/>
  <c r="J29" i="5" s="1"/>
  <c r="S29" i="5"/>
  <c r="B23" i="5" a="1"/>
  <c r="B23" i="5" s="1"/>
  <c r="H23" i="5" a="1"/>
  <c r="H23" i="5" s="1"/>
  <c r="I23" i="5" a="1"/>
  <c r="I23" i="5" s="1"/>
  <c r="J23" i="5" a="1"/>
  <c r="J23" i="5" s="1"/>
  <c r="S23" i="5"/>
  <c r="B19" i="5" a="1"/>
  <c r="B19" i="5" s="1"/>
  <c r="H19" i="5" a="1"/>
  <c r="H19" i="5" s="1"/>
  <c r="I19" i="5" a="1"/>
  <c r="I19" i="5" s="1"/>
  <c r="J19" i="5" a="1"/>
  <c r="J19" i="5" s="1"/>
  <c r="S19" i="5"/>
  <c r="B17" i="5" a="1"/>
  <c r="B17" i="5" s="1"/>
  <c r="H17" i="5" a="1"/>
  <c r="H17" i="5" s="1"/>
  <c r="U17" i="5" s="1"/>
  <c r="I17" i="5" a="1"/>
  <c r="I17" i="5" s="1"/>
  <c r="J17" i="5" a="1"/>
  <c r="J17" i="5" s="1"/>
  <c r="B16" i="5" a="1"/>
  <c r="B16" i="5" s="1"/>
  <c r="H16" i="5" a="1"/>
  <c r="H16" i="5" s="1"/>
  <c r="I16" i="5" a="1"/>
  <c r="I16" i="5" s="1"/>
  <c r="J16" i="5" a="1"/>
  <c r="J16" i="5" s="1"/>
  <c r="S16" i="5"/>
  <c r="B12" i="5" a="1"/>
  <c r="B12" i="5" s="1"/>
  <c r="H12" i="5" a="1"/>
  <c r="H12" i="5" s="1"/>
  <c r="I12" i="5" a="1"/>
  <c r="I12" i="5" s="1"/>
  <c r="J12" i="5" a="1"/>
  <c r="J12" i="5" s="1"/>
  <c r="S12" i="5"/>
  <c r="B66" i="5" a="1"/>
  <c r="B66" i="5" s="1"/>
  <c r="H66" i="5" a="1"/>
  <c r="H66" i="5" s="1"/>
  <c r="U66" i="5" s="1"/>
  <c r="I66" i="5" a="1"/>
  <c r="I66" i="5" s="1"/>
  <c r="J66" i="5" a="1"/>
  <c r="J66" i="5" s="1"/>
  <c r="B62" i="5" a="1"/>
  <c r="B62" i="5" s="1"/>
  <c r="H62" i="5" a="1"/>
  <c r="H62" i="5" s="1"/>
  <c r="I62" i="5" a="1"/>
  <c r="I62" i="5" s="1"/>
  <c r="J62" i="5" a="1"/>
  <c r="J62" i="5" s="1"/>
  <c r="S62" i="5"/>
  <c r="B70" i="5" a="1"/>
  <c r="B70" i="5" s="1"/>
  <c r="H70" i="5" a="1"/>
  <c r="H70" i="5" s="1"/>
  <c r="I70" i="5" a="1"/>
  <c r="I70" i="5" s="1"/>
  <c r="J70" i="5" a="1"/>
  <c r="J70" i="5" s="1"/>
  <c r="S70" i="5"/>
  <c r="B78" i="5" a="1"/>
  <c r="B78" i="5" s="1"/>
  <c r="H78" i="5" a="1"/>
  <c r="H78" i="5" s="1"/>
  <c r="I78" i="5" a="1"/>
  <c r="I78" i="5" s="1"/>
  <c r="J78" i="5" a="1"/>
  <c r="J78" i="5" s="1"/>
  <c r="S78" i="5"/>
  <c r="B33" i="5" a="1"/>
  <c r="B33" i="5" s="1"/>
  <c r="H33" i="5" a="1"/>
  <c r="H33" i="5" s="1"/>
  <c r="I33" i="5" a="1"/>
  <c r="I33" i="5" s="1"/>
  <c r="J33" i="5" a="1"/>
  <c r="J33" i="5" s="1"/>
  <c r="S33" i="5"/>
  <c r="B32" i="5" a="1"/>
  <c r="B32" i="5" s="1"/>
  <c r="H32" i="5" a="1"/>
  <c r="H32" i="5" s="1"/>
  <c r="I32" i="5" a="1"/>
  <c r="I32" i="5" s="1"/>
  <c r="J32" i="5" a="1"/>
  <c r="J32" i="5" s="1"/>
  <c r="S32" i="5"/>
  <c r="B28" i="5" a="1"/>
  <c r="B28" i="5" s="1"/>
  <c r="H28" i="5" a="1"/>
  <c r="H28" i="5" s="1"/>
  <c r="I28" i="5" a="1"/>
  <c r="I28" i="5" s="1"/>
  <c r="J28" i="5" a="1"/>
  <c r="J28" i="5" s="1"/>
  <c r="S28" i="5"/>
  <c r="B94" i="5" a="1"/>
  <c r="B94" i="5" s="1"/>
  <c r="H94" i="5" a="1"/>
  <c r="H94" i="5" s="1"/>
  <c r="I94" i="5" a="1"/>
  <c r="I94" i="5" s="1"/>
  <c r="J94" i="5" a="1"/>
  <c r="J94" i="5" s="1"/>
  <c r="S94" i="5"/>
  <c r="B95" i="5" a="1"/>
  <c r="B95" i="5" s="1"/>
  <c r="H95" i="5" a="1"/>
  <c r="H95" i="5" s="1"/>
  <c r="I95" i="5" a="1"/>
  <c r="I95" i="5" s="1"/>
  <c r="J95" i="5" a="1"/>
  <c r="J95" i="5" s="1"/>
  <c r="S95" i="5"/>
  <c r="B40" i="5" a="1"/>
  <c r="B40" i="5" s="1"/>
  <c r="H40" i="5" a="1"/>
  <c r="H40" i="5" s="1"/>
  <c r="I40" i="5" a="1"/>
  <c r="I40" i="5" s="1"/>
  <c r="J40" i="5" a="1"/>
  <c r="J40" i="5" s="1"/>
  <c r="S40" i="5"/>
  <c r="B15" i="5" a="1"/>
  <c r="B15" i="5" s="1"/>
  <c r="H15" i="5" a="1"/>
  <c r="H15" i="5" s="1"/>
  <c r="I15" i="5" a="1"/>
  <c r="I15" i="5" s="1"/>
  <c r="S15" i="5"/>
  <c r="B38" i="5" a="1"/>
  <c r="B38" i="5" s="1"/>
  <c r="H38" i="5" a="1"/>
  <c r="H38" i="5" s="1"/>
  <c r="I38" i="5" a="1"/>
  <c r="I38" i="5" s="1"/>
  <c r="J38" i="5" a="1"/>
  <c r="J38" i="5" s="1"/>
  <c r="S38" i="5"/>
  <c r="B24" i="5" a="1"/>
  <c r="B24" i="5" s="1"/>
  <c r="H24" i="5" a="1"/>
  <c r="H24" i="5" s="1"/>
  <c r="I24" i="5" a="1"/>
  <c r="I24" i="5" s="1"/>
  <c r="J24" i="5" a="1"/>
  <c r="J24" i="5" s="1"/>
  <c r="S24" i="5"/>
  <c r="B27" i="5" a="1"/>
  <c r="B27" i="5" s="1"/>
  <c r="H27" i="5" a="1"/>
  <c r="H27" i="5" s="1"/>
  <c r="I27" i="5" a="1"/>
  <c r="I27" i="5" s="1"/>
  <c r="J27" i="5" a="1"/>
  <c r="J27" i="5" s="1"/>
  <c r="S27" i="5"/>
  <c r="B54" i="5" a="1"/>
  <c r="B54" i="5" s="1"/>
  <c r="H54" i="5" a="1"/>
  <c r="H54" i="5" s="1"/>
  <c r="I54" i="5" a="1"/>
  <c r="I54" i="5" s="1"/>
  <c r="J54" i="5" a="1"/>
  <c r="J54" i="5" s="1"/>
  <c r="S54" i="5"/>
  <c r="B31" i="5" a="1"/>
  <c r="B31" i="5" s="1"/>
  <c r="H31" i="5" a="1"/>
  <c r="H31" i="5" s="1"/>
  <c r="I31" i="5" a="1"/>
  <c r="I31" i="5" s="1"/>
  <c r="J31" i="5" a="1"/>
  <c r="J31" i="5" s="1"/>
  <c r="S31" i="5"/>
  <c r="B30" i="5" a="1"/>
  <c r="B30" i="5" s="1"/>
  <c r="H30" i="5" a="1"/>
  <c r="H30" i="5" s="1"/>
  <c r="I30" i="5" a="1"/>
  <c r="I30" i="5" s="1"/>
  <c r="J30" i="5" a="1"/>
  <c r="J30" i="5" s="1"/>
  <c r="S30" i="5"/>
  <c r="B49" i="5" a="1"/>
  <c r="B49" i="5" s="1"/>
  <c r="H49" i="5" a="1"/>
  <c r="H49" i="5" s="1"/>
  <c r="I49" i="5" a="1"/>
  <c r="I49" i="5" s="1"/>
  <c r="J49" i="5" a="1"/>
  <c r="J49" i="5" s="1"/>
  <c r="S49" i="5"/>
  <c r="B60" i="5" a="1"/>
  <c r="B60" i="5" s="1"/>
  <c r="H60" i="5" a="1"/>
  <c r="H60" i="5" s="1"/>
  <c r="I60" i="5" a="1"/>
  <c r="I60" i="5" s="1"/>
  <c r="J60" i="5" a="1"/>
  <c r="J60" i="5" s="1"/>
  <c r="S60" i="5"/>
  <c r="W15" i="5" l="1"/>
  <c r="W24" i="5"/>
  <c r="W94" i="5"/>
  <c r="W68" i="5"/>
  <c r="W38" i="5"/>
  <c r="W28" i="5"/>
  <c r="W19" i="5"/>
  <c r="W54" i="5"/>
  <c r="W40" i="5"/>
  <c r="W62" i="5"/>
  <c r="W42" i="5"/>
  <c r="W58" i="5"/>
  <c r="W93" i="5"/>
  <c r="W49" i="5"/>
  <c r="W33" i="5"/>
  <c r="W12" i="5"/>
  <c r="W29" i="5"/>
  <c r="W69" i="5"/>
  <c r="W9" i="5"/>
  <c r="W3" i="5"/>
  <c r="W31" i="5"/>
  <c r="W70" i="5"/>
  <c r="W36" i="5"/>
  <c r="W53" i="5"/>
  <c r="W89" i="5"/>
  <c r="W60" i="5"/>
  <c r="W32" i="5"/>
  <c r="W23" i="5"/>
  <c r="W11" i="5"/>
  <c r="W66" i="5"/>
  <c r="W27" i="5"/>
  <c r="W95" i="5"/>
  <c r="W37" i="5"/>
  <c r="W59" i="5"/>
  <c r="W21" i="5"/>
  <c r="W44" i="5"/>
  <c r="W17" i="5"/>
  <c r="W30" i="5"/>
  <c r="W78" i="5"/>
  <c r="W16" i="5"/>
  <c r="W34" i="5"/>
  <c r="W47" i="5"/>
  <c r="W82" i="5"/>
  <c r="W45" i="5"/>
  <c r="U36" i="5"/>
  <c r="U53" i="5"/>
  <c r="U89" i="5"/>
  <c r="U31" i="5"/>
  <c r="U70" i="5"/>
  <c r="U15" i="5"/>
  <c r="U23" i="5"/>
  <c r="U11" i="5"/>
  <c r="U32" i="5"/>
  <c r="U95" i="5"/>
  <c r="U37" i="5"/>
  <c r="U59" i="5"/>
  <c r="U21" i="5"/>
  <c r="U44" i="5"/>
  <c r="U82" i="5"/>
  <c r="U27" i="5"/>
  <c r="U47" i="5"/>
  <c r="U38" i="5"/>
  <c r="U28" i="5"/>
  <c r="U19" i="5"/>
  <c r="U68" i="5"/>
  <c r="U34" i="5"/>
  <c r="U60" i="5"/>
  <c r="U54" i="5"/>
  <c r="U40" i="5"/>
  <c r="U62" i="5"/>
  <c r="U42" i="5"/>
  <c r="U58" i="5"/>
  <c r="U93" i="5"/>
  <c r="U16" i="5"/>
  <c r="U49" i="5"/>
  <c r="U33" i="5"/>
  <c r="U12" i="5"/>
  <c r="U29" i="5"/>
  <c r="U69" i="5"/>
  <c r="U9" i="5"/>
  <c r="U30" i="5"/>
  <c r="U78" i="5"/>
  <c r="U24" i="5"/>
  <c r="U94" i="5"/>
  <c r="U3" i="5"/>
  <c r="M69" i="5"/>
  <c r="M21" i="5"/>
  <c r="M30" i="5"/>
  <c r="M42" i="5"/>
  <c r="M44" i="5"/>
  <c r="M9" i="5"/>
  <c r="M11" i="5"/>
  <c r="M68" i="5"/>
  <c r="M3" i="5"/>
  <c r="M93" i="5"/>
  <c r="M89" i="5"/>
  <c r="M82" i="5"/>
  <c r="M59" i="5"/>
  <c r="M58" i="5"/>
  <c r="M53" i="5"/>
  <c r="M47" i="5"/>
  <c r="M45" i="5"/>
  <c r="M37" i="5"/>
  <c r="M36" i="5"/>
  <c r="M34" i="5"/>
  <c r="M29" i="5"/>
  <c r="M23" i="5"/>
  <c r="M19" i="5"/>
  <c r="M17" i="5"/>
  <c r="M16" i="5"/>
  <c r="M12" i="5"/>
  <c r="M66" i="5"/>
  <c r="M62" i="5"/>
  <c r="M70" i="5"/>
  <c r="M78" i="5"/>
  <c r="M33" i="5"/>
  <c r="M32" i="5"/>
  <c r="M28" i="5"/>
  <c r="M94" i="5"/>
  <c r="M95" i="5"/>
  <c r="M40" i="5"/>
  <c r="M15" i="5"/>
  <c r="M38" i="5"/>
  <c r="M24" i="5"/>
  <c r="M27" i="5"/>
  <c r="M54" i="5"/>
  <c r="M31" i="5"/>
  <c r="M49" i="5"/>
  <c r="M60" i="5"/>
  <c r="H5" i="5" a="1"/>
  <c r="H5" i="5" s="1"/>
  <c r="R2" i="5"/>
  <c r="R5" i="5"/>
  <c r="R6" i="5"/>
  <c r="R13" i="5"/>
  <c r="R20" i="5"/>
  <c r="R39" i="5"/>
  <c r="R41" i="5"/>
  <c r="R51" i="5"/>
  <c r="R52" i="5"/>
  <c r="R63" i="5"/>
  <c r="R67" i="5"/>
  <c r="R79" i="5"/>
  <c r="S2" i="5"/>
  <c r="S5" i="5"/>
  <c r="S6" i="5"/>
  <c r="S13" i="5"/>
  <c r="S20" i="5"/>
  <c r="S39" i="5"/>
  <c r="S51" i="5"/>
  <c r="S52" i="5"/>
  <c r="S63" i="5"/>
  <c r="S67" i="5"/>
  <c r="S79" i="5"/>
  <c r="R81" i="5"/>
  <c r="R83" i="5"/>
  <c r="R85" i="5"/>
  <c r="R90" i="5"/>
  <c r="R92" i="5"/>
  <c r="B85" i="5" a="1"/>
  <c r="B85" i="5" s="1"/>
  <c r="I85" i="5" a="1"/>
  <c r="I85" i="5" s="1"/>
  <c r="J85" i="5" a="1"/>
  <c r="J85" i="5" s="1"/>
  <c r="S85" i="5"/>
  <c r="W85" i="5" s="1"/>
  <c r="B92" i="5" a="1"/>
  <c r="B92" i="5" s="1"/>
  <c r="H92" i="5" a="1"/>
  <c r="H92" i="5" s="1"/>
  <c r="I92" i="5" a="1"/>
  <c r="I92" i="5" s="1"/>
  <c r="J92" i="5" a="1"/>
  <c r="J92" i="5" s="1"/>
  <c r="S92" i="5"/>
  <c r="B81" i="5" a="1"/>
  <c r="B81" i="5" s="1"/>
  <c r="H81" i="5" a="1"/>
  <c r="H81" i="5" s="1"/>
  <c r="I81" i="5" a="1"/>
  <c r="I81" i="5" s="1"/>
  <c r="J81" i="5" a="1"/>
  <c r="J81" i="5" s="1"/>
  <c r="S81" i="5"/>
  <c r="B67" i="5" a="1"/>
  <c r="B67" i="5" s="1"/>
  <c r="H67" i="5" a="1"/>
  <c r="H67" i="5" s="1"/>
  <c r="I67" i="5" a="1"/>
  <c r="I67" i="5" s="1"/>
  <c r="J67" i="5" a="1"/>
  <c r="J67" i="5" s="1"/>
  <c r="B51" i="5" a="1"/>
  <c r="B51" i="5" s="1"/>
  <c r="H51" i="5" a="1"/>
  <c r="H51" i="5" s="1"/>
  <c r="I51" i="5" a="1"/>
  <c r="I51" i="5" s="1"/>
  <c r="J51" i="5" a="1"/>
  <c r="J51" i="5" s="1"/>
  <c r="B39" i="5" a="1"/>
  <c r="B39" i="5" s="1"/>
  <c r="H39" i="5" a="1"/>
  <c r="H39" i="5" s="1"/>
  <c r="I39" i="5" a="1"/>
  <c r="I39" i="5" s="1"/>
  <c r="J39" i="5" a="1"/>
  <c r="J39" i="5" s="1"/>
  <c r="B20" i="5" a="1"/>
  <c r="B20" i="5" s="1"/>
  <c r="H20" i="5" a="1"/>
  <c r="H20" i="5" s="1"/>
  <c r="I20" i="5" a="1"/>
  <c r="I20" i="5" s="1"/>
  <c r="J20" i="5" a="1"/>
  <c r="J20" i="5" s="1"/>
  <c r="B6" i="5" a="1"/>
  <c r="B6" i="5" s="1"/>
  <c r="H6" i="5" a="1"/>
  <c r="H6" i="5" s="1"/>
  <c r="I6" i="5" a="1"/>
  <c r="I6" i="5" s="1"/>
  <c r="J6" i="5" a="1"/>
  <c r="J6" i="5" s="1"/>
  <c r="B5" i="5" a="1"/>
  <c r="B5" i="5" s="1"/>
  <c r="I5" i="5" a="1"/>
  <c r="I5" i="5" s="1"/>
  <c r="J5" i="5" a="1"/>
  <c r="J5" i="5" s="1"/>
  <c r="B79" i="5" a="1"/>
  <c r="B79" i="5" s="1"/>
  <c r="H79" i="5" a="1"/>
  <c r="H79" i="5" s="1"/>
  <c r="I79" i="5" a="1"/>
  <c r="I79" i="5" s="1"/>
  <c r="J79" i="5" a="1"/>
  <c r="J79" i="5" s="1"/>
  <c r="B90" i="5" a="1"/>
  <c r="B90" i="5" s="1"/>
  <c r="H90" i="5" a="1"/>
  <c r="H90" i="5" s="1"/>
  <c r="I90" i="5" a="1"/>
  <c r="I90" i="5" s="1"/>
  <c r="J90" i="5" a="1"/>
  <c r="J90" i="5" s="1"/>
  <c r="S90" i="5"/>
  <c r="S83" i="5"/>
  <c r="B2" i="5" a="1"/>
  <c r="B2" i="5" s="1"/>
  <c r="H2" i="5" a="1"/>
  <c r="H2" i="5" s="1"/>
  <c r="I2" i="5" a="1"/>
  <c r="I2" i="5" s="1"/>
  <c r="J2" i="5" a="1"/>
  <c r="J2" i="5" s="1"/>
  <c r="B63" i="5" a="1"/>
  <c r="B63" i="5" s="1"/>
  <c r="H63" i="5" a="1"/>
  <c r="H63" i="5" s="1"/>
  <c r="I63" i="5" a="1"/>
  <c r="I63" i="5" s="1"/>
  <c r="J63" i="5" a="1"/>
  <c r="J63" i="5" s="1"/>
  <c r="B13" i="5" a="1"/>
  <c r="B13" i="5" s="1"/>
  <c r="H13" i="5" a="1"/>
  <c r="H13" i="5" s="1"/>
  <c r="I13" i="5" a="1"/>
  <c r="I13" i="5" s="1"/>
  <c r="J13" i="5" a="1"/>
  <c r="J13" i="5" s="1"/>
  <c r="B83" i="5" a="1"/>
  <c r="B83" i="5" s="1"/>
  <c r="H83" i="5" a="1"/>
  <c r="H83" i="5" s="1"/>
  <c r="I83" i="5" a="1"/>
  <c r="I83" i="5" s="1"/>
  <c r="J83" i="5" a="1"/>
  <c r="J83" i="5" s="1"/>
  <c r="B52" i="5" a="1"/>
  <c r="B52" i="5" s="1"/>
  <c r="H52" i="5" a="1"/>
  <c r="H52" i="5" s="1"/>
  <c r="I52" i="5" a="1"/>
  <c r="I52" i="5" s="1"/>
  <c r="J52" i="5" a="1"/>
  <c r="J52" i="5" s="1"/>
  <c r="J41" i="5" a="1"/>
  <c r="J41" i="5" s="1"/>
  <c r="I41" i="5" a="1"/>
  <c r="I41" i="5" s="1"/>
  <c r="R86" i="5"/>
  <c r="J86" i="5" a="1"/>
  <c r="J86" i="5" s="1"/>
  <c r="I86" i="5" a="1"/>
  <c r="I86" i="5" s="1"/>
  <c r="B86" i="5" a="1"/>
  <c r="B86" i="5" s="1"/>
  <c r="B41" i="5" a="1"/>
  <c r="B41" i="5" s="1"/>
  <c r="S86" i="5"/>
  <c r="H86" i="5" a="1"/>
  <c r="H86" i="5" s="1"/>
  <c r="H41" i="5" a="1"/>
  <c r="H41" i="5" s="1"/>
  <c r="W79" i="5" l="1"/>
  <c r="W92" i="5"/>
  <c r="W5" i="5"/>
  <c r="W39" i="5"/>
  <c r="W20" i="5"/>
  <c r="W13" i="5"/>
  <c r="W67" i="5"/>
  <c r="W6" i="5"/>
  <c r="W86" i="5"/>
  <c r="W63" i="5"/>
  <c r="W52" i="5"/>
  <c r="W2" i="5"/>
  <c r="W83" i="5"/>
  <c r="W51" i="5"/>
  <c r="W90" i="5"/>
  <c r="W81" i="5"/>
  <c r="W41" i="5"/>
  <c r="U6" i="5"/>
  <c r="U92" i="5"/>
  <c r="U41" i="5"/>
  <c r="U63" i="5"/>
  <c r="U90" i="5"/>
  <c r="U81" i="5"/>
  <c r="U79" i="5"/>
  <c r="U13" i="5"/>
  <c r="U83" i="5"/>
  <c r="U86" i="5"/>
  <c r="U20" i="5"/>
  <c r="U51" i="5"/>
  <c r="U39" i="5"/>
  <c r="U67" i="5"/>
  <c r="U5" i="5"/>
  <c r="U52" i="5"/>
  <c r="U2" i="5"/>
  <c r="U85" i="5"/>
  <c r="M83" i="5"/>
  <c r="M63" i="5"/>
  <c r="M85" i="5"/>
  <c r="M92" i="5"/>
  <c r="M81" i="5"/>
  <c r="M67" i="5"/>
  <c r="M51" i="5"/>
  <c r="M39" i="5"/>
  <c r="M20" i="5"/>
  <c r="M6" i="5"/>
  <c r="M5" i="5"/>
  <c r="M79" i="5"/>
  <c r="M90" i="5"/>
  <c r="M2" i="5"/>
  <c r="M13" i="5"/>
  <c r="M52" i="5"/>
  <c r="M86" i="5"/>
  <c r="M41"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futureMetadata>
  <cellMetadata count="1">
    <bk>
      <rc t="1" v="0"/>
    </bk>
  </cellMetadata>
  <valueMetadata count="9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valueMetadata>
</metadata>
</file>

<file path=xl/sharedStrings.xml><?xml version="1.0" encoding="utf-8"?>
<sst xmlns="http://schemas.openxmlformats.org/spreadsheetml/2006/main" count="593" uniqueCount="93">
  <si>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</si>
  <si>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</si>
  <si>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</si>
  <si>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</si>
  <si>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</si>
  <si>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</si>
  <si>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</si>
  <si>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</si>
  <si>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</si>
  <si>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</si>
  <si>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</si>
  <si>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</si>
  <si>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</si>
  <si>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</si>
  <si>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</si>
  <si>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</si>
  <si>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</si>
  <si>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Mstar
Price</t>
  </si>
  <si>
    <t>Rating</t>
  </si>
  <si>
    <t>Own</t>
  </si>
  <si>
    <t>DivGro</t>
  </si>
  <si>
    <t>Yes</t>
  </si>
  <si>
    <t>Silicon-Analog</t>
  </si>
  <si>
    <t>Tech-Kong</t>
  </si>
  <si>
    <t>A&amp;D</t>
  </si>
  <si>
    <t>N/A</t>
  </si>
  <si>
    <t>Logistics</t>
  </si>
  <si>
    <t>No</t>
  </si>
  <si>
    <t>Asset Mgt</t>
  </si>
  <si>
    <t>Retail-Homes</t>
  </si>
  <si>
    <t>Mar</t>
  </si>
  <si>
    <t>Dec</t>
  </si>
  <si>
    <t>Jul</t>
  </si>
  <si>
    <t>Oct</t>
  </si>
  <si>
    <t>Feb</t>
  </si>
  <si>
    <t>Jun</t>
  </si>
  <si>
    <t>Nov</t>
  </si>
  <si>
    <t>May</t>
  </si>
  <si>
    <t>Apr</t>
  </si>
  <si>
    <t>Jan</t>
  </si>
  <si>
    <t>Sep</t>
  </si>
  <si>
    <t>Silicon</t>
  </si>
  <si>
    <t>Alcohol</t>
  </si>
  <si>
    <t>Heavy Machine</t>
  </si>
  <si>
    <t>Aug</t>
  </si>
  <si>
    <t>Food</t>
  </si>
  <si>
    <t>O&amp;G</t>
  </si>
  <si>
    <t>Tobacco</t>
  </si>
  <si>
    <t>Railroad</t>
  </si>
  <si>
    <t>Waste</t>
  </si>
  <si>
    <t>Silicon-Eqmnt</t>
  </si>
  <si>
    <t>Food-Snack&amp;Bev</t>
  </si>
  <si>
    <t>Food-Bev</t>
  </si>
  <si>
    <t>Tech-Products</t>
  </si>
  <si>
    <t>Utl-Electric</t>
  </si>
  <si>
    <t>O&amp;G-ETF</t>
  </si>
  <si>
    <t>Food-Protein</t>
  </si>
  <si>
    <t>Food-Spices</t>
  </si>
  <si>
    <t>Home-Products</t>
  </si>
  <si>
    <t>Med-Drugs</t>
  </si>
  <si>
    <t>Med-Products</t>
  </si>
  <si>
    <t>Med-Pharm</t>
  </si>
  <si>
    <t>Retail-REIT</t>
  </si>
  <si>
    <t>Retail-Specialty</t>
  </si>
  <si>
    <t>Retail-Tech</t>
  </si>
  <si>
    <t>Tower-REIT</t>
  </si>
  <si>
    <t>Retail-Tools</t>
  </si>
  <si>
    <t>Utl-Int&amp;Media</t>
  </si>
  <si>
    <t>Retail-Discount</t>
  </si>
  <si>
    <t>Utl-Int&amp;Cellular</t>
  </si>
  <si>
    <t>Med-Eqmnt</t>
  </si>
  <si>
    <t>Med-Pharma</t>
  </si>
  <si>
    <t>DYPrice</t>
  </si>
  <si>
    <t>DVPrice</t>
  </si>
  <si>
    <t>Payment</t>
  </si>
  <si>
    <t>Ind-Chemicals</t>
  </si>
  <si>
    <t>Ind-Pumps</t>
  </si>
  <si>
    <t>Med-Distribution</t>
  </si>
  <si>
    <t>Med-Plans&amp;Retail</t>
  </si>
  <si>
    <t>Food-Snack</t>
  </si>
  <si>
    <t>Software</t>
  </si>
  <si>
    <t>Ind-Machine&amp;Tool</t>
  </si>
  <si>
    <t>Staffing</t>
  </si>
  <si>
    <t>Food-Resturaunts</t>
  </si>
  <si>
    <t>Ind-Products</t>
  </si>
  <si>
    <t>Athletic Wear</t>
  </si>
  <si>
    <t>Capital Markets</t>
  </si>
  <si>
    <t>Ind-Tools</t>
  </si>
  <si>
    <t>Fin Data</t>
  </si>
  <si>
    <t>Payroll</t>
  </si>
  <si>
    <t>Lumbar</t>
  </si>
  <si>
    <t>Med-Healthcare</t>
  </si>
  <si>
    <t>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</si>
</sst>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5">
    <dxf>
      <font>
        <b/>
        <i val="0"/>
        <color theme="1"/>
      </font>
      <fill>
        <patternFill>
          <bgColor rgb="FF92D050"/>
        </patternFill>
      </fill>
    </dxf>
    <dxf>
      <font>
        <strike val="0"/>
      </font>
      <fill>
        <patternFill>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3">
  <rv s="0">
    <v>https://www.bing.com/financeapi/forcetrigger?t=a1mou2&amp;q=XNAS%3aAAPL&amp;form=skydnc</v>
    <v>Learn more on Bing</v>
  </rv>
  <rv s="1">
    <v>en-US</v>
    <v>a1mou2</v>
    <v>268435456</v>
    <v>1</v>
    <v>Powered by Refinitiv</v>
    <v>0</v>
    <v>APPLE INC. (XNAS:AAPL)</v>
    <v>2</v>
    <v>3</v>
    <v>Finance</v>
    <v>4</v>
    <v>198.23</v>
    <v>124.17</v>
    <v>1.3018000000000001</v>
    <v>2.0699999999999998</v>
    <v>-3.1119999999999997E-3</v>
    <v>1.2305E-2</v>
    <v>-0.53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171.17</v>
    <v>Computers, Phones &amp; Household Electronics</v>
    <v>Stock</v>
    <v>45229.994039825782</v>
    <v>0</v>
    <v>168.87</v>
    <v>2662353026700</v>
    <v>APPLE INC.</v>
    <v>APPLE INC.</v>
    <v>169.02</v>
    <v>28.250599999999999</v>
    <v>168.22</v>
    <v>170.29</v>
    <v>169.76</v>
    <v>15634230000</v>
    <v>AAPL</v>
    <v>APPLE INC. (XNAS:AAPL)</v>
    <v>51124375</v>
    <v>54508313</v>
    <v>1977</v>
  </rv>
  <rv s="2">
    <v>1</v>
  </rv>
  <rv s="0">
    <v>https://www.bing.com/financeapi/forcetrigger?t=a1mpqh&amp;q=XNYS%3aABBV&amp;form=skydnc</v>
    <v>Learn more on Bing</v>
  </rv>
  <rv s="1">
    <v>en-US</v>
    <v>a1mpqh</v>
    <v>268435456</v>
    <v>1</v>
    <v>Powered by Refinitiv</v>
    <v>0</v>
    <v>ABBVIE INC. (XNYS:ABBV)</v>
    <v>2</v>
    <v>3</v>
    <v>Finance</v>
    <v>4</v>
    <v>168.11</v>
    <v>130.96010000000001</v>
    <v>0.4844</v>
    <v>2.97</v>
    <v>1.1279999999999999E-3</v>
    <v>2.1377999999999998E-2</v>
    <v>0.16</v>
    <v>USD</v>
    <v>AbbVie Inc. is a diversified research-based biopharmaceutical company. The Company is engaged in the research and development, manufacturing, commercialization and sale of medicines and therapies. It offers products in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and more. The Company, through Mitokinin, Inc., offers a lead compound, PINK1 activator, designed to address mitochondrial dysfunction.</v>
    <v>50000</v>
    <v>New York Stock Exchange</v>
    <v>XNYS</v>
    <v>XNYS</v>
    <v>1 N Waukegan Rd, NORTH CHICAGO, IL, 60064 US</v>
    <v>145.71</v>
    <v>Pharmaceuticals</v>
    <v>Stock</v>
    <v>45229.985833032035</v>
    <v>3</v>
    <v>140.66999999999999</v>
    <v>250460169300</v>
    <v>ABBVIE INC.</v>
    <v>ABBVIE INC.</v>
    <v>140.66999999999999</v>
    <v>38.048900000000003</v>
    <v>138.93</v>
    <v>141.9</v>
    <v>142.05000000000001</v>
    <v>1765047000</v>
    <v>ABBV</v>
    <v>ABBVIE INC. (XNYS:ABBV)</v>
    <v>9258581</v>
    <v>4475174</v>
    <v>2012</v>
  </rv>
  <rv s="2">
    <v>4</v>
  </rv>
  <rv s="0">
    <v>https://www.bing.com/financeapi/forcetrigger?t=a1mw4c&amp;q=XNAS%3aADP&amp;form=skydnc</v>
    <v>Learn more on Bing</v>
  </rv>
  <rv s="1">
    <v>en-US</v>
    <v>a1mw4c</v>
    <v>268435456</v>
    <v>1</v>
    <v>Powered by Refinitiv</v>
    <v>0</v>
    <v>AUTOMATIC DATA PROCESSING, INC. (XNAS:ADP)</v>
    <v>2</v>
    <v>3</v>
    <v>Finance</v>
    <v>5</v>
    <v>274.92</v>
    <v>201.46</v>
    <v>0.84699999999999998</v>
    <v>1.24</v>
    <v>-4.6280000000000004E-5</v>
    <v>5.7720000000000002E-3</v>
    <v>-0.01</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217.11</v>
    <v>Software &amp; IT Services</v>
    <v>Stock</v>
    <v>45229.928495497654</v>
    <v>6</v>
    <v>213.26</v>
    <v>88960136000</v>
    <v>AUTOMATIC DATA PROCESSING, INC.</v>
    <v>AUTOMATIC DATA PROCESSING, INC.</v>
    <v>215.68</v>
    <v>25.524100000000001</v>
    <v>214.84</v>
    <v>216.08</v>
    <v>216.07</v>
    <v>411700000</v>
    <v>ADP</v>
    <v>AUTOMATIC DATA PROCESSING, INC. (XNAS:ADP)</v>
    <v>1704173</v>
    <v>1551662</v>
    <v>1961</v>
  </rv>
  <rv s="2">
    <v>7</v>
  </rv>
  <rv s="0">
    <v>https://www.bing.com/financeapi/forcetrigger?t=a1nfbh&amp;q=ARCX%3aAMLP&amp;form=skydnc</v>
    <v>Learn more on Bing</v>
  </rv>
  <rv s="3">
    <v>en-US</v>
    <v>a1nfbh</v>
    <v>268435456</v>
    <v>1</v>
    <v>Powered by Refinitiv</v>
    <v>6</v>
    <v>Alps Alerian MLP ETF (ARCX:AMLP)</v>
    <v>7</v>
    <v>8</v>
    <v>Finance</v>
    <v>9</v>
    <v>43.328000000000003</v>
    <v>35.68</v>
    <v>1.1808000000000001</v>
    <v>0.01</v>
    <v>-4.0730000000000002E-3</v>
    <v>2.396E-4</v>
    <v>-0.17</v>
    <v>USD</v>
    <v>NYSE Arca</v>
    <v>ARCX</v>
    <v>8.5000000000000006E-3</v>
    <v>42.04</v>
    <v>ETF</v>
    <v>45229.937500022657</v>
    <v>9</v>
    <v>41.41</v>
    <v>7071008555.0200005</v>
    <v>Alps Alerian MLP ETF</v>
    <v>41.79</v>
    <v>41.73</v>
    <v>41.74</v>
    <v>41.57</v>
    <v>AMLP</v>
    <v>Alps Alerian MLP ETF (ARCX:AMLP)</v>
    <v>1290994</v>
    <v>1609490</v>
  </rv>
  <rv s="2">
    <v>10</v>
  </rv>
  <rv s="0">
    <v>https://www.bing.com/financeapi/forcetrigger?t=a1ngur&amp;q=XNYS%3aAMT&amp;form=skydnc</v>
    <v>Learn more on Bing</v>
  </rv>
  <rv s="1">
    <v>en-US</v>
    <v>a1ngur</v>
    <v>268435456</v>
    <v>1</v>
    <v>Powered by Refinitiv</v>
    <v>0</v>
    <v>AMERICAN TOWER CORPORATION (XNYS:AMT)</v>
    <v>2</v>
    <v>3</v>
    <v>Finance</v>
    <v>5</v>
    <v>235.57</v>
    <v>154.58000000000001</v>
    <v>0.63029999999999997</v>
    <v>0.65</v>
    <v>1.5060000000000002E-3</v>
    <v>3.7790000000000002E-3</v>
    <v>0.26</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173.9699</v>
    <v>Residential &amp; Commercial REIT</v>
    <v>Stock</v>
    <v>45229.974678622653</v>
    <v>12</v>
    <v>169.7</v>
    <v>80478742864</v>
    <v>AMERICAN TOWER CORPORATION</v>
    <v>AMERICAN TOWER CORPORATION</v>
    <v>171.92</v>
    <v>112.71680000000001</v>
    <v>171.99</v>
    <v>172.64</v>
    <v>172.9</v>
    <v>466165100</v>
    <v>AMT</v>
    <v>AMERICAN TOWER CORPORATION (XNYS:AMT)</v>
    <v>2568591</v>
    <v>2404633</v>
    <v>1996</v>
  </rv>
  <rv s="2">
    <v>13</v>
  </rv>
  <rv s="0">
    <v>https://www.bing.com/financeapi/forcetrigger?t=a1nkm7&amp;q=XNYS%3aAOS&amp;form=skydnc</v>
    <v>Learn more on Bing</v>
  </rv>
  <rv s="1">
    <v>en-US</v>
    <v>a1nkm7</v>
    <v>268435456</v>
    <v>1</v>
    <v>Powered by Refinitiv</v>
    <v>0</v>
    <v>A. O. SMITH CORPORATION (XNYS:AOS)</v>
    <v>2</v>
    <v>3</v>
    <v>Finance</v>
    <v>5</v>
    <v>76.944999999999993</v>
    <v>53.08</v>
    <v>1.2452000000000001</v>
    <v>2</v>
    <v>-2.878E-4</v>
    <v>2.9634000000000001E-2</v>
    <v>-0.02</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70.010000000000005</v>
    <v>Machinery, Equipment &amp; Components</v>
    <v>Stock</v>
    <v>45229.958333356248</v>
    <v>15</v>
    <v>67.965000000000003</v>
    <v>10204770000</v>
    <v>A. O. SMITH CORPORATION</v>
    <v>A. O. SMITH CORPORATION</v>
    <v>68.709999999999994</v>
    <v>34.039099999999998</v>
    <v>67.489999999999995</v>
    <v>69.489999999999995</v>
    <v>69.47</v>
    <v>150490600</v>
    <v>AOS</v>
    <v>A. O. SMITH CORPORATION (XNYS:AOS)</v>
    <v>1683273</v>
    <v>1151043</v>
    <v>1986</v>
  </rv>
  <rv s="2">
    <v>16</v>
  </rv>
  <rv s="0">
    <v>https://www.bing.com/financeapi/forcetrigger?t=a1nl77&amp;q=XNYS%3aAPD&amp;form=skydnc</v>
    <v>Learn more on Bing</v>
  </rv>
  <rv s="1">
    <v>en-US</v>
    <v>a1nl77</v>
    <v>268435456</v>
    <v>1</v>
    <v>Powered by Refinitiv</v>
    <v>0</v>
    <v>AIR PRODUCTS AND CHEMICALS, INC. (XNYS:APD)</v>
    <v>2</v>
    <v>3</v>
    <v>Finance</v>
    <v>5</v>
    <v>328.56</v>
    <v>244.82</v>
    <v>0.86799999999999999</v>
    <v>4.55</v>
    <v>2.0164000000000001E-2</v>
    <v>1.6476999999999999E-2</v>
    <v>5.66</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280.94499999999999</v>
    <v>Chemicals</v>
    <v>Stock</v>
    <v>45229.958333356248</v>
    <v>18</v>
    <v>277.02499999999998</v>
    <v>62357168160</v>
    <v>AIR PRODUCTS AND CHEMICALS, INC.</v>
    <v>AIR PRODUCTS AND CHEMICALS, INC.</v>
    <v>278</v>
    <v>28.2285</v>
    <v>276.14999999999998</v>
    <v>280.7</v>
    <v>286.36</v>
    <v>222148800</v>
    <v>APD</v>
    <v>AIR PRODUCTS AND CHEMICALS, INC. (XNYS:APD)</v>
    <v>667991</v>
    <v>780212</v>
    <v>1961</v>
  </rv>
  <rv s="2">
    <v>19</v>
  </rv>
  <rv s="0">
    <v>https://www.bing.com/financeapi/forcetrigger?t=a1nz8m&amp;q=XNAS%3aAVGO&amp;form=skydnc</v>
    <v>Learn more on Bing</v>
  </rv>
  <rv s="1">
    <v>en-US</v>
    <v>a1nz8m</v>
    <v>268435456</v>
    <v>1</v>
    <v>Powered by Refinitiv</v>
    <v>0</v>
    <v>Broadcom Inc. (XNAS:AVGO)</v>
    <v>2</v>
    <v>3</v>
    <v>Finance</v>
    <v>4</v>
    <v>925.91</v>
    <v>441.36</v>
    <v>1.1183000000000001</v>
    <v>2.89</v>
    <v>-2.9720000000000001E-4</v>
    <v>3.447E-3</v>
    <v>-0.25</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849.43</v>
    <v>Semiconductors &amp; Semiconductor Equipment</v>
    <v>Stock</v>
    <v>45229.993107580471</v>
    <v>21</v>
    <v>827.15</v>
    <v>347213739375</v>
    <v>Broadcom Inc.</v>
    <v>Broadcom Inc.</v>
    <v>841.1</v>
    <v>25.6191</v>
    <v>838.36</v>
    <v>841.25</v>
    <v>841</v>
    <v>412735500</v>
    <v>AVGO</v>
    <v>Broadcom Inc. (XNAS:AVGO)</v>
    <v>2088878</v>
    <v>2031594</v>
    <v>2018</v>
  </rv>
  <rv s="2">
    <v>22</v>
  </rv>
  <rv s="0">
    <v>https://www.bing.com/financeapi/forcetrigger?t=a1o2lh&amp;q=XNYS%3aAXP&amp;form=skydnc</v>
    <v>Learn more on Bing</v>
  </rv>
  <rv s="1">
    <v>en-US</v>
    <v>a1o2lh</v>
    <v>268435456</v>
    <v>1</v>
    <v>Powered by Refinitiv</v>
    <v>0</v>
    <v>AMERICAN EXPRESS COMPANY (XNYS:AXP)</v>
    <v>2</v>
    <v>3</v>
    <v>Finance</v>
    <v>4</v>
    <v>182.15</v>
    <v>138.77000000000001</v>
    <v>1.2077</v>
    <v>1.94</v>
    <v>0</v>
    <v>1.3729E-2</v>
    <v>0</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143.86009999999999</v>
    <v>Banking Services</v>
    <v>Stock</v>
    <v>45229.984502256251</v>
    <v>24</v>
    <v>141.72999999999999</v>
    <v>102979000000</v>
    <v>AMERICAN EXPRESS COMPANY</v>
    <v>AMERICAN EXPRESS COMPANY</v>
    <v>142.72</v>
    <v>13.2601</v>
    <v>141.31</v>
    <v>143.25</v>
    <v>143.27000000000001</v>
    <v>728745600</v>
    <v>AXP</v>
    <v>AMERICAN EXPRESS COMPANY (XNYS:AXP)</v>
    <v>3303287</v>
    <v>3382427</v>
    <v>1965</v>
  </rv>
  <rv s="2">
    <v>25</v>
  </rv>
  <rv s="0">
    <v>https://www.bing.com/financeapi/forcetrigger?t=a1o9gh&amp;q=XNYS%3aBBY&amp;form=skydnc</v>
    <v>Learn more on Bing</v>
  </rv>
  <rv s="1">
    <v>en-US</v>
    <v>a1o9gh</v>
    <v>268435456</v>
    <v>1</v>
    <v>Powered by Refinitiv</v>
    <v>0</v>
    <v>Best Buy Co., Inc. (XNYS:BBY)</v>
    <v>2</v>
    <v>3</v>
    <v>Finance</v>
    <v>5</v>
    <v>93.3215</v>
    <v>64.069999999999993</v>
    <v>1.5557000000000001</v>
    <v>0.08</v>
    <v>1.551E-4</v>
    <v>1.242E-3</v>
    <v>0.01</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65.034999999999997</v>
    <v>Specialty Retailers</v>
    <v>Stock</v>
    <v>45229.958333356248</v>
    <v>27</v>
    <v>64.069999999999993</v>
    <v>14018070000</v>
    <v>Best Buy Co., Inc.</v>
    <v>Best Buy Co., Inc.</v>
    <v>64.540000000000006</v>
    <v>11.0783</v>
    <v>64.41</v>
    <v>64.489999999999995</v>
    <v>64.5</v>
    <v>217638200</v>
    <v>BBY</v>
    <v>Best Buy Co., Inc. (XNYS:BBY)</v>
    <v>1891226</v>
    <v>1977155</v>
    <v>1966</v>
  </rv>
  <rv s="2">
    <v>28</v>
  </rv>
  <rv s="0">
    <v>https://www.bing.com/financeapi/forcetrigger?t=a1odur&amp;q=XNYS%3aBF.A&amp;form=skydnc</v>
    <v>Learn more on Bing</v>
  </rv>
  <rv s="4">
    <v>en-US</v>
    <v>a1odur</v>
    <v>268435456</v>
    <v>1</v>
    <v>Powered by Refinitiv</v>
    <v>10</v>
    <v>BROWN-FORMAN CORPORATION (XNYS:BF.A)</v>
    <v>2</v>
    <v>11</v>
    <v>Finance</v>
    <v>5</v>
    <v>74.42</v>
    <v>53.515000000000001</v>
    <v>0.73760000000000003</v>
    <v>0.46</v>
    <v>0</v>
    <v>8.1840000000000003E-3</v>
    <v>0</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56.92</v>
    <v>Beverages</v>
    <v>Stock</v>
    <v>45229.958333390627</v>
    <v>30</v>
    <v>56.19</v>
    <v>26583630000</v>
    <v>BROWN-FORMAN CORPORATION</v>
    <v>BROWN-FORMAN CORPORATION</v>
    <v>56.58</v>
    <v>56.21</v>
    <v>56.67</v>
    <v>56.67</v>
    <v>479389600</v>
    <v>BF.A</v>
    <v>BROWN-FORMAN CORPORATION (XNYS:BF.A)</v>
    <v>30046</v>
    <v>66272</v>
    <v>1933</v>
  </rv>
  <rv s="2">
    <v>31</v>
  </rv>
  <rv s="0">
    <v>https://www.bing.com/financeapi/forcetrigger?t=a1om4c&amp;q=XNYS%3aBLK&amp;form=skydnc</v>
    <v>Learn more on Bing</v>
  </rv>
  <rv s="1">
    <v>en-US</v>
    <v>a1om4c</v>
    <v>268435456</v>
    <v>1</v>
    <v>Powered by Refinitiv</v>
    <v>0</v>
    <v>BLACKROCK, INC. (XNYS:BLK)</v>
    <v>2</v>
    <v>3</v>
    <v>Finance</v>
    <v>4</v>
    <v>785.65</v>
    <v>596.17999999999995</v>
    <v>1.2964</v>
    <v>9.0500000000000007</v>
    <v>3.0969999999999999E-3</v>
    <v>1.5132000000000001E-2</v>
    <v>1.88</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610.6943</v>
    <v>Investment Banking &amp; Investment Services</v>
    <v>Stock</v>
    <v>45229.983936017969</v>
    <v>33</v>
    <v>600.26</v>
    <v>90401657000</v>
    <v>BLACKROCK, INC.</v>
    <v>BLACKROCK, INC.</v>
    <v>602.84</v>
    <v>16.7745</v>
    <v>598.08000000000004</v>
    <v>607.13</v>
    <v>609</v>
    <v>148900000</v>
    <v>BLK</v>
    <v>BLACKROCK, INC. (XNYS:BLK)</v>
    <v>528114</v>
    <v>653432</v>
    <v>2006</v>
  </rv>
  <rv s="2">
    <v>34</v>
  </rv>
  <rv s="0">
    <v>https://www.bing.com/financeapi/forcetrigger?t=a1ook2&amp;q=XNYS%3aBMY&amp;form=skydnc</v>
    <v>Learn more on Bing</v>
  </rv>
  <rv s="1">
    <v>en-US</v>
    <v>a1ook2</v>
    <v>268435456</v>
    <v>1</v>
    <v>Powered by Refinitiv</v>
    <v>0</v>
    <v>BRISTOL-MYERS SQUIBB COMPANY (XNYS:BMY)</v>
    <v>2</v>
    <v>3</v>
    <v>Finance</v>
    <v>4</v>
    <v>81.435000000000002</v>
    <v>49.49</v>
    <v>0.37980000000000003</v>
    <v>0.23499999999999999</v>
    <v>-3.902E-4</v>
    <v>4.6059999999999999E-3</v>
    <v>-0.02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PRINCETON, NJ, 08543 US</v>
    <v>51.895000000000003</v>
    <v>Pharmaceuticals</v>
    <v>Stock</v>
    <v>45229.994016318749</v>
    <v>36</v>
    <v>50.26</v>
    <v>103813300000</v>
    <v>BRISTOL-MYERS SQUIBB COMPANY</v>
    <v>BRISTOL-MYERS SQUIBB COMPANY</v>
    <v>51.73</v>
    <v>12.9398</v>
    <v>51.02</v>
    <v>51.255000000000003</v>
    <v>51.23</v>
    <v>2034758000</v>
    <v>BMY</v>
    <v>BRISTOL-MYERS SQUIBB COMPANY (XNYS:BMY)</v>
    <v>29682918</v>
    <v>11418570</v>
    <v>1933</v>
  </rv>
  <rv s="2">
    <v>37</v>
  </rv>
  <rv s="0">
    <v>https://www.bing.com/financeapi/forcetrigger?t=a1p58m&amp;q=XNYS%3aCAH&amp;form=skydnc</v>
    <v>Learn more on Bing</v>
  </rv>
  <rv s="1">
    <v>en-US</v>
    <v>a1p58m</v>
    <v>268435456</v>
    <v>1</v>
    <v>Powered by Refinitiv</v>
    <v>0</v>
    <v>CARDINAL HEALTH, INC. (XNYS:CAH)</v>
    <v>2</v>
    <v>3</v>
    <v>Finance</v>
    <v>5</v>
    <v>95.45</v>
    <v>68.53</v>
    <v>0.76190000000000002</v>
    <v>-0.35</v>
    <v>0</v>
    <v>-3.8300000000000001E-3</v>
    <v>0</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and laboratory product solutions. The Company connects patients, providers, payers, pharmacists and manufacturers for integrated care coordination and better patient management. The Company's segments include Pharmaceutical and Medical. Its Pharmaceutical segment distributes branded and generic pharmaceuticals, specialty pharmaceuticals and over-the-counter healthcare and consumer products in the United States. Its Medical segment manufactures, sources and distributes Cardinal Health branded medical, surgical and laboratory products, which are sold in the United States, Canada, Europe, Asia and other markets.</v>
    <v>48000</v>
    <v>New York Stock Exchange</v>
    <v>XNYS</v>
    <v>XNYS</v>
    <v>7000 Cardinal Pl, DUBLIN, OH, 43017 US</v>
    <v>92.06</v>
    <v>Pharmaceuticals</v>
    <v>Stock</v>
    <v>45229.958333344533</v>
    <v>39</v>
    <v>90.59</v>
    <v>22428068160</v>
    <v>CARDINAL HEALTH, INC.</v>
    <v>CARDINAL HEALTH, INC.</v>
    <v>91.73</v>
    <v>92.212500000000006</v>
    <v>91.39</v>
    <v>91.04</v>
    <v>91.04</v>
    <v>246354000</v>
    <v>CAH</v>
    <v>CARDINAL HEALTH, INC. (XNYS:CAH)</v>
    <v>1635977</v>
    <v>1862020</v>
    <v>1979</v>
  </rv>
  <rv s="2">
    <v>40</v>
  </rv>
  <rv s="0">
    <v>https://www.bing.com/financeapi/forcetrigger?t=a1p7zr&amp;q=XNYS%3aCAT&amp;form=skydnc</v>
    <v>Learn more on Bing</v>
  </rv>
  <rv s="1">
    <v>en-US</v>
    <v>a1p7zr</v>
    <v>268435456</v>
    <v>1</v>
    <v>Powered by Refinitiv</v>
    <v>0</v>
    <v>CATERPILLAR INC. (XNYS:CAT)</v>
    <v>2</v>
    <v>3</v>
    <v>Finance</v>
    <v>4</v>
    <v>293.88</v>
    <v>204.04</v>
    <v>1.0751999999999999</v>
    <v>3.58</v>
    <v>-6.6070000000000007E-4</v>
    <v>1.5007E-2</v>
    <v>-0.16</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243.6</v>
    <v>Machinery, Equipment &amp; Components</v>
    <v>Stock</v>
    <v>45229.993951214841</v>
    <v>42</v>
    <v>239.18</v>
    <v>123526050234</v>
    <v>CATERPILLAR INC.</v>
    <v>CATERPILLAR INC.</v>
    <v>240.94</v>
    <v>14.846399999999999</v>
    <v>238.56</v>
    <v>242.14</v>
    <v>242</v>
    <v>510143100</v>
    <v>CAT</v>
    <v>CATERPILLAR INC. (XNYS:CAT)</v>
    <v>4476611</v>
    <v>2410935</v>
    <v>1986</v>
  </rv>
  <rv s="2">
    <v>43</v>
  </rv>
  <rv s="0">
    <v>https://www.bing.com/financeapi/forcetrigger?t=a1pcf2&amp;q=XNYS%3aCCI&amp;form=skydnc</v>
    <v>Learn more on Bing</v>
  </rv>
  <rv s="1">
    <v>en-US</v>
    <v>a1pcf2</v>
    <v>268435456</v>
    <v>1</v>
    <v>Powered by Refinitiv</v>
    <v>0</v>
    <v>CROWN CASTLE INC. (XNYS:CCI)</v>
    <v>2</v>
    <v>3</v>
    <v>Finance</v>
    <v>4</v>
    <v>153.97999999999999</v>
    <v>84.72</v>
    <v>0.67589999999999995</v>
    <v>0.34</v>
    <v>0</v>
    <v>3.7830000000000003E-3</v>
    <v>0</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91</v>
    <v>Residential &amp; Commercial REIT</v>
    <v>Stock</v>
    <v>45229.983795126565</v>
    <v>45</v>
    <v>88.61</v>
    <v>39151140000</v>
    <v>CROWN CASTLE INC.</v>
    <v>CROWN CASTLE INC.</v>
    <v>90.16</v>
    <v>25.1312</v>
    <v>89.87</v>
    <v>90.21</v>
    <v>90.18</v>
    <v>434000000</v>
    <v>CCI</v>
    <v>CROWN CASTLE INC. (XNYS:CCI)</v>
    <v>3595858</v>
    <v>3907556</v>
    <v>2014</v>
  </rv>
  <rv s="2">
    <v>46</v>
  </rv>
  <rv s="0">
    <v>https://www.bing.com/financeapi/forcetrigger?t=a1pshw&amp;q=XNYS%3aCL&amp;form=skydnc</v>
    <v>Learn more on Bing</v>
  </rv>
  <rv s="1">
    <v>en-US</v>
    <v>a1pshw</v>
    <v>268435456</v>
    <v>1</v>
    <v>Powered by Refinitiv</v>
    <v>0</v>
    <v>COLGATE-PALMOLIVE COMPANY (XNYS:CL)</v>
    <v>2</v>
    <v>3</v>
    <v>Finance</v>
    <v>5</v>
    <v>82.09</v>
    <v>67.62</v>
    <v>0.44940000000000002</v>
    <v>2.09</v>
    <v>-2.0300000000000001E-3</v>
    <v>2.9113000000000003E-2</v>
    <v>-0.15</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74.2</v>
    <v>Personal &amp; Household Products &amp; Services</v>
    <v>Stock</v>
    <v>45229.966237464847</v>
    <v>48</v>
    <v>72.363</v>
    <v>61075968020</v>
    <v>COLGATE-PALMOLIVE COMPANY</v>
    <v>COLGATE-PALMOLIVE COMPANY</v>
    <v>72.77</v>
    <v>37.542200000000001</v>
    <v>71.790000000000006</v>
    <v>73.88</v>
    <v>73.73</v>
    <v>826691500</v>
    <v>CL</v>
    <v>COLGATE-PALMOLIVE COMPANY (XNYS:CL)</v>
    <v>6534096</v>
    <v>5187374</v>
    <v>1923</v>
  </rv>
  <rv s="2">
    <v>49</v>
  </rv>
  <rv s="0">
    <v>https://www.bing.com/financeapi/forcetrigger?t=a1pvu2&amp;q=XNYS%3aCLX&amp;form=skydnc</v>
    <v>Learn more on Bing</v>
  </rv>
  <rv s="1">
    <v>en-US</v>
    <v>a1pvu2</v>
    <v>268435456</v>
    <v>1</v>
    <v>Powered by Refinitiv</v>
    <v>0</v>
    <v>THE CLOROX COMPANY (XNYS:CLX)</v>
    <v>2</v>
    <v>3</v>
    <v>Finance</v>
    <v>5</v>
    <v>178.20500000000001</v>
    <v>114.91</v>
    <v>0.33750000000000002</v>
    <v>-1.38</v>
    <v>0</v>
    <v>-1.1701999999999999E-2</v>
    <v>0</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118.98</v>
    <v>Personal &amp; Household Products &amp; Services</v>
    <v>Stock</v>
    <v>45229.983438923438</v>
    <v>51</v>
    <v>114.91</v>
    <v>14452363170</v>
    <v>THE CLOROX COMPANY</v>
    <v>THE CLOROX COMPANY</v>
    <v>118.64</v>
    <v>100.5611</v>
    <v>117.93</v>
    <v>116.55</v>
    <v>116.55</v>
    <v>124001400</v>
    <v>CLX</v>
    <v>THE CLOROX COMPANY (XNYS:CLX)</v>
    <v>2633286</v>
    <v>1885458</v>
    <v>1986</v>
  </rv>
  <rv s="2">
    <v>52</v>
  </rv>
  <rv s="0">
    <v>https://www.bing.com/financeapi/forcetrigger?t=a1pwqh&amp;q=XNAS%3aCMCSA&amp;form=skydnc</v>
    <v>Learn more on Bing</v>
  </rv>
  <rv s="1">
    <v>en-US</v>
    <v>a1pwqh</v>
    <v>268435456</v>
    <v>1</v>
    <v>Powered by Refinitiv</v>
    <v>0</v>
    <v>COMCAST CORPORATION (XNAS:CMCSA)</v>
    <v>2</v>
    <v>3</v>
    <v>Finance</v>
    <v>5</v>
    <v>47.454999999999998</v>
    <v>30.04</v>
    <v>1.0705</v>
    <v>0.81</v>
    <v>-2.4720000000000002E-3</v>
    <v>2.0434000000000001E-2</v>
    <v>-0.1</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40.619999999999997</v>
    <v>Telecommunications Services</v>
    <v>Stock</v>
    <v>45229.978177221878</v>
    <v>54</v>
    <v>39.94</v>
    <v>166861629850</v>
    <v>COMCAST CORPORATION</v>
    <v>COMCAST CORPORATION</v>
    <v>39.96</v>
    <v>10.9884</v>
    <v>39.64</v>
    <v>40.450000000000003</v>
    <v>40.35</v>
    <v>4125133000</v>
    <v>CMCSA</v>
    <v>COMCAST CORPORATION (XNAS:CMCSA)</v>
    <v>18202206</v>
    <v>19291195</v>
    <v>2001</v>
  </rv>
  <rv s="2">
    <v>55</v>
  </rv>
  <rv s="0">
    <v>https://www.bing.com/financeapi/forcetrigger?t=a1q19c&amp;q=XNYS%3aCNI&amp;form=skydnc</v>
    <v>Learn more on Bing</v>
  </rv>
  <rv s="1">
    <v>en-US</v>
    <v>a1q19c</v>
    <v>268435456</v>
    <v>1</v>
    <v>Powered by Refinitiv</v>
    <v>0</v>
    <v>Canadian National Railway Company (XNYS:CNI)</v>
    <v>2</v>
    <v>12</v>
    <v>Finance</v>
    <v>5</v>
    <v>129.88999999999999</v>
    <v>103.96</v>
    <v>0.69699999999999995</v>
    <v>1.45</v>
    <v>-9.0580000000000001E-3</v>
    <v>1.3872000000000001E-2</v>
    <v>-0.96</v>
    <v>USD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25101</v>
    <v>New York Stock Exchange</v>
    <v>XNYS</v>
    <v>XNYS</v>
    <v>935 de la Gauchetiere Street West, MONTREAL, QC, H3B 2M9 CA</v>
    <v>107.09</v>
    <v>Freight &amp; Logistics Services</v>
    <v>Stock</v>
    <v>45229.958333344533</v>
    <v>57</v>
    <v>105.56</v>
    <v>94207010000</v>
    <v>Canadian National Railway Company</v>
    <v>Canadian National Railway Company</v>
    <v>105.56</v>
    <v>19.2593</v>
    <v>104.53</v>
    <v>105.98</v>
    <v>105.02</v>
    <v>647700000</v>
    <v>CNI</v>
    <v>Canadian National Railway Company (XNYS:CNI)</v>
    <v>1753825</v>
    <v>1264669</v>
    <v>1995</v>
  </rv>
  <rv s="2">
    <v>58</v>
  </rv>
  <rv s="0">
    <v>https://www.bing.com/financeapi/forcetrigger?t=a1mptc&amp;q=XNYS%3aABC&amp;form=skydnc</v>
    <v>Learn more on Bing</v>
  </rv>
  <rv s="1">
    <v>en-US</v>
    <v>a1mptc</v>
    <v>268435456</v>
    <v>1</v>
    <v>Powered by Refinitiv</v>
    <v>0</v>
    <v>Cencora, Inc. (XNYS:COR)</v>
    <v>2</v>
    <v>3</v>
    <v>Finance</v>
    <v>5</v>
    <v>194.79</v>
    <v>147.1</v>
    <v>0.52639999999999998</v>
    <v>-2.23</v>
    <v>0</v>
    <v>-1.1883999999999999E-2</v>
    <v>0</v>
    <v>USD</v>
    <v>Cencora, Inc. is a global pharmaceutical solutions company centered on improving the lives of people and animals around the world. The Company is engaged in the delivery of pharmaceuticals, healthcare products, and solutions. It connects manufacturers, providers, pharmacies, and patients to help them navigate the healthcare system from start to finish. In addition to its core distribution services, it offers a portfolio of solutions to improve the health system's business performance, safety, and patient experience. It delivers solutions for veterinarians, livestock producers, ag-retailers, and manufacturers that make a difference in their businesses and the health of animals. Its solutions and services are designed to help every aspect of the animal health business, from supporting animal care and client experience to managing day-to-day operations. It helps pharmacies and other care providers access the full-line and specialty products they need to care for their patients.</v>
    <v>39000</v>
    <v>New York Stock Exchange</v>
    <v>XNYS</v>
    <v>XNYS</v>
    <v>1 West First Avenue, CONSHOHOCKEN, PA, 19428 US</v>
    <v>188</v>
    <v>Healthcare Equipment &amp; Supplies</v>
    <v>Stock</v>
    <v>45229.958333356248</v>
    <v>60</v>
    <v>183.73</v>
    <v>37485248209</v>
    <v>Cencora, Inc.</v>
    <v>Cencora, Inc.</v>
    <v>188</v>
    <v>22.8626</v>
    <v>187.64</v>
    <v>185.41</v>
    <v>185.41</v>
    <v>202174900</v>
    <v>COR</v>
    <v>Cencora, Inc. (XNYS:COR)</v>
    <v>1276722</v>
    <v>1075765</v>
    <v>2001</v>
  </rv>
  <rv s="2">
    <v>61</v>
  </rv>
  <rv s="0">
    <v>https://www.bing.com/financeapi/forcetrigger?t=a1q6k2&amp;q=XNAS%3aCOST&amp;form=skydnc</v>
    <v>Learn more on Bing</v>
  </rv>
  <rv s="1">
    <v>en-US</v>
    <v>a1q6k2</v>
    <v>268435456</v>
    <v>1</v>
    <v>Powered by Refinitiv</v>
    <v>0</v>
    <v>COSTCO WHOLESALE CORPORATION (XNAS:COST)</v>
    <v>2</v>
    <v>3</v>
    <v>Finance</v>
    <v>4</v>
    <v>577.29999999999995</v>
    <v>447.9</v>
    <v>0.78259999999999996</v>
    <v>11.85</v>
    <v>-6.3079999999999994E-4</v>
    <v>2.1821999999999998E-2</v>
    <v>-0.35</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556.36</v>
    <v>Diversified Retail</v>
    <v>Stock</v>
    <v>45229.991300462498</v>
    <v>63</v>
    <v>543.64</v>
    <v>245667904128</v>
    <v>COSTCO WHOLESALE CORPORATION</v>
    <v>COSTCO WHOLESALE CORPORATION</v>
    <v>545.74</v>
    <v>38.358400000000003</v>
    <v>543.03</v>
    <v>554.88</v>
    <v>554.53</v>
    <v>442740600</v>
    <v>COST</v>
    <v>COSTCO WHOLESALE CORPORATION (XNAS:COST)</v>
    <v>1696102</v>
    <v>1963444</v>
    <v>1987</v>
  </rv>
  <rv s="2">
    <v>64</v>
  </rv>
  <rv s="0">
    <v>https://www.bing.com/financeapi/forcetrigger?t=a1q7jc&amp;q=XNYS%3aCPB&amp;form=skydnc</v>
    <v>Learn more on Bing</v>
  </rv>
  <rv s="1">
    <v>en-US</v>
    <v>a1q7jc</v>
    <v>268435456</v>
    <v>1</v>
    <v>Powered by Refinitiv</v>
    <v>0</v>
    <v>CAMPBELL SOUP COMPANY (XNYS:CPB)</v>
    <v>2</v>
    <v>3</v>
    <v>Finance</v>
    <v>5</v>
    <v>57.774999999999999</v>
    <v>37.94</v>
    <v>0.3473</v>
    <v>-0.04</v>
    <v>0</v>
    <v>-9.8909999999999992E-4</v>
    <v>0</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14500</v>
    <v>New York Stock Exchange</v>
    <v>XNYS</v>
    <v>XNYS</v>
    <v>Campbell Pl, CAMDEN, NJ, 08103 US</v>
    <v>40.82</v>
    <v>Food &amp; Tobacco</v>
    <v>Stock</v>
    <v>45229.958333344533</v>
    <v>66</v>
    <v>40.24</v>
    <v>12023924760</v>
    <v>CAMPBELL SOUP COMPANY</v>
    <v>CAMPBELL SOUP COMPANY</v>
    <v>40.44</v>
    <v>14.186999999999999</v>
    <v>40.44</v>
    <v>40.4</v>
    <v>40.4</v>
    <v>297621900</v>
    <v>CPB</v>
    <v>CAMPBELL SOUP COMPANY (XNYS:CPB)</v>
    <v>1874697</v>
    <v>2869719</v>
    <v>1922</v>
  </rv>
  <rv s="2">
    <v>67</v>
  </rv>
  <rv s="0">
    <v>https://www.bing.com/financeapi/forcetrigger?t=a1q44c&amp;q=XNYS%3aCTRA&amp;form=skydnc</v>
    <v>Learn more on Bing</v>
  </rv>
  <rv s="1">
    <v>en-US</v>
    <v>a1q44c</v>
    <v>268435456</v>
    <v>1</v>
    <v>Powered by Refinitiv</v>
    <v>0</v>
    <v>Coterra Energy Inc. (XNYS:CTRA)</v>
    <v>2</v>
    <v>3</v>
    <v>Finance</v>
    <v>5</v>
    <v>31.76</v>
    <v>22.25</v>
    <v>0.32500000000000001</v>
    <v>-0.37</v>
    <v>0</v>
    <v>-1.3357000000000001E-2</v>
    <v>0</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27.76</v>
    <v>Oil &amp; Gas</v>
    <v>Stock</v>
    <v>45229.982143135938</v>
    <v>69</v>
    <v>27.045000000000002</v>
    <v>20635393515</v>
    <v>Coterra Energy Inc.</v>
    <v>Coterra Energy Inc.</v>
    <v>27.56</v>
    <v>6.9782000000000002</v>
    <v>27.7</v>
    <v>27.33</v>
    <v>27.33</v>
    <v>755045500</v>
    <v>CTRA</v>
    <v>Coterra Energy Inc. (XNYS:CTRA)</v>
    <v>7163384</v>
    <v>5916484</v>
    <v>1989</v>
  </rv>
  <rv s="2">
    <v>70</v>
  </rv>
  <rv s="0">
    <v>https://www.bing.com/financeapi/forcetrigger?t=a1qlnm&amp;q=XNYS%3aCVS&amp;form=skydnc</v>
    <v>Learn more on Bing</v>
  </rv>
  <rv s="1">
    <v>en-US</v>
    <v>a1qlnm</v>
    <v>268435456</v>
    <v>1</v>
    <v>Powered by Refinitiv</v>
    <v>0</v>
    <v>CVS HEALTH CORPORATION (XNYS:CVS)</v>
    <v>2</v>
    <v>3</v>
    <v>Finance</v>
    <v>4</v>
    <v>104.83</v>
    <v>64.62</v>
    <v>0.56920000000000004</v>
    <v>1.69</v>
    <v>-1.176E-3</v>
    <v>2.5493999999999999E-2</v>
    <v>-0.08</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68.165000000000006</v>
    <v>Healthcare Providers &amp; Services</v>
    <v>Stock</v>
    <v>45229.988034594535</v>
    <v>72</v>
    <v>66.540000000000006</v>
    <v>87313444020</v>
    <v>CVS HEALTH CORPORATION</v>
    <v>CVS HEALTH CORPORATION</v>
    <v>66.58</v>
    <v>29.1023</v>
    <v>66.290000000000006</v>
    <v>67.98</v>
    <v>67.930000000000007</v>
    <v>1284399000</v>
    <v>CVS</v>
    <v>CVS HEALTH CORPORATION (XNYS:CVS)</v>
    <v>7905360</v>
    <v>6174732</v>
    <v>1996</v>
  </rv>
  <rv s="2">
    <v>73</v>
  </rv>
  <rv s="0">
    <v>https://www.bing.com/financeapi/forcetrigger?t=a1qlz2&amp;q=XNYS%3aCVX&amp;form=skydnc</v>
    <v>Learn more on Bing</v>
  </rv>
  <rv s="1">
    <v>en-US</v>
    <v>a1qlz2</v>
    <v>268435456</v>
    <v>1</v>
    <v>Powered by Refinitiv</v>
    <v>0</v>
    <v>CHEVRON CORPORATION (XNYS:CVX)</v>
    <v>2</v>
    <v>3</v>
    <v>Finance</v>
    <v>4</v>
    <v>189.68</v>
    <v>143.96</v>
    <v>1.1642999999999999</v>
    <v>1.68</v>
    <v>7.5300000000000009E-4</v>
    <v>1.1637999999999999E-2</v>
    <v>0.11</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146.44</v>
    <v>Oil &amp; Gas</v>
    <v>Stock</v>
    <v>45229.993779999997</v>
    <v>75</v>
    <v>144.32</v>
    <v>274835469440</v>
    <v>CHEVRON CORPORATION</v>
    <v>CHEVRON CORPORATION</v>
    <v>145.66</v>
    <v>10.731299999999999</v>
    <v>144.35</v>
    <v>146.03</v>
    <v>146.19999999999999</v>
    <v>1882048000</v>
    <v>CVX</v>
    <v>CHEVRON CORPORATION (XNYS:CVX)</v>
    <v>13850710</v>
    <v>9287285</v>
    <v>1926</v>
  </rv>
  <rv s="2">
    <v>76</v>
  </rv>
  <rv s="0">
    <v>https://www.bing.com/financeapi/forcetrigger?t=a1qpw7&amp;q=XNYS%3aD&amp;form=skydnc</v>
    <v>Learn more on Bing</v>
  </rv>
  <rv s="1">
    <v>en-US</v>
    <v>a1qpw7</v>
    <v>268435456</v>
    <v>1</v>
    <v>Powered by Refinitiv</v>
    <v>0</v>
    <v>Dominion Energy, Inc. (XNYS:D)</v>
    <v>2</v>
    <v>3</v>
    <v>Finance</v>
    <v>5</v>
    <v>70.8</v>
    <v>39.18</v>
    <v>0.53600000000000003</v>
    <v>-0.08</v>
    <v>-4.0000000000000001E-3</v>
    <v>-1.9959999999999999E-3</v>
    <v>-0.16</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40.67</v>
    <v>Electrical Utilities &amp; IPPs</v>
    <v>Stock</v>
    <v>45229.958333344533</v>
    <v>78</v>
    <v>39.700000000000003</v>
    <v>33470916000</v>
    <v>Dominion Energy, Inc.</v>
    <v>Dominion Energy, Inc.</v>
    <v>40.229999999999997</v>
    <v>14.8599</v>
    <v>40.08</v>
    <v>40</v>
    <v>39.840000000000003</v>
    <v>836772900</v>
    <v>D</v>
    <v>Dominion Energy, Inc. (XNYS:D)</v>
    <v>5346980</v>
    <v>6428008</v>
    <v>1983</v>
  </rv>
  <rv s="2">
    <v>79</v>
  </rv>
  <rv s="0">
    <v>https://www.bing.com/financeapi/forcetrigger?t=a1qvjc&amp;q=XNYS%3aDE&amp;form=skydnc</v>
    <v>Learn more on Bing</v>
  </rv>
  <rv s="1">
    <v>en-US</v>
    <v>a1qvjc</v>
    <v>268435456</v>
    <v>1</v>
    <v>Powered by Refinitiv</v>
    <v>0</v>
    <v>DEERE &amp; COMPANY (XNYS:DE)</v>
    <v>2</v>
    <v>3</v>
    <v>Finance</v>
    <v>5</v>
    <v>450</v>
    <v>345.55</v>
    <v>1.0807</v>
    <v>6.65</v>
    <v>-8.1570000000000004E-4</v>
    <v>1.8412999999999999E-2</v>
    <v>-0.3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369.34</v>
    <v>Machinery, Equipment &amp; Components</v>
    <v>Stock</v>
    <v>45229.958333344533</v>
    <v>81</v>
    <v>361.66500000000002</v>
    <v>105926620680</v>
    <v>DEERE &amp; COMPANY</v>
    <v>DEERE &amp; COMPANY</v>
    <v>365.23</v>
    <v>10.6769</v>
    <v>361.15</v>
    <v>367.8</v>
    <v>367.5</v>
    <v>288000600</v>
    <v>DE</v>
    <v>DEERE &amp; COMPANY (XNYS:DE)</v>
    <v>1277508</v>
    <v>1264431</v>
    <v>1958</v>
  </rv>
  <rv s="2">
    <v>82</v>
  </rv>
  <rv s="0">
    <v>https://www.bing.com/financeapi/forcetrigger?t=a1qwoc&amp;q=XNYS%3aDEO&amp;form=skydnc</v>
    <v>Learn more on Bing</v>
  </rv>
  <rv s="1">
    <v>en-US</v>
    <v>a1qwoc</v>
    <v>268435456</v>
    <v>1</v>
    <v>Powered by Refinitiv</v>
    <v>0</v>
    <v>DIAGEO PLC (XNYS:DEO)</v>
    <v>2</v>
    <v>13</v>
    <v>Finance</v>
    <v>5</v>
    <v>191.93</v>
    <v>146.6</v>
    <v>0.58240000000000003</v>
    <v>4.26</v>
    <v>1.3198000000000001E-2</v>
    <v>2.8785999999999999E-2</v>
    <v>2.0093999999999999</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New York Stock Exchange</v>
    <v>XNYS</v>
    <v>XNYS</v>
    <v>16 Great Marlborough Street, LONDON, UNITED KINGDOM-NA, W1F 7HS GB</v>
    <v>152.91</v>
    <v>Beverages</v>
    <v>Stock</v>
    <v>45229.958333344533</v>
    <v>84</v>
    <v>151.08000000000001</v>
    <v>67905640000</v>
    <v>DIAGEO PLC</v>
    <v>DIAGEO PLC</v>
    <v>151.4</v>
    <v>17.729900000000001</v>
    <v>147.99</v>
    <v>152.25</v>
    <v>154.2594</v>
    <v>2244815000</v>
    <v>DEO</v>
    <v>DIAGEO PLC (XNYS:DEO)</v>
    <v>572065</v>
    <v>597299</v>
    <v>1886</v>
  </rv>
  <rv s="2">
    <v>85</v>
  </rv>
  <rv s="0">
    <v>https://www.bing.com/financeapi/forcetrigger?t=bpifbh&amp;q=XNYS%3aDOW&amp;form=skydnc</v>
    <v>Learn more on Bing</v>
  </rv>
  <rv s="1">
    <v>en-US</v>
    <v>bpifbh</v>
    <v>268435456</v>
    <v>1</v>
    <v>Powered by Refinitiv</v>
    <v>0</v>
    <v>Dow Inc. (XNYS:DOW)</v>
    <v>2</v>
    <v>3</v>
    <v>Finance</v>
    <v>5</v>
    <v>60.875</v>
    <v>45.97</v>
    <v>1.3354999999999999</v>
    <v>0.23</v>
    <v>1.3653E-2</v>
    <v>4.7810000000000005E-3</v>
    <v>0.66</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49.05</v>
    <v>Chemicals</v>
    <v>Stock</v>
    <v>45229.970353448436</v>
    <v>87</v>
    <v>47.994999999999997</v>
    <v>33905530980</v>
    <v>Dow Inc.</v>
    <v>Dow Inc.</v>
    <v>48.66</v>
    <v>26.390699999999999</v>
    <v>48.11</v>
    <v>48.34</v>
    <v>49</v>
    <v>701397000</v>
    <v>DOW</v>
    <v>Dow Inc. (XNYS:DOW)</v>
    <v>3698613</v>
    <v>4127408</v>
    <v>2018</v>
  </rv>
  <rv s="2">
    <v>88</v>
  </rv>
  <rv s="0">
    <v>https://www.bing.com/financeapi/forcetrigger?t=a1rdzr&amp;q=XNYS%3aDUK&amp;form=skydnc</v>
    <v>Learn more on Bing</v>
  </rv>
  <rv s="1">
    <v>en-US</v>
    <v>a1rdzr</v>
    <v>268435456</v>
    <v>1</v>
    <v>Powered by Refinitiv</v>
    <v>0</v>
    <v>DUKE ENERGY CORPORATION (XNYS:DUK)</v>
    <v>2</v>
    <v>3</v>
    <v>Finance</v>
    <v>5</v>
    <v>106.43</v>
    <v>83.06</v>
    <v>0.45569999999999999</v>
    <v>0.37</v>
    <v>3.413E-4</v>
    <v>4.2269999999999999E-3</v>
    <v>0.03</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88.67</v>
    <v>Electrical Utilities &amp; IPPs</v>
    <v>Stock</v>
    <v>45229.975526885937</v>
    <v>90</v>
    <v>87.06</v>
    <v>67745189250</v>
    <v>DUKE ENERGY CORPORATION</v>
    <v>DUKE ENERGY CORPORATION</v>
    <v>87.84</v>
    <v>18.215399999999999</v>
    <v>87.53</v>
    <v>87.9</v>
    <v>87.93</v>
    <v>770707500</v>
    <v>DUK</v>
    <v>DUKE ENERGY CORPORATION (XNYS:DUK)</v>
    <v>2426908</v>
    <v>3400369</v>
    <v>2005</v>
  </rv>
  <rv s="2">
    <v>91</v>
  </rv>
  <rv s="0">
    <v>https://www.bing.com/financeapi/forcetrigger?t=a1rmkr&amp;q=XNYS%3aED&amp;form=skydnc</v>
    <v>Learn more on Bing</v>
  </rv>
  <rv s="1">
    <v>en-US</v>
    <v>a1rmkr</v>
    <v>268435456</v>
    <v>1</v>
    <v>Powered by Refinitiv</v>
    <v>0</v>
    <v>CONSOLIDATED EDISON, INC. (XNYS:ED)</v>
    <v>2</v>
    <v>3</v>
    <v>Finance</v>
    <v>5</v>
    <v>100.92</v>
    <v>80.459999999999994</v>
    <v>0.37690000000000001</v>
    <v>0.01</v>
    <v>0</v>
    <v>1.1429999999999999E-4</v>
    <v>0</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88.41</v>
    <v>Electrical Utilities &amp; IPPs</v>
    <v>Stock</v>
    <v>45229.958333344533</v>
    <v>93</v>
    <v>86.79</v>
    <v>30173916528</v>
    <v>CONSOLIDATED EDISON, INC.</v>
    <v>CONSOLIDATED EDISON, INC.</v>
    <v>87.77</v>
    <v>12.5816</v>
    <v>87.47</v>
    <v>87.48</v>
    <v>87.48</v>
    <v>344923600</v>
    <v>ED</v>
    <v>CONSOLIDATED EDISON, INC. (XNYS:ED)</v>
    <v>1370354</v>
    <v>2412057</v>
    <v>1997</v>
  </rv>
  <rv s="2">
    <v>94</v>
  </rv>
  <rv s="0">
    <v>https://www.bing.com/financeapi/forcetrigger?t=a1rxu2&amp;q=XNYS%3aEMN&amp;form=skydnc</v>
    <v>Learn more on Bing</v>
  </rv>
  <rv s="1">
    <v>en-US</v>
    <v>a1rxu2</v>
    <v>268435456</v>
    <v>1</v>
    <v>Powered by Refinitiv</v>
    <v>0</v>
    <v>EASTMAN CHEMICAL COMPANY (XNYS:EMN)</v>
    <v>2</v>
    <v>3</v>
    <v>Finance</v>
    <v>5</v>
    <v>92.21</v>
    <v>68.89</v>
    <v>1.4925999999999999</v>
    <v>2.61</v>
    <v>2.1279999999999997E-3</v>
    <v>3.5959999999999999E-2</v>
    <v>0.16</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75.59</v>
    <v>Chemicals</v>
    <v>Stock</v>
    <v>45229.9780025</v>
    <v>96</v>
    <v>73.180000000000007</v>
    <v>8914203083</v>
    <v>EASTMAN CHEMICAL COMPANY</v>
    <v>EASTMAN CHEMICAL COMPANY</v>
    <v>73.599999999999994</v>
    <v>14.8188</v>
    <v>72.58</v>
    <v>75.19</v>
    <v>75.349999999999994</v>
    <v>118555700</v>
    <v>EMN</v>
    <v>EASTMAN CHEMICAL COMPANY (XNYS:EMN)</v>
    <v>1515102</v>
    <v>842449</v>
    <v>1993</v>
  </rv>
  <rv s="2">
    <v>97</v>
  </rv>
  <rv s="0">
    <v>https://www.bing.com/financeapi/forcetrigger?t=a1s24c&amp;q=XNYS%3aEOG&amp;form=skydnc</v>
    <v>Learn more on Bing</v>
  </rv>
  <rv s="1">
    <v>en-US</v>
    <v>a1s24c</v>
    <v>268435456</v>
    <v>1</v>
    <v>Powered by Refinitiv</v>
    <v>0</v>
    <v>EOG RESOURCES, INC. (XNYS:EOG)</v>
    <v>2</v>
    <v>3</v>
    <v>Finance</v>
    <v>5</v>
    <v>147.7389</v>
    <v>98.521699999999996</v>
    <v>1.4955000000000001</v>
    <v>-0.54</v>
    <v>0</v>
    <v>-4.2859999999999999E-3</v>
    <v>0</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127.09</v>
    <v>Oil &amp; Gas</v>
    <v>Stock</v>
    <v>45229.972948911716</v>
    <v>99</v>
    <v>123.96</v>
    <v>73044629905</v>
    <v>EOG RESOURCES, INC.</v>
    <v>EOG RESOURCES, INC.</v>
    <v>126.34</v>
    <v>8.4861000000000004</v>
    <v>125.99</v>
    <v>125.45</v>
    <v>125.45</v>
    <v>582260900</v>
    <v>EOG</v>
    <v>EOG RESOURCES, INC. (XNYS:EOG)</v>
    <v>2614646</v>
    <v>2717460</v>
    <v>1985</v>
  </rv>
  <rv s="2">
    <v>100</v>
  </rv>
  <rv s="0">
    <v>https://www.bing.com/financeapi/forcetrigger?t=a1sl52&amp;q=XNAS%3aFAST&amp;form=skydnc</v>
    <v>Learn more on Bing</v>
  </rv>
  <rv s="1">
    <v>en-US</v>
    <v>a1sl52</v>
    <v>268435456</v>
    <v>1</v>
    <v>Powered by Refinitiv</v>
    <v>0</v>
    <v>Fastenal Company (XNAS:FAST)</v>
    <v>2</v>
    <v>3</v>
    <v>Finance</v>
    <v>4</v>
    <v>60.929900000000004</v>
    <v>45.7</v>
    <v>1.1045</v>
    <v>0.62</v>
    <v>3.435E-4</v>
    <v>1.0762000000000001E-2</v>
    <v>0.02</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20284</v>
    <v>Nasdaq Stock Market</v>
    <v>XNAS</v>
    <v>XNAS</v>
    <v>2001 Theurer Blvd, WINONA, MN, 55987 US</v>
    <v>58.5</v>
    <v>Machinery, Equipment &amp; Components</v>
    <v>Stock</v>
    <v>45229.99344754609</v>
    <v>102</v>
    <v>57.56</v>
    <v>33273384813</v>
    <v>Fastenal Company</v>
    <v>Fastenal Company</v>
    <v>57.93</v>
    <v>29.096</v>
    <v>57.61</v>
    <v>58.23</v>
    <v>58.25</v>
    <v>571413100</v>
    <v>FAST</v>
    <v>Fastenal Company (XNAS:FAST)</v>
    <v>3645105</v>
    <v>3974700</v>
    <v>1968</v>
  </rv>
  <rv s="2">
    <v>103</v>
  </rv>
  <rv s="0">
    <v>https://www.bing.com/financeapi/forcetrigger?t=a1sqr7&amp;q=XNYS%3aFDX&amp;form=skydnc</v>
    <v>Learn more on Bing</v>
  </rv>
  <rv s="1">
    <v>en-US</v>
    <v>a1sqr7</v>
    <v>268435456</v>
    <v>1</v>
    <v>Powered by Refinitiv</v>
    <v>0</v>
    <v>FEDEX CORPORATION (XNYS:FDX)</v>
    <v>2</v>
    <v>3</v>
    <v>Finance</v>
    <v>4</v>
    <v>270.95</v>
    <v>151.34010000000001</v>
    <v>1.3636999999999999</v>
    <v>7.92</v>
    <v>-1.9420000000000001E-3</v>
    <v>3.4609000000000001E-2</v>
    <v>-0.46</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237.63</v>
    <v>Freight &amp; Logistics Services</v>
    <v>Stock</v>
    <v>45229.993582303126</v>
    <v>105</v>
    <v>229.07</v>
    <v>59526317580</v>
    <v>FEDEX CORPORATION</v>
    <v>FEDEX CORPORATION</v>
    <v>229.53</v>
    <v>13.9323</v>
    <v>228.84</v>
    <v>236.76</v>
    <v>236.36</v>
    <v>251420500</v>
    <v>FDX</v>
    <v>FEDEX CORPORATION (XNYS:FDX)</v>
    <v>2081657</v>
    <v>1953899</v>
    <v>1997</v>
  </rv>
  <rv s="2">
    <v>106</v>
  </rv>
  <rv s="0">
    <v>https://www.bing.com/financeapi/forcetrigger?t=a1t227&amp;q=XNYS%3aFLO&amp;form=skydnc</v>
    <v>Learn more on Bing</v>
  </rv>
  <rv s="1">
    <v>en-US</v>
    <v>a1t227</v>
    <v>268435456</v>
    <v>1</v>
    <v>Powered by Refinitiv</v>
    <v>0</v>
    <v>FLOWERS FOODS, INC. (XNYS:FLO)</v>
    <v>2</v>
    <v>3</v>
    <v>Finance</v>
    <v>5</v>
    <v>30.16</v>
    <v>20.234999999999999</v>
    <v>0.4551</v>
    <v>0.22</v>
    <v>1.371E-3</v>
    <v>1.0157000000000001E-2</v>
    <v>0.03</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21.9</v>
    <v>Food &amp; Tobacco</v>
    <v>Stock</v>
    <v>45229.958333344533</v>
    <v>108</v>
    <v>21.64</v>
    <v>4623677224</v>
    <v>FLOWERS FOODS, INC.</v>
    <v>FLOWERS FOODS, INC.</v>
    <v>21.73</v>
    <v>20.649799999999999</v>
    <v>21.66</v>
    <v>21.88</v>
    <v>21.91</v>
    <v>211319800</v>
    <v>FLO</v>
    <v>FLOWERS FOODS, INC. (XNYS:FLO)</v>
    <v>1316392</v>
    <v>1405458</v>
    <v>2000</v>
  </rv>
  <rv s="2">
    <v>109</v>
  </rv>
  <rv s="0">
    <v>https://www.bing.com/financeapi/forcetrigger?t=a1tppr&amp;q=XNYS%3aGD&amp;form=skydnc</v>
    <v>Learn more on Bing</v>
  </rv>
  <rv s="1">
    <v>en-US</v>
    <v>a1tppr</v>
    <v>268435456</v>
    <v>1</v>
    <v>Powered by Refinitiv</v>
    <v>0</v>
    <v>GENERAL DYNAMICS CORPORATION (XNYS:GD)</v>
    <v>2</v>
    <v>3</v>
    <v>Finance</v>
    <v>5</v>
    <v>256.86</v>
    <v>202.35</v>
    <v>0.749</v>
    <v>0.73</v>
    <v>-1.2130000000000001E-3</v>
    <v>3.0639999999999999E-3</v>
    <v>-0.28999999999999998</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240.24</v>
    <v>Aerospace &amp; Defense</v>
    <v>Stock</v>
    <v>45229.978272950779</v>
    <v>111</v>
    <v>237.35</v>
    <v>65216901162</v>
    <v>GENERAL DYNAMICS CORPORATION</v>
    <v>GENERAL DYNAMICS CORPORATION</v>
    <v>238.61</v>
    <v>19.9283</v>
    <v>238.25</v>
    <v>238.98</v>
    <v>238.69</v>
    <v>272896900</v>
    <v>GD</v>
    <v>GENERAL DYNAMICS CORPORATION (XNYS:GD)</v>
    <v>1485143</v>
    <v>1346187</v>
    <v>1952</v>
  </rv>
  <rv s="2">
    <v>112</v>
  </rv>
  <rv s="0">
    <v>https://www.bing.com/financeapi/forcetrigger?t=a1tvzr&amp;q=XNYS%3aGIS&amp;form=skydnc</v>
    <v>Learn more on Bing</v>
  </rv>
  <rv s="1">
    <v>en-US</v>
    <v>a1tvzr</v>
    <v>268435456</v>
    <v>1</v>
    <v>Powered by Refinitiv</v>
    <v>0</v>
    <v>GENERAL MILLS, INC. (XNYS:GIS)</v>
    <v>2</v>
    <v>3</v>
    <v>Finance</v>
    <v>4</v>
    <v>90.89</v>
    <v>60.33</v>
    <v>0.25069999999999998</v>
    <v>-0.46</v>
    <v>3.0849999999999996E-4</v>
    <v>-7.0439999999999999E-3</v>
    <v>0.02</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65.52</v>
    <v>Food &amp; Tobacco</v>
    <v>Stock</v>
    <v>45229.990857060155</v>
    <v>114</v>
    <v>64.16</v>
    <v>37690143328</v>
    <v>GENERAL MILLS, INC.</v>
    <v>GENERAL MILLS, INC.</v>
    <v>65.25</v>
    <v>15.9361</v>
    <v>65.3</v>
    <v>64.84</v>
    <v>64.849999999999994</v>
    <v>581279200</v>
    <v>GIS</v>
    <v>GENERAL MILLS, INC. (XNYS:GIS)</v>
    <v>4952896</v>
    <v>4980238</v>
    <v>1928</v>
  </rv>
  <rv s="2">
    <v>115</v>
  </rv>
  <rv s="0">
    <v>https://www.bing.com/financeapi/forcetrigger?t=a1uj52&amp;q=XNYS%3aHD&amp;form=skydnc</v>
    <v>Learn more on Bing</v>
  </rv>
  <rv s="1">
    <v>en-US</v>
    <v>a1uj52</v>
    <v>268435456</v>
    <v>1</v>
    <v>Powered by Refinitiv</v>
    <v>0</v>
    <v>THE HOME DEPOT, INC. (XNYS:HD)</v>
    <v>2</v>
    <v>3</v>
    <v>Finance</v>
    <v>4</v>
    <v>347.25</v>
    <v>274.26</v>
    <v>0.94279999999999997</v>
    <v>5.03</v>
    <v>-3.5530000000000002E-4</v>
    <v>1.8193999999999998E-2</v>
    <v>-0.1</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282.32</v>
    <v>Specialty Retailers</v>
    <v>Stock</v>
    <v>45229.993264872654</v>
    <v>117</v>
    <v>276.95999999999998</v>
    <v>281508578340</v>
    <v>THE HOME DEPOT, INC.</v>
    <v>THE HOME DEPOT, INC.</v>
    <v>277.47000000000003</v>
    <v>17.258400000000002</v>
    <v>276.45999999999998</v>
    <v>281.49</v>
    <v>281.38</v>
    <v>1000066000</v>
    <v>HD</v>
    <v>THE HOME DEPOT, INC. (XNYS:HD)</v>
    <v>3074605</v>
    <v>2691294</v>
    <v>1978</v>
  </rv>
  <rv s="2">
    <v>118</v>
  </rv>
  <rv s="5">
    <v>3</v>
    <v>8</v>
    <v>0</v>
    <v>5</v>
  </rv>
  <rv s="6">
    <v>8</v>
    <v>1</v>
  </rv>
  <rv s="0">
    <v>https://www.bing.com/financeapi/forcetrigger?t=a1uv7w&amp;q=XNYS%3aHRL&amp;form=skydnc</v>
    <v>Learn more on Bing</v>
  </rv>
  <rv s="1">
    <v>en-US</v>
    <v>a1uv7w</v>
    <v>268435456</v>
    <v>1</v>
    <v>Powered by Refinitiv</v>
    <v>0</v>
    <v>HORMEL FOODS CORPORATION (XNYS:HRL)</v>
    <v>2</v>
    <v>3</v>
    <v>Finance</v>
    <v>4</v>
    <v>49.73</v>
    <v>30.702000000000002</v>
    <v>0.28870000000000001</v>
    <v>0.67</v>
    <v>1.3724E-2</v>
    <v>2.1343999999999998E-2</v>
    <v>0.44</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32.14</v>
    <v>Food &amp; Tobacco</v>
    <v>Stock</v>
    <v>45229.985475173438</v>
    <v>122</v>
    <v>31.585000000000001</v>
    <v>17520184066</v>
    <v>HORMEL FOODS CORPORATION</v>
    <v>HORMEL FOODS CORPORATION</v>
    <v>31.59</v>
    <v>19.658200000000001</v>
    <v>31.39</v>
    <v>32.06</v>
    <v>32.5</v>
    <v>546481100</v>
    <v>HRL</v>
    <v>HORMEL FOODS CORPORATION (XNYS:HRL)</v>
    <v>2557125</v>
    <v>3364452</v>
    <v>1928</v>
  </rv>
  <rv s="2">
    <v>123</v>
  </rv>
  <rv s="0">
    <v>https://www.bing.com/financeapi/forcetrigger?t=a1uwu2&amp;q=XNYS%3aHSY&amp;form=skydnc</v>
    <v>Learn more on Bing</v>
  </rv>
  <rv s="1">
    <v>en-US</v>
    <v>a1uwu2</v>
    <v>268435456</v>
    <v>1</v>
    <v>Powered by Refinitiv</v>
    <v>0</v>
    <v>THE HERSHEY COMPANY (XNYS:HSY)</v>
    <v>2</v>
    <v>3</v>
    <v>Finance</v>
    <v>4</v>
    <v>276.88049999999998</v>
    <v>183.73500000000001</v>
    <v>0.3599</v>
    <v>1.91</v>
    <v>1.6237999999999999E-2</v>
    <v>1.0374000000000001E-2</v>
    <v>3.02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186.38</v>
    <v>Food &amp; Tobacco</v>
    <v>Stock</v>
    <v>45229.989160613281</v>
    <v>125</v>
    <v>183.73500000000001</v>
    <v>38040755164</v>
    <v>THE HERSHEY COMPANY</v>
    <v>THE HERSHEY COMPANY</v>
    <v>184.55</v>
    <v>19.858699999999999</v>
    <v>184.11</v>
    <v>186.02</v>
    <v>189</v>
    <v>204498200</v>
    <v>HSY</v>
    <v>THE HERSHEY COMPANY (XNYS:HSY)</v>
    <v>1405037</v>
    <v>1600249</v>
    <v>1927</v>
  </rv>
  <rv s="2">
    <v>126</v>
  </rv>
  <rv s="0">
    <v>https://www.bing.com/financeapi/forcetrigger?t=a1vmf2&amp;q=XNAS%3aINTC&amp;form=skydnc</v>
    <v>Learn more on Bing</v>
  </rv>
  <rv s="4">
    <v>en-US</v>
    <v>a1vmf2</v>
    <v>268435456</v>
    <v>1</v>
    <v>Powered by Refinitiv</v>
    <v>10</v>
    <v>INTEL CORPORATION (XNAS:INTC)</v>
    <v>2</v>
    <v>11</v>
    <v>Finance</v>
    <v>4</v>
    <v>40.068100000000001</v>
    <v>24.73</v>
    <v>0.88090000000000002</v>
    <v>0.15</v>
    <v>2.8019999999999998E-4</v>
    <v>4.2209999999999999E-3</v>
    <v>0.01</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35.96</v>
    <v>Semiconductors &amp; Semiconductor Equipment</v>
    <v>Stock</v>
    <v>45229.992573807809</v>
    <v>128</v>
    <v>34.92</v>
    <v>149469720000</v>
    <v>INTEL CORPORATION</v>
    <v>INTEL CORPORATION</v>
    <v>35.465000000000003</v>
    <v>35.54</v>
    <v>35.69</v>
    <v>35.700000000000003</v>
    <v>4188000000</v>
    <v>INTC</v>
    <v>INTEL CORPORATION (XNAS:INTC)</v>
    <v>36654586</v>
    <v>35159153</v>
    <v>1989</v>
  </rv>
  <rv s="2">
    <v>129</v>
  </rv>
  <rv s="0">
    <v>https://www.bing.com/financeapi/forcetrigger?t=a1vmtc&amp;q=XNAS%3aINTU&amp;form=skydnc</v>
    <v>Learn more on Bing</v>
  </rv>
  <rv s="1">
    <v>en-US</v>
    <v>a1vmtc</v>
    <v>268435456</v>
    <v>1</v>
    <v>Powered by Refinitiv</v>
    <v>0</v>
    <v>INTUIT INC. (XNAS:INTU)</v>
    <v>2</v>
    <v>3</v>
    <v>Finance</v>
    <v>5</v>
    <v>558.64</v>
    <v>352.63</v>
    <v>1.1947000000000001</v>
    <v>7.98</v>
    <v>-6.5640000000000002E-4</v>
    <v>1.6642000000000001E-2</v>
    <v>-0.32</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489.69</v>
    <v>Financial Technology (Fintech) &amp; Infrastructure</v>
    <v>Stock</v>
    <v>45229.944999200779</v>
    <v>131</v>
    <v>481.79</v>
    <v>136626506250</v>
    <v>INTUIT INC.</v>
    <v>INTUIT INC.</v>
    <v>483.69</v>
    <v>56.911999999999999</v>
    <v>479.52</v>
    <v>487.5</v>
    <v>487.18</v>
    <v>280259500</v>
    <v>INTU</v>
    <v>INTUIT INC. (XNAS:INTU)</v>
    <v>1410168</v>
    <v>1427554</v>
    <v>1993</v>
  </rv>
  <rv s="2">
    <v>132</v>
  </rv>
  <rv s="0">
    <v>https://www.bing.com/financeapi/forcetrigger?t=a1vv8m&amp;q=XNYS%3aITW&amp;form=skydnc</v>
    <v>Learn more on Bing</v>
  </rv>
  <rv s="1">
    <v>en-US</v>
    <v>a1vv8m</v>
    <v>268435456</v>
    <v>1</v>
    <v>Powered by Refinitiv</v>
    <v>0</v>
    <v>ILLINOIS TOOL WORKS INC. (XNYS:ITW)</v>
    <v>2</v>
    <v>3</v>
    <v>Finance</v>
    <v>5</v>
    <v>264.19</v>
    <v>206.04</v>
    <v>1.1509</v>
    <v>0.32</v>
    <v>1.3469999999999999E-3</v>
    <v>1.433E-3</v>
    <v>0.30120000000000002</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226.62</v>
    <v>Consumer Goods Conglomerates</v>
    <v>Stock</v>
    <v>45229.958333356248</v>
    <v>134</v>
    <v>222.53</v>
    <v>67272069522</v>
    <v>ILLINOIS TOOL WORKS INC.</v>
    <v>ILLINOIS TOOL WORKS INC.</v>
    <v>224.11</v>
    <v>21.6676</v>
    <v>223.26</v>
    <v>223.58</v>
    <v>223.88120000000001</v>
    <v>300885900</v>
    <v>ITW</v>
    <v>ILLINOIS TOOL WORKS INC. (XNYS:ITW)</v>
    <v>921413</v>
    <v>1183882</v>
    <v>1961</v>
  </rv>
  <rv s="2">
    <v>135</v>
  </rv>
  <rv s="0">
    <v>https://www.bing.com/financeapi/forcetrigger?t=a1w8ec&amp;q=XNYS%3aJNJ&amp;form=skydnc</v>
    <v>Learn more on Bing</v>
  </rv>
  <rv s="1">
    <v>en-US</v>
    <v>a1w8ec</v>
    <v>268435456</v>
    <v>1</v>
    <v>Powered by Refinitiv</v>
    <v>0</v>
    <v>JOHNSON &amp; JOHNSON (XNYS:JNJ)</v>
    <v>2</v>
    <v>3</v>
    <v>Finance</v>
    <v>4</v>
    <v>181.03899999999999</v>
    <v>144.94999999999999</v>
    <v>0.58299999999999996</v>
    <v>1.43</v>
    <v>-2.0400000000000003E-4</v>
    <v>9.8209999999999999E-3</v>
    <v>-0.03</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orthopedics, surgery, and vision fields. Its geographic area includes the United States, Europe, Western Hemisphere (excluding the United States), and Africa, Asia and Pacific.</v>
    <v>152700</v>
    <v>New York Stock Exchange</v>
    <v>XNYS</v>
    <v>XNYS</v>
    <v>One Johnson &amp; Johnson Plaza, NEW BRUNSWICK, NJ, 08933 US</v>
    <v>147.24</v>
    <v>Pharmaceuticals</v>
    <v>Stock</v>
    <v>45229.989184606253</v>
    <v>137</v>
    <v>146</v>
    <v>354050298420</v>
    <v>JOHNSON &amp; JOHNSON</v>
    <v>JOHNSON &amp; JOHNSON</v>
    <v>146.09</v>
    <v>29.415600000000001</v>
    <v>145.6</v>
    <v>147.03</v>
    <v>147</v>
    <v>2408014000</v>
    <v>JNJ</v>
    <v>JOHNSON &amp; JOHNSON (XNYS:JNJ)</v>
    <v>8205497</v>
    <v>6979810</v>
    <v>1887</v>
  </rv>
  <rv s="2">
    <v>138</v>
  </rv>
  <rv s="0">
    <v>https://www.bing.com/financeapi/forcetrigger?t=a1wjz2&amp;q=XNYS%3aKMB&amp;form=skydnc</v>
    <v>Learn more on Bing</v>
  </rv>
  <rv s="1">
    <v>en-US</v>
    <v>a1wjz2</v>
    <v>268435456</v>
    <v>1</v>
    <v>Powered by Refinitiv</v>
    <v>0</v>
    <v>KIMBERLY-CLARK CORPORATION (XNYS:KMB)</v>
    <v>2</v>
    <v>3</v>
    <v>Finance</v>
    <v>5</v>
    <v>147.87</v>
    <v>116.31699999999999</v>
    <v>0.40039999999999998</v>
    <v>2.66</v>
    <v>-7.4460000000000004E-3</v>
    <v>2.2761999999999998E-2</v>
    <v>-0.89</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119.64</v>
    <v>Personal &amp; Household Products &amp; Services</v>
    <v>Stock</v>
    <v>45229.962523055467</v>
    <v>140</v>
    <v>117.46</v>
    <v>40390708320</v>
    <v>KIMBERLY-CLARK CORPORATION</v>
    <v>KIMBERLY-CLARK CORPORATION</v>
    <v>117.7</v>
    <v>22.4588</v>
    <v>116.86</v>
    <v>119.52</v>
    <v>118.63</v>
    <v>337941000</v>
    <v>KMB</v>
    <v>KIMBERLY-CLARK CORPORATION (XNYS:KMB)</v>
    <v>2026103</v>
    <v>1866928</v>
    <v>1928</v>
  </rv>
  <rv s="2">
    <v>141</v>
  </rv>
  <rv s="0">
    <v>https://www.bing.com/financeapi/forcetrigger?t=a1wljc&amp;q=XNYS%3aKO&amp;form=skydnc</v>
    <v>Learn more on Bing</v>
  </rv>
  <rv s="1">
    <v>en-US</v>
    <v>a1wljc</v>
    <v>268435456</v>
    <v>1</v>
    <v>Powered by Refinitiv</v>
    <v>0</v>
    <v>THE COCA-COLA COMPANY (XNYS:KO)</v>
    <v>2</v>
    <v>3</v>
    <v>Finance</v>
    <v>4</v>
    <v>64.989999999999995</v>
    <v>51.55</v>
    <v>0.59340000000000004</v>
    <v>0.92</v>
    <v>-1.4249999999999998E-3</v>
    <v>1.6655E-2</v>
    <v>-0.08</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56.274999999999999</v>
    <v>Beverages</v>
    <v>Stock</v>
    <v>45229.993663911722</v>
    <v>143</v>
    <v>55.42</v>
    <v>242802930240</v>
    <v>THE COCA-COLA COMPANY</v>
    <v>THE COCA-COLA COMPANY</v>
    <v>55.43</v>
    <v>22.267099999999999</v>
    <v>55.24</v>
    <v>56.16</v>
    <v>56.07</v>
    <v>4323414000</v>
    <v>KO</v>
    <v>THE COCA-COLA COMPANY (XNYS:KO)</v>
    <v>15013255</v>
    <v>16735698</v>
    <v>1919</v>
  </rv>
  <rv s="2">
    <v>144</v>
  </rv>
  <rv s="0">
    <v>https://www.bing.com/financeapi/forcetrigger?t=a1wyu2&amp;q=XNYS%3aLLY&amp;form=skydnc</v>
    <v>Learn more on Bing</v>
  </rv>
  <rv s="1">
    <v>en-US</v>
    <v>a1wyu2</v>
    <v>268435456</v>
    <v>1</v>
    <v>Powered by Refinitiv</v>
    <v>0</v>
    <v>ELI LILLY AND COMPANY (XNYS:LLY)</v>
    <v>2</v>
    <v>3</v>
    <v>Finance</v>
    <v>4</v>
    <v>629.97</v>
    <v>309.2</v>
    <v>0.32340000000000002</v>
    <v>5.35</v>
    <v>5.1259999999999999E-4</v>
    <v>9.5499999999999995E-3</v>
    <v>0.28999999999999998</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573.20989999999995</v>
    <v>Pharmaceuticals</v>
    <v>Stock</v>
    <v>45229.993481423437</v>
    <v>146</v>
    <v>562.54999999999995</v>
    <v>536902379216</v>
    <v>ELI LILLY AND COMPANY</v>
    <v>ELI LILLY AND COMPANY</v>
    <v>571.21</v>
    <v>77.835099999999997</v>
    <v>560.23</v>
    <v>565.58000000000004</v>
    <v>566</v>
    <v>949295200</v>
    <v>LLY</v>
    <v>ELI LILLY AND COMPANY (XNYS:LLY)</v>
    <v>2290749</v>
    <v>3065612</v>
    <v>1901</v>
  </rv>
  <rv s="2">
    <v>147</v>
  </rv>
  <rv s="0">
    <v>https://www.bing.com/financeapi/forcetrigger?t=a1wzw7&amp;q=XNYS%3aLMT&amp;form=skydnc</v>
    <v>Learn more on Bing</v>
  </rv>
  <rv s="1">
    <v>en-US</v>
    <v>a1wzw7</v>
    <v>268435456</v>
    <v>1</v>
    <v>Powered by Refinitiv</v>
    <v>0</v>
    <v>LOCKHEED MARTIN CORPORATION (XNYS:LMT)</v>
    <v>2</v>
    <v>3</v>
    <v>Finance</v>
    <v>4</v>
    <v>508.1</v>
    <v>393.77</v>
    <v>0.5927</v>
    <v>2.4500000000000002</v>
    <v>-1.8390000000000001E-3</v>
    <v>5.5259999999999997E-3</v>
    <v>-0.82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446.86</v>
    <v>Aerospace &amp; Defense</v>
    <v>Stock</v>
    <v>45229.986027221872</v>
    <v>149</v>
    <v>442.8</v>
    <v>110612324408</v>
    <v>LOCKHEED MARTIN CORPORATION</v>
    <v>LOCKHEED MARTIN CORPORATION</v>
    <v>444.42</v>
    <v>16.191500000000001</v>
    <v>443.39</v>
    <v>445.84</v>
    <v>445.02</v>
    <v>248098700</v>
    <v>LMT</v>
    <v>LOCKHEED MARTIN CORPORATION (XNYS:LMT)</v>
    <v>948801</v>
    <v>1582821</v>
    <v>1994</v>
  </rv>
  <rv s="2">
    <v>150</v>
  </rv>
  <rv s="0">
    <v>https://www.bing.com/financeapi/forcetrigger?t=a1x2ur&amp;q=XNYS%3aLOW&amp;form=skydnc</v>
    <v>Learn more on Bing</v>
  </rv>
  <rv s="1">
    <v>en-US</v>
    <v>a1x2ur</v>
    <v>268435456</v>
    <v>1</v>
    <v>Powered by Refinitiv</v>
    <v>0</v>
    <v>LOWE'S COMPANIES, INC. (XNYS:LOW)</v>
    <v>2</v>
    <v>3</v>
    <v>Finance</v>
    <v>5</v>
    <v>237.20500000000001</v>
    <v>178.3</v>
    <v>1.0703</v>
    <v>4.0999999999999996</v>
    <v>-5.3270000000000003E-5</v>
    <v>2.2328999999999998E-2</v>
    <v>-0.01</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188.38</v>
    <v>Specialty Retailers</v>
    <v>Stock</v>
    <v>45229.973468240627</v>
    <v>152</v>
    <v>183.79</v>
    <v>108336065344</v>
    <v>LOWE'S COMPANIES, INC.</v>
    <v>LOWE'S COMPANIES, INC.</v>
    <v>184.8</v>
    <v>17.780899999999999</v>
    <v>183.62</v>
    <v>187.72</v>
    <v>187.71</v>
    <v>577115200</v>
    <v>LOW</v>
    <v>LOWE'S COMPANIES, INC. (XNYS:LOW)</v>
    <v>2683255</v>
    <v>2488600</v>
    <v>1952</v>
  </rv>
  <rv s="2">
    <v>153</v>
  </rv>
  <rv s="0">
    <v>https://www.bing.com/financeapi/forcetrigger?t=a1x4f2&amp;q=XNAS%3aLRCX&amp;form=skydnc</v>
    <v>Learn more on Bing</v>
  </rv>
  <rv s="1">
    <v>en-US</v>
    <v>a1x4f2</v>
    <v>268435456</v>
    <v>1</v>
    <v>Powered by Refinitiv</v>
    <v>0</v>
    <v>LAM RESEARCH CORPORATION (XNAS:LRCX)</v>
    <v>2</v>
    <v>3</v>
    <v>Finance</v>
    <v>5</v>
    <v>726.52499999999998</v>
    <v>384.72</v>
    <v>1.5237000000000001</v>
    <v>-0.52</v>
    <v>-1.6969999999999999E-3</v>
    <v>-8.9039999999999996E-4</v>
    <v>-0.99</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593.36500000000001</v>
    <v>Semiconductors &amp; Semiconductor Equipment</v>
    <v>Stock</v>
    <v>45229.974399999999</v>
    <v>155</v>
    <v>577.19000000000005</v>
    <v>76900632000</v>
    <v>LAM RESEARCH CORPORATION</v>
    <v>LAM RESEARCH CORPORATION</v>
    <v>582.41</v>
    <v>19.8522</v>
    <v>584.02</v>
    <v>583.5</v>
    <v>582.51</v>
    <v>131792000</v>
    <v>LRCX</v>
    <v>LAM RESEARCH CORPORATION (XNAS:LRCX)</v>
    <v>865839</v>
    <v>1062706</v>
    <v>1989</v>
  </rv>
  <rv s="2">
    <v>156</v>
  </rv>
  <rv s="0">
    <v>https://www.bing.com/financeapi/forcetrigger?t=a1x8c7&amp;q=XNYS%3aLYB&amp;form=skydnc</v>
    <v>Learn more on Bing</v>
  </rv>
  <rv s="1">
    <v>en-US</v>
    <v>a1x8c7</v>
    <v>268435456</v>
    <v>1</v>
    <v>Powered by Refinitiv</v>
    <v>0</v>
    <v>LyondellBasell Industries NV (XNYS:LYB)</v>
    <v>2</v>
    <v>3</v>
    <v>Finance</v>
    <v>5</v>
    <v>102.045</v>
    <v>76.41</v>
    <v>1.1788000000000001</v>
    <v>0.16</v>
    <v>0</v>
    <v>1.769E-3</v>
    <v>0</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produces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It offers recycled technical compounds in in Italy and Poland.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91.53</v>
    <v>Chemicals</v>
    <v>Stock</v>
    <v>45229.958333356248</v>
    <v>158</v>
    <v>88.73</v>
    <v>29372266320</v>
    <v>LyondellBasell Industries NV</v>
    <v>LyondellBasell Industries NV</v>
    <v>91.33</v>
    <v>12.807399999999999</v>
    <v>90.44</v>
    <v>90.6</v>
    <v>90.6</v>
    <v>324197200</v>
    <v>LYB</v>
    <v>LyondellBasell Industries NV (XNYS:LYB)</v>
    <v>1840389</v>
    <v>1639662</v>
    <v>2009</v>
  </rv>
  <rv s="2">
    <v>159</v>
  </rv>
  <rv s="0">
    <v>https://www.bing.com/financeapi/forcetrigger?t=a1x9yc&amp;q=XNYS%3aMAN&amp;form=skydnc</v>
    <v>Learn more on Bing</v>
  </rv>
  <rv s="1">
    <v>en-US</v>
    <v>a1x9yc</v>
    <v>268435456</v>
    <v>1</v>
    <v>Powered by Refinitiv</v>
    <v>0</v>
    <v>MANPOWERGROUP INC. (XNYS:MAN)</v>
    <v>2</v>
    <v>3</v>
    <v>Finance</v>
    <v>5</v>
    <v>92.43</v>
    <v>67.349999999999994</v>
    <v>1.6423000000000001</v>
    <v>0.25</v>
    <v>1.3889999999999999E-4</v>
    <v>3.6089999999999998E-3</v>
    <v>9.6579999999999999E-3</v>
    <v>USD</v>
    <v>ManpowerGroup Inc. is engaged in offering workforce solutions. The Company's workforce solutions and services include recruitment and assessment, upskilling, reskilling, training and development, career management, outsourcing, and workforce consulting. The Company's portfolio of recruitment services includes permanent, temporary and contract recruitment of professionals, as well as administrative, industrial and information technology (IT) professional positions. The Company offers IT resourcing and services under its Experis brand. Its Talent Solutions brand specializes in the delivery of customized workforce strategies and new solutions and creating added value that addresses its client's complex global workforce needs. Talent Solutions combines global offerings of recruitment process outsourcing (RPO), TAPFIN - Managed Service Provider (MSP) and right management to provide data-driven capabilities that help organizations with their workforce transformation.</v>
    <v>30900</v>
    <v>New York Stock Exchange</v>
    <v>XNYS</v>
    <v>XNYS</v>
    <v>100 Manpower Place, MILWAUKEE, WI, 53212 US</v>
    <v>70.430000000000007</v>
    <v>Professional &amp; Commercial Services</v>
    <v>Stock</v>
    <v>45229.958333344533</v>
    <v>161</v>
    <v>69.22</v>
    <v>3447378054</v>
    <v>MANPOWERGROUP INC.</v>
    <v>MANPOWERGROUP INC.</v>
    <v>69.95</v>
    <v>15.9343</v>
    <v>69.28</v>
    <v>69.53</v>
    <v>69.539699999999996</v>
    <v>49581160</v>
    <v>MAN</v>
    <v>MANPOWERGROUP INC. (XNYS:MAN)</v>
    <v>207965</v>
    <v>351658</v>
    <v>1990</v>
  </rv>
  <rv s="2">
    <v>162</v>
  </rv>
  <rv s="0">
    <v>http://en.wikipedia.org/wiki/Public_domain</v>
    <v>Public domain</v>
  </rv>
  <rv s="0">
    <v>http://en.wikipedia.org/wiki/McDonald's</v>
    <v>Wikipedia</v>
  </rv>
  <rv s="7">
    <v>164</v>
    <v>165</v>
  </rv>
  <rv s="8">
    <v>18</v>
    <v>https://www.bing.com/th?id=AMMS_7d8255243964a8970376f8dd41121106&amp;qlt=95</v>
    <v>166</v>
    <v>0</v>
    <v>https://www.bing.com/images/search?form=xlimg&amp;q=mcdonald%27s</v>
    <v>Image of MCDONALD'S CORPORATION</v>
  </rv>
  <rv s="0">
    <v>https://www.bing.com/financeapi/forcetrigger?t=a1xdec&amp;q=XNYS%3aMCD&amp;form=skydnc</v>
    <v>Learn more on Bing</v>
  </rv>
  <rv s="9">
    <v>en-US</v>
    <v>a1xdec</v>
    <v>268435456</v>
    <v>1</v>
    <v>Powered by Refinitiv</v>
    <v>14</v>
    <v>MCDONALD'S CORPORATION (XNYS:MCD)</v>
    <v>16</v>
    <v>17</v>
    <v>Finance</v>
    <v>4</v>
    <v>299.35000000000002</v>
    <v>245.73</v>
    <v>0.7016</v>
    <v>4.3499999999999996</v>
    <v>-1.307E-3</v>
    <v>1.7008000000000002E-2</v>
    <v>-0.34</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262.06</v>
    <v>167</v>
    <v>Hotels &amp; Entertainment Services</v>
    <v>Stock</v>
    <v>45229.988068587503</v>
    <v>168</v>
    <v>254.6</v>
    <v>189558647974</v>
    <v>MCDONALD'S CORPORATION</v>
    <v>MCDONALD'S CORPORATION</v>
    <v>260.10000000000002</v>
    <v>22.535</v>
    <v>255.76</v>
    <v>260.11</v>
    <v>259.81</v>
    <v>728763400</v>
    <v>MCD</v>
    <v>MCDONALD'S CORPORATION (XNYS:MCD)</v>
    <v>6304919</v>
    <v>3238286</v>
    <v>1964</v>
  </rv>
  <rv s="2">
    <v>169</v>
  </rv>
  <rv s="0">
    <v>https://www.bing.com/financeapi/forcetrigger?t=a1xear&amp;q=XNYS%3aMCO&amp;form=skydnc</v>
    <v>Learn more on Bing</v>
  </rv>
  <rv s="1">
    <v>en-US</v>
    <v>a1xear</v>
    <v>268435456</v>
    <v>1</v>
    <v>Powered by Refinitiv</v>
    <v>0</v>
    <v>MOODY'S CORPORATION (XNYS:MCO)</v>
    <v>2</v>
    <v>3</v>
    <v>Finance</v>
    <v>5</v>
    <v>363.19</v>
    <v>251.98</v>
    <v>1.2828999999999999</v>
    <v>4.3499999999999996</v>
    <v>9.7940000000000001E-5</v>
    <v>1.4404999999999999E-2</v>
    <v>0.03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307.745</v>
    <v>Professional &amp; Commercial Services</v>
    <v>Stock</v>
    <v>45229.969002962498</v>
    <v>171</v>
    <v>298.86</v>
    <v>56056560000</v>
    <v>MOODY'S CORPORATION</v>
    <v>MOODY'S CORPORATION</v>
    <v>304.77999999999997</v>
    <v>35.608699999999999</v>
    <v>301.97000000000003</v>
    <v>306.32</v>
    <v>306.35000000000002</v>
    <v>183000000</v>
    <v>MCO</v>
    <v>MOODY'S CORPORATION (XNYS:MCO)</v>
    <v>778958</v>
    <v>742762</v>
    <v>2000</v>
  </rv>
  <rv s="2">
    <v>172</v>
  </rv>
  <rv s="0">
    <v>https://www.bing.com/financeapi/forcetrigger?t=a1xg3m&amp;q=XNYS%3aMDT&amp;form=skydnc</v>
    <v>Learn more on Bing</v>
  </rv>
  <rv s="1">
    <v>en-US</v>
    <v>a1xg3m</v>
    <v>268435456</v>
    <v>1</v>
    <v>Powered by Refinitiv</v>
    <v>0</v>
    <v>MEDTRONIC PUBLIC LIMITED COMPANY (XNYS:MDT)</v>
    <v>2</v>
    <v>3</v>
    <v>Finance</v>
    <v>5</v>
    <v>92.02</v>
    <v>68.84</v>
    <v>0.73050000000000004</v>
    <v>0.54</v>
    <v>4.4299999999999999E-3</v>
    <v>7.7780000000000002E-3</v>
    <v>0.31</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70.16</v>
    <v>Healthcare Equipment &amp; Supplies</v>
    <v>Stock</v>
    <v>45229.973517800783</v>
    <v>174</v>
    <v>68.84</v>
    <v>93097463980</v>
    <v>MEDTRONIC PUBLIC LIMITED COMPANY</v>
    <v>MEDTRONIC PUBLIC LIMITED COMPANY</v>
    <v>69.819999999999993</v>
    <v>25.553000000000001</v>
    <v>69.430000000000007</v>
    <v>69.97</v>
    <v>70.28</v>
    <v>1330534000</v>
    <v>MDT</v>
    <v>MEDTRONIC PUBLIC LIMITED COMPANY (XNYS:MDT)</v>
    <v>8934838</v>
    <v>7484635</v>
    <v>2014</v>
  </rv>
  <rv s="2">
    <v>175</v>
  </rv>
  <rv s="0">
    <v>http://zh.wikipedia.org/wiki/味可美</v>
    <v>Wikipedia</v>
  </rv>
  <rv s="7">
    <v>164</v>
    <v>177</v>
  </rv>
  <rv s="8">
    <v>18</v>
    <v>https://www.bing.com/th?id=AMMS_8d96836a886471f7120ce0135f3ca8bd&amp;qlt=95</v>
    <v>178</v>
    <v>0</v>
    <v>https://www.bing.com/images/search?form=xlimg&amp;q=mccormick+%26+company</v>
    <v>Image of MCCORMICK &amp; COMPANY, INCORPORATED</v>
  </rv>
  <rv s="0">
    <v>https://www.bing.com/financeapi/forcetrigger?t=a1xof2&amp;q=XNYS%3aMKC.V&amp;form=skydnc</v>
    <v>Learn more on Bing</v>
  </rv>
  <rv s="10">
    <v>en-US</v>
    <v>a1xof2</v>
    <v>268435456</v>
    <v>1</v>
    <v>Powered by Refinitiv</v>
    <v>19</v>
    <v>MCCORMICK &amp; COMPANY, INCORPORATED (XNYS:MKC.V)</v>
    <v>16</v>
    <v>20</v>
    <v>Finance</v>
    <v>5</v>
    <v>94.97</v>
    <v>59.12</v>
    <v>0.69989999999999997</v>
    <v>-0.2069</v>
    <v>-4.5240000000000002E-3</v>
    <v>-3.1830000000000001E-3</v>
    <v>-0.29310000000000003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64.793099999999995</v>
    <v>179</v>
    <v>Food &amp; Tobacco</v>
    <v>Stock</v>
    <v>45229.958333367969</v>
    <v>180</v>
    <v>64.36</v>
    <v>16933960000</v>
    <v>MCCORMICK &amp; COMPANY, INCORPORATED</v>
    <v>MCCORMICK &amp; COMPANY, INCORPORATED</v>
    <v>64.36</v>
    <v>65</v>
    <v>64.793099999999995</v>
    <v>64.5</v>
    <v>268331800</v>
    <v>MKC.V</v>
    <v>MCCORMICK &amp; COMPANY, INCORPORATED (XNYS:MKC.V)</v>
    <v>903</v>
    <v>1958</v>
    <v>1915</v>
  </rv>
  <rv s="2">
    <v>181</v>
  </rv>
  <rv s="0">
    <v>https://www.bing.com/financeapi/forcetrigger?t=a1xqar&amp;q=ARCX%3aMLPX&amp;form=skydnc</v>
    <v>Learn more on Bing</v>
  </rv>
  <rv s="3">
    <v>en-US</v>
    <v>a1xqar</v>
    <v>268435456</v>
    <v>1</v>
    <v>Powered by Refinitiv</v>
    <v>6</v>
    <v>Glbl X MLP &amp; Engy Infra (ARCX:MLPX)</v>
    <v>7</v>
    <v>8</v>
    <v>Finance</v>
    <v>9</v>
    <v>44.19</v>
    <v>37</v>
    <v>1.3249</v>
    <v>0.21</v>
    <v>0</v>
    <v>4.9979999999999998E-3</v>
    <v>0</v>
    <v>USD</v>
    <v>NYSE Arca</v>
    <v>ARCX</v>
    <v>4.5000000000000005E-3</v>
    <v>42.39</v>
    <v>ETF</v>
    <v>45229.937500034372</v>
    <v>183</v>
    <v>41.81</v>
    <v>941077900</v>
    <v>Glbl X MLP &amp; Engy Infra</v>
    <v>42.19</v>
    <v>42.02</v>
    <v>42.23</v>
    <v>42.23</v>
    <v>MLPX</v>
    <v>Glbl X MLP &amp; Engy Infra (ARCX:MLPX)</v>
    <v>49619</v>
    <v>72264</v>
  </rv>
  <rv s="2">
    <v>184</v>
  </rv>
  <rv s="0">
    <v>https://www.bing.com/financeapi/forcetrigger?t=a1xroc&amp;q=XNYS%3aMMM&amp;form=skydnc</v>
    <v>Learn more on Bing</v>
  </rv>
  <rv s="4">
    <v>en-US</v>
    <v>a1xroc</v>
    <v>268435456</v>
    <v>1</v>
    <v>Powered by Refinitiv</v>
    <v>10</v>
    <v>3M COMPANY (XNYS:MMM)</v>
    <v>2</v>
    <v>11</v>
    <v>Finance</v>
    <v>4</v>
    <v>133.91</v>
    <v>85.344999999999999</v>
    <v>0.98450000000000004</v>
    <v>2.02</v>
    <v>0</v>
    <v>2.308E-2</v>
    <v>0</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89.73</v>
    <v>Consumer Goods Conglomerates</v>
    <v>Stock</v>
    <v>45229.983975671094</v>
    <v>186</v>
    <v>87.78</v>
    <v>49454464180</v>
    <v>3M COMPANY</v>
    <v>3M COMPANY</v>
    <v>88.06</v>
    <v>87.52</v>
    <v>89.54</v>
    <v>89.52</v>
    <v>552317000</v>
    <v>MMM</v>
    <v>3M COMPANY (XNYS:MMM)</v>
    <v>2643266</v>
    <v>3778126</v>
    <v>1929</v>
  </rv>
  <rv s="2">
    <v>187</v>
  </rv>
  <rv s="0">
    <v>https://www.bing.com/financeapi/forcetrigger?t=a1xtpr&amp;q=XNYS%3aMO&amp;form=skydnc</v>
    <v>Learn more on Bing</v>
  </rv>
  <rv s="1">
    <v>en-US</v>
    <v>a1xtpr</v>
    <v>268435456</v>
    <v>1</v>
    <v>Powered by Refinitiv</v>
    <v>0</v>
    <v>Altria Group, Inc. (XNYS:MO)</v>
    <v>2</v>
    <v>3</v>
    <v>Finance</v>
    <v>4</v>
    <v>48.99</v>
    <v>39.064999999999998</v>
    <v>0.69669999999999999</v>
    <v>0.95</v>
    <v>0</v>
    <v>2.4173E-2</v>
    <v>0</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40.445</v>
    <v>Food &amp; Tobacco</v>
    <v>Stock</v>
    <v>45229.994031203125</v>
    <v>189</v>
    <v>39.484999999999999</v>
    <v>71188041750</v>
    <v>Altria Group, Inc.</v>
    <v>Altria Group, Inc.</v>
    <v>39.5</v>
    <v>8.0166000000000004</v>
    <v>39.299999999999997</v>
    <v>40.25</v>
    <v>40.25</v>
    <v>1768647000</v>
    <v>MO</v>
    <v>Altria Group, Inc. (XNYS:MO)</v>
    <v>10300969</v>
    <v>7856901</v>
    <v>2009</v>
  </rv>
  <rv s="2">
    <v>190</v>
  </rv>
  <rv s="0">
    <v>https://en.wikipedia.org/wiki/Microsoft</v>
    <v>Wikipedia</v>
  </rv>
  <rv s="7">
    <v>164</v>
    <v>192</v>
  </rv>
  <rv s="8">
    <v>18</v>
    <v>https://www.bing.com/th?id=AMMS_e6e837c7bf3a77408619758b7447855a&amp;qlt=95</v>
    <v>193</v>
    <v>0</v>
    <v>https://www.bing.com/images/search?form=xlimg&amp;q=microsoft</v>
    <v>Image of MICROSOFT CORPORATION</v>
  </rv>
  <rv s="0">
    <v>https://www.bing.com/financeapi/forcetrigger?t=a1xzim&amp;q=XNAS%3aMSFT&amp;form=skydnc</v>
    <v>Learn more on Bing</v>
  </rv>
  <rv s="9">
    <v>en-US</v>
    <v>a1xzim</v>
    <v>268435456</v>
    <v>1</v>
    <v>Powered by Refinitiv</v>
    <v>14</v>
    <v>MICROSOFT CORPORATION (XNAS:MSFT)</v>
    <v>16</v>
    <v>17</v>
    <v>Finance</v>
    <v>4</v>
    <v>366.78</v>
    <v>213.43100000000001</v>
    <v>0.88009999999999999</v>
    <v>7.5</v>
    <v>5.6329999999999998E-4</v>
    <v>2.274E-2</v>
    <v>0.19</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339.45</v>
    <v>194</v>
    <v>Software &amp; IT Services</v>
    <v>Stock</v>
    <v>45229.993281503906</v>
    <v>195</v>
    <v>331.83</v>
    <v>2506976295220</v>
    <v>MICROSOFT CORPORATION</v>
    <v>MICROSOFT CORPORATION</v>
    <v>333.41</v>
    <v>31.938300000000002</v>
    <v>329.81</v>
    <v>337.31</v>
    <v>337.5</v>
    <v>7432262000</v>
    <v>MSFT</v>
    <v>MICROSOFT CORPORATION (XNAS:MSFT)</v>
    <v>22824092</v>
    <v>24209795</v>
    <v>1993</v>
  </rv>
  <rv s="2">
    <v>196</v>
  </rv>
  <rv s="0">
    <v>https://www.bing.com/financeapi/forcetrigger?t=a1yjxm&amp;q=XNYS%3aNKE&amp;form=skydnc</v>
    <v>Learn more on Bing</v>
  </rv>
  <rv s="1">
    <v>en-US</v>
    <v>a1yjxm</v>
    <v>268435456</v>
    <v>1</v>
    <v>Powered by Refinitiv</v>
    <v>0</v>
    <v>NIKE, INC. (XNYS:NKE)</v>
    <v>2</v>
    <v>3</v>
    <v>Finance</v>
    <v>4</v>
    <v>131.31</v>
    <v>88.66</v>
    <v>1.0866</v>
    <v>3.83</v>
    <v>-1.9650000000000002E-3</v>
    <v>3.909E-2</v>
    <v>-0.2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102.05</v>
    <v>Textiles &amp; Apparel</v>
    <v>Stock</v>
    <v>45229.993699918748</v>
    <v>198</v>
    <v>99</v>
    <v>149116800000</v>
    <v>NIKE, INC.</v>
    <v>NIKE, INC.</v>
    <v>99</v>
    <v>30.226700000000001</v>
    <v>97.98</v>
    <v>101.81</v>
    <v>101.6</v>
    <v>1521910000</v>
    <v>NKE</v>
    <v>NIKE, INC. (XNYS:NKE)</v>
    <v>8206599</v>
    <v>10109948</v>
    <v>1969</v>
  </rv>
  <rv s="2">
    <v>199</v>
  </rv>
  <rv s="0">
    <v>https://www.bing.com/financeapi/forcetrigger?t=a1yngh&amp;q=XNYS%3aNOC&amp;form=skydnc</v>
    <v>Learn more on Bing</v>
  </rv>
  <rv s="1">
    <v>en-US</v>
    <v>a1yngh</v>
    <v>268435456</v>
    <v>1</v>
    <v>Powered by Refinitiv</v>
    <v>0</v>
    <v>NORTHROP GRUMMAN CORPORATION (XNYS:NOC)</v>
    <v>2</v>
    <v>3</v>
    <v>Finance</v>
    <v>5</v>
    <v>553.66</v>
    <v>414.56</v>
    <v>0.41339999999999999</v>
    <v>-4.3899999999999997</v>
    <v>-3.8410000000000001E-4</v>
    <v>-9.2800000000000001E-3</v>
    <v>-0.18</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475</v>
    <v>Aerospace &amp; Defense</v>
    <v>Stock</v>
    <v>45229.978430161718</v>
    <v>201</v>
    <v>467.4</v>
    <v>70673475768</v>
    <v>NORTHROP GRUMMAN CORPORATION</v>
    <v>NORTHROP GRUMMAN CORPORATION</v>
    <v>473.67</v>
    <v>15.5343</v>
    <v>473.07</v>
    <v>468.68</v>
    <v>468.5</v>
    <v>150792600</v>
    <v>NOC</v>
    <v>NORTHROP GRUMMAN CORPORATION (XNYS:NOC)</v>
    <v>1032668</v>
    <v>1022466</v>
    <v>2010</v>
  </rv>
  <rv s="2">
    <v>202</v>
  </rv>
  <rv s="0">
    <v>https://www.bing.com/financeapi/forcetrigger?t=a1z11h&amp;q=XNYS%3aO&amp;form=skydnc</v>
    <v>Learn more on Bing</v>
  </rv>
  <rv s="1">
    <v>en-US</v>
    <v>a1z11h</v>
    <v>268435456</v>
    <v>1</v>
    <v>Powered by Refinitiv</v>
    <v>0</v>
    <v>REALTY INCOME CORPORATION (XNYS:O)</v>
    <v>2</v>
    <v>3</v>
    <v>Finance</v>
    <v>4</v>
    <v>68.849999999999994</v>
    <v>45.034999999999997</v>
    <v>0.85899999999999999</v>
    <v>-2.79</v>
    <v>2.813E-3</v>
    <v>-5.6939000000000003E-2</v>
    <v>0.13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48.21</v>
    <v>Residential &amp; Commercial REIT</v>
    <v>Stock</v>
    <v>45229.993988981252</v>
    <v>204</v>
    <v>45.034999999999997</v>
    <v>32753074996</v>
    <v>REALTY INCOME CORPORATION</v>
    <v>REALTY INCOME CORPORATION</v>
    <v>47.5</v>
    <v>36.468600000000002</v>
    <v>49</v>
    <v>46.21</v>
    <v>46.35</v>
    <v>708787600</v>
    <v>O</v>
    <v>REALTY INCOME CORPORATION (XNYS:O)</v>
    <v>36131103</v>
    <v>4830547</v>
    <v>1997</v>
  </rv>
  <rv s="2">
    <v>205</v>
  </rv>
  <rv s="0">
    <v>https://www.bing.com/financeapi/forcetrigger?t=axyhnm&amp;q=XNAS%3aPEP&amp;form=skydnc</v>
    <v>Learn more on Bing</v>
  </rv>
  <rv s="1">
    <v>en-US</v>
    <v>axyhnm</v>
    <v>268435456</v>
    <v>1</v>
    <v>Powered by Refinitiv</v>
    <v>0</v>
    <v>PEPSICO, INC. (XNAS:PEP)</v>
    <v>2</v>
    <v>3</v>
    <v>Finance</v>
    <v>4</v>
    <v>196.88</v>
    <v>155.83000000000001</v>
    <v>0.58630000000000004</v>
    <v>2.66</v>
    <v>0</v>
    <v>1.6664999999999999E-2</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162.58000000000001</v>
    <v>Beverages</v>
    <v>Stock</v>
    <v>45229.99183341406</v>
    <v>207</v>
    <v>160.74</v>
    <v>223112929920</v>
    <v>PEPSICO, INC.</v>
    <v>PEPSICO, INC.</v>
    <v>161.298</v>
    <v>26.5989</v>
    <v>159.62</v>
    <v>162.28</v>
    <v>162.28</v>
    <v>1374864000</v>
    <v>PEP</v>
    <v>PEPSICO, INC. (XNAS:PEP)</v>
    <v>4626045</v>
    <v>6355075</v>
    <v>1986</v>
  </rv>
  <rv s="2">
    <v>208</v>
  </rv>
  <rv s="0">
    <v>https://www.bing.com/financeapi/forcetrigger?t=a1zqnm&amp;q=XNYS%3aPFE&amp;form=skydnc</v>
    <v>Learn more on Bing</v>
  </rv>
  <rv s="1">
    <v>en-US</v>
    <v>a1zqnm</v>
    <v>268435456</v>
    <v>1</v>
    <v>Powered by Refinitiv</v>
    <v>0</v>
    <v>PFIZER INC. (XNYS:PFE)</v>
    <v>2</v>
    <v>3</v>
    <v>Finance</v>
    <v>4</v>
    <v>54.93</v>
    <v>30.02</v>
    <v>0.62</v>
    <v>0.45</v>
    <v>3.2729999999999999E-3</v>
    <v>1.4945E-2</v>
    <v>0.1</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30.68</v>
    <v>Pharmaceuticals</v>
    <v>Stock</v>
    <v>45229.993668414063</v>
    <v>210</v>
    <v>30.11</v>
    <v>172540507040</v>
    <v>PFIZER INC.</v>
    <v>PFIZER INC.</v>
    <v>30.24</v>
    <v>8.0221</v>
    <v>30.11</v>
    <v>30.56</v>
    <v>30.65</v>
    <v>5645959000</v>
    <v>PFE</v>
    <v>PFIZER INC. (XNYS:PFE)</v>
    <v>33058299</v>
    <v>29939998</v>
    <v>1942</v>
  </rv>
  <rv s="2">
    <v>211</v>
  </rv>
  <rv s="0">
    <v>https://www.bing.com/financeapi/forcetrigger?t=a1zsjc&amp;q=XNYS%3aPG&amp;form=skydnc</v>
    <v>Learn more on Bing</v>
  </rv>
  <rv s="1">
    <v>en-US</v>
    <v>a1zsjc</v>
    <v>268435456</v>
    <v>1</v>
    <v>Powered by Refinitiv</v>
    <v>0</v>
    <v>THE PROCTER &amp; GAMBLE COMPANY (XNYS:PG)</v>
    <v>2</v>
    <v>3</v>
    <v>Finance</v>
    <v>4</v>
    <v>158.38</v>
    <v>130.96</v>
    <v>0.45860000000000001</v>
    <v>2.11</v>
    <v>-1.6750000000000001E-3</v>
    <v>1.4338E-2</v>
    <v>-0.25</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149.55000000000001</v>
    <v>Personal &amp; Household Products &amp; Services</v>
    <v>Stock</v>
    <v>45229.990476562503</v>
    <v>213</v>
    <v>147.54</v>
    <v>351812373220</v>
    <v>THE PROCTER &amp; GAMBLE COMPANY</v>
    <v>THE PROCTER &amp; GAMBLE COMPANY</v>
    <v>147.9</v>
    <v>23.924600000000002</v>
    <v>147.16</v>
    <v>149.27000000000001</v>
    <v>149.01</v>
    <v>2356886000</v>
    <v>PG</v>
    <v>THE PROCTER &amp; GAMBLE COMPANY (XNYS:PG)</v>
    <v>5412840</v>
    <v>6389875</v>
    <v>1905</v>
  </rv>
  <rv s="2">
    <v>214</v>
  </rv>
  <rv s="0">
    <v>https://www.bing.com/financeapi/forcetrigger?t=a1zzmw&amp;q=XNYS%3aPM&amp;form=skydnc</v>
    <v>Learn more on Bing</v>
  </rv>
  <rv s="1">
    <v>en-US</v>
    <v>a1zzmw</v>
    <v>268435456</v>
    <v>1</v>
    <v>Powered by Refinitiv</v>
    <v>0</v>
    <v>Philip Morris International Inc. (XNYS:PM)</v>
    <v>2</v>
    <v>3</v>
    <v>Finance</v>
    <v>5</v>
    <v>105.62</v>
    <v>87.23</v>
    <v>0.80320000000000003</v>
    <v>1.92</v>
    <v>3.4680000000000002E-3</v>
    <v>2.1949999999999997E-2</v>
    <v>0.31</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89.9</v>
    <v>Food &amp; Tobacco</v>
    <v>Stock</v>
    <v>45229.979966250001</v>
    <v>216</v>
    <v>88.212999999999994</v>
    <v>138769572340</v>
    <v>Philip Morris International Inc.</v>
    <v>Philip Morris International Inc.</v>
    <v>88.3</v>
    <v>16.998799999999999</v>
    <v>87.47</v>
    <v>89.39</v>
    <v>89.7</v>
    <v>1552406000</v>
    <v>PM</v>
    <v>Philip Morris International Inc. (XNYS:PM)</v>
    <v>3821657</v>
    <v>4452960</v>
    <v>2007</v>
  </rv>
  <rv s="2">
    <v>217</v>
  </rv>
  <rv s="0">
    <v>https://www.bing.com/financeapi/forcetrigger?t=a214h7&amp;q=XNYS%3aPPG&amp;form=skydnc</v>
    <v>Learn more on Bing</v>
  </rv>
  <rv s="1">
    <v>en-US</v>
    <v>a214h7</v>
    <v>268435456</v>
    <v>1</v>
    <v>Powered by Refinitiv</v>
    <v>0</v>
    <v>PPG INDUSTRIES, INC. (XNYS:PPG)</v>
    <v>2</v>
    <v>3</v>
    <v>Finance</v>
    <v>5</v>
    <v>152.88999999999999</v>
    <v>107.42</v>
    <v>1.2189000000000001</v>
    <v>1.1000000000000001</v>
    <v>-8.7829999999999991E-3</v>
    <v>9.1120000000000003E-3</v>
    <v>-1.07</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123.07</v>
    <v>Chemicals</v>
    <v>Stock</v>
    <v>45229.963986967188</v>
    <v>219</v>
    <v>120.47</v>
    <v>28725156000</v>
    <v>PPG INDUSTRIES, INC.</v>
    <v>PPG INDUSTRIES, INC.</v>
    <v>122.27</v>
    <v>20.192499999999999</v>
    <v>120.72</v>
    <v>121.82</v>
    <v>120.75</v>
    <v>235800000</v>
    <v>PPG</v>
    <v>PPG INDUSTRIES, INC. (XNYS:PPG)</v>
    <v>1161645</v>
    <v>1595737</v>
    <v>1883</v>
  </rv>
  <rv s="2">
    <v>220</v>
  </rv>
  <rv s="0">
    <v>http://en.wikipedia.org/wiki/Qualcomm</v>
    <v>Wikipedia</v>
  </rv>
  <rv s="7">
    <v>164</v>
    <v>222</v>
  </rv>
  <rv s="8">
    <v>18</v>
    <v>https://www.bing.com/th?id=AMMS_2b1c176dae370ecc0d55a1517537f595&amp;qlt=95</v>
    <v>223</v>
    <v>0</v>
    <v>https://www.bing.com/images/search?form=xlimg&amp;q=qualcomm</v>
    <v>Image of QUALCOMM INCORPORATED</v>
  </rv>
  <rv s="0">
    <v>https://www.bing.com/financeapi/forcetrigger?t=a21k2w&amp;q=XNAS%3aQCOM&amp;form=skydnc</v>
    <v>Learn more on Bing</v>
  </rv>
  <rv s="9">
    <v>en-US</v>
    <v>a21k2w</v>
    <v>268435456</v>
    <v>1</v>
    <v>Powered by Refinitiv</v>
    <v>14</v>
    <v>QUALCOMM INCORPORATED (XNAS:QCOM)</v>
    <v>16</v>
    <v>17</v>
    <v>Finance</v>
    <v>4</v>
    <v>139.94</v>
    <v>101.47</v>
    <v>1.2234</v>
    <v>1.37</v>
    <v>-3.5239999999999998E-3</v>
    <v>1.2868999999999998E-2</v>
    <v>-0.38</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109.33</v>
    <v>224</v>
    <v>Semiconductors &amp; Semiconductor Equipment</v>
    <v>Stock</v>
    <v>45229.990520103907</v>
    <v>225</v>
    <v>106.18</v>
    <v>120338280000</v>
    <v>QUALCOMM INCORPORATED</v>
    <v>QUALCOMM INCORPORATED</v>
    <v>106.71</v>
    <v>13.910299999999999</v>
    <v>106.46</v>
    <v>107.83</v>
    <v>107.45</v>
    <v>1116000000</v>
    <v>QCOM</v>
    <v>QUALCOMM INCORPORATED (XNAS:QCOM)</v>
    <v>6633792</v>
    <v>6864561</v>
    <v>1991</v>
  </rv>
  <rv s="2">
    <v>226</v>
  </rv>
  <rv s="0">
    <v>https://www.bing.com/financeapi/forcetrigger?t=a22k9c&amp;q=XNAS%3aSBUX&amp;form=skydnc</v>
    <v>Learn more on Bing</v>
  </rv>
  <rv s="1">
    <v>en-US</v>
    <v>a22k9c</v>
    <v>268435456</v>
    <v>1</v>
    <v>Powered by Refinitiv</v>
    <v>0</v>
    <v>STARBUCKS CORPORATION (XNAS:SBUX)</v>
    <v>2</v>
    <v>3</v>
    <v>Finance</v>
    <v>4</v>
    <v>115.48</v>
    <v>82.97</v>
    <v>0.96879999999999999</v>
    <v>1.1299999999999999</v>
    <v>0</v>
    <v>1.2279999999999999E-2</v>
    <v>0</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93.71</v>
    <v>Hotels &amp; Entertainment Services</v>
    <v>Stock</v>
    <v>45229.99343178203</v>
    <v>228</v>
    <v>92.72</v>
    <v>106694010000</v>
    <v>STARBUCKS CORPORATION</v>
    <v>STARBUCKS CORPORATION</v>
    <v>93.12</v>
    <v>32.609900000000003</v>
    <v>92.02</v>
    <v>93.15</v>
    <v>93.15</v>
    <v>1145400000</v>
    <v>SBUX</v>
    <v>STARBUCKS CORPORATION (XNAS:SBUX)</v>
    <v>7852862</v>
    <v>5556095</v>
    <v>1985</v>
  </rv>
  <rv s="2">
    <v>229</v>
  </rv>
  <rv s="0">
    <v>https://www.bing.com/financeapi/forcetrigger?t=a22n4c&amp;q=XNYS%3aSCHW&amp;form=skydnc</v>
    <v>Learn more on Bing</v>
  </rv>
  <rv s="1">
    <v>en-US</v>
    <v>a22n4c</v>
    <v>268435456</v>
    <v>1</v>
    <v>Powered by Refinitiv</v>
    <v>0</v>
    <v>THE CHARLES SCHWAB CORPORATION (XNYS:SCHW)</v>
    <v>2</v>
    <v>3</v>
    <v>Finance</v>
    <v>4</v>
    <v>86.63</v>
    <v>45</v>
    <v>0.94869999999999999</v>
    <v>0.64</v>
    <v>-3.5470000000000002E-3</v>
    <v>1.2768999999999999E-2</v>
    <v>-0.18</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51.11</v>
    <v>Investment Banking &amp; Investment Services</v>
    <v>Stock</v>
    <v>45229.986695046093</v>
    <v>231</v>
    <v>49.71</v>
    <v>92439695880</v>
    <v>THE CHARLES SCHWAB CORPORATION</v>
    <v>THE CHARLES SCHWAB CORPORATION</v>
    <v>50.72</v>
    <v>16.725300000000001</v>
    <v>50.12</v>
    <v>50.76</v>
    <v>50.57</v>
    <v>1821113000</v>
    <v>SCHW</v>
    <v>THE CHARLES SCHWAB CORPORATION (XNYS:SCHW)</v>
    <v>9291843</v>
    <v>10323121</v>
    <v>1986</v>
  </rv>
  <rv s="2">
    <v>232</v>
  </rv>
  <rv s="0">
    <v>https://www.bing.com/financeapi/forcetrigger?t=a22xk2&amp;q=XNYS%3aSHW&amp;form=skydnc</v>
    <v>Learn more on Bing</v>
  </rv>
  <rv s="1">
    <v>en-US</v>
    <v>a22xk2</v>
    <v>268435456</v>
    <v>1</v>
    <v>Powered by Refinitiv</v>
    <v>0</v>
    <v>THE SHERWIN-WILLIAMS COMPANY (XNYS:SHW)</v>
    <v>2</v>
    <v>3</v>
    <v>Finance</v>
    <v>5</v>
    <v>283.8</v>
    <v>205.43</v>
    <v>1.0820000000000001</v>
    <v>-0.61</v>
    <v>0</v>
    <v>-2.5840000000000004E-3</v>
    <v>0</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239.09</v>
    <v>Chemicals</v>
    <v>Stock</v>
    <v>45229.982651330465</v>
    <v>234</v>
    <v>232.06</v>
    <v>60259539262</v>
    <v>THE SHERWIN-WILLIAMS COMPANY</v>
    <v>THE SHERWIN-WILLIAMS COMPANY</v>
    <v>237.86</v>
    <v>25.289100000000001</v>
    <v>236.03</v>
    <v>235.42</v>
    <v>235.42</v>
    <v>255966100</v>
    <v>SHW</v>
    <v>THE SHERWIN-WILLIAMS COMPANY (XNYS:SHW)</v>
    <v>1920035</v>
    <v>1550648</v>
    <v>1884</v>
  </rv>
  <rv s="2">
    <v>235</v>
  </rv>
  <rv s="0">
    <v>https://www.bing.com/financeapi/forcetrigger?t=a2319c&amp;q=XNYS%3aSJM&amp;form=skydnc</v>
    <v>Learn more on Bing</v>
  </rv>
  <rv s="4">
    <v>en-US</v>
    <v>a2319c</v>
    <v>268435456</v>
    <v>1</v>
    <v>Powered by Refinitiv</v>
    <v>10</v>
    <v>THE J. M. SMUCKER COMPANY (XNYS:SJM)</v>
    <v>2</v>
    <v>11</v>
    <v>Finance</v>
    <v>5</v>
    <v>163.07</v>
    <v>110.49</v>
    <v>0.33169999999999999</v>
    <v>0.9</v>
    <v>-1.0647E-2</v>
    <v>7.9819999999999995E-3</v>
    <v>-1.21</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113.76</v>
    <v>Food &amp; Tobacco</v>
    <v>Stock</v>
    <v>45229.958333344533</v>
    <v>237</v>
    <v>112.18</v>
    <v>11608449665</v>
    <v>THE J. M. SMUCKER COMPANY</v>
    <v>THE J. M. SMUCKER COMPANY</v>
    <v>112.62</v>
    <v>112.75</v>
    <v>113.65</v>
    <v>112.44</v>
    <v>102142100</v>
    <v>SJM</v>
    <v>THE J. M. SMUCKER COMPANY (XNYS:SJM)</v>
    <v>1117135</v>
    <v>1273364</v>
    <v>1921</v>
  </rv>
  <rv s="2">
    <v>238</v>
  </rv>
  <rv s="0">
    <v>https://www.bing.com/financeapi/forcetrigger?t=a237gh&amp;q=XNYS%3aSNA&amp;form=skydnc</v>
    <v>Learn more on Bing</v>
  </rv>
  <rv s="1">
    <v>en-US</v>
    <v>a237gh</v>
    <v>268435456</v>
    <v>1</v>
    <v>Powered by Refinitiv</v>
    <v>0</v>
    <v>SNAP-ON INCORPORATED (XNYS:SNA)</v>
    <v>2</v>
    <v>3</v>
    <v>Finance</v>
    <v>5</v>
    <v>297.255</v>
    <v>215.55500000000001</v>
    <v>1.0562</v>
    <v>2.15</v>
    <v>0</v>
    <v>8.5199999999999998E-3</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256.58</v>
    <v>Machinery, Equipment &amp; Components</v>
    <v>Stock</v>
    <v>45229.958333356248</v>
    <v>240</v>
    <v>252.21</v>
    <v>13318500000</v>
    <v>SNAP-ON INCORPORATED</v>
    <v>SNAP-ON INCORPORATED</v>
    <v>254.07</v>
    <v>13.709300000000001</v>
    <v>252.34</v>
    <v>254.49</v>
    <v>254.49</v>
    <v>52779960</v>
    <v>SNA</v>
    <v>SNAP-ON INCORPORATED (XNYS:SNA)</v>
    <v>290831</v>
    <v>245936</v>
    <v>1930</v>
  </rv>
  <rv s="2">
    <v>241</v>
  </rv>
  <rv s="0">
    <v>https://www.bing.com/financeapi/forcetrigger?t=a23a5r&amp;q=XNYS%3aSO&amp;form=skydnc</v>
    <v>Learn more on Bing</v>
  </rv>
  <rv s="1">
    <v>en-US</v>
    <v>a23a5r</v>
    <v>268435456</v>
    <v>1</v>
    <v>Powered by Refinitiv</v>
    <v>0</v>
    <v>THE SOUTHERN COMPANY (XNYS:SO)</v>
    <v>2</v>
    <v>3</v>
    <v>Finance</v>
    <v>5</v>
    <v>75.8</v>
    <v>58.85</v>
    <v>0.5474</v>
    <v>0.26</v>
    <v>-2.6950000000000003E-3</v>
    <v>3.908E-3</v>
    <v>-0.18</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67.319999999999993</v>
    <v>Electrical Utilities &amp; IPPs</v>
    <v>Stock</v>
    <v>45229.978931122656</v>
    <v>243</v>
    <v>66.605000000000004</v>
    <v>72554060000</v>
    <v>THE SOUTHERN COMPANY</v>
    <v>THE SOUTHERN COMPANY</v>
    <v>66.86</v>
    <v>23.5456</v>
    <v>66.53</v>
    <v>66.790000000000006</v>
    <v>66.61</v>
    <v>1090547000</v>
    <v>SO</v>
    <v>THE SOUTHERN COMPANY (XNYS:SO)</v>
    <v>3945806</v>
    <v>4559803</v>
    <v>1945</v>
  </rv>
  <rv s="2">
    <v>244</v>
  </rv>
  <rv s="0">
    <v>https://www.bing.com/financeapi/forcetrigger?t=a23d6h&amp;q=XNYS%3aSPG&amp;form=skydnc</v>
    <v>Learn more on Bing</v>
  </rv>
  <rv s="1">
    <v>en-US</v>
    <v>a23d6h</v>
    <v>268435456</v>
    <v>1</v>
    <v>Powered by Refinitiv</v>
    <v>0</v>
    <v>SIMON PROPERTY GROUP, INC. (XNYS:SPG)</v>
    <v>2</v>
    <v>3</v>
    <v>Finance</v>
    <v>4</v>
    <v>133.08000000000001</v>
    <v>100.17</v>
    <v>1.6039000000000001</v>
    <v>0.75</v>
    <v>1.614E-3</v>
    <v>7.1740000000000007E-3</v>
    <v>0.17</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106.685</v>
    <v>Residential &amp; Commercial REIT</v>
    <v>Stock</v>
    <v>45229.993807383595</v>
    <v>246</v>
    <v>104.24</v>
    <v>34450782710</v>
    <v>SIMON PROPERTY GROUP, INC.</v>
    <v>SIMON PROPERTY GROUP, INC.</v>
    <v>105.57</v>
    <v>15.901400000000001</v>
    <v>104.54</v>
    <v>105.29</v>
    <v>105.5</v>
    <v>327199000</v>
    <v>SPG</v>
    <v>SIMON PROPERTY GROUP, INC. (XNYS:SPG)</v>
    <v>1457920</v>
    <v>1576867</v>
    <v>1998</v>
  </rv>
  <rv s="2">
    <v>247</v>
  </rv>
  <rv s="0">
    <v>https://www.bing.com/financeapi/forcetrigger?t=a23d9c&amp;q=XNYS%3aSPGI&amp;form=skydnc</v>
    <v>Learn more on Bing</v>
  </rv>
  <rv s="1">
    <v>en-US</v>
    <v>a23d9c</v>
    <v>268435456</v>
    <v>1</v>
    <v>Powered by Refinitiv</v>
    <v>0</v>
    <v>S&amp;P Global Inc. (XNYS:SPGI)</v>
    <v>2</v>
    <v>3</v>
    <v>Finance</v>
    <v>4</v>
    <v>428.65</v>
    <v>305.05</v>
    <v>1.1342000000000001</v>
    <v>2.58</v>
    <v>9.2730000000000004E-4</v>
    <v>7.5329999999999998E-3</v>
    <v>0.32</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346.83</v>
    <v>Professional &amp; Commercial Services</v>
    <v>Stock</v>
    <v>45229.985218657028</v>
    <v>249</v>
    <v>340.49</v>
    <v>109798092000</v>
    <v>S&amp;P Global Inc.</v>
    <v>S&amp;P Global Inc.</v>
    <v>344.8</v>
    <v>47.382300000000001</v>
    <v>342.48</v>
    <v>345.06</v>
    <v>345.39</v>
    <v>318200000</v>
    <v>SPGI</v>
    <v>S&amp;P Global Inc. (XNYS:SPGI)</v>
    <v>1546489</v>
    <v>1104007</v>
    <v>1925</v>
  </rv>
  <rv s="2">
    <v>250</v>
  </rv>
  <rv s="0">
    <v>https://www.bing.com/financeapi/forcetrigger?t=a23www&amp;q=XNYS%3aT&amp;form=skydnc</v>
    <v>Learn more on Bing</v>
  </rv>
  <rv s="4">
    <v>en-US</v>
    <v>a23www</v>
    <v>268435456</v>
    <v>1</v>
    <v>Powered by Refinitiv</v>
    <v>10</v>
    <v>AT&amp;T INC. (XNYS:T)</v>
    <v>2</v>
    <v>11</v>
    <v>Finance</v>
    <v>4</v>
    <v>21.12</v>
    <v>13.43</v>
    <v>0.56569999999999998</v>
    <v>0.44500000000000001</v>
    <v>0</v>
    <v>3.0026999999999998E-2</v>
    <v>0</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15.38</v>
    <v>Telecommunications Services</v>
    <v>Stock</v>
    <v>45229.985264652343</v>
    <v>252</v>
    <v>14.91</v>
    <v>109144750000</v>
    <v>AT&amp;T INC.</v>
    <v>AT&amp;T INC.</v>
    <v>14.95</v>
    <v>14.82</v>
    <v>15.265000000000001</v>
    <v>15.26</v>
    <v>7150000000</v>
    <v>T</v>
    <v>AT&amp;T INC. (XNYS:T)</v>
    <v>41831667</v>
    <v>41045003</v>
    <v>1983</v>
  </rv>
  <rv s="2">
    <v>253</v>
  </rv>
  <rv s="0">
    <v>https://www.bing.com/financeapi/forcetrigger?t=a246z2&amp;q=XNYS%3aTGT&amp;form=skydnc</v>
    <v>Learn more on Bing</v>
  </rv>
  <rv s="1">
    <v>en-US</v>
    <v>a246z2</v>
    <v>268435456</v>
    <v>1</v>
    <v>Powered by Refinitiv</v>
    <v>0</v>
    <v>TARGET CORPORATION (XNYS:TGT)</v>
    <v>2</v>
    <v>3</v>
    <v>Finance</v>
    <v>5</v>
    <v>181.7</v>
    <v>102.93</v>
    <v>1.0416000000000001</v>
    <v>1.44</v>
    <v>-1.472E-3</v>
    <v>1.3429E-2</v>
    <v>-0.16</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109.1</v>
    <v>Diversified Retail</v>
    <v>Stock</v>
    <v>45229.981335728909</v>
    <v>255</v>
    <v>106.6</v>
    <v>50162669685</v>
    <v>TARGET CORPORATION</v>
    <v>TARGET CORPORATION</v>
    <v>107.76</v>
    <v>14.710100000000001</v>
    <v>107.23</v>
    <v>108.67</v>
    <v>108.51</v>
    <v>461605500</v>
    <v>TGT</v>
    <v>TARGET CORPORATION (XNYS:TGT)</v>
    <v>3852436</v>
    <v>4655526</v>
    <v>1902</v>
  </rv>
  <rv s="2">
    <v>256</v>
  </rv>
  <rv s="0">
    <v>http://it.wikipedia.org/wiki/T._Rowe_Price</v>
    <v>Wikipedia</v>
  </rv>
  <rv s="7">
    <v>164</v>
    <v>258</v>
  </rv>
  <rv s="8">
    <v>18</v>
    <v>https://www.bing.com/th?id=AMMS_4c600be848f66590834841f27e6f786d&amp;qlt=95</v>
    <v>259</v>
    <v>0</v>
    <v>https://www.bing.com/images/search?form=xlimg&amp;q=t.+rowe+price</v>
    <v>Image of T. ROWE PRICE GROUP, INC.</v>
  </rv>
  <rv s="0">
    <v>https://www.bing.com/financeapi/forcetrigger?t=a24i3m&amp;q=XNAS%3aTROW&amp;form=skydnc</v>
    <v>Learn more on Bing</v>
  </rv>
  <rv s="9">
    <v>en-US</v>
    <v>a24i3m</v>
    <v>268435456</v>
    <v>1</v>
    <v>Powered by Refinitiv</v>
    <v>14</v>
    <v>T. ROWE PRICE GROUP, INC. (XNAS:TROW)</v>
    <v>16</v>
    <v>17</v>
    <v>Finance</v>
    <v>5</v>
    <v>134.63999999999999</v>
    <v>87.43</v>
    <v>1.3465</v>
    <v>1.63</v>
    <v>-5.7759999999999999E-3</v>
    <v>1.8440999999999999E-2</v>
    <v>-0.52</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90.78</v>
    <v>260</v>
    <v>Investment Banking &amp; Investment Services</v>
    <v>Stock</v>
    <v>45229.965878425784</v>
    <v>261</v>
    <v>88.55</v>
    <v>20191044902</v>
    <v>T. ROWE PRICE GROUP, INC.</v>
    <v>T. ROWE PRICE GROUP, INC.</v>
    <v>88.55</v>
    <v>12.6015</v>
    <v>88.39</v>
    <v>90.02</v>
    <v>89.5</v>
    <v>224295100</v>
    <v>TROW</v>
    <v>T. ROWE PRICE GROUP, INC. (XNAS:TROW)</v>
    <v>2038531</v>
    <v>1554540</v>
    <v>2000</v>
  </rv>
  <rv s="2">
    <v>262</v>
  </rv>
  <rv s="0">
    <v>https://www.bing.com/financeapi/forcetrigger?t=a24jvh&amp;q=XNAS%3aTSCO&amp;form=skydnc</v>
    <v>Learn more on Bing</v>
  </rv>
  <rv s="1">
    <v>en-US</v>
    <v>a24jvh</v>
    <v>268435456</v>
    <v>1</v>
    <v>Powered by Refinitiv</v>
    <v>0</v>
    <v>TRACTOR SUPPLY COMPANY (XNAS:TSCO)</v>
    <v>2</v>
    <v>3</v>
    <v>Finance</v>
    <v>5</v>
    <v>251.17</v>
    <v>185</v>
    <v>0.86099999999999999</v>
    <v>3.38</v>
    <v>2.6150000000000001E-4</v>
    <v>1.7996999999999999E-2</v>
    <v>0.05</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191.93</v>
    <v>Specialty Retailers</v>
    <v>Stock</v>
    <v>45229.956939432814</v>
    <v>264</v>
    <v>186.06</v>
    <v>20802982401</v>
    <v>TRACTOR SUPPLY COMPANY</v>
    <v>TRACTOR SUPPLY COMPANY</v>
    <v>189.66</v>
    <v>18.3367</v>
    <v>187.81</v>
    <v>191.19</v>
    <v>191.24</v>
    <v>108807900</v>
    <v>TSCO</v>
    <v>TRACTOR SUPPLY COMPANY (XNAS:TSCO)</v>
    <v>1347089</v>
    <v>1309685</v>
    <v>1982</v>
  </rv>
  <rv s="2">
    <v>265</v>
  </rv>
  <rv s="0">
    <v>https://www.bing.com/financeapi/forcetrigger?t=a24km7&amp;q=XNYS%3aTSN&amp;form=skydnc</v>
    <v>Learn more on Bing</v>
  </rv>
  <rv s="1">
    <v>en-US</v>
    <v>a24km7</v>
    <v>268435456</v>
    <v>1</v>
    <v>Powered by Refinitiv</v>
    <v>0</v>
    <v>TYSON FOODS, INC. (XNYS:TSN)</v>
    <v>2</v>
    <v>3</v>
    <v>Finance</v>
    <v>4</v>
    <v>69.069999999999993</v>
    <v>44.94</v>
    <v>0.82369999999999999</v>
    <v>0.65</v>
    <v>-6.9160000000000003E-3</v>
    <v>1.4248E-2</v>
    <v>-0.32</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46.44</v>
    <v>Food &amp; Tobacco</v>
    <v>Stock</v>
    <v>45229.991788622654</v>
    <v>267</v>
    <v>45.66</v>
    <v>16451775081</v>
    <v>TYSON FOODS, INC.</v>
    <v>TYSON FOODS, INC.</v>
    <v>45.99</v>
    <v>48.602800000000002</v>
    <v>45.62</v>
    <v>46.27</v>
    <v>45.95</v>
    <v>355560300</v>
    <v>TSN</v>
    <v>TYSON FOODS, INC. (XNYS:TSN)</v>
    <v>1945954</v>
    <v>2308286</v>
    <v>1986</v>
  </rv>
  <rv s="2">
    <v>268</v>
  </rv>
  <rv s="0">
    <v>https://www.bing.com/financeapi/forcetrigger?t=a24p1h&amp;q=XNAS%3aTXN&amp;form=skydnc</v>
    <v>Learn more on Bing</v>
  </rv>
  <rv s="1">
    <v>en-US</v>
    <v>a24p1h</v>
    <v>268435456</v>
    <v>1</v>
    <v>Powered by Refinitiv</v>
    <v>0</v>
    <v>TEXAS INSTRUMENTS INCORPORATED (XNAS:TXN)</v>
    <v>2</v>
    <v>3</v>
    <v>Finance</v>
    <v>4</v>
    <v>188.12</v>
    <v>139.47999999999999</v>
    <v>1.0028999999999999</v>
    <v>-1.32</v>
    <v>9.0390000000000002E-3</v>
    <v>-9.3080000000000003E-3</v>
    <v>1.27</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141.41</v>
    <v>Semiconductors &amp; Semiconductor Equipment</v>
    <v>Stock</v>
    <v>45229.98679819375</v>
    <v>270</v>
    <v>139.47999999999999</v>
    <v>129982200000</v>
    <v>TEXAS INSTRUMENTS INCORPORATED</v>
    <v>TEXAS INSTRUMENTS INCORPORATED</v>
    <v>140.87200000000001</v>
    <v>18.3904</v>
    <v>141.82</v>
    <v>140.5</v>
    <v>141.77000000000001</v>
    <v>908204100</v>
    <v>TXN</v>
    <v>TEXAS INSTRUMENTS INCORPORATED (XNAS:TXN)</v>
    <v>6640799</v>
    <v>4978266</v>
    <v>1938</v>
  </rv>
  <rv s="2">
    <v>271</v>
  </rv>
  <rv s="0">
    <v>https://www.bing.com/financeapi/forcetrigger?t=a24u6h&amp;q=XNAS%3aUFPI&amp;form=skydnc</v>
    <v>Learn more on Bing</v>
  </rv>
  <rv s="1">
    <v>en-US</v>
    <v>a24u6h</v>
    <v>268435456</v>
    <v>1</v>
    <v>Powered by Refinitiv</v>
    <v>0</v>
    <v>UFP INDUSTRIES, INC. (XNAS:UFPI)</v>
    <v>2</v>
    <v>3</v>
    <v>Finance</v>
    <v>5</v>
    <v>107.57</v>
    <v>66.165000000000006</v>
    <v>1.4690000000000001</v>
    <v>1.89</v>
    <v>0</v>
    <v>2.0045E-2</v>
    <v>0</v>
    <v>USD</v>
    <v>UFP Industries, Inc. is a holding company with subsidiaries throughout North America, Europe, Asia, and Australia that supply products primarily manufactured from wood, wood and non-wood composites, and other materials. The Company's segments include Retail, Packaging and Construction. Its Retail Solutions segment is comprised of business units, such as ProWood, Sunbelt, Deckorators and UFP-Edge. The Retail Solutions segment is focused on distinct product offerings, which are grouped by brands and business units. Its Packaging segment is comprised of business units, such as Structural Packaging, PalletOne, and Protective Packaging Solutions. Its Construction segment is comprised of business units, such as Factory-Built Housing, Site-Built Construction, Commercial Construction, and Concrete Forming. Its ProWood and Sunbelt business units manufacture and sell treated lumber products, including decking, fencing, lattice and similar products, as well as decorative and functional lawn and garden products.</v>
    <v>15500</v>
    <v>Nasdaq Stock Market</v>
    <v>XNAS</v>
    <v>XNAS</v>
    <v>2801 EAST BELTLINE NE, GRAND RAPIDS, MI, 49525 US</v>
    <v>96.53</v>
    <v>Paper &amp; Forest Products</v>
    <v>Stock</v>
    <v>45229.847227707811</v>
    <v>273</v>
    <v>94.88</v>
    <v>5950176661</v>
    <v>UFP INDUSTRIES, INC.</v>
    <v>UFP INDUSTRIES, INC.</v>
    <v>95.46</v>
    <v>10.3597</v>
    <v>94.29</v>
    <v>96.18</v>
    <v>96.18</v>
    <v>61865010</v>
    <v>UFPI</v>
    <v>UFP INDUSTRIES, INC. (XNAS:UFPI)</v>
    <v>312888</v>
    <v>312316</v>
    <v>1955</v>
  </rv>
  <rv s="2">
    <v>274</v>
  </rv>
  <rv s="0">
    <v>https://www.bing.com/financeapi/forcetrigger?t=a24xlh&amp;q=XNYS%3aUNH&amp;form=skydnc</v>
    <v>Learn more on Bing</v>
  </rv>
  <rv s="1">
    <v>en-US</v>
    <v>a24xlh</v>
    <v>268435456</v>
    <v>1</v>
    <v>Powered by Refinitiv</v>
    <v>0</v>
    <v>UNITEDHEALTH GROUP INCORPORATED (XNYS:UNH)</v>
    <v>2</v>
    <v>3</v>
    <v>Finance</v>
    <v>5</v>
    <v>558.1</v>
    <v>445.68</v>
    <v>0.6331</v>
    <v>5.33</v>
    <v>-1.2080000000000001E-3</v>
    <v>1.0159E-2</v>
    <v>-0.64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531.82000000000005</v>
    <v>Healthcare Providers &amp; Services</v>
    <v>Stock</v>
    <v>45229.976116411715</v>
    <v>276</v>
    <v>522.94000000000005</v>
    <v>490932439949</v>
    <v>UNITEDHEALTH GROUP INCORPORATED</v>
    <v>UNITEDHEALTH GROUP INCORPORATED</v>
    <v>525</v>
    <v>22.770299999999999</v>
    <v>524.66</v>
    <v>529.99</v>
    <v>529.35</v>
    <v>926305100</v>
    <v>UNH</v>
    <v>UNITEDHEALTH GROUP INCORPORATED (XNYS:UNH)</v>
    <v>2555487</v>
    <v>2839192</v>
    <v>2015</v>
  </rv>
  <rv s="2">
    <v>277</v>
  </rv>
  <rv s="0">
    <v>https://www.bing.com/financeapi/forcetrigger?t=a24xww&amp;q=XNYS%3aUNP&amp;form=skydnc</v>
    <v>Learn more on Bing</v>
  </rv>
  <rv s="1">
    <v>en-US</v>
    <v>a24xww</v>
    <v>268435456</v>
    <v>1</v>
    <v>Powered by Refinitiv</v>
    <v>0</v>
    <v>UNION PACIFIC CORPORATION (XNYS:UNP)</v>
    <v>2</v>
    <v>3</v>
    <v>Finance</v>
    <v>5</v>
    <v>240.47989999999999</v>
    <v>183.69</v>
    <v>1.1051</v>
    <v>4.08</v>
    <v>0</v>
    <v>2.0226000000000001E-2</v>
    <v>0</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31800</v>
    <v>New York Stock Exchange</v>
    <v>XNYS</v>
    <v>XNYS</v>
    <v>1400 Douglas Street, OMAHA, NE, 68179 US</v>
    <v>207.03989999999999</v>
    <v>Freight &amp; Logistics Services</v>
    <v>Stock</v>
    <v>45229.958333333336</v>
    <v>279</v>
    <v>202.41</v>
    <v>125455165500</v>
    <v>UNION PACIFIC CORPORATION</v>
    <v>UNION PACIFIC CORPORATION</v>
    <v>203.24</v>
    <v>19.369700000000002</v>
    <v>201.72</v>
    <v>205.8</v>
    <v>205.8</v>
    <v>609597500</v>
    <v>UNP</v>
    <v>UNION PACIFIC CORPORATION (XNYS:UNP)</v>
    <v>2230116</v>
    <v>2527952</v>
    <v>1969</v>
  </rv>
  <rv s="2">
    <v>280</v>
  </rv>
  <rv s="0">
    <v>https://www.bing.com/financeapi/forcetrigger?t=a24ynm&amp;q=XNYS%3aUPS&amp;form=skydnc</v>
    <v>Learn more on Bing</v>
  </rv>
  <rv s="1">
    <v>en-US</v>
    <v>a24ynm</v>
    <v>268435456</v>
    <v>1</v>
    <v>Powered by Refinitiv</v>
    <v>0</v>
    <v>UNITED PARCEL SERVICE, INC. (XNYS:UPS)</v>
    <v>2</v>
    <v>3</v>
    <v>Finance</v>
    <v>5</v>
    <v>197.8</v>
    <v>133.68</v>
    <v>1.1157999999999999</v>
    <v>3.95</v>
    <v>-6.485000000000001E-4</v>
    <v>2.9296000000000003E-2</v>
    <v>-0.09</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139.22999999999999</v>
    <v>Freight &amp; Logistics Services</v>
    <v>Stock</v>
    <v>45229.982646087497</v>
    <v>282</v>
    <v>134.31</v>
    <v>118580557122</v>
    <v>UNITED PARCEL SERVICE, INC.</v>
    <v>UNITED PARCEL SERVICE, INC.</v>
    <v>135.91</v>
    <v>13.6463</v>
    <v>134.83000000000001</v>
    <v>138.78</v>
    <v>138.69</v>
    <v>854449900</v>
    <v>UPS</v>
    <v>UNITED PARCEL SERVICE, INC. (XNYS:UPS)</v>
    <v>5662384</v>
    <v>3672070</v>
    <v>1999</v>
  </rv>
  <rv s="2">
    <v>283</v>
  </rv>
  <rv s="0">
    <v>https://www.bing.com/financeapi/forcetrigger?t=a256cw&amp;q=XNYS%3aV&amp;form=skydnc</v>
    <v>Learn more on Bing</v>
  </rv>
  <rv s="1">
    <v>en-US</v>
    <v>a256cw</v>
    <v>268435456</v>
    <v>1</v>
    <v>Powered by Refinitiv</v>
    <v>0</v>
    <v>VISA INC. (XNYS:V)</v>
    <v>2</v>
    <v>3</v>
    <v>Finance</v>
    <v>4</v>
    <v>250.06</v>
    <v>193.32499999999999</v>
    <v>0.94399999999999995</v>
    <v>3.83</v>
    <v>-1.9740000000000001E-3</v>
    <v>1.6705000000000001E-2</v>
    <v>-0.46</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233.38</v>
    <v>Software &amp; IT Services</v>
    <v>Stock</v>
    <v>45229.98493570547</v>
    <v>285</v>
    <v>230.03</v>
    <v>471700926900</v>
    <v>VISA INC.</v>
    <v>VISA INC.</v>
    <v>232.19</v>
    <v>27.656199999999998</v>
    <v>229.27</v>
    <v>233.1</v>
    <v>232.62</v>
    <v>2023599000</v>
    <v>V</v>
    <v>VISA INC. (XNYS:V)</v>
    <v>5170006</v>
    <v>5900149</v>
    <v>2007</v>
  </rv>
  <rv s="2">
    <v>286</v>
  </rv>
  <rv s="0">
    <v>https://www.bing.com/financeapi/forcetrigger?t=a25obh&amp;q=XNYS%3aVZ&amp;form=skydnc</v>
    <v>Learn more on Bing</v>
  </rv>
  <rv s="1">
    <v>en-US</v>
    <v>a25obh</v>
    <v>268435456</v>
    <v>1</v>
    <v>Powered by Refinitiv</v>
    <v>0</v>
    <v>VERIZON COMMUNICATIONS INC. (XNYS:VZ)</v>
    <v>2</v>
    <v>3</v>
    <v>Finance</v>
    <v>4</v>
    <v>42.578000000000003</v>
    <v>30.135000000000002</v>
    <v>0.37490000000000001</v>
    <v>1.18</v>
    <v>0</v>
    <v>3.5286999999999999E-2</v>
    <v>0</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34.799999999999997</v>
    <v>Telecommunications Services</v>
    <v>Stock</v>
    <v>45229.991897210159</v>
    <v>288</v>
    <v>33.840000000000003</v>
    <v>145546011240</v>
    <v>VERIZON COMMUNICATIONS INC.</v>
    <v>VERIZON COMMUNICATIONS INC.</v>
    <v>33.840000000000003</v>
    <v>6.7393999999999998</v>
    <v>33.44</v>
    <v>34.619999999999997</v>
    <v>34.619999999999997</v>
    <v>4204102000</v>
    <v>VZ</v>
    <v>VERIZON COMMUNICATIONS INC. (XNYS:VZ)</v>
    <v>31495925</v>
    <v>25010730</v>
    <v>1983</v>
  </rv>
  <rv s="2">
    <v>289</v>
  </rv>
  <rv s="0">
    <v>https://www.bing.com/financeapi/forcetrigger?t=a25xjc&amp;q=XNYS%3aWM&amp;form=skydnc</v>
    <v>Learn more on Bing</v>
  </rv>
  <rv s="1">
    <v>en-US</v>
    <v>a25xjc</v>
    <v>268435456</v>
    <v>1</v>
    <v>Powered by Refinitiv</v>
    <v>0</v>
    <v>WASTE MANAGEMENT, INC. (XNYS:WM)</v>
    <v>2</v>
    <v>3</v>
    <v>Finance</v>
    <v>4</v>
    <v>173.71</v>
    <v>148.31</v>
    <v>0.71389999999999998</v>
    <v>1.355</v>
    <v>0</v>
    <v>8.3960000000000007E-3</v>
    <v>0</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163.55000000000001</v>
    <v>Professional &amp; Commercial Services</v>
    <v>Stock</v>
    <v>45229.985751503904</v>
    <v>291</v>
    <v>161.6</v>
    <v>65545654719</v>
    <v>WASTE MANAGEMENT, INC.</v>
    <v>WASTE MANAGEMENT, INC.</v>
    <v>161.9</v>
    <v>28.522500000000001</v>
    <v>161.38</v>
    <v>162.73500000000001</v>
    <v>162.75</v>
    <v>402775400</v>
    <v>WM</v>
    <v>WASTE MANAGEMENT, INC. (XNYS:WM)</v>
    <v>1855258</v>
    <v>1605559</v>
    <v>1995</v>
  </rv>
  <rv s="2">
    <v>292</v>
  </rv>
  <rv s="0">
    <v>https://www.bing.com/financeapi/forcetrigger?t=a25ya2&amp;q=XNYS%3aWMT&amp;form=skydnc</v>
    <v>Learn more on Bing</v>
  </rv>
  <rv s="1">
    <v>en-US</v>
    <v>a25ya2</v>
    <v>268435456</v>
    <v>1</v>
    <v>Powered by Refinitiv</v>
    <v>0</v>
    <v>WALMART INC. (XNYS:WMT)</v>
    <v>2</v>
    <v>3</v>
    <v>Finance</v>
    <v>4</v>
    <v>165.84989999999999</v>
    <v>136.09</v>
    <v>0.53059999999999996</v>
    <v>1.89</v>
    <v>-1.1659999999999999E-3</v>
    <v>1.1727000000000001E-2</v>
    <v>-0.19</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163.26</v>
    <v>Food &amp; Drug Retailing</v>
    <v>Stock</v>
    <v>45229.992635705472</v>
    <v>294</v>
    <v>160.785</v>
    <v>438886425840</v>
    <v>WALMART INC.</v>
    <v>WALMART INC.</v>
    <v>161.46</v>
    <v>31.0366</v>
    <v>161.16999999999999</v>
    <v>163.06</v>
    <v>162.83000000000001</v>
    <v>2691564000</v>
    <v>WMT</v>
    <v>WALMART INC. (XNYS:WMT)</v>
    <v>4217854</v>
    <v>5176684</v>
    <v>1969</v>
  </rv>
  <rv s="2">
    <v>295</v>
  </rv>
  <rv s="0">
    <v>https://www.bing.com/financeapi/forcetrigger?t=a269ec&amp;q=XNYS%3aXOM&amp;form=skydnc</v>
    <v>Learn more on Bing</v>
  </rv>
  <rv s="1">
    <v>en-US</v>
    <v>a269ec</v>
    <v>268435456</v>
    <v>1</v>
    <v>Powered by Refinitiv</v>
    <v>0</v>
    <v>EXXON MOBIL CORPORATION (XNYS:XOM)</v>
    <v>2</v>
    <v>3</v>
    <v>Finance</v>
    <v>4</v>
    <v>120.7</v>
    <v>98.02</v>
    <v>1.0619000000000001</v>
    <v>0.28000000000000003</v>
    <v>-1.039E-3</v>
    <v>2.653E-3</v>
    <v>-0.11</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106.42</v>
    <v>Oil &amp; Gas</v>
    <v>Stock</v>
    <v>45229.992994872657</v>
    <v>297</v>
    <v>105.2122</v>
    <v>419395611940</v>
    <v>EXXON MOBIL CORPORATION</v>
    <v>EXXON MOBIL CORPORATION</v>
    <v>105.74</v>
    <v>10.501300000000001</v>
    <v>105.55</v>
    <v>105.83</v>
    <v>105.77</v>
    <v>3962918000</v>
    <v>XOM</v>
    <v>EXXON MOBIL CORPORATION (XNYS:XOM)</v>
    <v>19373150</v>
    <v>21404324</v>
    <v>1882</v>
  </rv>
  <rv s="2">
    <v>298</v>
  </rv>
  <rv s="0">
    <v>https://www.bing.com/financeapi/forcetrigger?t=a26hyc&amp;q=XNYS%3aZTS&amp;form=skydnc</v>
    <v>Learn more on Bing</v>
  </rv>
  <rv s="1">
    <v>en-US</v>
    <v>a26hyc</v>
    <v>268435456</v>
    <v>1</v>
    <v>Powered by Refinitiv</v>
    <v>0</v>
    <v>ZOETIS INC. (XNYS:ZTS)</v>
    <v>2</v>
    <v>3</v>
    <v>Finance</v>
    <v>5</v>
    <v>194.99</v>
    <v>124.14830000000001</v>
    <v>0.82930000000000004</v>
    <v>0.97</v>
    <v>1.4967999999999999E-2</v>
    <v>6.2170000000000003E-3</v>
    <v>2.35</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158.41300000000001</v>
    <v>Pharmaceuticals</v>
    <v>Stock</v>
    <v>45229.958333356248</v>
    <v>300</v>
    <v>153.52000000000001</v>
    <v>72269753300</v>
    <v>ZOETIS INC.</v>
    <v>ZOETIS INC.</v>
    <v>157.13</v>
    <v>32.811300000000003</v>
    <v>156.03</v>
    <v>157</v>
    <v>159.35</v>
    <v>460316900</v>
    <v>ZTS</v>
    <v>ZOETIS INC. (XNYS:ZTS)</v>
    <v>2756158</v>
    <v>1535552</v>
    <v>2012</v>
  </rv>
  <rv s="2">
    <v>301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colOffset" t="i"/>
    <k n="errorType" t="i"/>
    <k n="rwOffset" t="i"/>
    <k n="subType" t="i"/>
  </s>
  <s t="_error">
    <k n="errorType" t="i"/>
    <k n="propagated" t="b"/>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2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1</v>
      <v>1</v>
      <v>1</v>
    </spb>
    <spb s="6">
      <v>1</v>
      <v>2</v>
      <v>1</v>
      <v>3</v>
      <v>1</v>
      <v>1</v>
      <v>1</v>
      <v>4</v>
      <v>5</v>
      <v>6</v>
      <v>1</v>
      <v>1</v>
      <v>5</v>
      <v>1</v>
      <v>4</v>
      <v>7</v>
      <v>9</v>
      <v>1</v>
      <v>1</v>
      <v>5</v>
    </spb>
    <spb s="7">
      <v>at close</v>
      <v>from previous close</v>
      <v>Source: Nasdaq</v>
      <v>from previous close</v>
      <v>GMT</v>
      <v>Delayed 15 minutes</v>
      <v>from close</v>
      <v>from close</v>
    </spb>
    <spb s="0">
      <v>2</v>
      <v>Name</v>
      <v>LearnMoreOnLink</v>
    </spb>
    <spb s="8">
      <v>1</v>
      <v>2</v>
      <v>1</v>
      <v>3</v>
      <v>1</v>
      <v>1</v>
      <v>1</v>
      <v>4</v>
      <v>4</v>
      <v>5</v>
      <v>6</v>
      <v>1</v>
      <v>1</v>
      <v>1</v>
      <v>4</v>
      <v>7</v>
      <v>8</v>
      <v>9</v>
      <v>4</v>
      <v>1</v>
      <v>1</v>
      <v>5</v>
    </spb>
    <spb s="3">
      <v>1</v>
      <v>2</v>
      <v>2</v>
      <v>1</v>
      <v>3</v>
      <v>1</v>
      <v>1</v>
      <v>1</v>
      <v>4</v>
      <v>4</v>
      <v>5</v>
      <v>10</v>
      <v>1</v>
      <v>1</v>
      <v>1</v>
      <v>4</v>
      <v>7</v>
      <v>8</v>
      <v>9</v>
      <v>4</v>
      <v>1</v>
      <v>1</v>
      <v>5</v>
    </spb>
    <spb s="3">
      <v>1</v>
      <v>2</v>
      <v>2</v>
      <v>1</v>
      <v>3</v>
      <v>1</v>
      <v>1</v>
      <v>1</v>
      <v>4</v>
      <v>4</v>
      <v>5</v>
      <v>11</v>
      <v>1</v>
      <v>1</v>
      <v>1</v>
      <v>4</v>
      <v>7</v>
      <v>8</v>
      <v>9</v>
      <v>4</v>
      <v>1</v>
      <v>1</v>
      <v>5</v>
    </spb>
    <spb s="0">
      <v>3</v>
      <v>Name</v>
      <v>LearnMoreOnLink</v>
    </spb>
    <spb s="9">
      <v>0</v>
      <v>0</v>
    </spb>
    <spb s="10">
      <v>15</v>
      <v>1</v>
      <v>1</v>
      <v>1</v>
      <v>1</v>
    </spb>
    <spb s="11">
      <v>1</v>
      <v>2</v>
      <v>2</v>
      <v>1</v>
      <v>3</v>
      <v>1</v>
      <v>12</v>
      <v>1</v>
      <v>1</v>
      <v>4</v>
      <v>4</v>
      <v>5</v>
      <v>6</v>
      <v>1</v>
      <v>1</v>
      <v>1</v>
      <v>4</v>
      <v>7</v>
      <v>8</v>
      <v>9</v>
      <v>4</v>
      <v>1</v>
      <v>1</v>
      <v>5</v>
    </spb>
    <spb s="12">
      <v>Powered by Refinitiv</v>
    </spb>
    <spb s="0">
      <v>4</v>
      <v>Name</v>
      <v>LearnMoreOnLink</v>
    </spb>
    <spb s="13">
      <v>1</v>
      <v>2</v>
      <v>1</v>
      <v>3</v>
      <v>1</v>
      <v>12</v>
      <v>1</v>
      <v>1</v>
      <v>4</v>
      <v>4</v>
      <v>5</v>
      <v>6</v>
      <v>1</v>
      <v>1</v>
      <v>1</v>
      <v>4</v>
      <v>7</v>
      <v>8</v>
      <v>9</v>
      <v>4</v>
      <v>1</v>
      <v>1</v>
      <v>5</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Sty dxfid="1">
      <rpv i="0">_-[$£-en-GB]* #,##0_-;-[$£-en-GB]* #,##0_-;_-[$£-en-GB]* "-"_-;_-@_-</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96" totalsRowShown="0" headerRowDxfId="24">
  <autoFilter ref="A1:W96" xr:uid="{66D2B856-772C-4FD6-B77E-AB52C78A90D5}"/>
  <sortState xmlns:xlrd2="http://schemas.microsoft.com/office/spreadsheetml/2017/richdata2" ref="A2:W96">
    <sortCondition ref="B1:B96"/>
  </sortState>
  <tableColumns count="23">
    <tableColumn id="2" xr3:uid="{E54267A8-1274-4CB8-9364-B6AFEFAB730B}" name="DataField"/>
    <tableColumn id="8" xr3:uid="{3D67C510-B7A6-4B83-B3F5-EA69DE0AE262}" name="Ticker" dataDxfId="23">
      <calculatedColumnFormula array="1">_FV(Table22[[#This Row],[DataField]],"Ticker symbol",TRUE)</calculatedColumnFormula>
    </tableColumn>
    <tableColumn id="17" xr3:uid="{B8B9692B-FAE7-42D8-9DC1-D599A6091D24}" name="Type" dataDxfId="22"/>
    <tableColumn id="12" xr3:uid="{C6D8233A-5D82-4178-AA78-3E954721BC49}" name="Analysis" dataDxfId="21"/>
    <tableColumn id="19" xr3:uid="{2986F2F1-93E9-472F-B90D-92A34E3DF2BE}" name="Category" dataDxfId="20"/>
    <tableColumn id="3" xr3:uid="{8FEFC1D9-4D79-4B6F-8B2E-9D3DCEBAB8CF}" name="500" dataDxfId="19"/>
    <tableColumn id="1" xr3:uid="{67DC3C51-0B74-4A06-BE49-228B9D113448}" name="FY" dataDxfId="18"/>
    <tableColumn id="16" xr3:uid="{839B34CB-EBB7-4183-8EEC-7C3AB369B120}" name="Market_x000a_Price" dataDxfId="17">
      <calculatedColumnFormula array="1">_FV(Table22[[#This Row],[DataField]],"Price",TRUE)</calculatedColumnFormula>
    </tableColumn>
    <tableColumn id="6" xr3:uid="{15618F4E-F1A2-4BDA-87AE-31221A50E59D}" name="52 Week_x000a_Low" dataDxfId="16">
      <calculatedColumnFormula array="1">_FV(Table22[[#This Row],[DataField]],"52 week low",TRUE)</calculatedColumnFormula>
    </tableColumn>
    <tableColumn id="11" xr3:uid="{B9725F72-31B4-4341-8B45-9B93781D6E1E}" name="52 Week_x000a_High" dataDxfId="15">
      <calculatedColumnFormula array="1">_FV(Table22[[#This Row],[DataField]],"52 week high",TRUE)</calculatedColumnFormula>
    </tableColumn>
    <tableColumn id="5" xr3:uid="{C927092D-CF71-4FC4-A52F-C9A3D12DD178}" name="DivInc" dataDxfId="14" dataCellStyle="Percent"/>
    <tableColumn id="9" xr3:uid="{9B5E71DF-2ECB-4815-96A2-A7044F1D9125}" name="FwdDiv" dataDxfId="13"/>
    <tableColumn id="18" xr3:uid="{69ADC090-DE70-478C-99BA-312D9E9B25B1}" name="DivYield" dataDxfId="12" dataCellStyle="Percent">
      <calculatedColumnFormula>Table22[[#This Row],[FwdDiv]]/Table22[[#This Row],[Market
Price]]</calculatedColumnFormula>
    </tableColumn>
    <tableColumn id="20" xr3:uid="{B4C7F86C-DDE9-4A57-81E7-7A92A96FBA07}" name="DivGro_x000a_10Y" dataDxfId="11" dataCellStyle="Percent"/>
    <tableColumn id="14" xr3:uid="{C45FC7C7-5CC7-4A96-A98A-BD0AE25155A0}" name="DivGro_x000a_Last" dataDxfId="10" dataCellStyle="Percent"/>
    <tableColumn id="23" xr3:uid="{8B320389-2FD1-4E72-A9EC-E4EEA41F09B1}" name="DYT" dataDxfId="9" dataCellStyle="Percent"/>
    <tableColumn id="10" xr3:uid="{689400AC-E077-44EF-9CD5-52FFF6BBA754}" name="DVT" dataDxfId="8" dataCellStyle="Percent"/>
    <tableColumn id="24" xr3:uid="{37C9CB9F-7798-485B-8585-4D8A69356151}" name="DYPrice" dataDxfId="7" dataCellStyle="Percent">
      <calculatedColumnFormula>Table22[[#This Row],[FwdDiv]]/Table22[[#This Row],[DYT]]</calculatedColumnFormula>
    </tableColumn>
    <tableColumn id="13" xr3:uid="{B2DAFC53-A6F7-4EBF-8E80-5DEA3542B6A3}" name="DVPrice" dataDxfId="6" dataCellStyle="Percent">
      <calculatedColumnFormula>Table22[[#This Row],[FwdDiv]]/Table22[[#This Row],[DVT]]</calculatedColumnFormula>
    </tableColumn>
    <tableColumn id="22" xr3:uid="{8D1D17C0-D12F-40A2-A51E-E3C306E65496}" name="Mstar_x000a_Price" dataDxfId="5" dataCellStyle="Currency"/>
    <tableColumn id="7" xr3:uid="{B6455EBA-D209-4DB2-A787-CCB7F8447FA4}" name="Rating" dataDxfId="4">
      <calculatedColumnFormula>IF(Table22[[#This Row],[Market
Price]] &lt; Table22[[#This Row],[DVPrice]], "ALERT", IF(Table22[[#This Row],[Market
Price]] &lt; Table22[[#This Row],[DYPrice]], "WATCH", "HOLD"))</calculatedColumnFormula>
    </tableColumn>
    <tableColumn id="4" xr3:uid="{EF5CE948-5330-4FBE-A118-9B2FCEB69750}" name="Own" dataDxfId="3"/>
    <tableColumn id="15" xr3:uid="{7BE3147C-A5D7-495C-8A55-02B33D233FA6}" name="Spread" dataDxfId="2"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96"/>
  <sheetViews>
    <sheetView tabSelected="1" workbookViewId="0">
      <pane ySplit="1" topLeftCell="A2" activePane="bottomLeft" state="frozen"/>
      <selection pane="bottomLeft" activeCell="S41" sqref="S41"/>
    </sheetView>
  </sheetViews>
  <sheetFormatPr defaultColWidth="8.85546875" defaultRowHeight="15" x14ac:dyDescent="0.25"/>
  <cols>
    <col min="1" max="1" width="55.28515625" bestFit="1" customWidth="1"/>
    <col min="2" max="2" width="8.42578125" bestFit="1" customWidth="1"/>
    <col min="3" max="3" width="8.42578125" customWidth="1"/>
    <col min="4" max="4" width="10.42578125" bestFit="1" customWidth="1"/>
    <col min="5" max="5" width="17.7109375" bestFit="1" customWidth="1"/>
    <col min="6" max="6" width="6.28515625" bestFit="1" customWidth="1"/>
    <col min="7" max="7" width="6.42578125" bestFit="1" customWidth="1"/>
    <col min="8" max="8" width="9.140625" bestFit="1" customWidth="1"/>
    <col min="9" max="10" width="9.140625" customWidth="1"/>
    <col min="11" max="11" width="8.7109375" bestFit="1" customWidth="1"/>
    <col min="12" max="12" width="9.85546875" bestFit="1" customWidth="1"/>
    <col min="13" max="13" width="11" customWidth="1"/>
    <col min="14" max="14" width="9.42578125" bestFit="1" customWidth="1"/>
    <col min="15" max="16" width="9.42578125" customWidth="1"/>
    <col min="17" max="18" width="10.140625" bestFit="1" customWidth="1"/>
    <col min="19" max="19" width="10.28515625" bestFit="1" customWidth="1"/>
    <col min="20" max="20" width="8.85546875" bestFit="1" customWidth="1"/>
    <col min="21" max="21" width="9.7109375" bestFit="1" customWidth="1"/>
    <col min="23" max="23" width="11" bestFit="1" customWidth="1"/>
  </cols>
  <sheetData>
    <row r="1" spans="1:23" ht="32.25" customHeight="1" x14ac:dyDescent="0.25">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72</v>
      </c>
      <c r="S1" s="7" t="s">
        <v>73</v>
      </c>
      <c r="T1" s="7" t="s">
        <v>17</v>
      </c>
      <c r="U1" s="9" t="s">
        <v>18</v>
      </c>
      <c r="V1" s="12" t="s">
        <v>19</v>
      </c>
      <c r="W1" s="7" t="s">
        <v>92</v>
      </c>
    </row>
    <row r="2" spans="1:23" x14ac:dyDescent="0.25">
      <c r="A2" t="e" vm="1">
        <v>#VALUE!</v>
      </c>
      <c r="B2" s="1" t="str" cm="1">
        <f t="array" ref="B2">_FV(Table22[[#This Row],[DataField]],"Ticker symbol",TRUE)</f>
        <v>AAPL</v>
      </c>
      <c r="C2" s="1" t="s">
        <v>20</v>
      </c>
      <c r="D2" s="3">
        <v>45049</v>
      </c>
      <c r="E2" s="1" t="s">
        <v>53</v>
      </c>
      <c r="F2" s="1" t="s">
        <v>21</v>
      </c>
      <c r="G2" s="1" t="s">
        <v>33</v>
      </c>
      <c r="H2" s="2" cm="1">
        <f t="array" ref="H2">_FV(Table22[[#This Row],[DataField]],"Price",TRUE)</f>
        <v>170.29</v>
      </c>
      <c r="I2" s="2" cm="1">
        <f t="array" ref="I2">_FV(Table22[[#This Row],[DataField]],"52 week low",TRUE)</f>
        <v>124.17</v>
      </c>
      <c r="J2" s="2" cm="1">
        <f t="array" ref="J2">_FV(Table22[[#This Row],[DataField]],"52 week high",TRUE)</f>
        <v>198.23</v>
      </c>
      <c r="K2" s="15" t="s">
        <v>37</v>
      </c>
      <c r="L2" s="2">
        <v>0.96</v>
      </c>
      <c r="M2" s="16">
        <f>Table22[[#This Row],[FwdDiv]]/Table22[[#This Row],[Market
Price]]</f>
        <v>5.6374420106876507E-3</v>
      </c>
      <c r="N2" s="16">
        <v>0.09</v>
      </c>
      <c r="O2" s="16">
        <v>4.2999999999999997E-2</v>
      </c>
      <c r="P2" s="16">
        <v>6.0000000000000001E-3</v>
      </c>
      <c r="Q2" s="16">
        <v>7.0000000000000001E-3</v>
      </c>
      <c r="R2" s="10">
        <f>Table22[[#This Row],[FwdDiv]]/Table22[[#This Row],[DYT]]</f>
        <v>160</v>
      </c>
      <c r="S2" s="10">
        <f>Table22[[#This Row],[FwdDiv]]/Table22[[#This Row],[DVT]]</f>
        <v>137.14285714285714</v>
      </c>
      <c r="T2" s="11">
        <v>150</v>
      </c>
      <c r="U2" t="str">
        <f>IF(Table22[[#This Row],[Market
Price]] &lt; Table22[[#This Row],[DVPrice]], "ALERT", IF(Table22[[#This Row],[Market
Price]] &lt; Table22[[#This Row],[DYPrice]], "WATCH", "HOLD"))</f>
        <v>HOLD</v>
      </c>
      <c r="V2" s="13" t="s">
        <v>21</v>
      </c>
      <c r="W2" s="14">
        <f>(Table22[[#This Row],[DVPrice]]-Table22[[#This Row],[Market
Price]])/Table22[[#This Row],[DVPrice]]</f>
        <v>-0.24169791666666665</v>
      </c>
    </row>
    <row r="3" spans="1:23" x14ac:dyDescent="0.25">
      <c r="A3" t="e" vm="2">
        <v>#VALUE!</v>
      </c>
      <c r="B3" s="1" t="str" cm="1">
        <f t="array" ref="B3">_FV(Table22[[#This Row],[DataField]],"Ticker symbol",TRUE)</f>
        <v>ABBV</v>
      </c>
      <c r="C3" s="1" t="s">
        <v>20</v>
      </c>
      <c r="D3" s="3">
        <v>45074</v>
      </c>
      <c r="E3" s="1" t="s">
        <v>61</v>
      </c>
      <c r="F3" s="1" t="s">
        <v>21</v>
      </c>
      <c r="G3" s="1" t="s">
        <v>31</v>
      </c>
      <c r="H3" s="2" cm="1">
        <f t="array" ref="H3">_FV(Table22[[#This Row],[DataField]],"Price",TRUE)</f>
        <v>141.9</v>
      </c>
      <c r="I3" s="2" cm="1">
        <f t="array" ref="I3">_FV(Table22[[#This Row],[DataField]],"52 week low",TRUE)</f>
        <v>130.96010000000001</v>
      </c>
      <c r="J3" s="2" cm="1">
        <f t="array" ref="J3">_FV(Table22[[#This Row],[DataField]],"52 week high",TRUE)</f>
        <v>168.11</v>
      </c>
      <c r="K3" s="15" t="s">
        <v>39</v>
      </c>
      <c r="L3" s="2">
        <v>5.92</v>
      </c>
      <c r="M3" s="16">
        <f>Table22[[#This Row],[FwdDiv]]/Table22[[#This Row],[Market
Price]]</f>
        <v>4.1719520789288228E-2</v>
      </c>
      <c r="N3" s="16">
        <v>0.13</v>
      </c>
      <c r="O3" s="16">
        <v>0.05</v>
      </c>
      <c r="P3" s="16">
        <v>0.04</v>
      </c>
      <c r="Q3" s="16">
        <v>4.4999999999999998E-2</v>
      </c>
      <c r="R3" s="10">
        <f>Table22[[#This Row],[FwdDiv]]/Table22[[#This Row],[DYT]]</f>
        <v>148</v>
      </c>
      <c r="S3" s="10">
        <f>Table22[[#This Row],[FwdDiv]]/Table22[[#This Row],[DVT]]</f>
        <v>131.55555555555557</v>
      </c>
      <c r="T3" s="11">
        <v>120</v>
      </c>
      <c r="U3" t="str">
        <f>IF(Table22[[#This Row],[Market
Price]] &lt; Table22[[#This Row],[DVPrice]], "ALERT", IF(Table22[[#This Row],[Market
Price]] &lt; Table22[[#This Row],[DYPrice]], "WATCH", "HOLD"))</f>
        <v>WATCH</v>
      </c>
      <c r="V3" s="13" t="s">
        <v>27</v>
      </c>
      <c r="W3" s="14">
        <f>(Table22[[#This Row],[DVPrice]]-Table22[[#This Row],[Market
Price]])/Table22[[#This Row],[DVPrice]]</f>
        <v>-7.8631756756756668E-2</v>
      </c>
    </row>
    <row r="4" spans="1:23" x14ac:dyDescent="0.25">
      <c r="A4" t="e" vm="3">
        <v>#VALUE!</v>
      </c>
      <c r="B4" s="1" t="str" cm="1">
        <f t="array" ref="B4">_FV(Table22[[#This Row],[DataField]],"Ticker symbol",TRUE)</f>
        <v>ADP</v>
      </c>
      <c r="C4" s="1" t="s">
        <v>20</v>
      </c>
      <c r="D4" s="3">
        <v>45126</v>
      </c>
      <c r="E4" s="1" t="s">
        <v>89</v>
      </c>
      <c r="F4" s="1" t="s">
        <v>21</v>
      </c>
      <c r="G4" s="1" t="s">
        <v>35</v>
      </c>
      <c r="H4" s="2" cm="1">
        <f t="array" ref="H4">_FV(Table22[[#This Row],[DataField]],"Price",TRUE)</f>
        <v>216.08</v>
      </c>
      <c r="I4" s="2" cm="1">
        <f t="array" ref="I4">_FV(Table22[[#This Row],[DataField]],"52 week low",TRUE)</f>
        <v>201.46</v>
      </c>
      <c r="J4" s="2" cm="1">
        <f t="array" ref="J4">_FV(Table22[[#This Row],[DataField]],"52 week high",TRUE)</f>
        <v>274.92</v>
      </c>
      <c r="K4" s="15" t="s">
        <v>31</v>
      </c>
      <c r="L4" s="2">
        <v>5</v>
      </c>
      <c r="M4" s="16">
        <f>Table22[[#This Row],[FwdDiv]]/Table22[[#This Row],[Market
Price]]</f>
        <v>2.3139577934098481E-2</v>
      </c>
      <c r="N4" s="16">
        <v>0.11600000000000001</v>
      </c>
      <c r="O4" s="16">
        <v>0.2</v>
      </c>
      <c r="P4" s="16">
        <v>2.3E-2</v>
      </c>
      <c r="Q4" s="16">
        <v>2.5000000000000001E-2</v>
      </c>
      <c r="R4" s="10">
        <f>Table22[[#This Row],[FwdDiv]]/Table22[[#This Row],[DYT]]</f>
        <v>217.39130434782609</v>
      </c>
      <c r="S4" s="10">
        <f>Table22[[#This Row],[FwdDiv]]/Table22[[#This Row],[DVT]]</f>
        <v>200</v>
      </c>
      <c r="T4" s="11">
        <v>228</v>
      </c>
      <c r="U4" t="str">
        <f>IF(Table22[[#This Row],[Market
Price]] &lt; Table22[[#This Row],[DVPrice]], "ALERT", IF(Table22[[#This Row],[Market
Price]] &lt; Table22[[#This Row],[DYPrice]], "WATCH", "HOLD"))</f>
        <v>WATCH</v>
      </c>
      <c r="V4" s="13" t="s">
        <v>27</v>
      </c>
      <c r="W4" s="14">
        <f>(Table22[[#This Row],[DVPrice]]-Table22[[#This Row],[Market
Price]])/Table22[[#This Row],[DVPrice]]</f>
        <v>-8.0400000000000069E-2</v>
      </c>
    </row>
    <row r="5" spans="1:23" x14ac:dyDescent="0.25">
      <c r="A5" t="e" vm="4">
        <v>#VALUE!</v>
      </c>
      <c r="B5" s="1" t="str" cm="1">
        <f t="array" ref="B5">_FV(Table22[[#This Row],[DataField]],"Ticker symbol",TRUE)</f>
        <v>AMLP</v>
      </c>
      <c r="C5" s="1" t="s">
        <v>12</v>
      </c>
      <c r="D5" s="3">
        <v>45047</v>
      </c>
      <c r="E5" s="1" t="s">
        <v>55</v>
      </c>
      <c r="F5" s="1" t="s">
        <v>27</v>
      </c>
      <c r="G5" s="1" t="s">
        <v>31</v>
      </c>
      <c r="H5" s="2" cm="1">
        <f t="array" ref="H5">_FV(Table22[[#This Row],[DataField]],"Price",TRUE)</f>
        <v>41.74</v>
      </c>
      <c r="I5" s="2" cm="1">
        <f t="array" ref="I5">_FV(Table22[[#This Row],[DataField]],"52 week low",TRUE)</f>
        <v>35.68</v>
      </c>
      <c r="J5" s="2" cm="1">
        <f t="array" ref="J5">_FV(Table22[[#This Row],[DataField]],"52 week high",TRUE)</f>
        <v>43.328000000000003</v>
      </c>
      <c r="K5" s="15" t="s">
        <v>25</v>
      </c>
      <c r="L5" s="2">
        <v>3.08</v>
      </c>
      <c r="M5" s="16">
        <f>Table22[[#This Row],[FwdDiv]]/Table22[[#This Row],[Market
Price]]</f>
        <v>7.3790129372304739E-2</v>
      </c>
      <c r="N5" s="16">
        <v>0</v>
      </c>
      <c r="O5" s="16">
        <v>0.05</v>
      </c>
      <c r="P5" s="16">
        <v>7.0000000000000007E-2</v>
      </c>
      <c r="Q5" s="16">
        <v>0.08</v>
      </c>
      <c r="R5" s="10">
        <f>Table22[[#This Row],[FwdDiv]]/Table22[[#This Row],[DYT]]</f>
        <v>44</v>
      </c>
      <c r="S5" s="10">
        <f>Table22[[#This Row],[FwdDiv]]/Table22[[#This Row],[DVT]]</f>
        <v>38.5</v>
      </c>
      <c r="T5" s="11"/>
      <c r="U5" t="str">
        <f>IF(Table22[[#This Row],[Market
Price]] &lt; Table22[[#This Row],[DVPrice]], "ALERT", IF(Table22[[#This Row],[Market
Price]] &lt; Table22[[#This Row],[DYPrice]], "WATCH", "HOLD"))</f>
        <v>WATCH</v>
      </c>
      <c r="V5" s="13" t="s">
        <v>21</v>
      </c>
      <c r="W5" s="14">
        <f>(Table22[[#This Row],[DVPrice]]-Table22[[#This Row],[Market
Price]])/Table22[[#This Row],[DVPrice]]</f>
        <v>-8.4155844155844206E-2</v>
      </c>
    </row>
    <row r="6" spans="1:23" x14ac:dyDescent="0.25">
      <c r="A6" t="e" vm="5">
        <v>#VALUE!</v>
      </c>
      <c r="B6" s="1" t="str" cm="1">
        <f t="array" ref="B6">_FV(Table22[[#This Row],[DataField]],"Ticker symbol",TRUE)</f>
        <v>AMT</v>
      </c>
      <c r="C6" s="1" t="s">
        <v>20</v>
      </c>
      <c r="D6" s="3">
        <v>45074</v>
      </c>
      <c r="E6" s="1" t="s">
        <v>65</v>
      </c>
      <c r="F6" s="1" t="s">
        <v>21</v>
      </c>
      <c r="G6" s="1" t="s">
        <v>31</v>
      </c>
      <c r="H6" s="2" cm="1">
        <f t="array" ref="H6">_FV(Table22[[#This Row],[DataField]],"Price",TRUE)</f>
        <v>172.64</v>
      </c>
      <c r="I6" s="2" cm="1">
        <f t="array" ref="I6">_FV(Table22[[#This Row],[DataField]],"52 week low",TRUE)</f>
        <v>154.58000000000001</v>
      </c>
      <c r="J6" s="2" cm="1">
        <f t="array" ref="J6">_FV(Table22[[#This Row],[DataField]],"52 week high",TRUE)</f>
        <v>235.57</v>
      </c>
      <c r="K6" s="15" t="s">
        <v>25</v>
      </c>
      <c r="L6" s="2">
        <v>6.27</v>
      </c>
      <c r="M6" s="16">
        <f>Table22[[#This Row],[FwdDiv]]/Table22[[#This Row],[Market
Price]]</f>
        <v>3.6318350324374422E-2</v>
      </c>
      <c r="N6" s="16">
        <v>0.191</v>
      </c>
      <c r="O6" s="16">
        <v>7.0000000000000007E-2</v>
      </c>
      <c r="P6" s="16">
        <v>2.5000000000000001E-2</v>
      </c>
      <c r="Q6" s="16">
        <v>0.03</v>
      </c>
      <c r="R6" s="10">
        <f>Table22[[#This Row],[FwdDiv]]/Table22[[#This Row],[DYT]]</f>
        <v>250.79999999999998</v>
      </c>
      <c r="S6" s="10">
        <f>Table22[[#This Row],[FwdDiv]]/Table22[[#This Row],[DVT]]</f>
        <v>209</v>
      </c>
      <c r="T6" s="11">
        <v>225</v>
      </c>
      <c r="U6" t="str">
        <f>IF(Table22[[#This Row],[Market
Price]] &lt; Table22[[#This Row],[DVPrice]], "ALERT", IF(Table22[[#This Row],[Market
Price]] &lt; Table22[[#This Row],[DYPrice]], "WATCH", "HOLD"))</f>
        <v>ALERT</v>
      </c>
      <c r="V6" s="13" t="s">
        <v>21</v>
      </c>
      <c r="W6" s="14">
        <f>(Table22[[#This Row],[DVPrice]]-Table22[[#This Row],[Market
Price]])/Table22[[#This Row],[DVPrice]]</f>
        <v>0.17397129186602878</v>
      </c>
    </row>
    <row r="7" spans="1:23" x14ac:dyDescent="0.25">
      <c r="A7" t="e" vm="6">
        <v>#VALUE!</v>
      </c>
      <c r="B7" s="1" t="str" cm="1">
        <f t="array" ref="B7">_FV(Table22[[#This Row],[DataField]],"Ticker symbol",TRUE)</f>
        <v>AOS</v>
      </c>
      <c r="C7" s="1" t="s">
        <v>20</v>
      </c>
      <c r="D7" s="3">
        <v>45126</v>
      </c>
      <c r="E7" s="1" t="s">
        <v>76</v>
      </c>
      <c r="F7" s="1" t="s">
        <v>21</v>
      </c>
      <c r="G7" s="1" t="s">
        <v>31</v>
      </c>
      <c r="H7" s="2" cm="1">
        <f t="array" ref="H7">_FV(Table22[[#This Row],[DataField]],"Price",TRUE)</f>
        <v>69.489999999999995</v>
      </c>
      <c r="I7" s="2" cm="1">
        <f t="array" ref="I7">_FV(Table22[[#This Row],[DataField]],"52 week low",TRUE)</f>
        <v>53.08</v>
      </c>
      <c r="J7" s="2" cm="1">
        <f t="array" ref="J7">_FV(Table22[[#This Row],[DataField]],"52 week high",TRUE)</f>
        <v>76.944999999999993</v>
      </c>
      <c r="K7" s="15" t="s">
        <v>33</v>
      </c>
      <c r="L7" s="2">
        <v>1.2</v>
      </c>
      <c r="M7" s="16">
        <f>Table22[[#This Row],[FwdDiv]]/Table22[[#This Row],[Market
Price]]</f>
        <v>1.7268671751331129E-2</v>
      </c>
      <c r="N7" s="16">
        <v>0.20699999999999999</v>
      </c>
      <c r="O7" s="16">
        <v>7.5999999999999998E-2</v>
      </c>
      <c r="P7" s="16">
        <v>1.7999999999999999E-2</v>
      </c>
      <c r="Q7" s="16">
        <v>2.5000000000000001E-2</v>
      </c>
      <c r="R7" s="10">
        <f>Table22[[#This Row],[FwdDiv]]/Table22[[#This Row],[DYT]]</f>
        <v>66.666666666666671</v>
      </c>
      <c r="S7" s="10">
        <f>Table22[[#This Row],[FwdDiv]]/Table22[[#This Row],[DVT]]</f>
        <v>47.999999999999993</v>
      </c>
      <c r="T7" s="11">
        <v>66</v>
      </c>
      <c r="U7" t="str">
        <f>IF(Table22[[#This Row],[Market
Price]] &lt; Table22[[#This Row],[DVPrice]], "ALERT", IF(Table22[[#This Row],[Market
Price]] &lt; Table22[[#This Row],[DYPrice]], "WATCH", "HOLD"))</f>
        <v>HOLD</v>
      </c>
      <c r="V7" s="13" t="s">
        <v>27</v>
      </c>
      <c r="W7" s="14">
        <f>(Table22[[#This Row],[DVPrice]]-Table22[[#This Row],[Market
Price]])/Table22[[#This Row],[DVPrice]]</f>
        <v>-0.44770833333333343</v>
      </c>
    </row>
    <row r="8" spans="1:23" x14ac:dyDescent="0.25">
      <c r="A8" t="e" vm="7">
        <v>#VALUE!</v>
      </c>
      <c r="B8" s="1" t="str" cm="1">
        <f t="array" ref="B8">_FV(Table22[[#This Row],[DataField]],"Ticker symbol",TRUE)</f>
        <v>APD</v>
      </c>
      <c r="C8" s="1" t="s">
        <v>20</v>
      </c>
      <c r="D8" s="3">
        <v>45127</v>
      </c>
      <c r="E8" s="1" t="s">
        <v>75</v>
      </c>
      <c r="F8" s="1" t="s">
        <v>21</v>
      </c>
      <c r="G8" s="1" t="s">
        <v>40</v>
      </c>
      <c r="H8" s="2" cm="1">
        <f t="array" ref="H8">_FV(Table22[[#This Row],[DataField]],"Price",TRUE)</f>
        <v>280.7</v>
      </c>
      <c r="I8" s="2" cm="1">
        <f t="array" ref="I8">_FV(Table22[[#This Row],[DataField]],"52 week low",TRUE)</f>
        <v>244.82</v>
      </c>
      <c r="J8" s="2" cm="1">
        <f t="array" ref="J8">_FV(Table22[[#This Row],[DataField]],"52 week high",TRUE)</f>
        <v>328.56</v>
      </c>
      <c r="K8" s="15" t="s">
        <v>30</v>
      </c>
      <c r="L8" s="2">
        <v>7</v>
      </c>
      <c r="M8" s="16">
        <f>Table22[[#This Row],[FwdDiv]]/Table22[[#This Row],[Market
Price]]</f>
        <v>2.4937655860349128E-2</v>
      </c>
      <c r="N8" s="16">
        <v>8.5000000000000006E-2</v>
      </c>
      <c r="O8" s="16">
        <v>0.08</v>
      </c>
      <c r="P8" s="16">
        <v>2.3E-2</v>
      </c>
      <c r="Q8" s="16">
        <v>2.5999999999999999E-2</v>
      </c>
      <c r="R8" s="10">
        <f>Table22[[#This Row],[FwdDiv]]/Table22[[#This Row],[DYT]]</f>
        <v>304.3478260869565</v>
      </c>
      <c r="S8" s="10">
        <f>Table22[[#This Row],[FwdDiv]]/Table22[[#This Row],[DVT]]</f>
        <v>269.23076923076923</v>
      </c>
      <c r="T8" s="11">
        <v>319</v>
      </c>
      <c r="U8" t="str">
        <f>IF(Table22[[#This Row],[Market
Price]] &lt; Table22[[#This Row],[DVPrice]], "ALERT", IF(Table22[[#This Row],[Market
Price]] &lt; Table22[[#This Row],[DYPrice]], "WATCH", "HOLD"))</f>
        <v>WATCH</v>
      </c>
      <c r="V8" s="13" t="s">
        <v>27</v>
      </c>
      <c r="W8" s="14">
        <f>(Table22[[#This Row],[DVPrice]]-Table22[[#This Row],[Market
Price]])/Table22[[#This Row],[DVPrice]]</f>
        <v>-4.2599999999999978E-2</v>
      </c>
    </row>
    <row r="9" spans="1:23" x14ac:dyDescent="0.25">
      <c r="A9" t="e" vm="8">
        <v>#VALUE!</v>
      </c>
      <c r="B9" s="1" t="str" cm="1">
        <f t="array" ref="B9">_FV(Table22[[#This Row],[DataField]],"Ticker symbol",TRUE)</f>
        <v>AVGO</v>
      </c>
      <c r="C9" s="1" t="s">
        <v>20</v>
      </c>
      <c r="D9" s="3">
        <v>45122</v>
      </c>
      <c r="E9" s="1" t="s">
        <v>41</v>
      </c>
      <c r="F9" s="1" t="s">
        <v>21</v>
      </c>
      <c r="G9" s="1" t="s">
        <v>33</v>
      </c>
      <c r="H9" s="2" cm="1">
        <f t="array" ref="H9">_FV(Table22[[#This Row],[DataField]],"Price",TRUE)</f>
        <v>841.25</v>
      </c>
      <c r="I9" s="2" cm="1">
        <f t="array" ref="I9">_FV(Table22[[#This Row],[DataField]],"52 week low",TRUE)</f>
        <v>441.36</v>
      </c>
      <c r="J9" s="2" cm="1">
        <f t="array" ref="J9">_FV(Table22[[#This Row],[DataField]],"52 week high",TRUE)</f>
        <v>925.91</v>
      </c>
      <c r="K9" s="15" t="s">
        <v>31</v>
      </c>
      <c r="L9" s="2">
        <v>18.399999999999999</v>
      </c>
      <c r="M9" s="16">
        <f>Table22[[#This Row],[FwdDiv]]/Table22[[#This Row],[Market
Price]]</f>
        <v>2.1872213967310549E-2</v>
      </c>
      <c r="N9" s="16">
        <v>0.42699999999999999</v>
      </c>
      <c r="O9" s="16">
        <v>0.122</v>
      </c>
      <c r="P9" s="16">
        <v>2.5999999999999999E-2</v>
      </c>
      <c r="Q9" s="16">
        <v>0.03</v>
      </c>
      <c r="R9" s="10">
        <f>Table22[[#This Row],[FwdDiv]]/Table22[[#This Row],[DYT]]</f>
        <v>707.69230769230762</v>
      </c>
      <c r="S9" s="10">
        <f>Table22[[#This Row],[FwdDiv]]/Table22[[#This Row],[DVT]]</f>
        <v>613.33333333333326</v>
      </c>
      <c r="T9" s="11">
        <v>790</v>
      </c>
      <c r="U9" t="str">
        <f>IF(Table22[[#This Row],[Market
Price]] &lt; Table22[[#This Row],[DVPrice]], "ALERT", IF(Table22[[#This Row],[Market
Price]] &lt; Table22[[#This Row],[DYPrice]], "WATCH", "HOLD"))</f>
        <v>HOLD</v>
      </c>
      <c r="V9" s="13" t="s">
        <v>27</v>
      </c>
      <c r="W9" s="14">
        <f>(Table22[[#This Row],[DVPrice]]-Table22[[#This Row],[Market
Price]])/Table22[[#This Row],[DVPrice]]</f>
        <v>-0.37160326086956541</v>
      </c>
    </row>
    <row r="10" spans="1:23" x14ac:dyDescent="0.25">
      <c r="A10" t="e" vm="9">
        <v>#VALUE!</v>
      </c>
      <c r="B10" s="1" t="str" cm="1">
        <f t="array" ref="B10">_FV(Table22[[#This Row],[DataField]],"Ticker symbol",TRUE)</f>
        <v>AXP</v>
      </c>
      <c r="C10" s="1" t="s">
        <v>20</v>
      </c>
      <c r="D10" s="3">
        <v>45126</v>
      </c>
      <c r="E10" s="1" t="s">
        <v>74</v>
      </c>
      <c r="F10" s="1" t="s">
        <v>21</v>
      </c>
      <c r="G10" s="1" t="s">
        <v>31</v>
      </c>
      <c r="H10" s="2" cm="1">
        <f t="array" ref="H10">_FV(Table22[[#This Row],[DataField]],"Price",TRUE)</f>
        <v>143.25</v>
      </c>
      <c r="I10" s="2" cm="1">
        <f t="array" ref="I10">_FV(Table22[[#This Row],[DataField]],"52 week low",TRUE)</f>
        <v>138.77000000000001</v>
      </c>
      <c r="J10" s="2" cm="1">
        <f t="array" ref="J10">_FV(Table22[[#This Row],[DataField]],"52 week high",TRUE)</f>
        <v>182.15</v>
      </c>
      <c r="K10" s="15" t="s">
        <v>38</v>
      </c>
      <c r="L10" s="2">
        <v>2.4</v>
      </c>
      <c r="M10" s="16">
        <f>Table22[[#This Row],[FwdDiv]]/Table22[[#This Row],[Market
Price]]</f>
        <v>1.6753926701570679E-2</v>
      </c>
      <c r="N10" s="16">
        <v>0.159</v>
      </c>
      <c r="O10" s="16">
        <v>0.153</v>
      </c>
      <c r="P10" s="16">
        <v>1.4999999999999999E-2</v>
      </c>
      <c r="Q10" s="16">
        <v>1.7000000000000001E-2</v>
      </c>
      <c r="R10" s="10">
        <f>Table22[[#This Row],[FwdDiv]]/Table22[[#This Row],[DYT]]</f>
        <v>160</v>
      </c>
      <c r="S10" s="10">
        <f>Table22[[#This Row],[FwdDiv]]/Table22[[#This Row],[DVT]]</f>
        <v>141.17647058823528</v>
      </c>
      <c r="T10" s="11">
        <v>169</v>
      </c>
      <c r="U10" t="str">
        <f>IF(Table22[[#This Row],[Market
Price]] &lt; Table22[[#This Row],[DVPrice]], "ALERT", IF(Table22[[#This Row],[Market
Price]] &lt; Table22[[#This Row],[DYPrice]], "WATCH", "HOLD"))</f>
        <v>WATCH</v>
      </c>
      <c r="V10" s="13" t="s">
        <v>27</v>
      </c>
      <c r="W10" s="14">
        <f>(Table22[[#This Row],[DVPrice]]-Table22[[#This Row],[Market
Price]])/Table22[[#This Row],[DVPrice]]</f>
        <v>-1.4687500000000133E-2</v>
      </c>
    </row>
    <row r="11" spans="1:23" x14ac:dyDescent="0.25">
      <c r="A11" t="e" vm="10">
        <v>#VALUE!</v>
      </c>
      <c r="B11" s="1" t="str" cm="1">
        <f t="array" ref="B11">_FV(Table22[[#This Row],[DataField]],"Ticker symbol",TRUE)</f>
        <v>BBY</v>
      </c>
      <c r="C11" s="1" t="s">
        <v>20</v>
      </c>
      <c r="D11" s="3">
        <v>45122</v>
      </c>
      <c r="E11" s="1" t="s">
        <v>64</v>
      </c>
      <c r="F11" s="1" t="s">
        <v>21</v>
      </c>
      <c r="G11" s="1" t="s">
        <v>39</v>
      </c>
      <c r="H11" s="2" cm="1">
        <f t="array" ref="H11">_FV(Table22[[#This Row],[DataField]],"Price",TRUE)</f>
        <v>64.489999999999995</v>
      </c>
      <c r="I11" s="2" cm="1">
        <f t="array" ref="I11">_FV(Table22[[#This Row],[DataField]],"52 week low",TRUE)</f>
        <v>64.069999999999993</v>
      </c>
      <c r="J11" s="2" cm="1">
        <f t="array" ref="J11">_FV(Table22[[#This Row],[DataField]],"52 week high",TRUE)</f>
        <v>93.3215</v>
      </c>
      <c r="K11" s="15" t="s">
        <v>30</v>
      </c>
      <c r="L11" s="2">
        <v>3.68</v>
      </c>
      <c r="M11" s="16">
        <f>Table22[[#This Row],[FwdDiv]]/Table22[[#This Row],[Market
Price]]</f>
        <v>5.7063110559776718E-2</v>
      </c>
      <c r="N11" s="16">
        <v>0.193</v>
      </c>
      <c r="O11" s="16">
        <v>4.5999999999999999E-2</v>
      </c>
      <c r="P11" s="16">
        <v>0.03</v>
      </c>
      <c r="Q11" s="16">
        <v>0.04</v>
      </c>
      <c r="R11" s="10">
        <f>Table22[[#This Row],[FwdDiv]]/Table22[[#This Row],[DYT]]</f>
        <v>122.66666666666667</v>
      </c>
      <c r="S11" s="10">
        <f>Table22[[#This Row],[FwdDiv]]/Table22[[#This Row],[DVT]]</f>
        <v>92</v>
      </c>
      <c r="T11" s="11">
        <v>100</v>
      </c>
      <c r="U11" t="str">
        <f>IF(Table22[[#This Row],[Market
Price]] &lt; Table22[[#This Row],[DVPrice]], "ALERT", IF(Table22[[#This Row],[Market
Price]] &lt; Table22[[#This Row],[DYPrice]], "WATCH", "HOLD"))</f>
        <v>ALERT</v>
      </c>
      <c r="V11" s="13" t="s">
        <v>27</v>
      </c>
      <c r="W11" s="14">
        <f>(Table22[[#This Row],[DVPrice]]-Table22[[#This Row],[Market
Price]])/Table22[[#This Row],[DVPrice]]</f>
        <v>0.29902173913043484</v>
      </c>
    </row>
    <row r="12" spans="1:23" x14ac:dyDescent="0.25">
      <c r="A12" t="e" vm="11">
        <v>#VALUE!</v>
      </c>
      <c r="B12" s="1" t="str" cm="1">
        <f t="array" ref="B12">_FV(Table22[[#This Row],[DataField]],"Ticker symbol",TRUE)</f>
        <v>BF.A</v>
      </c>
      <c r="C12" s="1" t="s">
        <v>20</v>
      </c>
      <c r="D12" s="3">
        <v>45122</v>
      </c>
      <c r="E12" s="1" t="s">
        <v>42</v>
      </c>
      <c r="F12" s="1" t="s">
        <v>21</v>
      </c>
      <c r="G12" s="1" t="s">
        <v>38</v>
      </c>
      <c r="H12" s="2" cm="1">
        <f t="array" ref="H12">_FV(Table22[[#This Row],[DataField]],"Price",TRUE)</f>
        <v>56.67</v>
      </c>
      <c r="I12" s="2" cm="1">
        <f t="array" ref="I12">_FV(Table22[[#This Row],[DataField]],"52 week low",TRUE)</f>
        <v>53.515000000000001</v>
      </c>
      <c r="J12" s="2" cm="1">
        <f t="array" ref="J12">_FV(Table22[[#This Row],[DataField]],"52 week high",TRUE)</f>
        <v>74.42</v>
      </c>
      <c r="K12" s="15" t="s">
        <v>31</v>
      </c>
      <c r="L12" s="2">
        <v>0.82</v>
      </c>
      <c r="M12" s="16">
        <f>Table22[[#This Row],[FwdDiv]]/Table22[[#This Row],[Market
Price]]</f>
        <v>1.4469737074289746E-2</v>
      </c>
      <c r="N12" s="16">
        <v>7.2999999999999995E-2</v>
      </c>
      <c r="O12" s="16">
        <v>4.1000000000000002E-2</v>
      </c>
      <c r="P12" s="16">
        <v>1.7999999999999999E-2</v>
      </c>
      <c r="Q12" s="16">
        <v>2.8000000000000001E-2</v>
      </c>
      <c r="R12" s="10">
        <f>Table22[[#This Row],[FwdDiv]]/Table22[[#This Row],[DYT]]</f>
        <v>45.555555555555557</v>
      </c>
      <c r="S12" s="10">
        <f>Table22[[#This Row],[FwdDiv]]/Table22[[#This Row],[DVT]]</f>
        <v>29.285714285714285</v>
      </c>
      <c r="T12" s="11">
        <v>67</v>
      </c>
      <c r="U12" t="str">
        <f>IF(Table22[[#This Row],[Market
Price]] &lt; Table22[[#This Row],[DVPrice]], "ALERT", IF(Table22[[#This Row],[Market
Price]] &lt; Table22[[#This Row],[DYPrice]], "WATCH", "HOLD"))</f>
        <v>HOLD</v>
      </c>
      <c r="V12" s="13" t="s">
        <v>27</v>
      </c>
      <c r="W12" s="14">
        <f>(Table22[[#This Row],[DVPrice]]-Table22[[#This Row],[Market
Price]])/Table22[[#This Row],[DVPrice]]</f>
        <v>-0.93507317073170748</v>
      </c>
    </row>
    <row r="13" spans="1:23" x14ac:dyDescent="0.25">
      <c r="A13" t="e" vm="12">
        <v>#VALUE!</v>
      </c>
      <c r="B13" s="1" t="str" cm="1">
        <f t="array" ref="B13">_FV(Table22[[#This Row],[DataField]],"Ticker symbol",TRUE)</f>
        <v>BLK</v>
      </c>
      <c r="C13" s="1" t="s">
        <v>20</v>
      </c>
      <c r="D13" s="3">
        <v>45047</v>
      </c>
      <c r="E13" s="1" t="s">
        <v>28</v>
      </c>
      <c r="F13" s="1" t="s">
        <v>21</v>
      </c>
      <c r="G13" s="1" t="s">
        <v>31</v>
      </c>
      <c r="H13" s="2" cm="1">
        <f t="array" ref="H13">_FV(Table22[[#This Row],[DataField]],"Price",TRUE)</f>
        <v>607.13</v>
      </c>
      <c r="I13" s="2" cm="1">
        <f t="array" ref="I13">_FV(Table22[[#This Row],[DataField]],"52 week low",TRUE)</f>
        <v>596.17999999999995</v>
      </c>
      <c r="J13" s="2" cm="1">
        <f t="array" ref="J13">_FV(Table22[[#This Row],[DataField]],"52 week high",TRUE)</f>
        <v>785.65</v>
      </c>
      <c r="K13" s="15" t="s">
        <v>30</v>
      </c>
      <c r="L13" s="2">
        <v>20</v>
      </c>
      <c r="M13" s="16">
        <f>Table22[[#This Row],[FwdDiv]]/Table22[[#This Row],[Market
Price]]</f>
        <v>3.2941874063215457E-2</v>
      </c>
      <c r="N13" s="16">
        <v>0.11700000000000001</v>
      </c>
      <c r="O13" s="16">
        <v>2.5000000000000001E-2</v>
      </c>
      <c r="P13" s="16">
        <v>2.5000000000000001E-2</v>
      </c>
      <c r="Q13" s="16">
        <v>0.03</v>
      </c>
      <c r="R13" s="10">
        <f>Table22[[#This Row],[FwdDiv]]/Table22[[#This Row],[DYT]]</f>
        <v>800</v>
      </c>
      <c r="S13" s="10">
        <f>Table22[[#This Row],[FwdDiv]]/Table22[[#This Row],[DVT]]</f>
        <v>666.66666666666674</v>
      </c>
      <c r="T13" s="11">
        <v>810</v>
      </c>
      <c r="U13" t="str">
        <f>IF(Table22[[#This Row],[Market
Price]] &lt; Table22[[#This Row],[DVPrice]], "ALERT", IF(Table22[[#This Row],[Market
Price]] &lt; Table22[[#This Row],[DYPrice]], "WATCH", "HOLD"))</f>
        <v>ALERT</v>
      </c>
      <c r="V13" s="13" t="s">
        <v>21</v>
      </c>
      <c r="W13" s="14">
        <f>(Table22[[#This Row],[DVPrice]]-Table22[[#This Row],[Market
Price]])/Table22[[#This Row],[DVPrice]]</f>
        <v>8.9305000000000107E-2</v>
      </c>
    </row>
    <row r="14" spans="1:23" x14ac:dyDescent="0.25">
      <c r="A14" t="e" vm="13">
        <v>#VALUE!</v>
      </c>
      <c r="B14" s="1" t="str" cm="1">
        <f t="array" ref="B14">_FV(Table22[[#This Row],[DataField]],"Ticker symbol",TRUE)</f>
        <v>BMY</v>
      </c>
      <c r="C14" s="1" t="s">
        <v>20</v>
      </c>
      <c r="D14" s="3">
        <v>45127</v>
      </c>
      <c r="E14" s="1" t="s">
        <v>59</v>
      </c>
      <c r="F14" s="1" t="s">
        <v>21</v>
      </c>
      <c r="G14" s="1" t="s">
        <v>31</v>
      </c>
      <c r="H14" s="2" cm="1">
        <f t="array" ref="H14">_FV(Table22[[#This Row],[DataField]],"Price",TRUE)</f>
        <v>51.255000000000003</v>
      </c>
      <c r="I14" s="2" cm="1">
        <f t="array" ref="I14">_FV(Table22[[#This Row],[DataField]],"52 week low",TRUE)</f>
        <v>49.49</v>
      </c>
      <c r="J14" s="2" cm="1">
        <f t="array" ref="J14">_FV(Table22[[#This Row],[DataField]],"52 week high",TRUE)</f>
        <v>81.435000000000002</v>
      </c>
      <c r="K14" s="15" t="s">
        <v>39</v>
      </c>
      <c r="L14" s="2">
        <v>2.2799999999999998</v>
      </c>
      <c r="M14" s="16">
        <f>Table22[[#This Row],[FwdDiv]]/Table22[[#This Row],[Market
Price]]</f>
        <v>4.4483465027802156E-2</v>
      </c>
      <c r="N14" s="16">
        <v>0.05</v>
      </c>
      <c r="O14" s="16">
        <v>4.1000000000000002E-2</v>
      </c>
      <c r="P14" s="16">
        <v>3.2000000000000001E-2</v>
      </c>
      <c r="Q14" s="16">
        <v>3.6999999999999998E-2</v>
      </c>
      <c r="R14" s="10">
        <f>Table22[[#This Row],[FwdDiv]]/Table22[[#This Row],[DYT]]</f>
        <v>71.249999999999986</v>
      </c>
      <c r="S14" s="10">
        <f>Table22[[#This Row],[FwdDiv]]/Table22[[#This Row],[DVT]]</f>
        <v>61.621621621621621</v>
      </c>
      <c r="T14" s="11">
        <v>66</v>
      </c>
      <c r="U14" t="str">
        <f>IF(Table22[[#This Row],[Market
Price]] &lt; Table22[[#This Row],[DVPrice]], "ALERT", IF(Table22[[#This Row],[Market
Price]] &lt; Table22[[#This Row],[DYPrice]], "WATCH", "HOLD"))</f>
        <v>ALERT</v>
      </c>
      <c r="V14" s="13" t="s">
        <v>27</v>
      </c>
      <c r="W14" s="14">
        <f>(Table22[[#This Row],[DVPrice]]-Table22[[#This Row],[Market
Price]])/Table22[[#This Row],[DVPrice]]</f>
        <v>0.16823026315789469</v>
      </c>
    </row>
    <row r="15" spans="1:23" x14ac:dyDescent="0.25">
      <c r="A15" t="e" vm="14">
        <v>#VALUE!</v>
      </c>
      <c r="B15" s="1" t="str" cm="1">
        <f t="array" ref="B15">_FV(Table22[[#This Row],[DataField]],"Ticker symbol",TRUE)</f>
        <v>CAH</v>
      </c>
      <c r="C15" s="1" t="s">
        <v>12</v>
      </c>
      <c r="D15" s="3">
        <v>45123</v>
      </c>
      <c r="E15" s="1" t="s">
        <v>59</v>
      </c>
      <c r="F15" s="1" t="s">
        <v>21</v>
      </c>
      <c r="G15" s="1" t="s">
        <v>35</v>
      </c>
      <c r="H15" s="2" cm="1">
        <f t="array" ref="H15">_FV(Table22[[#This Row],[DataField]],"Price",TRUE)</f>
        <v>91.04</v>
      </c>
      <c r="I15" s="2" cm="1">
        <f t="array" ref="I15">_FV(Table22[[#This Row],[DataField]],"52 week low",TRUE)</f>
        <v>68.53</v>
      </c>
      <c r="J15" s="2" cm="1">
        <f t="array" ref="J15">_FV(Table22[[#This Row],[DataField]],"52 week high",TRUE)</f>
        <v>95.45</v>
      </c>
      <c r="K15" s="15" t="s">
        <v>35</v>
      </c>
      <c r="L15" s="2">
        <v>2</v>
      </c>
      <c r="M15" s="16">
        <f>Table22[[#This Row],[FwdDiv]]/Table22[[#This Row],[Market
Price]]</f>
        <v>2.196836555360281E-2</v>
      </c>
      <c r="N15" s="16">
        <v>6.4000000000000001E-2</v>
      </c>
      <c r="O15" s="16">
        <v>1.6E-2</v>
      </c>
      <c r="P15" s="16">
        <v>2.9000000000000001E-2</v>
      </c>
      <c r="Q15" s="16">
        <v>4.4999999999999998E-2</v>
      </c>
      <c r="R15" s="10">
        <f>Table22[[#This Row],[FwdDiv]]/Table22[[#This Row],[DYT]]</f>
        <v>68.965517241379303</v>
      </c>
      <c r="S15" s="10">
        <f>Table22[[#This Row],[FwdDiv]]/Table22[[#This Row],[DVT]]</f>
        <v>44.444444444444443</v>
      </c>
      <c r="T15" s="11">
        <v>67</v>
      </c>
      <c r="U15" t="str">
        <f>IF(Table22[[#This Row],[Market
Price]] &lt; Table22[[#This Row],[DVPrice]], "ALERT", IF(Table22[[#This Row],[Market
Price]] &lt; Table22[[#This Row],[DYPrice]], "WATCH", "HOLD"))</f>
        <v>HOLD</v>
      </c>
      <c r="V15" s="13" t="s">
        <v>27</v>
      </c>
      <c r="W15" s="14">
        <f>(Table22[[#This Row],[DVPrice]]-Table22[[#This Row],[Market
Price]])/Table22[[#This Row],[DVPrice]]</f>
        <v>-1.0484000000000002</v>
      </c>
    </row>
    <row r="16" spans="1:23" x14ac:dyDescent="0.25">
      <c r="A16" t="e" vm="15">
        <v>#VALUE!</v>
      </c>
      <c r="B16" s="1" t="str" cm="1">
        <f t="array" ref="B16">_FV(Table22[[#This Row],[DataField]],"Ticker symbol",TRUE)</f>
        <v>CAT</v>
      </c>
      <c r="C16" s="1" t="s">
        <v>20</v>
      </c>
      <c r="D16" s="3">
        <v>45123</v>
      </c>
      <c r="E16" s="1" t="s">
        <v>43</v>
      </c>
      <c r="F16" s="1" t="s">
        <v>21</v>
      </c>
      <c r="G16" s="1" t="s">
        <v>31</v>
      </c>
      <c r="H16" s="2" cm="1">
        <f t="array" ref="H16">_FV(Table22[[#This Row],[DataField]],"Price",TRUE)</f>
        <v>242.14</v>
      </c>
      <c r="I16" s="2" cm="1">
        <f t="array" ref="I16">_FV(Table22[[#This Row],[DataField]],"52 week low",TRUE)</f>
        <v>204.04</v>
      </c>
      <c r="J16" s="2" cm="1">
        <f t="array" ref="J16">_FV(Table22[[#This Row],[DataField]],"52 week high",TRUE)</f>
        <v>293.88</v>
      </c>
      <c r="K16" s="15" t="s">
        <v>32</v>
      </c>
      <c r="L16" s="2">
        <v>5.2</v>
      </c>
      <c r="M16" s="16">
        <f>Table22[[#This Row],[FwdDiv]]/Table22[[#This Row],[Market
Price]]</f>
        <v>2.1475179648137444E-2</v>
      </c>
      <c r="N16" s="16">
        <v>8.8999999999999996E-2</v>
      </c>
      <c r="O16" s="16">
        <v>0.126</v>
      </c>
      <c r="P16" s="16">
        <v>2.8000000000000001E-2</v>
      </c>
      <c r="Q16" s="16">
        <v>0.03</v>
      </c>
      <c r="R16" s="10">
        <f>Table22[[#This Row],[FwdDiv]]/Table22[[#This Row],[DYT]]</f>
        <v>185.71428571428572</v>
      </c>
      <c r="S16" s="10">
        <f>Table22[[#This Row],[FwdDiv]]/Table22[[#This Row],[DVT]]</f>
        <v>173.33333333333334</v>
      </c>
      <c r="T16" s="11">
        <v>209</v>
      </c>
      <c r="U16" t="str">
        <f>IF(Table22[[#This Row],[Market
Price]] &lt; Table22[[#This Row],[DVPrice]], "ALERT", IF(Table22[[#This Row],[Market
Price]] &lt; Table22[[#This Row],[DYPrice]], "WATCH", "HOLD"))</f>
        <v>HOLD</v>
      </c>
      <c r="V16" s="13" t="s">
        <v>27</v>
      </c>
      <c r="W16" s="14">
        <f>(Table22[[#This Row],[DVPrice]]-Table22[[#This Row],[Market
Price]])/Table22[[#This Row],[DVPrice]]</f>
        <v>-0.39696153846153831</v>
      </c>
    </row>
    <row r="17" spans="1:23" x14ac:dyDescent="0.25">
      <c r="A17" t="e" vm="16">
        <v>#VALUE!</v>
      </c>
      <c r="B17" s="1" t="str" cm="1">
        <f t="array" ref="B17">_FV(Table22[[#This Row],[DataField]],"Ticker symbol",TRUE)</f>
        <v>CCI</v>
      </c>
      <c r="C17" s="1" t="s">
        <v>20</v>
      </c>
      <c r="D17" s="3">
        <v>45127</v>
      </c>
      <c r="E17" s="1" t="s">
        <v>65</v>
      </c>
      <c r="F17" s="1" t="s">
        <v>21</v>
      </c>
      <c r="G17" s="1" t="s">
        <v>31</v>
      </c>
      <c r="H17" s="2" cm="1">
        <f t="array" ref="H17">_FV(Table22[[#This Row],[DataField]],"Price",TRUE)</f>
        <v>90.21</v>
      </c>
      <c r="I17" s="2" cm="1">
        <f t="array" ref="I17">_FV(Table22[[#This Row],[DataField]],"52 week low",TRUE)</f>
        <v>84.72</v>
      </c>
      <c r="J17" s="2" cm="1">
        <f t="array" ref="J17">_FV(Table22[[#This Row],[DataField]],"52 week high",TRUE)</f>
        <v>153.97999999999999</v>
      </c>
      <c r="K17" s="15" t="s">
        <v>31</v>
      </c>
      <c r="L17" s="2">
        <v>6.24</v>
      </c>
      <c r="M17" s="16">
        <f>Table22[[#This Row],[FwdDiv]]/Table22[[#This Row],[Market
Price]]</f>
        <v>6.9171932158297311E-2</v>
      </c>
      <c r="N17" s="16">
        <v>8.6999999999999994E-2</v>
      </c>
      <c r="O17" s="16">
        <v>9.4E-2</v>
      </c>
      <c r="P17" s="16">
        <v>3.6999999999999998E-2</v>
      </c>
      <c r="Q17" s="16">
        <v>4.4999999999999998E-2</v>
      </c>
      <c r="R17" s="10">
        <f>Table22[[#This Row],[FwdDiv]]/Table22[[#This Row],[DYT]]</f>
        <v>168.64864864864867</v>
      </c>
      <c r="S17" s="10">
        <f>Table22[[#This Row],[FwdDiv]]/Table22[[#This Row],[DVT]]</f>
        <v>138.66666666666669</v>
      </c>
      <c r="T17" s="11">
        <v>140</v>
      </c>
      <c r="U17" t="str">
        <f>IF(Table22[[#This Row],[Market
Price]] &lt; Table22[[#This Row],[DVPrice]], "ALERT", IF(Table22[[#This Row],[Market
Price]] &lt; Table22[[#This Row],[DYPrice]], "WATCH", "HOLD"))</f>
        <v>ALERT</v>
      </c>
      <c r="V17" s="13" t="s">
        <v>27</v>
      </c>
      <c r="W17" s="14">
        <f>(Table22[[#This Row],[DVPrice]]-Table22[[#This Row],[Market
Price]])/Table22[[#This Row],[DVPrice]]</f>
        <v>0.34944711538461554</v>
      </c>
    </row>
    <row r="18" spans="1:23" x14ac:dyDescent="0.25">
      <c r="A18" t="e" vm="17">
        <v>#VALUE!</v>
      </c>
      <c r="B18" s="1" t="str" cm="1">
        <f t="array" ref="B18">_FV(Table22[[#This Row],[DataField]],"Ticker symbol",TRUE)</f>
        <v>CL</v>
      </c>
      <c r="C18" s="1" t="s">
        <v>12</v>
      </c>
      <c r="D18" s="3">
        <v>45127</v>
      </c>
      <c r="E18" s="1" t="s">
        <v>58</v>
      </c>
      <c r="F18" s="1" t="s">
        <v>21</v>
      </c>
      <c r="G18" s="1" t="s">
        <v>31</v>
      </c>
      <c r="H18" s="2" cm="1">
        <f t="array" ref="H18">_FV(Table22[[#This Row],[DataField]],"Price",TRUE)</f>
        <v>73.88</v>
      </c>
      <c r="I18" s="2" cm="1">
        <f t="array" ref="I18">_FV(Table22[[#This Row],[DataField]],"52 week low",TRUE)</f>
        <v>67.62</v>
      </c>
      <c r="J18" s="2" cm="1">
        <f t="array" ref="J18">_FV(Table22[[#This Row],[DataField]],"52 week high",TRUE)</f>
        <v>82.09</v>
      </c>
      <c r="K18" s="15" t="s">
        <v>38</v>
      </c>
      <c r="L18" s="2">
        <v>1.92</v>
      </c>
      <c r="M18" s="16">
        <f>Table22[[#This Row],[FwdDiv]]/Table22[[#This Row],[Market
Price]]</f>
        <v>2.5988088792636709E-2</v>
      </c>
      <c r="N18" s="16">
        <v>3.6999999999999998E-2</v>
      </c>
      <c r="O18" s="16">
        <v>2.7E-2</v>
      </c>
      <c r="P18" s="16">
        <v>2.5000000000000001E-2</v>
      </c>
      <c r="Q18" s="16">
        <v>3.3000000000000002E-2</v>
      </c>
      <c r="R18" s="10">
        <f>Table22[[#This Row],[FwdDiv]]/Table22[[#This Row],[DYT]]</f>
        <v>76.8</v>
      </c>
      <c r="S18" s="10">
        <f>Table22[[#This Row],[FwdDiv]]/Table22[[#This Row],[DVT]]</f>
        <v>58.18181818181818</v>
      </c>
      <c r="T18" s="11">
        <v>76</v>
      </c>
      <c r="U18" t="str">
        <f>IF(Table22[[#This Row],[Market
Price]] &lt; Table22[[#This Row],[DVPrice]], "ALERT", IF(Table22[[#This Row],[Market
Price]] &lt; Table22[[#This Row],[DYPrice]], "WATCH", "HOLD"))</f>
        <v>WATCH</v>
      </c>
      <c r="V18" s="13" t="s">
        <v>27</v>
      </c>
      <c r="W18" s="14">
        <f>(Table22[[#This Row],[DVPrice]]-Table22[[#This Row],[Market
Price]])/Table22[[#This Row],[DVPrice]]</f>
        <v>-0.26981249999999996</v>
      </c>
    </row>
    <row r="19" spans="1:23" x14ac:dyDescent="0.25">
      <c r="A19" t="e" vm="18">
        <v>#VALUE!</v>
      </c>
      <c r="B19" s="1" t="str" cm="1">
        <f t="array" ref="B19">_FV(Table22[[#This Row],[DataField]],"Ticker symbol",TRUE)</f>
        <v>CLX</v>
      </c>
      <c r="C19" s="1" t="s">
        <v>20</v>
      </c>
      <c r="D19" s="3">
        <v>45123</v>
      </c>
      <c r="E19" s="1" t="s">
        <v>58</v>
      </c>
      <c r="F19" s="1" t="s">
        <v>21</v>
      </c>
      <c r="G19" s="1" t="s">
        <v>35</v>
      </c>
      <c r="H19" s="2" cm="1">
        <f t="array" ref="H19">_FV(Table22[[#This Row],[DataField]],"Price",TRUE)</f>
        <v>116.55</v>
      </c>
      <c r="I19" s="2" cm="1">
        <f t="array" ref="I19">_FV(Table22[[#This Row],[DataField]],"52 week low",TRUE)</f>
        <v>114.91</v>
      </c>
      <c r="J19" s="2" cm="1">
        <f t="array" ref="J19">_FV(Table22[[#This Row],[DataField]],"52 week high",TRUE)</f>
        <v>178.20500000000001</v>
      </c>
      <c r="K19" s="15" t="s">
        <v>32</v>
      </c>
      <c r="L19" s="2">
        <v>4.72</v>
      </c>
      <c r="M19" s="16">
        <f>Table22[[#This Row],[FwdDiv]]/Table22[[#This Row],[Market
Price]]</f>
        <v>4.04976404976405E-2</v>
      </c>
      <c r="N19" s="16">
        <v>6.9000000000000006E-2</v>
      </c>
      <c r="O19" s="16">
        <v>4.4999999999999998E-2</v>
      </c>
      <c r="P19" s="16">
        <v>2.9100000000000001E-2</v>
      </c>
      <c r="Q19" s="16">
        <v>3.3000000000000002E-2</v>
      </c>
      <c r="R19" s="10">
        <f>Table22[[#This Row],[FwdDiv]]/Table22[[#This Row],[DYT]]</f>
        <v>162.19931271477662</v>
      </c>
      <c r="S19" s="10">
        <f>Table22[[#This Row],[FwdDiv]]/Table22[[#This Row],[DVT]]</f>
        <v>143.030303030303</v>
      </c>
      <c r="T19" s="11">
        <v>166</v>
      </c>
      <c r="U19" t="str">
        <f>IF(Table22[[#This Row],[Market
Price]] &lt; Table22[[#This Row],[DVPrice]], "ALERT", IF(Table22[[#This Row],[Market
Price]] &lt; Table22[[#This Row],[DYPrice]], "WATCH", "HOLD"))</f>
        <v>ALERT</v>
      </c>
      <c r="V19" s="13" t="s">
        <v>27</v>
      </c>
      <c r="W19" s="14">
        <f>(Table22[[#This Row],[DVPrice]]-Table22[[#This Row],[Market
Price]])/Table22[[#This Row],[DVPrice]]</f>
        <v>0.18513771186440664</v>
      </c>
    </row>
    <row r="20" spans="1:23" x14ac:dyDescent="0.25">
      <c r="A20" t="e" vm="19">
        <v>#VALUE!</v>
      </c>
      <c r="B20" s="1" t="str" cm="1">
        <f t="array" ref="B20">_FV(Table22[[#This Row],[DataField]],"Ticker symbol",TRUE)</f>
        <v>CMCSA</v>
      </c>
      <c r="C20" s="1" t="s">
        <v>20</v>
      </c>
      <c r="D20" s="3">
        <v>45074</v>
      </c>
      <c r="E20" s="1" t="s">
        <v>67</v>
      </c>
      <c r="F20" s="1" t="s">
        <v>21</v>
      </c>
      <c r="G20" s="1" t="s">
        <v>31</v>
      </c>
      <c r="H20" s="2" cm="1">
        <f t="array" ref="H20">_FV(Table22[[#This Row],[DataField]],"Price",TRUE)</f>
        <v>40.450000000000003</v>
      </c>
      <c r="I20" s="2" cm="1">
        <f t="array" ref="I20">_FV(Table22[[#This Row],[DataField]],"52 week low",TRUE)</f>
        <v>30.04</v>
      </c>
      <c r="J20" s="2" cm="1">
        <f t="array" ref="J20">_FV(Table22[[#This Row],[DataField]],"52 week high",TRUE)</f>
        <v>47.454999999999998</v>
      </c>
      <c r="K20" s="15" t="s">
        <v>38</v>
      </c>
      <c r="L20" s="2">
        <v>1.1599999999999999</v>
      </c>
      <c r="M20" s="16">
        <f>Table22[[#This Row],[FwdDiv]]/Table22[[#This Row],[Market
Price]]</f>
        <v>2.867737948084054E-2</v>
      </c>
      <c r="N20" s="16">
        <v>0.11600000000000001</v>
      </c>
      <c r="O20" s="16">
        <v>7.3999999999999996E-2</v>
      </c>
      <c r="P20" s="16">
        <v>0.02</v>
      </c>
      <c r="Q20" s="16">
        <v>2.7E-2</v>
      </c>
      <c r="R20" s="10">
        <f>Table22[[#This Row],[FwdDiv]]/Table22[[#This Row],[DYT]]</f>
        <v>57.999999999999993</v>
      </c>
      <c r="S20" s="10">
        <f>Table22[[#This Row],[FwdDiv]]/Table22[[#This Row],[DVT]]</f>
        <v>42.962962962962962</v>
      </c>
      <c r="T20" s="11">
        <v>60</v>
      </c>
      <c r="U20" t="str">
        <f>IF(Table22[[#This Row],[Market
Price]] &lt; Table22[[#This Row],[DVPrice]], "ALERT", IF(Table22[[#This Row],[Market
Price]] &lt; Table22[[#This Row],[DYPrice]], "WATCH", "HOLD"))</f>
        <v>ALERT</v>
      </c>
      <c r="V20" s="13" t="s">
        <v>21</v>
      </c>
      <c r="W20" s="14">
        <f>(Table22[[#This Row],[DVPrice]]-Table22[[#This Row],[Market
Price]])/Table22[[#This Row],[DVPrice]]</f>
        <v>5.8491379310344739E-2</v>
      </c>
    </row>
    <row r="21" spans="1:23" x14ac:dyDescent="0.25">
      <c r="A21" t="e" vm="20">
        <v>#VALUE!</v>
      </c>
      <c r="B21" s="1" t="str" cm="1">
        <f t="array" ref="B21">_FV(Table22[[#This Row],[DataField]],"Ticker symbol",TRUE)</f>
        <v>CNI</v>
      </c>
      <c r="C21" s="1" t="s">
        <v>12</v>
      </c>
      <c r="D21" s="3">
        <v>45125</v>
      </c>
      <c r="E21" s="1" t="s">
        <v>48</v>
      </c>
      <c r="F21" s="1" t="s">
        <v>21</v>
      </c>
      <c r="G21" s="1" t="s">
        <v>31</v>
      </c>
      <c r="H21" s="2" cm="1">
        <f t="array" ref="H21">_FV(Table22[[#This Row],[DataField]],"Price",TRUE)</f>
        <v>105.98</v>
      </c>
      <c r="I21" s="2" cm="1">
        <f t="array" ref="I21">_FV(Table22[[#This Row],[DataField]],"52 week low",TRUE)</f>
        <v>103.96</v>
      </c>
      <c r="J21" s="2" cm="1">
        <f t="array" ref="J21">_FV(Table22[[#This Row],[DataField]],"52 week high",TRUE)</f>
        <v>129.88999999999999</v>
      </c>
      <c r="K21" s="15" t="s">
        <v>30</v>
      </c>
      <c r="L21" s="2">
        <v>3.16</v>
      </c>
      <c r="M21" s="16">
        <f>Table22[[#This Row],[FwdDiv]]/Table22[[#This Row],[Market
Price]]</f>
        <v>2.9816946593696925E-2</v>
      </c>
      <c r="N21" s="16">
        <v>0.14599999999999999</v>
      </c>
      <c r="O21" s="16">
        <v>7.8E-2</v>
      </c>
      <c r="P21" s="16">
        <v>0.02</v>
      </c>
      <c r="Q21" s="16">
        <v>2.8000000000000001E-2</v>
      </c>
      <c r="R21" s="10">
        <f>Table22[[#This Row],[FwdDiv]]/Table22[[#This Row],[DYT]]</f>
        <v>158</v>
      </c>
      <c r="S21" s="10">
        <f>Table22[[#This Row],[FwdDiv]]/Table22[[#This Row],[DVT]]</f>
        <v>112.85714285714286</v>
      </c>
      <c r="T21" s="11">
        <v>111</v>
      </c>
      <c r="U21" t="str">
        <f>IF(Table22[[#This Row],[Market
Price]] &lt; Table22[[#This Row],[DVPrice]], "ALERT", IF(Table22[[#This Row],[Market
Price]] &lt; Table22[[#This Row],[DYPrice]], "WATCH", "HOLD"))</f>
        <v>ALERT</v>
      </c>
      <c r="V21" s="13" t="s">
        <v>27</v>
      </c>
      <c r="W21" s="14">
        <f>(Table22[[#This Row],[DVPrice]]-Table22[[#This Row],[Market
Price]])/Table22[[#This Row],[DVPrice]]</f>
        <v>6.0936708860759491E-2</v>
      </c>
    </row>
    <row r="22" spans="1:23" x14ac:dyDescent="0.25">
      <c r="A22" t="e" vm="21">
        <v>#VALUE!</v>
      </c>
      <c r="B22" s="1" t="str" cm="1">
        <f t="array" ref="B22">_FV(Table22[[#This Row],[DataField]],"Ticker symbol",TRUE)</f>
        <v>COR</v>
      </c>
      <c r="C22" s="1" t="s">
        <v>20</v>
      </c>
      <c r="D22" s="3">
        <v>45127</v>
      </c>
      <c r="E22" s="1" t="s">
        <v>77</v>
      </c>
      <c r="F22" s="1" t="s">
        <v>21</v>
      </c>
      <c r="G22" s="1" t="s">
        <v>40</v>
      </c>
      <c r="H22" s="2" cm="1">
        <f t="array" ref="H22">_FV(Table22[[#This Row],[DataField]],"Price",TRUE)</f>
        <v>185.41</v>
      </c>
      <c r="I22" s="2" cm="1">
        <f t="array" ref="I22">_FV(Table22[[#This Row],[DataField]],"52 week low",TRUE)</f>
        <v>147.1</v>
      </c>
      <c r="J22" s="2" cm="1">
        <f t="array" ref="J22">_FV(Table22[[#This Row],[DataField]],"52 week high",TRUE)</f>
        <v>194.79</v>
      </c>
      <c r="K22" s="15" t="s">
        <v>36</v>
      </c>
      <c r="L22" s="2">
        <v>1.94</v>
      </c>
      <c r="M22" s="16">
        <f>Table22[[#This Row],[FwdDiv]]/Table22[[#This Row],[Market
Price]]</f>
        <v>1.0463297556766086E-2</v>
      </c>
      <c r="N22" s="16">
        <v>8.8999999999999996E-2</v>
      </c>
      <c r="O22" s="16">
        <v>5.3999999999999999E-2</v>
      </c>
      <c r="P22" s="16">
        <v>1.4999999999999999E-2</v>
      </c>
      <c r="Q22" s="16">
        <v>0.02</v>
      </c>
      <c r="R22" s="10">
        <f>Table22[[#This Row],[FwdDiv]]/Table22[[#This Row],[DYT]]</f>
        <v>129.33333333333334</v>
      </c>
      <c r="S22" s="10">
        <f>Table22[[#This Row],[FwdDiv]]/Table22[[#This Row],[DVT]]</f>
        <v>97</v>
      </c>
      <c r="T22" s="11">
        <v>149</v>
      </c>
      <c r="U22" t="str">
        <f>IF(Table22[[#This Row],[Market
Price]] &lt; Table22[[#This Row],[DVPrice]], "ALERT", IF(Table22[[#This Row],[Market
Price]] &lt; Table22[[#This Row],[DYPrice]], "WATCH", "HOLD"))</f>
        <v>HOLD</v>
      </c>
      <c r="V22" s="13" t="s">
        <v>27</v>
      </c>
      <c r="W22" s="14">
        <f>(Table22[[#This Row],[DVPrice]]-Table22[[#This Row],[Market
Price]])/Table22[[#This Row],[DVPrice]]</f>
        <v>-0.91144329896907217</v>
      </c>
    </row>
    <row r="23" spans="1:23" x14ac:dyDescent="0.25">
      <c r="A23" t="e" vm="22">
        <v>#VALUE!</v>
      </c>
      <c r="B23" s="1" t="str" cm="1">
        <f t="array" ref="B23">_FV(Table22[[#This Row],[DataField]],"Ticker symbol",TRUE)</f>
        <v>COST</v>
      </c>
      <c r="C23" s="1" t="s">
        <v>20</v>
      </c>
      <c r="D23" s="3">
        <v>45123</v>
      </c>
      <c r="E23" s="1" t="s">
        <v>68</v>
      </c>
      <c r="F23" s="1" t="s">
        <v>21</v>
      </c>
      <c r="G23" s="1" t="s">
        <v>44</v>
      </c>
      <c r="H23" s="2" cm="1">
        <f t="array" ref="H23">_FV(Table22[[#This Row],[DataField]],"Price",TRUE)</f>
        <v>554.88</v>
      </c>
      <c r="I23" s="2" cm="1">
        <f t="array" ref="I23">_FV(Table22[[#This Row],[DataField]],"52 week low",TRUE)</f>
        <v>447.9</v>
      </c>
      <c r="J23" s="2" cm="1">
        <f t="array" ref="J23">_FV(Table22[[#This Row],[DataField]],"52 week high",TRUE)</f>
        <v>577.29999999999995</v>
      </c>
      <c r="K23" s="15" t="s">
        <v>37</v>
      </c>
      <c r="L23" s="2">
        <v>4.08</v>
      </c>
      <c r="M23" s="16">
        <f>Table22[[#This Row],[FwdDiv]]/Table22[[#This Row],[Market
Price]]</f>
        <v>7.3529411764705881E-3</v>
      </c>
      <c r="N23" s="16">
        <v>0.13300000000000001</v>
      </c>
      <c r="O23" s="16">
        <v>0.20699999999999999</v>
      </c>
      <c r="P23" s="16">
        <v>0.01</v>
      </c>
      <c r="Q23" s="16">
        <v>1.4999999999999999E-2</v>
      </c>
      <c r="R23" s="10">
        <f>Table22[[#This Row],[FwdDiv]]/Table22[[#This Row],[DYT]]</f>
        <v>408</v>
      </c>
      <c r="S23" s="10">
        <f>Table22[[#This Row],[FwdDiv]]/Table22[[#This Row],[DVT]]</f>
        <v>272</v>
      </c>
      <c r="T23" s="11">
        <v>491</v>
      </c>
      <c r="U23" t="str">
        <f>IF(Table22[[#This Row],[Market
Price]] &lt; Table22[[#This Row],[DVPrice]], "ALERT", IF(Table22[[#This Row],[Market
Price]] &lt; Table22[[#This Row],[DYPrice]], "WATCH", "HOLD"))</f>
        <v>HOLD</v>
      </c>
      <c r="V23" s="13" t="s">
        <v>27</v>
      </c>
      <c r="W23" s="14">
        <f>(Table22[[#This Row],[DVPrice]]-Table22[[#This Row],[Market
Price]])/Table22[[#This Row],[DVPrice]]</f>
        <v>-1.04</v>
      </c>
    </row>
    <row r="24" spans="1:23" x14ac:dyDescent="0.25">
      <c r="A24" t="e" vm="23">
        <v>#VALUE!</v>
      </c>
      <c r="B24" s="1" t="str" cm="1">
        <f t="array" ref="B24">_FV(Table22[[#This Row],[DataField]],"Ticker symbol",TRUE)</f>
        <v>CPB</v>
      </c>
      <c r="C24" s="1" t="s">
        <v>12</v>
      </c>
      <c r="D24" s="3">
        <v>45123</v>
      </c>
      <c r="E24" s="1" t="s">
        <v>45</v>
      </c>
      <c r="F24" s="1" t="s">
        <v>21</v>
      </c>
      <c r="G24" s="1" t="s">
        <v>32</v>
      </c>
      <c r="H24" s="2" cm="1">
        <f t="array" ref="H24">_FV(Table22[[#This Row],[DataField]],"Price",TRUE)</f>
        <v>40.4</v>
      </c>
      <c r="I24" s="2" cm="1">
        <f t="array" ref="I24">_FV(Table22[[#This Row],[DataField]],"52 week low",TRUE)</f>
        <v>37.94</v>
      </c>
      <c r="J24" s="2" cm="1">
        <f t="array" ref="J24">_FV(Table22[[#This Row],[DataField]],"52 week high",TRUE)</f>
        <v>57.774999999999999</v>
      </c>
      <c r="K24" s="15" t="s">
        <v>25</v>
      </c>
      <c r="L24" s="2">
        <v>1.48</v>
      </c>
      <c r="M24" s="16">
        <f>Table22[[#This Row],[FwdDiv]]/Table22[[#This Row],[Market
Price]]</f>
        <v>3.6633663366336632E-2</v>
      </c>
      <c r="N24" s="16">
        <v>0.02</v>
      </c>
      <c r="O24" s="16">
        <v>0</v>
      </c>
      <c r="P24" s="16">
        <v>0.03</v>
      </c>
      <c r="Q24" s="16">
        <v>0.05</v>
      </c>
      <c r="R24" s="10">
        <f>Table22[[#This Row],[FwdDiv]]/Table22[[#This Row],[DYT]]</f>
        <v>49.333333333333336</v>
      </c>
      <c r="S24" s="10">
        <f>Table22[[#This Row],[FwdDiv]]/Table22[[#This Row],[DVT]]</f>
        <v>29.599999999999998</v>
      </c>
      <c r="T24" s="11">
        <v>58</v>
      </c>
      <c r="U24" t="str">
        <f>IF(Table22[[#This Row],[Market
Price]] &lt; Table22[[#This Row],[DVPrice]], "ALERT", IF(Table22[[#This Row],[Market
Price]] &lt; Table22[[#This Row],[DYPrice]], "WATCH", "HOLD"))</f>
        <v>WATCH</v>
      </c>
      <c r="V24" s="13" t="s">
        <v>27</v>
      </c>
      <c r="W24" s="14">
        <f>(Table22[[#This Row],[DVPrice]]-Table22[[#This Row],[Market
Price]])/Table22[[#This Row],[DVPrice]]</f>
        <v>-0.36486486486486491</v>
      </c>
    </row>
    <row r="25" spans="1:23" x14ac:dyDescent="0.25">
      <c r="A25" t="e" vm="24">
        <v>#VALUE!</v>
      </c>
      <c r="B25" s="1" t="str" cm="1">
        <f t="array" ref="B25">_FV(Table22[[#This Row],[DataField]],"Ticker symbol",TRUE)</f>
        <v>CTRA</v>
      </c>
      <c r="C25" s="1" t="s">
        <v>12</v>
      </c>
      <c r="D25" s="3">
        <v>45127</v>
      </c>
      <c r="E25" s="1" t="s">
        <v>46</v>
      </c>
      <c r="F25" s="1" t="s">
        <v>21</v>
      </c>
      <c r="G25" s="1" t="s">
        <v>31</v>
      </c>
      <c r="H25" s="2" cm="1">
        <f t="array" ref="H25">_FV(Table22[[#This Row],[DataField]],"Price",TRUE)</f>
        <v>27.33</v>
      </c>
      <c r="I25" s="2" cm="1">
        <f t="array" ref="I25">_FV(Table22[[#This Row],[DataField]],"52 week low",TRUE)</f>
        <v>22.25</v>
      </c>
      <c r="J25" s="2" cm="1">
        <f t="array" ref="J25">_FV(Table22[[#This Row],[DataField]],"52 week high",TRUE)</f>
        <v>31.76</v>
      </c>
      <c r="K25" s="15" t="s">
        <v>25</v>
      </c>
      <c r="L25" s="2">
        <v>2.1</v>
      </c>
      <c r="M25" s="16">
        <f>Table22[[#This Row],[FwdDiv]]/Table22[[#This Row],[Market
Price]]</f>
        <v>7.6838638858397368E-2</v>
      </c>
      <c r="N25" s="16">
        <v>0.02</v>
      </c>
      <c r="O25" s="16">
        <v>0.02</v>
      </c>
      <c r="P25" s="16">
        <v>7.0000000000000007E-2</v>
      </c>
      <c r="Q25" s="16">
        <v>0.09</v>
      </c>
      <c r="R25" s="10">
        <f>Table22[[#This Row],[FwdDiv]]/Table22[[#This Row],[DYT]]</f>
        <v>30</v>
      </c>
      <c r="S25" s="10">
        <f>Table22[[#This Row],[FwdDiv]]/Table22[[#This Row],[DVT]]</f>
        <v>23.333333333333336</v>
      </c>
      <c r="T25" s="11">
        <v>26</v>
      </c>
      <c r="U25" t="str">
        <f>IF(Table22[[#This Row],[Market
Price]] &lt; Table22[[#This Row],[DVPrice]], "ALERT", IF(Table22[[#This Row],[Market
Price]] &lt; Table22[[#This Row],[DYPrice]], "WATCH", "HOLD"))</f>
        <v>WATCH</v>
      </c>
      <c r="V25" s="13" t="s">
        <v>27</v>
      </c>
      <c r="W25" s="14">
        <f>(Table22[[#This Row],[DVPrice]]-Table22[[#This Row],[Market
Price]])/Table22[[#This Row],[DVPrice]]</f>
        <v>-0.1712857142857141</v>
      </c>
    </row>
    <row r="26" spans="1:23" x14ac:dyDescent="0.25">
      <c r="A26" t="e" vm="25">
        <v>#VALUE!</v>
      </c>
      <c r="B26" s="1" t="str" cm="1">
        <f t="array" ref="B26">_FV(Table22[[#This Row],[DataField]],"Ticker symbol",TRUE)</f>
        <v>CVS</v>
      </c>
      <c r="C26" s="1" t="s">
        <v>20</v>
      </c>
      <c r="D26" s="3">
        <v>45127</v>
      </c>
      <c r="E26" s="1" t="s">
        <v>78</v>
      </c>
      <c r="F26" s="1" t="s">
        <v>21</v>
      </c>
      <c r="G26" s="1" t="s">
        <v>31</v>
      </c>
      <c r="H26" s="2" cm="1">
        <f t="array" ref="H26">_FV(Table22[[#This Row],[DataField]],"Price",TRUE)</f>
        <v>67.98</v>
      </c>
      <c r="I26" s="2" cm="1">
        <f t="array" ref="I26">_FV(Table22[[#This Row],[DataField]],"52 week low",TRUE)</f>
        <v>64.62</v>
      </c>
      <c r="J26" s="2" cm="1">
        <f t="array" ref="J26">_FV(Table22[[#This Row],[DataField]],"52 week high",TRUE)</f>
        <v>104.83</v>
      </c>
      <c r="K26" s="15" t="s">
        <v>39</v>
      </c>
      <c r="L26" s="2">
        <v>2.42</v>
      </c>
      <c r="M26" s="16">
        <f>Table22[[#This Row],[FwdDiv]]/Table22[[#This Row],[Market
Price]]</f>
        <v>3.5598705501618116E-2</v>
      </c>
      <c r="N26" s="16">
        <v>0.107</v>
      </c>
      <c r="O26" s="16">
        <v>0.1</v>
      </c>
      <c r="P26" s="16">
        <v>2.1999999999999999E-2</v>
      </c>
      <c r="Q26" s="16">
        <v>2.7E-2</v>
      </c>
      <c r="R26" s="10">
        <f>Table22[[#This Row],[FwdDiv]]/Table22[[#This Row],[DYT]]</f>
        <v>110</v>
      </c>
      <c r="S26" s="10">
        <f>Table22[[#This Row],[FwdDiv]]/Table22[[#This Row],[DVT]]</f>
        <v>89.629629629629633</v>
      </c>
      <c r="T26" s="11">
        <v>113</v>
      </c>
      <c r="U26" t="str">
        <f>IF(Table22[[#This Row],[Market
Price]] &lt; Table22[[#This Row],[DVPrice]], "ALERT", IF(Table22[[#This Row],[Market
Price]] &lt; Table22[[#This Row],[DYPrice]], "WATCH", "HOLD"))</f>
        <v>ALERT</v>
      </c>
      <c r="V26" s="13" t="s">
        <v>21</v>
      </c>
      <c r="W26" s="14">
        <f>(Table22[[#This Row],[DVPrice]]-Table22[[#This Row],[Market
Price]])/Table22[[#This Row],[DVPrice]]</f>
        <v>0.24154545454545454</v>
      </c>
    </row>
    <row r="27" spans="1:23" x14ac:dyDescent="0.25">
      <c r="A27" t="e" vm="26">
        <v>#VALUE!</v>
      </c>
      <c r="B27" s="1" t="str" cm="1">
        <f t="array" ref="B27">_FV(Table22[[#This Row],[DataField]],"Ticker symbol",TRUE)</f>
        <v>CVX</v>
      </c>
      <c r="C27" s="1" t="s">
        <v>12</v>
      </c>
      <c r="D27" s="3">
        <v>45123</v>
      </c>
      <c r="E27" s="1" t="s">
        <v>46</v>
      </c>
      <c r="F27" s="1" t="s">
        <v>21</v>
      </c>
      <c r="G27" s="1" t="s">
        <v>31</v>
      </c>
      <c r="H27" s="2" cm="1">
        <f t="array" ref="H27">_FV(Table22[[#This Row],[DataField]],"Price",TRUE)</f>
        <v>146.03</v>
      </c>
      <c r="I27" s="2" cm="1">
        <f t="array" ref="I27">_FV(Table22[[#This Row],[DataField]],"52 week low",TRUE)</f>
        <v>143.96</v>
      </c>
      <c r="J27" s="2" cm="1">
        <f t="array" ref="J27">_FV(Table22[[#This Row],[DataField]],"52 week high",TRUE)</f>
        <v>189.68</v>
      </c>
      <c r="K27" s="15" t="s">
        <v>34</v>
      </c>
      <c r="L27" s="2">
        <v>6.04</v>
      </c>
      <c r="M27" s="16">
        <f>Table22[[#This Row],[FwdDiv]]/Table22[[#This Row],[Market
Price]]</f>
        <v>4.1361364103266449E-2</v>
      </c>
      <c r="N27" s="16">
        <v>4.4999999999999998E-2</v>
      </c>
      <c r="O27" s="16">
        <v>6.3E-2</v>
      </c>
      <c r="P27" s="16">
        <v>3.9E-2</v>
      </c>
      <c r="Q27" s="16">
        <v>4.4999999999999998E-2</v>
      </c>
      <c r="R27" s="10">
        <f>Table22[[#This Row],[FwdDiv]]/Table22[[#This Row],[DYT]]</f>
        <v>154.87179487179486</v>
      </c>
      <c r="S27" s="10">
        <f>Table22[[#This Row],[FwdDiv]]/Table22[[#This Row],[DVT]]</f>
        <v>134.22222222222223</v>
      </c>
      <c r="T27" s="11">
        <v>153</v>
      </c>
      <c r="U27" t="str">
        <f>IF(Table22[[#This Row],[Market
Price]] &lt; Table22[[#This Row],[DVPrice]], "ALERT", IF(Table22[[#This Row],[Market
Price]] &lt; Table22[[#This Row],[DYPrice]], "WATCH", "HOLD"))</f>
        <v>WATCH</v>
      </c>
      <c r="V27" s="13" t="s">
        <v>27</v>
      </c>
      <c r="W27" s="14">
        <f>(Table22[[#This Row],[DVPrice]]-Table22[[#This Row],[Market
Price]])/Table22[[#This Row],[DVPrice]]</f>
        <v>-8.7971854304635722E-2</v>
      </c>
    </row>
    <row r="28" spans="1:23" x14ac:dyDescent="0.25">
      <c r="A28" t="e" vm="27">
        <v>#VALUE!</v>
      </c>
      <c r="B28" s="1" t="str" cm="1">
        <f t="array" ref="B28">_FV(Table22[[#This Row],[DataField]],"Ticker symbol",TRUE)</f>
        <v>D</v>
      </c>
      <c r="C28" s="1" t="s">
        <v>12</v>
      </c>
      <c r="D28" s="3">
        <v>45123</v>
      </c>
      <c r="E28" s="1" t="s">
        <v>54</v>
      </c>
      <c r="F28" s="1" t="s">
        <v>21</v>
      </c>
      <c r="G28" s="1" t="s">
        <v>31</v>
      </c>
      <c r="H28" s="2" cm="1">
        <f t="array" ref="H28">_FV(Table22[[#This Row],[DataField]],"Price",TRUE)</f>
        <v>40</v>
      </c>
      <c r="I28" s="2" cm="1">
        <f t="array" ref="I28">_FV(Table22[[#This Row],[DataField]],"52 week low",TRUE)</f>
        <v>39.18</v>
      </c>
      <c r="J28" s="2" cm="1">
        <f t="array" ref="J28">_FV(Table22[[#This Row],[DataField]],"52 week high",TRUE)</f>
        <v>70.8</v>
      </c>
      <c r="K28" s="15" t="s">
        <v>25</v>
      </c>
      <c r="L28" s="2">
        <v>2.67</v>
      </c>
      <c r="M28" s="16">
        <f>Table22[[#This Row],[FwdDiv]]/Table22[[#This Row],[Market
Price]]</f>
        <v>6.6750000000000004E-2</v>
      </c>
      <c r="N28" s="16">
        <v>3.1E-2</v>
      </c>
      <c r="O28" s="16">
        <v>0</v>
      </c>
      <c r="P28" s="16">
        <v>0.04</v>
      </c>
      <c r="Q28" s="16">
        <v>0.05</v>
      </c>
      <c r="R28" s="10">
        <f>Table22[[#This Row],[FwdDiv]]/Table22[[#This Row],[DYT]]</f>
        <v>66.75</v>
      </c>
      <c r="S28" s="10">
        <f>Table22[[#This Row],[FwdDiv]]/Table22[[#This Row],[DVT]]</f>
        <v>53.4</v>
      </c>
      <c r="T28" s="11">
        <v>59</v>
      </c>
      <c r="U28" t="str">
        <f>IF(Table22[[#This Row],[Market
Price]] &lt; Table22[[#This Row],[DVPrice]], "ALERT", IF(Table22[[#This Row],[Market
Price]] &lt; Table22[[#This Row],[DYPrice]], "WATCH", "HOLD"))</f>
        <v>ALERT</v>
      </c>
      <c r="V28" s="13" t="s">
        <v>27</v>
      </c>
      <c r="W28" s="14">
        <f>(Table22[[#This Row],[DVPrice]]-Table22[[#This Row],[Market
Price]])/Table22[[#This Row],[DVPrice]]</f>
        <v>0.25093632958801498</v>
      </c>
    </row>
    <row r="29" spans="1:23" x14ac:dyDescent="0.25">
      <c r="A29" t="e" vm="28">
        <v>#VALUE!</v>
      </c>
      <c r="B29" s="1" t="str" cm="1">
        <f t="array" ref="B29">_FV(Table22[[#This Row],[DataField]],"Ticker symbol",TRUE)</f>
        <v>DE</v>
      </c>
      <c r="C29" s="1" t="s">
        <v>20</v>
      </c>
      <c r="D29" s="3">
        <v>42567</v>
      </c>
      <c r="E29" s="1" t="s">
        <v>43</v>
      </c>
      <c r="F29" s="1" t="s">
        <v>21</v>
      </c>
      <c r="G29" s="1" t="s">
        <v>33</v>
      </c>
      <c r="H29" s="2" cm="1">
        <f t="array" ref="H29">_FV(Table22[[#This Row],[DataField]],"Price",TRUE)</f>
        <v>367.8</v>
      </c>
      <c r="I29" s="2" cm="1">
        <f t="array" ref="I29">_FV(Table22[[#This Row],[DataField]],"52 week low",TRUE)</f>
        <v>345.55</v>
      </c>
      <c r="J29" s="2" cm="1">
        <f t="array" ref="J29">_FV(Table22[[#This Row],[DataField]],"52 week high",TRUE)</f>
        <v>450</v>
      </c>
      <c r="K29" s="15" t="s">
        <v>30</v>
      </c>
      <c r="L29" s="2">
        <v>5</v>
      </c>
      <c r="M29" s="16">
        <f>Table22[[#This Row],[FwdDiv]]/Table22[[#This Row],[Market
Price]]</f>
        <v>1.3594344752582924E-2</v>
      </c>
      <c r="N29" s="16">
        <v>9.9000000000000005E-2</v>
      </c>
      <c r="O29" s="16">
        <v>0.14699999999999999</v>
      </c>
      <c r="P29" s="16">
        <v>0.02</v>
      </c>
      <c r="Q29" s="16">
        <v>2.5000000000000001E-2</v>
      </c>
      <c r="R29" s="10">
        <f>Table22[[#This Row],[FwdDiv]]/Table22[[#This Row],[DYT]]</f>
        <v>250</v>
      </c>
      <c r="S29" s="10">
        <f>Table22[[#This Row],[FwdDiv]]/Table22[[#This Row],[DVT]]</f>
        <v>200</v>
      </c>
      <c r="T29" s="11">
        <v>377</v>
      </c>
      <c r="U29" t="str">
        <f>IF(Table22[[#This Row],[Market
Price]] &lt; Table22[[#This Row],[DVPrice]], "ALERT", IF(Table22[[#This Row],[Market
Price]] &lt; Table22[[#This Row],[DYPrice]], "WATCH", "HOLD"))</f>
        <v>HOLD</v>
      </c>
      <c r="V29" s="13" t="s">
        <v>27</v>
      </c>
      <c r="W29" s="14">
        <f>(Table22[[#This Row],[DVPrice]]-Table22[[#This Row],[Market
Price]])/Table22[[#This Row],[DVPrice]]</f>
        <v>-0.83900000000000008</v>
      </c>
    </row>
    <row r="30" spans="1:23" x14ac:dyDescent="0.25">
      <c r="A30" t="e" vm="29">
        <v>#VALUE!</v>
      </c>
      <c r="B30" s="1" t="str" cm="1">
        <f t="array" ref="B30">_FV(Table22[[#This Row],[DataField]],"Ticker symbol",TRUE)</f>
        <v>DEO</v>
      </c>
      <c r="C30" s="1" t="s">
        <v>12</v>
      </c>
      <c r="D30" s="3">
        <v>45125</v>
      </c>
      <c r="E30" s="1" t="s">
        <v>42</v>
      </c>
      <c r="F30" s="1" t="s">
        <v>27</v>
      </c>
      <c r="G30" s="1" t="s">
        <v>35</v>
      </c>
      <c r="H30" s="2" cm="1">
        <f t="array" ref="H30">_FV(Table22[[#This Row],[DataField]],"Price",TRUE)</f>
        <v>152.25</v>
      </c>
      <c r="I30" s="2" cm="1">
        <f t="array" ref="I30">_FV(Table22[[#This Row],[DataField]],"52 week low",TRUE)</f>
        <v>146.6</v>
      </c>
      <c r="J30" s="2" cm="1">
        <f t="array" ref="J30">_FV(Table22[[#This Row],[DataField]],"52 week high",TRUE)</f>
        <v>191.93</v>
      </c>
      <c r="K30" s="15" t="s">
        <v>25</v>
      </c>
      <c r="L30" s="2">
        <v>3.64</v>
      </c>
      <c r="M30" s="16">
        <f>Table22[[#This Row],[FwdDiv]]/Table22[[#This Row],[Market
Price]]</f>
        <v>2.3908045977011495E-2</v>
      </c>
      <c r="N30" s="16">
        <v>3.9E-2</v>
      </c>
      <c r="O30" s="16">
        <v>-0.06</v>
      </c>
      <c r="P30" s="16">
        <v>0.04</v>
      </c>
      <c r="Q30" s="16">
        <v>0.05</v>
      </c>
      <c r="R30" s="10">
        <f>Table22[[#This Row],[FwdDiv]]/Table22[[#This Row],[DYT]]</f>
        <v>91</v>
      </c>
      <c r="S30" s="10">
        <f>Table22[[#This Row],[FwdDiv]]/Table22[[#This Row],[DVT]]</f>
        <v>72.8</v>
      </c>
      <c r="T30" s="11">
        <v>160</v>
      </c>
      <c r="U30" t="str">
        <f>IF(Table22[[#This Row],[Market
Price]] &lt; Table22[[#This Row],[DVPrice]], "ALERT", IF(Table22[[#This Row],[Market
Price]] &lt; Table22[[#This Row],[DYPrice]], "WATCH", "HOLD"))</f>
        <v>HOLD</v>
      </c>
      <c r="V30" s="13" t="s">
        <v>27</v>
      </c>
      <c r="W30" s="14">
        <f>(Table22[[#This Row],[DVPrice]]-Table22[[#This Row],[Market
Price]])/Table22[[#This Row],[DVPrice]]</f>
        <v>-1.091346153846154</v>
      </c>
    </row>
    <row r="31" spans="1:23" x14ac:dyDescent="0.25">
      <c r="A31" t="e" vm="30">
        <v>#VALUE!</v>
      </c>
      <c r="B31" s="1" t="str" cm="1">
        <f t="array" ref="B31">_FV(Table22[[#This Row],[DataField]],"Ticker symbol",TRUE)</f>
        <v>DOW</v>
      </c>
      <c r="C31" s="1" t="s">
        <v>12</v>
      </c>
      <c r="D31" s="3">
        <v>45126</v>
      </c>
      <c r="E31" s="1" t="s">
        <v>75</v>
      </c>
      <c r="F31" s="1" t="s">
        <v>21</v>
      </c>
      <c r="G31" s="1" t="s">
        <v>31</v>
      </c>
      <c r="H31" s="2" cm="1">
        <f t="array" ref="H31">_FV(Table22[[#This Row],[DataField]],"Price",TRUE)</f>
        <v>48.34</v>
      </c>
      <c r="I31" s="2" cm="1">
        <f t="array" ref="I31">_FV(Table22[[#This Row],[DataField]],"52 week low",TRUE)</f>
        <v>45.97</v>
      </c>
      <c r="J31" s="2" cm="1">
        <f t="array" ref="J31">_FV(Table22[[#This Row],[DataField]],"52 week high",TRUE)</f>
        <v>60.875</v>
      </c>
      <c r="K31" s="15" t="s">
        <v>25</v>
      </c>
      <c r="L31" s="2">
        <v>2.8</v>
      </c>
      <c r="M31" s="16">
        <f>Table22[[#This Row],[FwdDiv]]/Table22[[#This Row],[Market
Price]]</f>
        <v>5.7923045097227961E-2</v>
      </c>
      <c r="N31" s="16">
        <v>0</v>
      </c>
      <c r="O31" s="16">
        <v>0</v>
      </c>
      <c r="P31" s="16">
        <v>5.2999999999999999E-2</v>
      </c>
      <c r="Q31" s="16">
        <v>6.5000000000000002E-2</v>
      </c>
      <c r="R31" s="10">
        <f>Table22[[#This Row],[FwdDiv]]/Table22[[#This Row],[DYT]]</f>
        <v>52.830188679245282</v>
      </c>
      <c r="S31" s="10">
        <f>Table22[[#This Row],[FwdDiv]]/Table22[[#This Row],[DVT]]</f>
        <v>43.076923076923073</v>
      </c>
      <c r="T31" s="11">
        <v>72</v>
      </c>
      <c r="U31" t="str">
        <f>IF(Table22[[#This Row],[Market
Price]] &lt; Table22[[#This Row],[DVPrice]], "ALERT", IF(Table22[[#This Row],[Market
Price]] &lt; Table22[[#This Row],[DYPrice]], "WATCH", "HOLD"))</f>
        <v>WATCH</v>
      </c>
      <c r="V31" s="13" t="s">
        <v>27</v>
      </c>
      <c r="W31" s="14">
        <f>(Table22[[#This Row],[DVPrice]]-Table22[[#This Row],[Market
Price]])/Table22[[#This Row],[DVPrice]]</f>
        <v>-0.12217857142857161</v>
      </c>
    </row>
    <row r="32" spans="1:23" x14ac:dyDescent="0.25">
      <c r="A32" t="e" vm="31">
        <v>#VALUE!</v>
      </c>
      <c r="B32" s="1" t="str" cm="1">
        <f t="array" ref="B32">_FV(Table22[[#This Row],[DataField]],"Ticker symbol",TRUE)</f>
        <v>DUK</v>
      </c>
      <c r="C32" s="1" t="s">
        <v>12</v>
      </c>
      <c r="D32" s="3">
        <v>45126</v>
      </c>
      <c r="E32" s="1" t="s">
        <v>54</v>
      </c>
      <c r="F32" s="1" t="s">
        <v>21</v>
      </c>
      <c r="G32" s="1" t="s">
        <v>31</v>
      </c>
      <c r="H32" s="2" cm="1">
        <f t="array" ref="H32">_FV(Table22[[#This Row],[DataField]],"Price",TRUE)</f>
        <v>87.9</v>
      </c>
      <c r="I32" s="2" cm="1">
        <f t="array" ref="I32">_FV(Table22[[#This Row],[DataField]],"52 week low",TRUE)</f>
        <v>83.06</v>
      </c>
      <c r="J32" s="2" cm="1">
        <f t="array" ref="J32">_FV(Table22[[#This Row],[DataField]],"52 week high",TRUE)</f>
        <v>106.43</v>
      </c>
      <c r="K32" s="15" t="s">
        <v>44</v>
      </c>
      <c r="L32" s="2">
        <v>5</v>
      </c>
      <c r="M32" s="16">
        <f>Table22[[#This Row],[FwdDiv]]/Table22[[#This Row],[Market
Price]]</f>
        <v>5.6882821387940839E-2</v>
      </c>
      <c r="N32" s="16">
        <v>0.04</v>
      </c>
      <c r="O32" s="16">
        <v>0.156</v>
      </c>
      <c r="P32" s="16">
        <v>4.5999999999999999E-2</v>
      </c>
      <c r="Q32" s="16">
        <v>0.05</v>
      </c>
      <c r="R32" s="10">
        <f>Table22[[#This Row],[FwdDiv]]/Table22[[#This Row],[DYT]]</f>
        <v>108.69565217391305</v>
      </c>
      <c r="S32" s="10">
        <f>Table22[[#This Row],[FwdDiv]]/Table22[[#This Row],[DVT]]</f>
        <v>100</v>
      </c>
      <c r="T32" s="11">
        <v>105</v>
      </c>
      <c r="U32" t="str">
        <f>IF(Table22[[#This Row],[Market
Price]] &lt; Table22[[#This Row],[DVPrice]], "ALERT", IF(Table22[[#This Row],[Market
Price]] &lt; Table22[[#This Row],[DYPrice]], "WATCH", "HOLD"))</f>
        <v>ALERT</v>
      </c>
      <c r="V32" s="13" t="s">
        <v>27</v>
      </c>
      <c r="W32" s="14">
        <f>(Table22[[#This Row],[DVPrice]]-Table22[[#This Row],[Market
Price]])/Table22[[#This Row],[DVPrice]]</f>
        <v>0.12099999999999994</v>
      </c>
    </row>
    <row r="33" spans="1:23" x14ac:dyDescent="0.25">
      <c r="A33" t="e" vm="32">
        <v>#VALUE!</v>
      </c>
      <c r="B33" s="1" t="str" cm="1">
        <f t="array" ref="B33">_FV(Table22[[#This Row],[DataField]],"Ticker symbol",TRUE)</f>
        <v>ED</v>
      </c>
      <c r="C33" s="1" t="s">
        <v>12</v>
      </c>
      <c r="D33" s="3">
        <v>45126</v>
      </c>
      <c r="E33" s="1" t="s">
        <v>54</v>
      </c>
      <c r="F33" s="1" t="s">
        <v>21</v>
      </c>
      <c r="G33" s="1" t="s">
        <v>31</v>
      </c>
      <c r="H33" s="2" cm="1">
        <f t="array" ref="H33">_FV(Table22[[#This Row],[DataField]],"Price",TRUE)</f>
        <v>87.48</v>
      </c>
      <c r="I33" s="2" cm="1">
        <f t="array" ref="I33">_FV(Table22[[#This Row],[DataField]],"52 week low",TRUE)</f>
        <v>80.459999999999994</v>
      </c>
      <c r="J33" s="2" cm="1">
        <f t="array" ref="J33">_FV(Table22[[#This Row],[DataField]],"52 week high",TRUE)</f>
        <v>100.92</v>
      </c>
      <c r="K33" s="15" t="s">
        <v>34</v>
      </c>
      <c r="L33" s="2">
        <v>3.24</v>
      </c>
      <c r="M33" s="16">
        <f>Table22[[#This Row],[FwdDiv]]/Table22[[#This Row],[Market
Price]]</f>
        <v>3.7037037037037035E-2</v>
      </c>
      <c r="N33" s="16">
        <v>2.8000000000000001E-2</v>
      </c>
      <c r="O33" s="16">
        <v>2.5000000000000001E-2</v>
      </c>
      <c r="P33" s="16">
        <v>4.4999999999999998E-2</v>
      </c>
      <c r="Q33" s="16">
        <v>5.5E-2</v>
      </c>
      <c r="R33" s="10">
        <f>Table22[[#This Row],[FwdDiv]]/Table22[[#This Row],[DYT]]</f>
        <v>72.000000000000014</v>
      </c>
      <c r="S33" s="10">
        <f>Table22[[#This Row],[FwdDiv]]/Table22[[#This Row],[DVT]]</f>
        <v>58.909090909090914</v>
      </c>
      <c r="T33" s="11">
        <v>89</v>
      </c>
      <c r="U33" t="str">
        <f>IF(Table22[[#This Row],[Market
Price]] &lt; Table22[[#This Row],[DVPrice]], "ALERT", IF(Table22[[#This Row],[Market
Price]] &lt; Table22[[#This Row],[DYPrice]], "WATCH", "HOLD"))</f>
        <v>HOLD</v>
      </c>
      <c r="V33" s="13" t="s">
        <v>27</v>
      </c>
      <c r="W33" s="14">
        <f>(Table22[[#This Row],[DVPrice]]-Table22[[#This Row],[Market
Price]])/Table22[[#This Row],[DVPrice]]</f>
        <v>-0.48499999999999993</v>
      </c>
    </row>
    <row r="34" spans="1:23" x14ac:dyDescent="0.25">
      <c r="A34" t="e" vm="33">
        <v>#VALUE!</v>
      </c>
      <c r="B34" s="1" t="str" cm="1">
        <f t="array" ref="B34">_FV(Table22[[#This Row],[DataField]],"Ticker symbol",TRUE)</f>
        <v>EMN</v>
      </c>
      <c r="C34" s="1" t="s">
        <v>20</v>
      </c>
      <c r="D34" s="3">
        <v>45123</v>
      </c>
      <c r="E34" s="1" t="s">
        <v>75</v>
      </c>
      <c r="F34" s="1" t="s">
        <v>21</v>
      </c>
      <c r="G34" s="1" t="s">
        <v>31</v>
      </c>
      <c r="H34" s="2" cm="1">
        <f t="array" ref="H34">_FV(Table22[[#This Row],[DataField]],"Price",TRUE)</f>
        <v>75.19</v>
      </c>
      <c r="I34" s="2" cm="1">
        <f t="array" ref="I34">_FV(Table22[[#This Row],[DataField]],"52 week low",TRUE)</f>
        <v>68.89</v>
      </c>
      <c r="J34" s="2" cm="1">
        <f t="array" ref="J34">_FV(Table22[[#This Row],[DataField]],"52 week high",TRUE)</f>
        <v>92.21</v>
      </c>
      <c r="K34" s="15" t="s">
        <v>31</v>
      </c>
      <c r="L34" s="2">
        <v>3.16</v>
      </c>
      <c r="M34" s="16">
        <f>Table22[[#This Row],[FwdDiv]]/Table22[[#This Row],[Market
Price]]</f>
        <v>4.2026865274637587E-2</v>
      </c>
      <c r="N34" s="16">
        <v>9.8000000000000004E-2</v>
      </c>
      <c r="O34" s="16">
        <v>8.5000000000000006E-2</v>
      </c>
      <c r="P34" s="16">
        <v>0.03</v>
      </c>
      <c r="Q34" s="16">
        <v>3.5000000000000003E-2</v>
      </c>
      <c r="R34" s="10">
        <f>Table22[[#This Row],[FwdDiv]]/Table22[[#This Row],[DYT]]</f>
        <v>105.33333333333334</v>
      </c>
      <c r="S34" s="10">
        <f>Table22[[#This Row],[FwdDiv]]/Table22[[#This Row],[DVT]]</f>
        <v>90.285714285714278</v>
      </c>
      <c r="T34" s="11">
        <v>130</v>
      </c>
      <c r="U34" t="str">
        <f>IF(Table22[[#This Row],[Market
Price]] &lt; Table22[[#This Row],[DVPrice]], "ALERT", IF(Table22[[#This Row],[Market
Price]] &lt; Table22[[#This Row],[DYPrice]], "WATCH", "HOLD"))</f>
        <v>ALERT</v>
      </c>
      <c r="V34" s="13" t="s">
        <v>21</v>
      </c>
      <c r="W34" s="14">
        <f>(Table22[[#This Row],[DVPrice]]-Table22[[#This Row],[Market
Price]])/Table22[[#This Row],[DVPrice]]</f>
        <v>0.16719936708860755</v>
      </c>
    </row>
    <row r="35" spans="1:23" x14ac:dyDescent="0.25">
      <c r="A35" t="e" vm="34">
        <v>#VALUE!</v>
      </c>
      <c r="B35" s="1" t="str" cm="1">
        <f t="array" ref="B35">_FV(Table22[[#This Row],[DataField]],"Ticker symbol",TRUE)</f>
        <v>EOG</v>
      </c>
      <c r="C35" s="1" t="s">
        <v>20</v>
      </c>
      <c r="D35" s="3">
        <v>45127</v>
      </c>
      <c r="E35" s="1" t="s">
        <v>46</v>
      </c>
      <c r="F35" s="1" t="s">
        <v>21</v>
      </c>
      <c r="G35" s="1" t="s">
        <v>31</v>
      </c>
      <c r="H35" s="2" cm="1">
        <f t="array" ref="H35">_FV(Table22[[#This Row],[DataField]],"Price",TRUE)</f>
        <v>125.45</v>
      </c>
      <c r="I35" s="2" cm="1">
        <f t="array" ref="I35">_FV(Table22[[#This Row],[DataField]],"52 week low",TRUE)</f>
        <v>98.521699999999996</v>
      </c>
      <c r="J35" s="2" cm="1">
        <f t="array" ref="J35">_FV(Table22[[#This Row],[DataField]],"52 week high",TRUE)</f>
        <v>147.7389</v>
      </c>
      <c r="K35" s="15" t="s">
        <v>39</v>
      </c>
      <c r="L35" s="2">
        <v>3.3</v>
      </c>
      <c r="M35" s="16">
        <f>Table22[[#This Row],[FwdDiv]]/Table22[[#This Row],[Market
Price]]</f>
        <v>2.6305300916699879E-2</v>
      </c>
      <c r="N35" s="16">
        <v>0.26700000000000002</v>
      </c>
      <c r="O35" s="16">
        <v>0.1</v>
      </c>
      <c r="P35" s="16">
        <v>0.03</v>
      </c>
      <c r="Q35" s="16">
        <v>3.3000000000000002E-2</v>
      </c>
      <c r="R35" s="10">
        <f>Table22[[#This Row],[FwdDiv]]/Table22[[#This Row],[DYT]]</f>
        <v>110</v>
      </c>
      <c r="S35" s="10">
        <f>Table22[[#This Row],[FwdDiv]]/Table22[[#This Row],[DVT]]</f>
        <v>99.999999999999986</v>
      </c>
      <c r="T35" s="11">
        <v>108</v>
      </c>
      <c r="U35" t="str">
        <f>IF(Table22[[#This Row],[Market
Price]] &lt; Table22[[#This Row],[DVPrice]], "ALERT", IF(Table22[[#This Row],[Market
Price]] &lt; Table22[[#This Row],[DYPrice]], "WATCH", "HOLD"))</f>
        <v>HOLD</v>
      </c>
      <c r="V35" s="13" t="s">
        <v>27</v>
      </c>
      <c r="W35" s="14">
        <f>(Table22[[#This Row],[DVPrice]]-Table22[[#This Row],[Market
Price]])/Table22[[#This Row],[DVPrice]]</f>
        <v>-0.25450000000000023</v>
      </c>
    </row>
    <row r="36" spans="1:23" x14ac:dyDescent="0.25">
      <c r="A36" t="e" vm="35">
        <v>#VALUE!</v>
      </c>
      <c r="B36" s="1" t="str" cm="1">
        <f t="array" ref="B36">_FV(Table22[[#This Row],[DataField]],"Ticker symbol",TRUE)</f>
        <v>FAST</v>
      </c>
      <c r="C36" s="1" t="s">
        <v>20</v>
      </c>
      <c r="D36" s="3">
        <v>45126</v>
      </c>
      <c r="E36" s="1" t="s">
        <v>66</v>
      </c>
      <c r="F36" s="1" t="s">
        <v>21</v>
      </c>
      <c r="G36" s="1" t="s">
        <v>31</v>
      </c>
      <c r="H36" s="2" cm="1">
        <f t="array" ref="H36">_FV(Table22[[#This Row],[DataField]],"Price",TRUE)</f>
        <v>58.23</v>
      </c>
      <c r="I36" s="2" cm="1">
        <f t="array" ref="I36">_FV(Table22[[#This Row],[DataField]],"52 week low",TRUE)</f>
        <v>45.7</v>
      </c>
      <c r="J36" s="2" cm="1">
        <f t="array" ref="J36">_FV(Table22[[#This Row],[DataField]],"52 week high",TRUE)</f>
        <v>60.929900000000004</v>
      </c>
      <c r="K36" s="15" t="s">
        <v>34</v>
      </c>
      <c r="L36" s="2">
        <v>1.4</v>
      </c>
      <c r="M36" s="16">
        <f>Table22[[#This Row],[FwdDiv]]/Table22[[#This Row],[Market
Price]]</f>
        <v>2.4042589730379531E-2</v>
      </c>
      <c r="N36" s="16">
        <v>0.13500000000000001</v>
      </c>
      <c r="O36" s="16">
        <v>0.129</v>
      </c>
      <c r="P36" s="16">
        <v>2.4E-2</v>
      </c>
      <c r="Q36" s="16">
        <v>2.7E-2</v>
      </c>
      <c r="R36" s="10">
        <f>Table22[[#This Row],[FwdDiv]]/Table22[[#This Row],[DYT]]</f>
        <v>58.333333333333329</v>
      </c>
      <c r="S36" s="10">
        <f>Table22[[#This Row],[FwdDiv]]/Table22[[#This Row],[DVT]]</f>
        <v>51.851851851851848</v>
      </c>
      <c r="T36" s="11">
        <v>48</v>
      </c>
      <c r="U36" t="str">
        <f>IF(Table22[[#This Row],[Market
Price]] &lt; Table22[[#This Row],[DVPrice]], "ALERT", IF(Table22[[#This Row],[Market
Price]] &lt; Table22[[#This Row],[DYPrice]], "WATCH", "HOLD"))</f>
        <v>WATCH</v>
      </c>
      <c r="V36" s="13" t="s">
        <v>27</v>
      </c>
      <c r="W36" s="14">
        <f>(Table22[[#This Row],[DVPrice]]-Table22[[#This Row],[Market
Price]])/Table22[[#This Row],[DVPrice]]</f>
        <v>-0.12300714285714288</v>
      </c>
    </row>
    <row r="37" spans="1:23" x14ac:dyDescent="0.25">
      <c r="A37" t="e" vm="36">
        <v>#VALUE!</v>
      </c>
      <c r="B37" s="1" t="str" cm="1">
        <f t="array" ref="B37">_FV(Table22[[#This Row],[DataField]],"Ticker symbol",TRUE)</f>
        <v>FDX</v>
      </c>
      <c r="C37" s="1" t="s">
        <v>20</v>
      </c>
      <c r="D37" s="3">
        <v>45123</v>
      </c>
      <c r="E37" s="1" t="s">
        <v>26</v>
      </c>
      <c r="F37" s="1" t="s">
        <v>21</v>
      </c>
      <c r="G37" s="1" t="s">
        <v>37</v>
      </c>
      <c r="H37" s="2" cm="1">
        <f t="array" ref="H37">_FV(Table22[[#This Row],[DataField]],"Price",TRUE)</f>
        <v>236.76</v>
      </c>
      <c r="I37" s="2" cm="1">
        <f t="array" ref="I37">_FV(Table22[[#This Row],[DataField]],"52 week low",TRUE)</f>
        <v>151.34010000000001</v>
      </c>
      <c r="J37" s="2" cm="1">
        <f t="array" ref="J37">_FV(Table22[[#This Row],[DataField]],"52 week high",TRUE)</f>
        <v>270.95</v>
      </c>
      <c r="K37" s="15" t="s">
        <v>35</v>
      </c>
      <c r="L37" s="2">
        <v>5.24</v>
      </c>
      <c r="M37" s="16">
        <f>Table22[[#This Row],[FwdDiv]]/Table22[[#This Row],[Market
Price]]</f>
        <v>2.2132116911640482E-2</v>
      </c>
      <c r="N37" s="16">
        <v>0.25600000000000001</v>
      </c>
      <c r="O37" s="16">
        <v>0.14000000000000001</v>
      </c>
      <c r="P37" s="16">
        <v>1.6E-2</v>
      </c>
      <c r="Q37" s="16">
        <v>2.5999999999999999E-2</v>
      </c>
      <c r="R37" s="10">
        <f>Table22[[#This Row],[FwdDiv]]/Table22[[#This Row],[DYT]]</f>
        <v>327.5</v>
      </c>
      <c r="S37" s="10">
        <f>Table22[[#This Row],[FwdDiv]]/Table22[[#This Row],[DVT]]</f>
        <v>201.53846153846155</v>
      </c>
      <c r="T37" s="11">
        <v>222</v>
      </c>
      <c r="U37" t="str">
        <f>IF(Table22[[#This Row],[Market
Price]] &lt; Table22[[#This Row],[DVPrice]], "ALERT", IF(Table22[[#This Row],[Market
Price]] &lt; Table22[[#This Row],[DYPrice]], "WATCH", "HOLD"))</f>
        <v>WATCH</v>
      </c>
      <c r="V37" s="13" t="s">
        <v>27</v>
      </c>
      <c r="W37" s="14">
        <f>(Table22[[#This Row],[DVPrice]]-Table22[[#This Row],[Market
Price]])/Table22[[#This Row],[DVPrice]]</f>
        <v>-0.17476335877862587</v>
      </c>
    </row>
    <row r="38" spans="1:23" x14ac:dyDescent="0.25">
      <c r="A38" t="e" vm="37">
        <v>#VALUE!</v>
      </c>
      <c r="B38" s="1" t="str" cm="1">
        <f t="array" ref="B38">_FV(Table22[[#This Row],[DataField]],"Ticker symbol",TRUE)</f>
        <v>FLO</v>
      </c>
      <c r="C38" s="1" t="s">
        <v>12</v>
      </c>
      <c r="D38" s="3">
        <v>45126</v>
      </c>
      <c r="E38" s="1" t="s">
        <v>45</v>
      </c>
      <c r="F38" s="1" t="s">
        <v>27</v>
      </c>
      <c r="G38" s="1" t="s">
        <v>31</v>
      </c>
      <c r="H38" s="2" cm="1">
        <f t="array" ref="H38">_FV(Table22[[#This Row],[DataField]],"Price",TRUE)</f>
        <v>21.88</v>
      </c>
      <c r="I38" s="2" cm="1">
        <f t="array" ref="I38">_FV(Table22[[#This Row],[DataField]],"52 week low",TRUE)</f>
        <v>20.234999999999999</v>
      </c>
      <c r="J38" s="2" cm="1">
        <f t="array" ref="J38">_FV(Table22[[#This Row],[DataField]],"52 week high",TRUE)</f>
        <v>30.16</v>
      </c>
      <c r="K38" s="15" t="s">
        <v>35</v>
      </c>
      <c r="L38" s="2">
        <v>0.92</v>
      </c>
      <c r="M38" s="16">
        <f>Table22[[#This Row],[FwdDiv]]/Table22[[#This Row],[Market
Price]]</f>
        <v>4.204753199268739E-2</v>
      </c>
      <c r="N38" s="16">
        <v>8.5000000000000006E-2</v>
      </c>
      <c r="O38" s="16">
        <v>4.5999999999999999E-2</v>
      </c>
      <c r="P38" s="16">
        <v>0.03</v>
      </c>
      <c r="Q38" s="16">
        <v>4.4999999999999998E-2</v>
      </c>
      <c r="R38" s="10">
        <f>Table22[[#This Row],[FwdDiv]]/Table22[[#This Row],[DYT]]</f>
        <v>30.666666666666668</v>
      </c>
      <c r="S38" s="10">
        <f>Table22[[#This Row],[FwdDiv]]/Table22[[#This Row],[DVT]]</f>
        <v>20.444444444444446</v>
      </c>
      <c r="T38" s="11">
        <v>26</v>
      </c>
      <c r="U38" t="str">
        <f>IF(Table22[[#This Row],[Market
Price]] &lt; Table22[[#This Row],[DVPrice]], "ALERT", IF(Table22[[#This Row],[Market
Price]] &lt; Table22[[#This Row],[DYPrice]], "WATCH", "HOLD"))</f>
        <v>WATCH</v>
      </c>
      <c r="V38" s="13" t="s">
        <v>27</v>
      </c>
      <c r="W38" s="14">
        <f>(Table22[[#This Row],[DVPrice]]-Table22[[#This Row],[Market
Price]])/Table22[[#This Row],[DVPrice]]</f>
        <v>-7.0217391304347676E-2</v>
      </c>
    </row>
    <row r="39" spans="1:23" x14ac:dyDescent="0.25">
      <c r="A39" t="e" vm="38">
        <v>#VALUE!</v>
      </c>
      <c r="B39" s="1" t="str" cm="1">
        <f t="array" ref="B39">_FV(Table22[[#This Row],[DataField]],"Ticker symbol",TRUE)</f>
        <v>GD</v>
      </c>
      <c r="C39" s="1" t="s">
        <v>20</v>
      </c>
      <c r="D39" s="3">
        <v>45049</v>
      </c>
      <c r="E39" s="1" t="s">
        <v>24</v>
      </c>
      <c r="F39" s="1" t="s">
        <v>21</v>
      </c>
      <c r="G39" s="1" t="s">
        <v>31</v>
      </c>
      <c r="H39" s="2" cm="1">
        <f t="array" ref="H39">_FV(Table22[[#This Row],[DataField]],"Price",TRUE)</f>
        <v>238.98</v>
      </c>
      <c r="I39" s="2" cm="1">
        <f t="array" ref="I39">_FV(Table22[[#This Row],[DataField]],"52 week low",TRUE)</f>
        <v>202.35</v>
      </c>
      <c r="J39" s="2" cm="1">
        <f t="array" ref="J39">_FV(Table22[[#This Row],[DataField]],"52 week high",TRUE)</f>
        <v>256.86</v>
      </c>
      <c r="K39" s="15" t="s">
        <v>38</v>
      </c>
      <c r="L39" s="2">
        <v>5.28</v>
      </c>
      <c r="M39" s="16">
        <f>Table22[[#This Row],[FwdDiv]]/Table22[[#This Row],[Market
Price]]</f>
        <v>2.2093899071051974E-2</v>
      </c>
      <c r="N39" s="16">
        <v>0.125</v>
      </c>
      <c r="O39" s="16">
        <v>0.05</v>
      </c>
      <c r="P39" s="16">
        <v>2.3E-2</v>
      </c>
      <c r="Q39" s="16">
        <v>2.7E-2</v>
      </c>
      <c r="R39" s="10">
        <f>Table22[[#This Row],[FwdDiv]]/Table22[[#This Row],[DYT]]</f>
        <v>229.56521739130437</v>
      </c>
      <c r="S39" s="10">
        <f>Table22[[#This Row],[FwdDiv]]/Table22[[#This Row],[DVT]]</f>
        <v>195.55555555555557</v>
      </c>
      <c r="T39" s="11">
        <v>240</v>
      </c>
      <c r="U39" t="str">
        <f>IF(Table22[[#This Row],[Market
Price]] &lt; Table22[[#This Row],[DVPrice]], "ALERT", IF(Table22[[#This Row],[Market
Price]] &lt; Table22[[#This Row],[DYPrice]], "WATCH", "HOLD"))</f>
        <v>HOLD</v>
      </c>
      <c r="V39" s="13" t="s">
        <v>21</v>
      </c>
      <c r="W39" s="14">
        <f>(Table22[[#This Row],[DVPrice]]-Table22[[#This Row],[Market
Price]])/Table22[[#This Row],[DVPrice]]</f>
        <v>-0.22205681818181802</v>
      </c>
    </row>
    <row r="40" spans="1:23" x14ac:dyDescent="0.25">
      <c r="A40" t="e" vm="39">
        <v>#VALUE!</v>
      </c>
      <c r="B40" s="1" t="str" cm="1">
        <f t="array" ref="B40">_FV(Table22[[#This Row],[DataField]],"Ticker symbol",TRUE)</f>
        <v>GIS</v>
      </c>
      <c r="C40" s="1" t="s">
        <v>20</v>
      </c>
      <c r="D40" s="3">
        <v>45124</v>
      </c>
      <c r="E40" s="1" t="s">
        <v>45</v>
      </c>
      <c r="F40" s="1" t="s">
        <v>21</v>
      </c>
      <c r="G40" s="1" t="s">
        <v>37</v>
      </c>
      <c r="H40" s="2" cm="1">
        <f t="array" ref="H40">_FV(Table22[[#This Row],[DataField]],"Price",TRUE)</f>
        <v>64.84</v>
      </c>
      <c r="I40" s="2" cm="1">
        <f t="array" ref="I40">_FV(Table22[[#This Row],[DataField]],"52 week low",TRUE)</f>
        <v>60.33</v>
      </c>
      <c r="J40" s="2" cm="1">
        <f t="array" ref="J40">_FV(Table22[[#This Row],[DataField]],"52 week high",TRUE)</f>
        <v>90.89</v>
      </c>
      <c r="K40" s="15" t="s">
        <v>32</v>
      </c>
      <c r="L40" s="2">
        <v>2.36</v>
      </c>
      <c r="M40" s="16">
        <f>Table22[[#This Row],[FwdDiv]]/Table22[[#This Row],[Market
Price]]</f>
        <v>3.639728562615669E-2</v>
      </c>
      <c r="N40" s="16">
        <v>4.3999999999999997E-2</v>
      </c>
      <c r="O40" s="16">
        <v>9.1999999999999998E-2</v>
      </c>
      <c r="P40" s="16">
        <v>0.03</v>
      </c>
      <c r="Q40" s="16">
        <v>3.5000000000000003E-2</v>
      </c>
      <c r="R40" s="10">
        <f>Table22[[#This Row],[FwdDiv]]/Table22[[#This Row],[DYT]]</f>
        <v>78.666666666666671</v>
      </c>
      <c r="S40" s="10">
        <f>Table22[[#This Row],[FwdDiv]]/Table22[[#This Row],[DVT]]</f>
        <v>67.428571428571416</v>
      </c>
      <c r="T40" s="11">
        <v>78</v>
      </c>
      <c r="U40" t="str">
        <f>IF(Table22[[#This Row],[Market
Price]] &lt; Table22[[#This Row],[DVPrice]], "ALERT", IF(Table22[[#This Row],[Market
Price]] &lt; Table22[[#This Row],[DYPrice]], "WATCH", "HOLD"))</f>
        <v>ALERT</v>
      </c>
      <c r="V40" s="13" t="s">
        <v>27</v>
      </c>
      <c r="W40" s="14">
        <f>(Table22[[#This Row],[DVPrice]]-Table22[[#This Row],[Market
Price]])/Table22[[#This Row],[DVPrice]]</f>
        <v>3.8389830508474353E-2</v>
      </c>
    </row>
    <row r="41" spans="1:23" x14ac:dyDescent="0.25">
      <c r="A41" t="e" vm="40">
        <v>#VALUE!</v>
      </c>
      <c r="B41" s="1" t="str" cm="1">
        <f t="array" ref="B41">_FV(Table22[[#This Row],[DataField]],"Ticker symbol",TRUE)</f>
        <v>HD</v>
      </c>
      <c r="C41" s="1" t="s">
        <v>20</v>
      </c>
      <c r="D41" s="3">
        <v>45017</v>
      </c>
      <c r="E41" s="1" t="s">
        <v>29</v>
      </c>
      <c r="F41" s="1" t="s">
        <v>21</v>
      </c>
      <c r="G41" s="1" t="s">
        <v>39</v>
      </c>
      <c r="H41" s="2" cm="1">
        <f t="array" ref="H41">_FV(Table22[[#This Row],[DataField]],"Price",TRUE)</f>
        <v>281.49</v>
      </c>
      <c r="I41" s="2" cm="1">
        <f t="array" ref="I41">_FV(Table22[[#This Row],[DataField]],"52 week low",TRUE)</f>
        <v>274.26</v>
      </c>
      <c r="J41" s="2" cm="1">
        <f t="array" ref="J41">_FV(Table22[[#This Row],[DataField]],"52 week high",TRUE)</f>
        <v>347.25</v>
      </c>
      <c r="K41" s="15" t="s">
        <v>30</v>
      </c>
      <c r="L41" s="2">
        <v>8.36</v>
      </c>
      <c r="M41" s="16">
        <f>Table22[[#This Row],[FwdDiv]]/Table22[[#This Row],[Market
Price]]</f>
        <v>2.9699101211410703E-2</v>
      </c>
      <c r="N41" s="16">
        <v>0.185</v>
      </c>
      <c r="O41" s="16">
        <v>0.1</v>
      </c>
      <c r="P41" s="16">
        <v>2.4E-2</v>
      </c>
      <c r="Q41" s="16">
        <v>2.8000000000000001E-2</v>
      </c>
      <c r="R41" s="10">
        <f>Table22[[#This Row],[FwdDiv]]/Table22[[#This Row],[DYT]]</f>
        <v>348.33333333333331</v>
      </c>
      <c r="S41" s="10" t="e" cm="1" vm="41">
        <f t="array" aca="1" ref="S41" ca="1">A4:D4=Table22[[#This Row],[FwdDiv]]/Table22[[#This Row],[DVT]]</f>
        <v>#VALUE!</v>
      </c>
      <c r="T41" s="4">
        <v>267</v>
      </c>
      <c r="U41" t="e" vm="42">
        <f ca="1">IF(Table22[[#This Row],[Market
Price]] &lt; Table22[[#This Row],[DVPrice]], "ALERT", IF(Table22[[#This Row],[Market
Price]] &lt; Table22[[#This Row],[DYPrice]], "WATCH", "HOLD"))</f>
        <v>#VALUE!</v>
      </c>
      <c r="V41" s="13" t="s">
        <v>21</v>
      </c>
      <c r="W41" s="14" t="e" vm="42">
        <f ca="1">(Table22[[#This Row],[DVPrice]]-Table22[[#This Row],[Market
Price]])/Table22[[#This Row],[DVPrice]]</f>
        <v>#VALUE!</v>
      </c>
    </row>
    <row r="42" spans="1:23" x14ac:dyDescent="0.25">
      <c r="A42" t="e" vm="43">
        <v>#VALUE!</v>
      </c>
      <c r="B42" s="1" t="str" cm="1">
        <f t="array" ref="B42">_FV(Table22[[#This Row],[DataField]],"Ticker symbol",TRUE)</f>
        <v>HRL</v>
      </c>
      <c r="C42" s="1" t="s">
        <v>20</v>
      </c>
      <c r="D42" s="3">
        <v>45124</v>
      </c>
      <c r="E42" s="1" t="s">
        <v>56</v>
      </c>
      <c r="F42" s="1" t="s">
        <v>21</v>
      </c>
      <c r="G42" s="1" t="s">
        <v>33</v>
      </c>
      <c r="H42" s="2" cm="1">
        <f t="array" ref="H42">_FV(Table22[[#This Row],[DataField]],"Price",TRUE)</f>
        <v>32.06</v>
      </c>
      <c r="I42" s="2" cm="1">
        <f t="array" ref="I42">_FV(Table22[[#This Row],[DataField]],"52 week low",TRUE)</f>
        <v>30.702000000000002</v>
      </c>
      <c r="J42" s="2" cm="1">
        <f t="array" ref="J42">_FV(Table22[[#This Row],[DataField]],"52 week high",TRUE)</f>
        <v>49.73</v>
      </c>
      <c r="K42" s="15" t="s">
        <v>39</v>
      </c>
      <c r="L42" s="2">
        <v>1.1000000000000001</v>
      </c>
      <c r="M42" s="16">
        <f>Table22[[#This Row],[FwdDiv]]/Table22[[#This Row],[Market
Price]]</f>
        <v>3.4310667498440424E-2</v>
      </c>
      <c r="N42" s="16">
        <v>0.126</v>
      </c>
      <c r="O42" s="16">
        <v>5.8000000000000003E-2</v>
      </c>
      <c r="P42" s="16">
        <v>0.02</v>
      </c>
      <c r="Q42" s="16">
        <v>2.75E-2</v>
      </c>
      <c r="R42" s="10">
        <f>Table22[[#This Row],[FwdDiv]]/Table22[[#This Row],[DYT]]</f>
        <v>55</v>
      </c>
      <c r="S42" s="10">
        <f>Table22[[#This Row],[FwdDiv]]/Table22[[#This Row],[DVT]]</f>
        <v>40</v>
      </c>
      <c r="T42" s="11">
        <v>38</v>
      </c>
      <c r="U42" t="str">
        <f>IF(Table22[[#This Row],[Market
Price]] &lt; Table22[[#This Row],[DVPrice]], "ALERT", IF(Table22[[#This Row],[Market
Price]] &lt; Table22[[#This Row],[DYPrice]], "WATCH", "HOLD"))</f>
        <v>ALERT</v>
      </c>
      <c r="V42" s="13" t="s">
        <v>27</v>
      </c>
      <c r="W42" s="14">
        <f>(Table22[[#This Row],[DVPrice]]-Table22[[#This Row],[Market
Price]])/Table22[[#This Row],[DVPrice]]</f>
        <v>0.19849999999999995</v>
      </c>
    </row>
    <row r="43" spans="1:23" x14ac:dyDescent="0.25">
      <c r="A43" t="e" vm="44">
        <v>#VALUE!</v>
      </c>
      <c r="B43" s="1" t="str" cm="1">
        <f t="array" ref="B43">_FV(Table22[[#This Row],[DataField]],"Ticker symbol",TRUE)</f>
        <v>HSY</v>
      </c>
      <c r="C43" s="1" t="s">
        <v>20</v>
      </c>
      <c r="D43" s="3">
        <v>45127</v>
      </c>
      <c r="E43" s="1" t="s">
        <v>79</v>
      </c>
      <c r="F43" s="1" t="s">
        <v>21</v>
      </c>
      <c r="G43" s="1" t="s">
        <v>31</v>
      </c>
      <c r="H43" s="2" cm="1">
        <f t="array" ref="H43">_FV(Table22[[#This Row],[DataField]],"Price",TRUE)</f>
        <v>186.02</v>
      </c>
      <c r="I43" s="2" cm="1">
        <f t="array" ref="I43">_FV(Table22[[#This Row],[DataField]],"52 week low",TRUE)</f>
        <v>183.73500000000001</v>
      </c>
      <c r="J43" s="2" cm="1">
        <f t="array" ref="J43">_FV(Table22[[#This Row],[DataField]],"52 week high",TRUE)</f>
        <v>276.88049999999998</v>
      </c>
      <c r="K43" s="15" t="s">
        <v>44</v>
      </c>
      <c r="L43" s="2">
        <v>4.1399999999999997</v>
      </c>
      <c r="M43" s="16">
        <f>Table22[[#This Row],[FwdDiv]]/Table22[[#This Row],[Market
Price]]</f>
        <v>2.2255671433179226E-2</v>
      </c>
      <c r="N43" s="16">
        <v>9.6000000000000002E-2</v>
      </c>
      <c r="O43" s="16">
        <v>0.13600000000000001</v>
      </c>
      <c r="P43" s="16">
        <v>2.1999999999999999E-2</v>
      </c>
      <c r="Q43" s="16">
        <v>2.5000000000000001E-2</v>
      </c>
      <c r="R43" s="10">
        <f>Table22[[#This Row],[FwdDiv]]/Table22[[#This Row],[DYT]]</f>
        <v>188.18181818181819</v>
      </c>
      <c r="S43" s="10">
        <f>Table22[[#This Row],[FwdDiv]]/Table22[[#This Row],[DVT]]</f>
        <v>165.59999999999997</v>
      </c>
      <c r="T43" s="11">
        <v>192</v>
      </c>
      <c r="U43" t="str">
        <f>IF(Table22[[#This Row],[Market
Price]] &lt; Table22[[#This Row],[DVPrice]], "ALERT", IF(Table22[[#This Row],[Market
Price]] &lt; Table22[[#This Row],[DYPrice]], "WATCH", "HOLD"))</f>
        <v>WATCH</v>
      </c>
      <c r="V43" s="13" t="s">
        <v>27</v>
      </c>
      <c r="W43" s="14">
        <f>(Table22[[#This Row],[DVPrice]]-Table22[[#This Row],[Market
Price]])/Table22[[#This Row],[DVPrice]]</f>
        <v>-0.12330917874396165</v>
      </c>
    </row>
    <row r="44" spans="1:23" x14ac:dyDescent="0.25">
      <c r="A44" t="e" vm="45">
        <v>#VALUE!</v>
      </c>
      <c r="B44" s="1" t="str" cm="1">
        <f t="array" ref="B44">_FV(Table22[[#This Row],[DataField]],"Ticker symbol",TRUE)</f>
        <v>INTC</v>
      </c>
      <c r="C44" s="1" t="s">
        <v>12</v>
      </c>
      <c r="D44" s="3">
        <v>45126</v>
      </c>
      <c r="E44" s="1" t="s">
        <v>41</v>
      </c>
      <c r="F44" s="1" t="s">
        <v>21</v>
      </c>
      <c r="G44" s="1" t="s">
        <v>31</v>
      </c>
      <c r="H44" s="2" cm="1">
        <f t="array" ref="H44">_FV(Table22[[#This Row],[DataField]],"Price",TRUE)</f>
        <v>35.69</v>
      </c>
      <c r="I44" s="2" cm="1">
        <f t="array" ref="I44">_FV(Table22[[#This Row],[DataField]],"52 week low",TRUE)</f>
        <v>24.73</v>
      </c>
      <c r="J44" s="2" cm="1">
        <f t="array" ref="J44">_FV(Table22[[#This Row],[DataField]],"52 week high",TRUE)</f>
        <v>40.068100000000001</v>
      </c>
      <c r="K44" s="15" t="s">
        <v>25</v>
      </c>
      <c r="L44" s="2">
        <v>0.5</v>
      </c>
      <c r="M44" s="16">
        <f>Table22[[#This Row],[FwdDiv]]/Table22[[#This Row],[Market
Price]]</f>
        <v>1.4009526478005045E-2</v>
      </c>
      <c r="N44" s="16">
        <v>5.3999999999999999E-2</v>
      </c>
      <c r="O44" s="16">
        <v>-0.65</v>
      </c>
      <c r="P44" s="16">
        <v>3.1E-2</v>
      </c>
      <c r="Q44" s="16">
        <v>0.05</v>
      </c>
      <c r="R44" s="10">
        <f>Table22[[#This Row],[FwdDiv]]/Table22[[#This Row],[DYT]]</f>
        <v>16.129032258064516</v>
      </c>
      <c r="S44" s="10">
        <f>Table22[[#This Row],[FwdDiv]]/Table22[[#This Row],[DVT]]</f>
        <v>10</v>
      </c>
      <c r="T44" s="11">
        <v>35</v>
      </c>
      <c r="U44" t="str">
        <f>IF(Table22[[#This Row],[Market
Price]] &lt; Table22[[#This Row],[DVPrice]], "ALERT", IF(Table22[[#This Row],[Market
Price]] &lt; Table22[[#This Row],[DYPrice]], "WATCH", "HOLD"))</f>
        <v>HOLD</v>
      </c>
      <c r="V44" s="13" t="s">
        <v>27</v>
      </c>
      <c r="W44" s="14">
        <f>(Table22[[#This Row],[DVPrice]]-Table22[[#This Row],[Market
Price]])/Table22[[#This Row],[DVPrice]]</f>
        <v>-2.569</v>
      </c>
    </row>
    <row r="45" spans="1:23" x14ac:dyDescent="0.25">
      <c r="A45" t="e" vm="46">
        <v>#VALUE!</v>
      </c>
      <c r="B45" s="1" t="str" cm="1">
        <f t="array" ref="B45">_FV(Table22[[#This Row],[DataField]],"Ticker symbol",TRUE)</f>
        <v>INTU</v>
      </c>
      <c r="C45" s="1" t="s">
        <v>20</v>
      </c>
      <c r="D45" s="3">
        <v>45127</v>
      </c>
      <c r="E45" s="1" t="s">
        <v>80</v>
      </c>
      <c r="F45" s="1" t="s">
        <v>21</v>
      </c>
      <c r="G45" s="1" t="s">
        <v>32</v>
      </c>
      <c r="H45" s="2" cm="1">
        <f t="array" ref="H45">_FV(Table22[[#This Row],[DataField]],"Price",TRUE)</f>
        <v>487.5</v>
      </c>
      <c r="I45" s="2" cm="1">
        <f t="array" ref="I45">_FV(Table22[[#This Row],[DataField]],"52 week low",TRUE)</f>
        <v>352.63</v>
      </c>
      <c r="J45" s="2" cm="1">
        <f t="array" ref="J45">_FV(Table22[[#This Row],[DataField]],"52 week high",TRUE)</f>
        <v>558.64</v>
      </c>
      <c r="K45" s="15" t="s">
        <v>33</v>
      </c>
      <c r="L45" s="2">
        <v>3.12</v>
      </c>
      <c r="M45" s="16">
        <f>Table22[[#This Row],[FwdDiv]]/Table22[[#This Row],[Market
Price]]</f>
        <v>6.4000000000000003E-3</v>
      </c>
      <c r="N45" s="16">
        <v>0.14399999999999999</v>
      </c>
      <c r="O45" s="16">
        <v>0.14699999999999999</v>
      </c>
      <c r="P45" s="16">
        <v>0.01</v>
      </c>
      <c r="Q45" s="16">
        <v>1.4999999999999999E-2</v>
      </c>
      <c r="R45" s="10">
        <f>Table22[[#This Row],[FwdDiv]]/Table22[[#This Row],[DYT]]</f>
        <v>312</v>
      </c>
      <c r="S45" s="10">
        <f>Table22[[#This Row],[FwdDiv]]/Table22[[#This Row],[DVT]]</f>
        <v>208.00000000000003</v>
      </c>
      <c r="T45" s="11">
        <v>503</v>
      </c>
      <c r="U45" t="str">
        <f>IF(Table22[[#This Row],[Market
Price]] &lt; Table22[[#This Row],[DVPrice]], "ALERT", IF(Table22[[#This Row],[Market
Price]] &lt; Table22[[#This Row],[DYPrice]], "WATCH", "HOLD"))</f>
        <v>HOLD</v>
      </c>
      <c r="V45" s="13" t="s">
        <v>27</v>
      </c>
      <c r="W45" s="14">
        <f>(Table22[[#This Row],[DVPrice]]-Table22[[#This Row],[Market
Price]])/Table22[[#This Row],[DVPrice]]</f>
        <v>-1.3437499999999998</v>
      </c>
    </row>
    <row r="46" spans="1:23" x14ac:dyDescent="0.25">
      <c r="A46" t="e" vm="47">
        <v>#VALUE!</v>
      </c>
      <c r="B46" s="1" t="str" cm="1">
        <f t="array" ref="B46">_FV(Table22[[#This Row],[DataField]],"Ticker symbol",TRUE)</f>
        <v>ITW</v>
      </c>
      <c r="C46" s="1" t="s">
        <v>20</v>
      </c>
      <c r="D46" s="3">
        <v>45127</v>
      </c>
      <c r="E46" s="1" t="s">
        <v>81</v>
      </c>
      <c r="F46" s="1" t="s">
        <v>21</v>
      </c>
      <c r="G46" s="1" t="s">
        <v>31</v>
      </c>
      <c r="H46" s="2" cm="1">
        <f t="array" ref="H46">_FV(Table22[[#This Row],[DataField]],"Price",TRUE)</f>
        <v>223.58</v>
      </c>
      <c r="I46" s="2" cm="1">
        <f t="array" ref="I46">_FV(Table22[[#This Row],[DataField]],"52 week low",TRUE)</f>
        <v>206.04</v>
      </c>
      <c r="J46" s="2" cm="1">
        <f t="array" ref="J46">_FV(Table22[[#This Row],[DataField]],"52 week high",TRUE)</f>
        <v>264.19</v>
      </c>
      <c r="K46" s="15" t="s">
        <v>40</v>
      </c>
      <c r="L46" s="2">
        <v>5.24</v>
      </c>
      <c r="M46" s="16">
        <f>Table22[[#This Row],[FwdDiv]]/Table22[[#This Row],[Market
Price]]</f>
        <v>2.3436801145004026E-2</v>
      </c>
      <c r="N46" s="16">
        <v>0.13200000000000001</v>
      </c>
      <c r="O46" s="16">
        <v>7.1999999999999995E-2</v>
      </c>
      <c r="P46" s="16">
        <v>2.1999999999999999E-2</v>
      </c>
      <c r="Q46" s="16">
        <v>2.7E-2</v>
      </c>
      <c r="R46" s="10">
        <f>Table22[[#This Row],[FwdDiv]]/Table22[[#This Row],[DYT]]</f>
        <v>238.18181818181822</v>
      </c>
      <c r="S46" s="10">
        <f>Table22[[#This Row],[FwdDiv]]/Table22[[#This Row],[DVT]]</f>
        <v>194.07407407407408</v>
      </c>
      <c r="T46" s="11">
        <v>203</v>
      </c>
      <c r="U46" t="str">
        <f>IF(Table22[[#This Row],[Market
Price]] &lt; Table22[[#This Row],[DVPrice]], "ALERT", IF(Table22[[#This Row],[Market
Price]] &lt; Table22[[#This Row],[DYPrice]], "WATCH", "HOLD"))</f>
        <v>WATCH</v>
      </c>
      <c r="V46" s="13" t="s">
        <v>27</v>
      </c>
      <c r="W46" s="14">
        <f>(Table22[[#This Row],[DVPrice]]-Table22[[#This Row],[Market
Price]])/Table22[[#This Row],[DVPrice]]</f>
        <v>-0.15203435114503822</v>
      </c>
    </row>
    <row r="47" spans="1:23" x14ac:dyDescent="0.25">
      <c r="A47" t="e" vm="48">
        <v>#VALUE!</v>
      </c>
      <c r="B47" s="1" t="str" cm="1">
        <f t="array" ref="B47">_FV(Table22[[#This Row],[DataField]],"Ticker symbol",TRUE)</f>
        <v>JNJ</v>
      </c>
      <c r="C47" s="1" t="s">
        <v>20</v>
      </c>
      <c r="D47" s="3">
        <v>45123</v>
      </c>
      <c r="E47" s="1" t="s">
        <v>60</v>
      </c>
      <c r="F47" s="1" t="s">
        <v>21</v>
      </c>
      <c r="G47" s="1" t="s">
        <v>31</v>
      </c>
      <c r="H47" s="2" cm="1">
        <f t="array" ref="H47">_FV(Table22[[#This Row],[DataField]],"Price",TRUE)</f>
        <v>147.03</v>
      </c>
      <c r="I47" s="2" cm="1">
        <f t="array" ref="I47">_FV(Table22[[#This Row],[DataField]],"52 week low",TRUE)</f>
        <v>144.94999999999999</v>
      </c>
      <c r="J47" s="2" cm="1">
        <f t="array" ref="J47">_FV(Table22[[#This Row],[DataField]],"52 week high",TRUE)</f>
        <v>181.03899999999999</v>
      </c>
      <c r="K47" s="15" t="s">
        <v>37</v>
      </c>
      <c r="L47" s="2">
        <v>4.76</v>
      </c>
      <c r="M47" s="16">
        <f>Table22[[#This Row],[FwdDiv]]/Table22[[#This Row],[Market
Price]]</f>
        <v>3.2374345371692849E-2</v>
      </c>
      <c r="N47" s="16">
        <v>6.3E-2</v>
      </c>
      <c r="O47" s="16">
        <v>7.0000000000000007E-2</v>
      </c>
      <c r="P47" s="16">
        <v>2.8000000000000001E-2</v>
      </c>
      <c r="Q47" s="16">
        <v>3.2000000000000001E-2</v>
      </c>
      <c r="R47" s="10">
        <f>Table22[[#This Row],[FwdDiv]]/Table22[[#This Row],[DYT]]</f>
        <v>170</v>
      </c>
      <c r="S47" s="10">
        <f>Table22[[#This Row],[FwdDiv]]/Table22[[#This Row],[DVT]]</f>
        <v>148.75</v>
      </c>
      <c r="T47" s="11">
        <v>164</v>
      </c>
      <c r="U47" t="str">
        <f>IF(Table22[[#This Row],[Market
Price]] &lt; Table22[[#This Row],[DVPrice]], "ALERT", IF(Table22[[#This Row],[Market
Price]] &lt; Table22[[#This Row],[DYPrice]], "WATCH", "HOLD"))</f>
        <v>ALERT</v>
      </c>
      <c r="V47" s="13" t="s">
        <v>27</v>
      </c>
      <c r="W47" s="14">
        <f>(Table22[[#This Row],[DVPrice]]-Table22[[#This Row],[Market
Price]])/Table22[[#This Row],[DVPrice]]</f>
        <v>1.1563025210084026E-2</v>
      </c>
    </row>
    <row r="48" spans="1:23" x14ac:dyDescent="0.25">
      <c r="A48" t="e" vm="49">
        <v>#VALUE!</v>
      </c>
      <c r="B48" s="1" t="str" cm="1">
        <f t="array" ref="B48">_FV(Table22[[#This Row],[DataField]],"Ticker symbol",TRUE)</f>
        <v>KMB</v>
      </c>
      <c r="C48" s="1" t="s">
        <v>12</v>
      </c>
      <c r="D48" s="3">
        <v>45127</v>
      </c>
      <c r="E48" s="1" t="s">
        <v>58</v>
      </c>
      <c r="F48" s="1" t="s">
        <v>21</v>
      </c>
      <c r="G48" s="1" t="s">
        <v>31</v>
      </c>
      <c r="H48" s="2" cm="1">
        <f t="array" ref="H48">_FV(Table22[[#This Row],[DataField]],"Price",TRUE)</f>
        <v>119.52</v>
      </c>
      <c r="I48" s="2" cm="1">
        <f t="array" ref="I48">_FV(Table22[[#This Row],[DataField]],"52 week low",TRUE)</f>
        <v>116.31699999999999</v>
      </c>
      <c r="J48" s="2" cm="1">
        <f t="array" ref="J48">_FV(Table22[[#This Row],[DataField]],"52 week high",TRUE)</f>
        <v>147.87</v>
      </c>
      <c r="K48" s="15" t="s">
        <v>30</v>
      </c>
      <c r="L48" s="2">
        <v>4.72</v>
      </c>
      <c r="M48" s="16">
        <f>Table22[[#This Row],[FwdDiv]]/Table22[[#This Row],[Market
Price]]</f>
        <v>3.9491298527443104E-2</v>
      </c>
      <c r="N48" s="16">
        <v>3.7999999999999999E-2</v>
      </c>
      <c r="O48" s="16">
        <v>1.72E-2</v>
      </c>
      <c r="P48" s="16">
        <v>3.5000000000000003E-2</v>
      </c>
      <c r="Q48" s="16">
        <v>4.4999999999999998E-2</v>
      </c>
      <c r="R48" s="10">
        <f>Table22[[#This Row],[FwdDiv]]/Table22[[#This Row],[DYT]]</f>
        <v>134.85714285714283</v>
      </c>
      <c r="S48" s="10">
        <f>Table22[[#This Row],[FwdDiv]]/Table22[[#This Row],[DVT]]</f>
        <v>104.88888888888889</v>
      </c>
      <c r="T48" s="11">
        <v>134</v>
      </c>
      <c r="U48" t="str">
        <f>IF(Table22[[#This Row],[Market
Price]] &lt; Table22[[#This Row],[DVPrice]], "ALERT", IF(Table22[[#This Row],[Market
Price]] &lt; Table22[[#This Row],[DYPrice]], "WATCH", "HOLD"))</f>
        <v>WATCH</v>
      </c>
      <c r="V48" s="13" t="s">
        <v>27</v>
      </c>
      <c r="W48" s="14">
        <f>(Table22[[#This Row],[DVPrice]]-Table22[[#This Row],[Market
Price]])/Table22[[#This Row],[DVPrice]]</f>
        <v>-0.13949152542372881</v>
      </c>
    </row>
    <row r="49" spans="1:23" x14ac:dyDescent="0.25">
      <c r="A49" t="e" vm="50">
        <v>#VALUE!</v>
      </c>
      <c r="B49" s="1" t="str" cm="1">
        <f t="array" ref="B49">_FV(Table22[[#This Row],[DataField]],"Ticker symbol",TRUE)</f>
        <v>KO</v>
      </c>
      <c r="C49" s="1" t="s">
        <v>12</v>
      </c>
      <c r="D49" s="3">
        <v>45123</v>
      </c>
      <c r="E49" s="1" t="s">
        <v>52</v>
      </c>
      <c r="F49" s="1" t="s">
        <v>21</v>
      </c>
      <c r="G49" s="1" t="s">
        <v>31</v>
      </c>
      <c r="H49" s="2" cm="1">
        <f t="array" ref="H49">_FV(Table22[[#This Row],[DataField]],"Price",TRUE)</f>
        <v>56.16</v>
      </c>
      <c r="I49" s="2" cm="1">
        <f t="array" ref="I49">_FV(Table22[[#This Row],[DataField]],"52 week low",TRUE)</f>
        <v>51.55</v>
      </c>
      <c r="J49" s="2" cm="1">
        <f t="array" ref="J49">_FV(Table22[[#This Row],[DataField]],"52 week high",TRUE)</f>
        <v>64.989999999999995</v>
      </c>
      <c r="K49" s="15" t="s">
        <v>30</v>
      </c>
      <c r="L49" s="2">
        <v>1.84</v>
      </c>
      <c r="M49" s="16">
        <f>Table22[[#This Row],[FwdDiv]]/Table22[[#This Row],[Market
Price]]</f>
        <v>3.276353276353277E-2</v>
      </c>
      <c r="N49" s="16">
        <v>5.0999999999999997E-2</v>
      </c>
      <c r="O49" s="16">
        <v>4.5999999999999999E-2</v>
      </c>
      <c r="P49" s="16">
        <v>3.1E-2</v>
      </c>
      <c r="Q49" s="16">
        <v>0.04</v>
      </c>
      <c r="R49" s="10">
        <f>Table22[[#This Row],[FwdDiv]]/Table22[[#This Row],[DYT]]</f>
        <v>59.354838709677423</v>
      </c>
      <c r="S49" s="10">
        <f>Table22[[#This Row],[FwdDiv]]/Table22[[#This Row],[DVT]]</f>
        <v>46</v>
      </c>
      <c r="T49" s="11">
        <v>58</v>
      </c>
      <c r="U49" t="str">
        <f>IF(Table22[[#This Row],[Market
Price]] &lt; Table22[[#This Row],[DVPrice]], "ALERT", IF(Table22[[#This Row],[Market
Price]] &lt; Table22[[#This Row],[DYPrice]], "WATCH", "HOLD"))</f>
        <v>WATCH</v>
      </c>
      <c r="V49" s="13" t="s">
        <v>27</v>
      </c>
      <c r="W49" s="14">
        <f>(Table22[[#This Row],[DVPrice]]-Table22[[#This Row],[Market
Price]])/Table22[[#This Row],[DVPrice]]</f>
        <v>-0.22086956521739123</v>
      </c>
    </row>
    <row r="50" spans="1:23" x14ac:dyDescent="0.25">
      <c r="A50" t="e" vm="51">
        <v>#VALUE!</v>
      </c>
      <c r="B50" s="1" t="str" cm="1">
        <f t="array" ref="B50">_FV(Table22[[#This Row],[DataField]],"Ticker symbol",TRUE)</f>
        <v>LLY</v>
      </c>
      <c r="C50" s="1" t="s">
        <v>20</v>
      </c>
      <c r="D50" s="3">
        <v>45127</v>
      </c>
      <c r="E50" s="1" t="s">
        <v>59</v>
      </c>
      <c r="F50" s="1" t="s">
        <v>21</v>
      </c>
      <c r="G50" s="1" t="s">
        <v>31</v>
      </c>
      <c r="H50" s="2" cm="1">
        <f t="array" ref="H50">_FV(Table22[[#This Row],[DataField]],"Price",TRUE)</f>
        <v>565.58000000000004</v>
      </c>
      <c r="I50" s="2" cm="1">
        <f t="array" ref="I50">_FV(Table22[[#This Row],[DataField]],"52 week low",TRUE)</f>
        <v>309.2</v>
      </c>
      <c r="J50" s="2" cm="1">
        <f t="array" ref="J50">_FV(Table22[[#This Row],[DataField]],"52 week high",TRUE)</f>
        <v>629.97</v>
      </c>
      <c r="K50" s="15" t="s">
        <v>34</v>
      </c>
      <c r="L50" s="2">
        <v>4.53</v>
      </c>
      <c r="M50" s="16">
        <f>Table22[[#This Row],[FwdDiv]]/Table22[[#This Row],[Market
Price]]</f>
        <v>8.0094769970649599E-3</v>
      </c>
      <c r="N50" s="16">
        <v>8.8999999999999996E-2</v>
      </c>
      <c r="O50" s="16">
        <v>0.156</v>
      </c>
      <c r="P50" s="16">
        <v>2.5999999999999999E-2</v>
      </c>
      <c r="Q50" s="16">
        <v>0.03</v>
      </c>
      <c r="R50" s="10">
        <f>Table22[[#This Row],[FwdDiv]]/Table22[[#This Row],[DYT]]</f>
        <v>174.23076923076925</v>
      </c>
      <c r="S50" s="10">
        <f>Table22[[#This Row],[FwdDiv]]/Table22[[#This Row],[DVT]]</f>
        <v>151</v>
      </c>
      <c r="T50" s="11">
        <v>368</v>
      </c>
      <c r="U50" t="str">
        <f>IF(Table22[[#This Row],[Market
Price]] &lt; Table22[[#This Row],[DVPrice]], "ALERT", IF(Table22[[#This Row],[Market
Price]] &lt; Table22[[#This Row],[DYPrice]], "WATCH", "HOLD"))</f>
        <v>HOLD</v>
      </c>
      <c r="V50" s="13" t="s">
        <v>27</v>
      </c>
      <c r="W50" s="14">
        <f>(Table22[[#This Row],[DVPrice]]-Table22[[#This Row],[Market
Price]])/Table22[[#This Row],[DVPrice]]</f>
        <v>-2.745562913907285</v>
      </c>
    </row>
    <row r="51" spans="1:23" x14ac:dyDescent="0.25">
      <c r="A51" t="e" vm="52">
        <v>#VALUE!</v>
      </c>
      <c r="B51" s="1" t="str" cm="1">
        <f t="array" ref="B51">_FV(Table22[[#This Row],[DataField]],"Ticker symbol",TRUE)</f>
        <v>LMT</v>
      </c>
      <c r="C51" s="1" t="s">
        <v>20</v>
      </c>
      <c r="D51" s="3">
        <v>45049</v>
      </c>
      <c r="E51" s="1" t="s">
        <v>24</v>
      </c>
      <c r="F51" s="1" t="s">
        <v>21</v>
      </c>
      <c r="G51" s="1" t="s">
        <v>31</v>
      </c>
      <c r="H51" s="2" cm="1">
        <f t="array" ref="H51">_FV(Table22[[#This Row],[DataField]],"Price",TRUE)</f>
        <v>445.84</v>
      </c>
      <c r="I51" s="2" cm="1">
        <f t="array" ref="I51">_FV(Table22[[#This Row],[DataField]],"52 week low",TRUE)</f>
        <v>393.77</v>
      </c>
      <c r="J51" s="2" cm="1">
        <f t="array" ref="J51">_FV(Table22[[#This Row],[DataField]],"52 week high",TRUE)</f>
        <v>508.1</v>
      </c>
      <c r="K51" s="15" t="s">
        <v>36</v>
      </c>
      <c r="L51" s="2">
        <v>12</v>
      </c>
      <c r="M51" s="16">
        <f>Table22[[#This Row],[FwdDiv]]/Table22[[#This Row],[Market
Price]]</f>
        <v>2.6915485375919614E-2</v>
      </c>
      <c r="N51" s="16">
        <v>0.107</v>
      </c>
      <c r="O51" s="16">
        <v>7.5999999999999998E-2</v>
      </c>
      <c r="P51" s="16">
        <v>2.7E-2</v>
      </c>
      <c r="Q51" s="16">
        <v>0.03</v>
      </c>
      <c r="R51" s="10">
        <f>Table22[[#This Row],[FwdDiv]]/Table22[[#This Row],[DYT]]</f>
        <v>444.44444444444446</v>
      </c>
      <c r="S51" s="10">
        <f>Table22[[#This Row],[FwdDiv]]/Table22[[#This Row],[DVT]]</f>
        <v>400</v>
      </c>
      <c r="T51" s="11">
        <v>441</v>
      </c>
      <c r="U51" t="str">
        <f>IF(Table22[[#This Row],[Market
Price]] &lt; Table22[[#This Row],[DVPrice]], "ALERT", IF(Table22[[#This Row],[Market
Price]] &lt; Table22[[#This Row],[DYPrice]], "WATCH", "HOLD"))</f>
        <v>HOLD</v>
      </c>
      <c r="V51" s="13" t="s">
        <v>21</v>
      </c>
      <c r="W51" s="14">
        <f>(Table22[[#This Row],[DVPrice]]-Table22[[#This Row],[Market
Price]])/Table22[[#This Row],[DVPrice]]</f>
        <v>-0.11459999999999994</v>
      </c>
    </row>
    <row r="52" spans="1:23" x14ac:dyDescent="0.25">
      <c r="A52" t="e" vm="53">
        <v>#VALUE!</v>
      </c>
      <c r="B52" s="1" t="str" cm="1">
        <f t="array" ref="B52">_FV(Table22[[#This Row],[DataField]],"Ticker symbol",TRUE)</f>
        <v>LOW</v>
      </c>
      <c r="C52" s="1" t="s">
        <v>20</v>
      </c>
      <c r="D52" s="3">
        <v>45030</v>
      </c>
      <c r="E52" s="1" t="s">
        <v>29</v>
      </c>
      <c r="F52" s="1" t="s">
        <v>21</v>
      </c>
      <c r="G52" s="1" t="s">
        <v>39</v>
      </c>
      <c r="H52" s="2" cm="1">
        <f t="array" ref="H52">_FV(Table22[[#This Row],[DataField]],"Price",TRUE)</f>
        <v>187.72</v>
      </c>
      <c r="I52" s="2" cm="1">
        <f t="array" ref="I52">_FV(Table22[[#This Row],[DataField]],"52 week low",TRUE)</f>
        <v>178.3</v>
      </c>
      <c r="J52" s="2" cm="1">
        <f t="array" ref="J52">_FV(Table22[[#This Row],[DataField]],"52 week high",TRUE)</f>
        <v>237.20500000000001</v>
      </c>
      <c r="K52" s="15" t="s">
        <v>32</v>
      </c>
      <c r="L52" s="2">
        <v>4.2</v>
      </c>
      <c r="M52" s="16">
        <f>Table22[[#This Row],[FwdDiv]]/Table22[[#This Row],[Market
Price]]</f>
        <v>2.2373748135520989E-2</v>
      </c>
      <c r="N52" s="16">
        <v>0.2</v>
      </c>
      <c r="O52" s="16">
        <v>0.32</v>
      </c>
      <c r="P52" s="16">
        <v>1.7999999999999999E-2</v>
      </c>
      <c r="Q52" s="16">
        <v>0.02</v>
      </c>
      <c r="R52" s="10">
        <f>Table22[[#This Row],[FwdDiv]]/Table22[[#This Row],[DYT]]</f>
        <v>233.33333333333337</v>
      </c>
      <c r="S52" s="10">
        <f>Table22[[#This Row],[FwdDiv]]/Table22[[#This Row],[DVT]]</f>
        <v>210</v>
      </c>
      <c r="T52" s="11">
        <v>218</v>
      </c>
      <c r="U52" t="str">
        <f>IF(Table22[[#This Row],[Market
Price]] &lt; Table22[[#This Row],[DVPrice]], "ALERT", IF(Table22[[#This Row],[Market
Price]] &lt; Table22[[#This Row],[DYPrice]], "WATCH", "HOLD"))</f>
        <v>ALERT</v>
      </c>
      <c r="V52" s="13" t="s">
        <v>21</v>
      </c>
      <c r="W52" s="14">
        <f>(Table22[[#This Row],[DVPrice]]-Table22[[#This Row],[Market
Price]])/Table22[[#This Row],[DVPrice]]</f>
        <v>0.1060952380952381</v>
      </c>
    </row>
    <row r="53" spans="1:23" x14ac:dyDescent="0.25">
      <c r="A53" t="e" vm="54">
        <v>#VALUE!</v>
      </c>
      <c r="B53" s="1" t="str" cm="1">
        <f t="array" ref="B53">_FV(Table22[[#This Row],[DataField]],"Ticker symbol",TRUE)</f>
        <v>LRCX</v>
      </c>
      <c r="C53" s="1" t="s">
        <v>20</v>
      </c>
      <c r="D53" s="3">
        <v>45123</v>
      </c>
      <c r="E53" s="1" t="s">
        <v>50</v>
      </c>
      <c r="F53" s="1" t="s">
        <v>21</v>
      </c>
      <c r="G53" s="1" t="s">
        <v>35</v>
      </c>
      <c r="H53" s="2" cm="1">
        <f t="array" ref="H53">_FV(Table22[[#This Row],[DataField]],"Price",TRUE)</f>
        <v>583.5</v>
      </c>
      <c r="I53" s="2" cm="1">
        <f t="array" ref="I53">_FV(Table22[[#This Row],[DataField]],"52 week low",TRUE)</f>
        <v>384.72</v>
      </c>
      <c r="J53" s="2" cm="1">
        <f t="array" ref="J53">_FV(Table22[[#This Row],[DataField]],"52 week high",TRUE)</f>
        <v>726.52499999999998</v>
      </c>
      <c r="K53" s="15" t="s">
        <v>40</v>
      </c>
      <c r="L53" s="2">
        <v>6.9</v>
      </c>
      <c r="M53" s="16">
        <f>Table22[[#This Row],[FwdDiv]]/Table22[[#This Row],[Market
Price]]</f>
        <v>1.1825192802056557E-2</v>
      </c>
      <c r="N53" s="16">
        <v>0.31900000000000001</v>
      </c>
      <c r="O53" s="16">
        <v>0.15</v>
      </c>
      <c r="P53" s="16">
        <v>1.5299999999999999E-2</v>
      </c>
      <c r="Q53" s="16">
        <v>0.02</v>
      </c>
      <c r="R53" s="10">
        <f>Table22[[#This Row],[FwdDiv]]/Table22[[#This Row],[DYT]]</f>
        <v>450.98039215686276</v>
      </c>
      <c r="S53" s="10">
        <f>Table22[[#This Row],[FwdDiv]]/Table22[[#This Row],[DVT]]</f>
        <v>345</v>
      </c>
      <c r="T53" s="11">
        <v>620</v>
      </c>
      <c r="U53" t="str">
        <f>IF(Table22[[#This Row],[Market
Price]] &lt; Table22[[#This Row],[DVPrice]], "ALERT", IF(Table22[[#This Row],[Market
Price]] &lt; Table22[[#This Row],[DYPrice]], "WATCH", "HOLD"))</f>
        <v>HOLD</v>
      </c>
      <c r="V53" s="13" t="s">
        <v>27</v>
      </c>
      <c r="W53" s="14">
        <f>(Table22[[#This Row],[DVPrice]]-Table22[[#This Row],[Market
Price]])/Table22[[#This Row],[DVPrice]]</f>
        <v>-0.69130434782608696</v>
      </c>
    </row>
    <row r="54" spans="1:23" x14ac:dyDescent="0.25">
      <c r="A54" t="e" vm="55">
        <v>#VALUE!</v>
      </c>
      <c r="B54" s="1" t="str" cm="1">
        <f t="array" ref="B54">_FV(Table22[[#This Row],[DataField]],"Ticker symbol",TRUE)</f>
        <v>LYB</v>
      </c>
      <c r="C54" s="1" t="s">
        <v>20</v>
      </c>
      <c r="D54" s="3">
        <v>45123</v>
      </c>
      <c r="E54" s="1" t="s">
        <v>75</v>
      </c>
      <c r="F54" s="1" t="s">
        <v>21</v>
      </c>
      <c r="G54" s="1" t="s">
        <v>31</v>
      </c>
      <c r="H54" s="2" cm="1">
        <f t="array" ref="H54">_FV(Table22[[#This Row],[DataField]],"Price",TRUE)</f>
        <v>90.6</v>
      </c>
      <c r="I54" s="2" cm="1">
        <f t="array" ref="I54">_FV(Table22[[#This Row],[DataField]],"52 week low",TRUE)</f>
        <v>76.41</v>
      </c>
      <c r="J54" s="2" cm="1">
        <f t="array" ref="J54">_FV(Table22[[#This Row],[DataField]],"52 week high",TRUE)</f>
        <v>102.045</v>
      </c>
      <c r="K54" s="15" t="s">
        <v>37</v>
      </c>
      <c r="L54" s="2">
        <v>5</v>
      </c>
      <c r="M54" s="16">
        <f>Table22[[#This Row],[FwdDiv]]/Table22[[#This Row],[Market
Price]]</f>
        <v>5.5187637969094927E-2</v>
      </c>
      <c r="N54" s="16">
        <v>9.9000000000000005E-2</v>
      </c>
      <c r="O54" s="16">
        <v>6.4000000000000001E-2</v>
      </c>
      <c r="P54" s="16">
        <v>0.04</v>
      </c>
      <c r="Q54" s="16">
        <v>4.4999999999999998E-2</v>
      </c>
      <c r="R54" s="10">
        <f>Table22[[#This Row],[FwdDiv]]/Table22[[#This Row],[DYT]]</f>
        <v>125</v>
      </c>
      <c r="S54" s="10">
        <f>Table22[[#This Row],[FwdDiv]]/Table22[[#This Row],[DVT]]</f>
        <v>111.11111111111111</v>
      </c>
      <c r="T54" s="11">
        <v>124</v>
      </c>
      <c r="U54" t="str">
        <f>IF(Table22[[#This Row],[Market
Price]] &lt; Table22[[#This Row],[DVPrice]], "ALERT", IF(Table22[[#This Row],[Market
Price]] &lt; Table22[[#This Row],[DYPrice]], "WATCH", "HOLD"))</f>
        <v>ALERT</v>
      </c>
      <c r="V54" s="13" t="s">
        <v>21</v>
      </c>
      <c r="W54" s="14">
        <f>(Table22[[#This Row],[DVPrice]]-Table22[[#This Row],[Market
Price]])/Table22[[#This Row],[DVPrice]]</f>
        <v>0.18460000000000007</v>
      </c>
    </row>
    <row r="55" spans="1:23" x14ac:dyDescent="0.25">
      <c r="A55" t="e" vm="56">
        <v>#VALUE!</v>
      </c>
      <c r="B55" s="1" t="str" cm="1">
        <f t="array" ref="B55">_FV(Table22[[#This Row],[DataField]],"Ticker symbol",TRUE)</f>
        <v>MAN</v>
      </c>
      <c r="C55" s="1" t="s">
        <v>20</v>
      </c>
      <c r="D55" s="3">
        <v>45127</v>
      </c>
      <c r="E55" s="1" t="s">
        <v>82</v>
      </c>
      <c r="F55" s="1" t="s">
        <v>21</v>
      </c>
      <c r="G55" s="1" t="s">
        <v>31</v>
      </c>
      <c r="H55" s="2" cm="1">
        <f t="array" ref="H55">_FV(Table22[[#This Row],[DataField]],"Price",TRUE)</f>
        <v>69.53</v>
      </c>
      <c r="I55" s="2" cm="1">
        <f t="array" ref="I55">_FV(Table22[[#This Row],[DataField]],"52 week low",TRUE)</f>
        <v>67.349999999999994</v>
      </c>
      <c r="J55" s="2" cm="1">
        <f t="array" ref="J55">_FV(Table22[[#This Row],[DataField]],"52 week high",TRUE)</f>
        <v>92.43</v>
      </c>
      <c r="K55" s="15" t="s">
        <v>37</v>
      </c>
      <c r="L55" s="2">
        <v>2.94</v>
      </c>
      <c r="M55" s="16">
        <f>Table22[[#This Row],[FwdDiv]]/Table22[[#This Row],[Market
Price]]</f>
        <v>4.2283906227527687E-2</v>
      </c>
      <c r="N55" s="16">
        <v>2.7E-2</v>
      </c>
      <c r="O55" s="16">
        <v>0.13300000000000001</v>
      </c>
      <c r="P55" s="16">
        <v>0.03</v>
      </c>
      <c r="Q55" s="16">
        <v>3.3000000000000002E-2</v>
      </c>
      <c r="R55" s="10">
        <f>Table22[[#This Row],[FwdDiv]]/Table22[[#This Row],[DYT]]</f>
        <v>98</v>
      </c>
      <c r="S55" s="10">
        <f>Table22[[#This Row],[FwdDiv]]/Table22[[#This Row],[DVT]]</f>
        <v>89.090909090909079</v>
      </c>
      <c r="T55" s="11">
        <v>89</v>
      </c>
      <c r="U55" t="str">
        <f>IF(Table22[[#This Row],[Market
Price]] &lt; Table22[[#This Row],[DVPrice]], "ALERT", IF(Table22[[#This Row],[Market
Price]] &lt; Table22[[#This Row],[DYPrice]], "WATCH", "HOLD"))</f>
        <v>ALERT</v>
      </c>
      <c r="V55" s="13" t="s">
        <v>27</v>
      </c>
      <c r="W55" s="14">
        <f>(Table22[[#This Row],[DVPrice]]-Table22[[#This Row],[Market
Price]])/Table22[[#This Row],[DVPrice]]</f>
        <v>0.21956122448979581</v>
      </c>
    </row>
    <row r="56" spans="1:23" x14ac:dyDescent="0.25">
      <c r="A56" t="e" vm="57">
        <v>#VALUE!</v>
      </c>
      <c r="B56" s="1" t="str" cm="1">
        <f t="array" ref="B56">_FV(Table22[[#This Row],[DataField]],"Ticker symbol",TRUE)</f>
        <v>MCD</v>
      </c>
      <c r="C56" s="1" t="s">
        <v>20</v>
      </c>
      <c r="D56" s="3">
        <v>45127</v>
      </c>
      <c r="E56" s="1" t="s">
        <v>83</v>
      </c>
      <c r="F56" s="1" t="s">
        <v>21</v>
      </c>
      <c r="G56" s="1" t="s">
        <v>31</v>
      </c>
      <c r="H56" s="2" cm="1">
        <f t="array" ref="H56">_FV(Table22[[#This Row],[DataField]],"Price",TRUE)</f>
        <v>260.11</v>
      </c>
      <c r="I56" s="2" cm="1">
        <f t="array" ref="I56">_FV(Table22[[#This Row],[DataField]],"52 week low",TRUE)</f>
        <v>245.73</v>
      </c>
      <c r="J56" s="2" cm="1">
        <f t="array" ref="J56">_FV(Table22[[#This Row],[DataField]],"52 week high",TRUE)</f>
        <v>299.35000000000002</v>
      </c>
      <c r="K56" s="15" t="s">
        <v>36</v>
      </c>
      <c r="L56" s="2">
        <v>6.08</v>
      </c>
      <c r="M56" s="16">
        <f>Table22[[#This Row],[FwdDiv]]/Table22[[#This Row],[Market
Price]]</f>
        <v>2.3374726077428781E-2</v>
      </c>
      <c r="N56" s="16">
        <v>7.0000000000000007E-2</v>
      </c>
      <c r="O56" s="16">
        <v>7.8E-2</v>
      </c>
      <c r="P56" s="16">
        <v>2.8000000000000001E-2</v>
      </c>
      <c r="Q56" s="16">
        <v>3.2000000000000001E-2</v>
      </c>
      <c r="R56" s="10">
        <f>Table22[[#This Row],[FwdDiv]]/Table22[[#This Row],[DYT]]</f>
        <v>217.14285714285714</v>
      </c>
      <c r="S56" s="10">
        <f>Table22[[#This Row],[FwdDiv]]/Table22[[#This Row],[DVT]]</f>
        <v>190</v>
      </c>
      <c r="T56" s="11">
        <v>260</v>
      </c>
      <c r="U56" t="str">
        <f>IF(Table22[[#This Row],[Market
Price]] &lt; Table22[[#This Row],[DVPrice]], "ALERT", IF(Table22[[#This Row],[Market
Price]] &lt; Table22[[#This Row],[DYPrice]], "WATCH", "HOLD"))</f>
        <v>HOLD</v>
      </c>
      <c r="V56" s="13" t="s">
        <v>27</v>
      </c>
      <c r="W56" s="14">
        <f>(Table22[[#This Row],[DVPrice]]-Table22[[#This Row],[Market
Price]])/Table22[[#This Row],[DVPrice]]</f>
        <v>-0.36900000000000005</v>
      </c>
    </row>
    <row r="57" spans="1:23" x14ac:dyDescent="0.25">
      <c r="A57" t="e" vm="58">
        <v>#VALUE!</v>
      </c>
      <c r="B57" s="1" t="str" cm="1">
        <f t="array" ref="B57">_FV(Table22[[#This Row],[DataField]],"Ticker symbol",TRUE)</f>
        <v>MCO</v>
      </c>
      <c r="C57" s="1" t="s">
        <v>20</v>
      </c>
      <c r="D57" s="3">
        <v>45127</v>
      </c>
      <c r="E57" s="1" t="s">
        <v>88</v>
      </c>
      <c r="F57" s="1" t="s">
        <v>21</v>
      </c>
      <c r="G57" s="1" t="s">
        <v>31</v>
      </c>
      <c r="H57" s="2" cm="1">
        <f t="array" ref="H57">_FV(Table22[[#This Row],[DataField]],"Price",TRUE)</f>
        <v>306.32</v>
      </c>
      <c r="I57" s="2" cm="1">
        <f t="array" ref="I57">_FV(Table22[[#This Row],[DataField]],"52 week low",TRUE)</f>
        <v>251.98</v>
      </c>
      <c r="J57" s="2" cm="1">
        <f t="array" ref="J57">_FV(Table22[[#This Row],[DataField]],"52 week high",TRUE)</f>
        <v>363.19</v>
      </c>
      <c r="K57" s="15" t="s">
        <v>34</v>
      </c>
      <c r="L57" s="2">
        <v>3.08</v>
      </c>
      <c r="M57" s="16">
        <f>Table22[[#This Row],[FwdDiv]]/Table22[[#This Row],[Market
Price]]</f>
        <v>1.0054844606946984E-2</v>
      </c>
      <c r="N57" s="16">
        <v>0.13200000000000001</v>
      </c>
      <c r="O57" s="16">
        <v>0.1</v>
      </c>
      <c r="P57" s="16">
        <v>1.2E-2</v>
      </c>
      <c r="Q57" s="16">
        <v>1.4999999999999999E-2</v>
      </c>
      <c r="R57" s="10">
        <f>Table22[[#This Row],[FwdDiv]]/Table22[[#This Row],[DYT]]</f>
        <v>256.66666666666669</v>
      </c>
      <c r="S57" s="10">
        <f>Table22[[#This Row],[FwdDiv]]/Table22[[#This Row],[DVT]]</f>
        <v>205.33333333333334</v>
      </c>
      <c r="T57" s="11">
        <v>315</v>
      </c>
      <c r="U57" t="str">
        <f>IF(Table22[[#This Row],[Market
Price]] &lt; Table22[[#This Row],[DVPrice]], "ALERT", IF(Table22[[#This Row],[Market
Price]] &lt; Table22[[#This Row],[DYPrice]], "WATCH", "HOLD"))</f>
        <v>HOLD</v>
      </c>
      <c r="V57" s="13" t="s">
        <v>27</v>
      </c>
      <c r="W57" s="14">
        <f>(Table22[[#This Row],[DVPrice]]-Table22[[#This Row],[Market
Price]])/Table22[[#This Row],[DVPrice]]</f>
        <v>-0.49181818181818171</v>
      </c>
    </row>
    <row r="58" spans="1:23" x14ac:dyDescent="0.25">
      <c r="A58" t="e" vm="59">
        <v>#VALUE!</v>
      </c>
      <c r="B58" s="1" t="str" cm="1">
        <f t="array" ref="B58">_FV(Table22[[#This Row],[DataField]],"Ticker symbol",TRUE)</f>
        <v>MDT</v>
      </c>
      <c r="C58" s="1" t="s">
        <v>20</v>
      </c>
      <c r="D58" s="3">
        <v>45126</v>
      </c>
      <c r="E58" s="1" t="s">
        <v>70</v>
      </c>
      <c r="F58" s="1" t="s">
        <v>21</v>
      </c>
      <c r="G58" s="1" t="s">
        <v>38</v>
      </c>
      <c r="H58" s="2" cm="1">
        <f t="array" ref="H58">_FV(Table22[[#This Row],[DataField]],"Price",TRUE)</f>
        <v>69.97</v>
      </c>
      <c r="I58" s="2" cm="1">
        <f t="array" ref="I58">_FV(Table22[[#This Row],[DataField]],"52 week low",TRUE)</f>
        <v>68.84</v>
      </c>
      <c r="J58" s="2" cm="1">
        <f t="array" ref="J58">_FV(Table22[[#This Row],[DataField]],"52 week high",TRUE)</f>
        <v>92.02</v>
      </c>
      <c r="K58" s="15" t="s">
        <v>35</v>
      </c>
      <c r="L58" s="2">
        <v>2.76</v>
      </c>
      <c r="M58" s="16">
        <f>Table22[[#This Row],[FwdDiv]]/Table22[[#This Row],[Market
Price]]</f>
        <v>3.9445476632842646E-2</v>
      </c>
      <c r="N58" s="16">
        <v>9.6000000000000002E-2</v>
      </c>
      <c r="O58" s="16">
        <v>1.4999999999999999E-2</v>
      </c>
      <c r="P58" s="16">
        <v>2.3E-2</v>
      </c>
      <c r="Q58" s="16">
        <v>0.03</v>
      </c>
      <c r="R58" s="10">
        <f>Table22[[#This Row],[FwdDiv]]/Table22[[#This Row],[DYT]]</f>
        <v>119.99999999999999</v>
      </c>
      <c r="S58" s="10">
        <f>Table22[[#This Row],[FwdDiv]]/Table22[[#This Row],[DVT]]</f>
        <v>92</v>
      </c>
      <c r="T58" s="11">
        <v>112</v>
      </c>
      <c r="U58" t="str">
        <f>IF(Table22[[#This Row],[Market
Price]] &lt; Table22[[#This Row],[DVPrice]], "ALERT", IF(Table22[[#This Row],[Market
Price]] &lt; Table22[[#This Row],[DYPrice]], "WATCH", "HOLD"))</f>
        <v>ALERT</v>
      </c>
      <c r="V58" s="13" t="s">
        <v>21</v>
      </c>
      <c r="W58" s="14">
        <f>(Table22[[#This Row],[DVPrice]]-Table22[[#This Row],[Market
Price]])/Table22[[#This Row],[DVPrice]]</f>
        <v>0.23945652173913046</v>
      </c>
    </row>
    <row r="59" spans="1:23" x14ac:dyDescent="0.25">
      <c r="A59" t="e" vm="60">
        <v>#VALUE!</v>
      </c>
      <c r="B59" s="1" t="str" cm="1">
        <f t="array" ref="B59">_FV(Table22[[#This Row],[DataField]],"Ticker symbol",TRUE)</f>
        <v>MKC.V</v>
      </c>
      <c r="C59" s="1" t="s">
        <v>20</v>
      </c>
      <c r="D59" s="3">
        <v>45123</v>
      </c>
      <c r="E59" s="1" t="s">
        <v>57</v>
      </c>
      <c r="F59" s="1" t="s">
        <v>21</v>
      </c>
      <c r="G59" s="1" t="s">
        <v>36</v>
      </c>
      <c r="H59" s="2" cm="1">
        <f t="array" ref="H59">_FV(Table22[[#This Row],[DataField]],"Price",TRUE)</f>
        <v>64.793099999999995</v>
      </c>
      <c r="I59" s="2" cm="1">
        <f t="array" ref="I59">_FV(Table22[[#This Row],[DataField]],"52 week low",TRUE)</f>
        <v>59.12</v>
      </c>
      <c r="J59" s="2" cm="1">
        <f t="array" ref="J59">_FV(Table22[[#This Row],[DataField]],"52 week high",TRUE)</f>
        <v>94.97</v>
      </c>
      <c r="K59" s="15" t="s">
        <v>31</v>
      </c>
      <c r="L59" s="2">
        <v>1.56</v>
      </c>
      <c r="M59" s="16">
        <f>Table22[[#This Row],[FwdDiv]]/Table22[[#This Row],[Market
Price]]</f>
        <v>2.4076637790135063E-2</v>
      </c>
      <c r="N59" s="16">
        <v>8.6999999999999994E-2</v>
      </c>
      <c r="O59" s="16">
        <v>5.3999999999999999E-2</v>
      </c>
      <c r="P59" s="16">
        <v>0.02</v>
      </c>
      <c r="Q59" s="16">
        <v>2.5000000000000001E-2</v>
      </c>
      <c r="R59" s="10">
        <f>Table22[[#This Row],[FwdDiv]]/Table22[[#This Row],[DYT]]</f>
        <v>78</v>
      </c>
      <c r="S59" s="10">
        <f>Table22[[#This Row],[FwdDiv]]/Table22[[#This Row],[DVT]]</f>
        <v>62.4</v>
      </c>
      <c r="T59" s="11">
        <v>80</v>
      </c>
      <c r="U59" t="str">
        <f>IF(Table22[[#This Row],[Market
Price]] &lt; Table22[[#This Row],[DVPrice]], "ALERT", IF(Table22[[#This Row],[Market
Price]] &lt; Table22[[#This Row],[DYPrice]], "WATCH", "HOLD"))</f>
        <v>WATCH</v>
      </c>
      <c r="V59" s="13" t="s">
        <v>27</v>
      </c>
      <c r="W59" s="14">
        <f>(Table22[[#This Row],[DVPrice]]-Table22[[#This Row],[Market
Price]])/Table22[[#This Row],[DVPrice]]</f>
        <v>-3.8350961538461487E-2</v>
      </c>
    </row>
    <row r="60" spans="1:23" x14ac:dyDescent="0.25">
      <c r="A60" t="e" vm="61">
        <v>#VALUE!</v>
      </c>
      <c r="B60" s="1" t="str" cm="1">
        <f t="array" ref="B60">_FV(Table22[[#This Row],[DataField]],"Ticker symbol",TRUE)</f>
        <v>MLPX</v>
      </c>
      <c r="C60" s="1" t="s">
        <v>12</v>
      </c>
      <c r="D60" s="3">
        <v>45126</v>
      </c>
      <c r="E60" s="1" t="s">
        <v>55</v>
      </c>
      <c r="F60" s="1" t="s">
        <v>21</v>
      </c>
      <c r="G60" s="1" t="s">
        <v>31</v>
      </c>
      <c r="H60" s="2" cm="1">
        <f t="array" ref="H60">_FV(Table22[[#This Row],[DataField]],"Price",TRUE)</f>
        <v>42.23</v>
      </c>
      <c r="I60" s="2" cm="1">
        <f t="array" ref="I60">_FV(Table22[[#This Row],[DataField]],"52 week low",TRUE)</f>
        <v>37</v>
      </c>
      <c r="J60" s="2" cm="1">
        <f t="array" ref="J60">_FV(Table22[[#This Row],[DataField]],"52 week high",TRUE)</f>
        <v>44.19</v>
      </c>
      <c r="K60" s="15" t="s">
        <v>25</v>
      </c>
      <c r="L60" s="2">
        <v>2.2000000000000002</v>
      </c>
      <c r="M60" s="16">
        <f>Table22[[#This Row],[FwdDiv]]/Table22[[#This Row],[Market
Price]]</f>
        <v>5.2095666587733847E-2</v>
      </c>
      <c r="N60" s="16">
        <v>0.28000000000000003</v>
      </c>
      <c r="O60" s="16">
        <v>0.01</v>
      </c>
      <c r="P60" s="16">
        <v>0.06</v>
      </c>
      <c r="Q60" s="16">
        <v>7.0000000000000007E-2</v>
      </c>
      <c r="R60" s="10">
        <f>Table22[[#This Row],[FwdDiv]]/Table22[[#This Row],[DYT]]</f>
        <v>36.666666666666671</v>
      </c>
      <c r="S60" s="10">
        <f>Table22[[#This Row],[FwdDiv]]/Table22[[#This Row],[DVT]]</f>
        <v>31.428571428571427</v>
      </c>
      <c r="T60" s="11"/>
      <c r="U60" t="str">
        <f>IF(Table22[[#This Row],[Market
Price]] &lt; Table22[[#This Row],[DVPrice]], "ALERT", IF(Table22[[#This Row],[Market
Price]] &lt; Table22[[#This Row],[DYPrice]], "WATCH", "HOLD"))</f>
        <v>HOLD</v>
      </c>
      <c r="V60" s="13" t="s">
        <v>27</v>
      </c>
      <c r="W60" s="14">
        <f>(Table22[[#This Row],[DVPrice]]-Table22[[#This Row],[Market
Price]])/Table22[[#This Row],[DVPrice]]</f>
        <v>-0.34368181818181814</v>
      </c>
    </row>
    <row r="61" spans="1:23" x14ac:dyDescent="0.25">
      <c r="A61" t="e" vm="62">
        <v>#VALUE!</v>
      </c>
      <c r="B61" s="1" t="str" cm="1">
        <f t="array" ref="B61">_FV(Table22[[#This Row],[DataField]],"Ticker symbol",TRUE)</f>
        <v>MMM</v>
      </c>
      <c r="C61" s="1" t="s">
        <v>12</v>
      </c>
      <c r="D61" s="3">
        <v>45127</v>
      </c>
      <c r="E61" s="1" t="s">
        <v>84</v>
      </c>
      <c r="F61" s="1" t="s">
        <v>21</v>
      </c>
      <c r="G61" s="1" t="s">
        <v>31</v>
      </c>
      <c r="H61" s="2" cm="1">
        <f t="array" ref="H61">_FV(Table22[[#This Row],[DataField]],"Price",TRUE)</f>
        <v>89.54</v>
      </c>
      <c r="I61" s="2" cm="1">
        <f t="array" ref="I61">_FV(Table22[[#This Row],[DataField]],"52 week low",TRUE)</f>
        <v>85.344999999999999</v>
      </c>
      <c r="J61" s="2" cm="1">
        <f t="array" ref="J61">_FV(Table22[[#This Row],[DataField]],"52 week high",TRUE)</f>
        <v>133.91</v>
      </c>
      <c r="K61" s="15" t="s">
        <v>34</v>
      </c>
      <c r="L61" s="2">
        <v>6</v>
      </c>
      <c r="M61" s="16">
        <f>Table22[[#This Row],[FwdDiv]]/Table22[[#This Row],[Market
Price]]</f>
        <v>6.7009157918248824E-2</v>
      </c>
      <c r="N61" s="16">
        <v>9.4E-2</v>
      </c>
      <c r="O61" s="16">
        <v>7.0000000000000001E-3</v>
      </c>
      <c r="P61" s="16">
        <v>2.8000000000000001E-2</v>
      </c>
      <c r="Q61" s="16">
        <v>0.06</v>
      </c>
      <c r="R61" s="10">
        <f>Table22[[#This Row],[FwdDiv]]/Table22[[#This Row],[DYT]]</f>
        <v>214.28571428571428</v>
      </c>
      <c r="S61" s="10">
        <f>Table22[[#This Row],[FwdDiv]]/Table22[[#This Row],[DVT]]</f>
        <v>100</v>
      </c>
      <c r="T61" s="11">
        <v>121</v>
      </c>
      <c r="U61" t="str">
        <f>IF(Table22[[#This Row],[Market
Price]] &lt; Table22[[#This Row],[DVPrice]], "ALERT", IF(Table22[[#This Row],[Market
Price]] &lt; Table22[[#This Row],[DYPrice]], "WATCH", "HOLD"))</f>
        <v>ALERT</v>
      </c>
      <c r="V61" s="13" t="s">
        <v>27</v>
      </c>
      <c r="W61" s="14">
        <f>(Table22[[#This Row],[DVPrice]]-Table22[[#This Row],[Market
Price]])/Table22[[#This Row],[DVPrice]]</f>
        <v>0.10459999999999994</v>
      </c>
    </row>
    <row r="62" spans="1:23" x14ac:dyDescent="0.25">
      <c r="A62" t="e" vm="63">
        <v>#VALUE!</v>
      </c>
      <c r="B62" s="1" t="str" cm="1">
        <f t="array" ref="B62">_FV(Table22[[#This Row],[DataField]],"Ticker symbol",TRUE)</f>
        <v>MO</v>
      </c>
      <c r="C62" s="1" t="s">
        <v>12</v>
      </c>
      <c r="D62" s="3">
        <v>45124</v>
      </c>
      <c r="E62" s="1" t="s">
        <v>47</v>
      </c>
      <c r="F62" s="1" t="s">
        <v>27</v>
      </c>
      <c r="G62" s="1" t="s">
        <v>31</v>
      </c>
      <c r="H62" s="2" cm="1">
        <f t="array" ref="H62">_FV(Table22[[#This Row],[DataField]],"Price",TRUE)</f>
        <v>40.25</v>
      </c>
      <c r="I62" s="2" cm="1">
        <f t="array" ref="I62">_FV(Table22[[#This Row],[DataField]],"52 week low",TRUE)</f>
        <v>39.064999999999998</v>
      </c>
      <c r="J62" s="2" cm="1">
        <f t="array" ref="J62">_FV(Table22[[#This Row],[DataField]],"52 week high",TRUE)</f>
        <v>48.99</v>
      </c>
      <c r="K62" s="15" t="s">
        <v>40</v>
      </c>
      <c r="L62" s="2">
        <v>3.76</v>
      </c>
      <c r="M62" s="16">
        <f>Table22[[#This Row],[FwdDiv]]/Table22[[#This Row],[Market
Price]]</f>
        <v>9.3416149068322976E-2</v>
      </c>
      <c r="N62" s="16">
        <v>7.4999999999999997E-2</v>
      </c>
      <c r="O62" s="16">
        <v>0.02</v>
      </c>
      <c r="P62" s="16">
        <v>6.5000000000000002E-2</v>
      </c>
      <c r="Q62" s="16">
        <v>0.08</v>
      </c>
      <c r="R62" s="10">
        <f>Table22[[#This Row],[FwdDiv]]/Table22[[#This Row],[DYT]]</f>
        <v>57.84615384615384</v>
      </c>
      <c r="S62" s="10">
        <f>Table22[[#This Row],[FwdDiv]]/Table22[[#This Row],[DVT]]</f>
        <v>46.999999999999993</v>
      </c>
      <c r="T62" s="11">
        <v>52</v>
      </c>
      <c r="U62" t="str">
        <f>IF(Table22[[#This Row],[Market
Price]] &lt; Table22[[#This Row],[DVPrice]], "ALERT", IF(Table22[[#This Row],[Market
Price]] &lt; Table22[[#This Row],[DYPrice]], "WATCH", "HOLD"))</f>
        <v>ALERT</v>
      </c>
      <c r="V62" s="13" t="s">
        <v>27</v>
      </c>
      <c r="W62" s="14">
        <f>(Table22[[#This Row],[DVPrice]]-Table22[[#This Row],[Market
Price]])/Table22[[#This Row],[DVPrice]]</f>
        <v>0.14361702127659562</v>
      </c>
    </row>
    <row r="63" spans="1:23" x14ac:dyDescent="0.25">
      <c r="A63" t="e" vm="64">
        <v>#VALUE!</v>
      </c>
      <c r="B63" s="1" t="str" cm="1">
        <f t="array" ref="B63">_FV(Table22[[#This Row],[DataField]],"Ticker symbol",TRUE)</f>
        <v>MSFT</v>
      </c>
      <c r="C63" s="1" t="s">
        <v>20</v>
      </c>
      <c r="D63" s="3">
        <v>45049</v>
      </c>
      <c r="E63" s="1" t="s">
        <v>23</v>
      </c>
      <c r="F63" s="1" t="s">
        <v>21</v>
      </c>
      <c r="G63" s="1" t="s">
        <v>35</v>
      </c>
      <c r="H63" s="2" cm="1">
        <f t="array" ref="H63">_FV(Table22[[#This Row],[DataField]],"Price",TRUE)</f>
        <v>337.31</v>
      </c>
      <c r="I63" s="2" cm="1">
        <f t="array" ref="I63">_FV(Table22[[#This Row],[DataField]],"52 week low",TRUE)</f>
        <v>213.43100000000001</v>
      </c>
      <c r="J63" s="2" cm="1">
        <f t="array" ref="J63">_FV(Table22[[#This Row],[DataField]],"52 week high",TRUE)</f>
        <v>366.78</v>
      </c>
      <c r="K63" s="15" t="s">
        <v>36</v>
      </c>
      <c r="L63" s="2">
        <v>2.72</v>
      </c>
      <c r="M63" s="16">
        <f>Table22[[#This Row],[FwdDiv]]/Table22[[#This Row],[Market
Price]]</f>
        <v>8.0637988793691266E-3</v>
      </c>
      <c r="N63" s="16">
        <v>0.123</v>
      </c>
      <c r="O63" s="16">
        <v>0.105</v>
      </c>
      <c r="P63" s="16">
        <v>0.01</v>
      </c>
      <c r="Q63" s="16">
        <v>0.01</v>
      </c>
      <c r="R63" s="10">
        <f>Table22[[#This Row],[FwdDiv]]/Table22[[#This Row],[DYT]]</f>
        <v>272</v>
      </c>
      <c r="S63" s="10">
        <f>Table22[[#This Row],[FwdDiv]]/Table22[[#This Row],[DVT]]</f>
        <v>272</v>
      </c>
      <c r="T63" s="11">
        <v>325</v>
      </c>
      <c r="U63" t="str">
        <f>IF(Table22[[#This Row],[Market
Price]] &lt; Table22[[#This Row],[DVPrice]], "ALERT", IF(Table22[[#This Row],[Market
Price]] &lt; Table22[[#This Row],[DYPrice]], "WATCH", "HOLD"))</f>
        <v>HOLD</v>
      </c>
      <c r="V63" s="13" t="s">
        <v>21</v>
      </c>
      <c r="W63" s="14">
        <f>(Table22[[#This Row],[DVPrice]]-Table22[[#This Row],[Market
Price]])/Table22[[#This Row],[DVPrice]]</f>
        <v>-0.24011029411764706</v>
      </c>
    </row>
    <row r="64" spans="1:23" x14ac:dyDescent="0.25">
      <c r="A64" t="e" vm="65">
        <v>#VALUE!</v>
      </c>
      <c r="B64" s="1" t="str" cm="1">
        <f t="array" ref="B64">_FV(Table22[[#This Row],[DataField]],"Ticker symbol",TRUE)</f>
        <v>NKE</v>
      </c>
      <c r="C64" s="1" t="s">
        <v>20</v>
      </c>
      <c r="D64" s="3">
        <v>45127</v>
      </c>
      <c r="E64" s="1" t="s">
        <v>85</v>
      </c>
      <c r="F64" s="1" t="s">
        <v>21</v>
      </c>
      <c r="G64" s="1" t="s">
        <v>37</v>
      </c>
      <c r="H64" s="2" cm="1">
        <f t="array" ref="H64">_FV(Table22[[#This Row],[DataField]],"Price",TRUE)</f>
        <v>101.81</v>
      </c>
      <c r="I64" s="2" cm="1">
        <f t="array" ref="I64">_FV(Table22[[#This Row],[DataField]],"52 week low",TRUE)</f>
        <v>88.66</v>
      </c>
      <c r="J64" s="2" cm="1">
        <f t="array" ref="J64">_FV(Table22[[#This Row],[DataField]],"52 week high",TRUE)</f>
        <v>131.31</v>
      </c>
      <c r="K64" s="15" t="s">
        <v>31</v>
      </c>
      <c r="L64" s="2">
        <v>1.36</v>
      </c>
      <c r="M64" s="16">
        <f>Table22[[#This Row],[FwdDiv]]/Table22[[#This Row],[Market
Price]]</f>
        <v>1.3358216285237208E-2</v>
      </c>
      <c r="N64" s="16">
        <v>0.123</v>
      </c>
      <c r="O64" s="16">
        <v>8.4000000000000005E-2</v>
      </c>
      <c r="P64" s="16">
        <v>1.2E-2</v>
      </c>
      <c r="Q64" s="16">
        <v>1.4999999999999999E-2</v>
      </c>
      <c r="R64" s="10">
        <f>Table22[[#This Row],[FwdDiv]]/Table22[[#This Row],[DYT]]</f>
        <v>113.33333333333334</v>
      </c>
      <c r="S64" s="10">
        <f>Table22[[#This Row],[FwdDiv]]/Table22[[#This Row],[DVT]]</f>
        <v>90.666666666666671</v>
      </c>
      <c r="T64" s="11">
        <v>138</v>
      </c>
      <c r="U64" t="str">
        <f>IF(Table22[[#This Row],[Market
Price]] &lt; Table22[[#This Row],[DVPrice]], "ALERT", IF(Table22[[#This Row],[Market
Price]] &lt; Table22[[#This Row],[DYPrice]], "WATCH", "HOLD"))</f>
        <v>WATCH</v>
      </c>
      <c r="V64" s="13" t="s">
        <v>27</v>
      </c>
      <c r="W64" s="14">
        <f>(Table22[[#This Row],[DVPrice]]-Table22[[#This Row],[Market
Price]])/Table22[[#This Row],[DVPrice]]</f>
        <v>-0.12290441176470585</v>
      </c>
    </row>
    <row r="65" spans="1:23" x14ac:dyDescent="0.25">
      <c r="A65" t="e" vm="66">
        <v>#VALUE!</v>
      </c>
      <c r="B65" s="1" t="str" cm="1">
        <f t="array" ref="B65">_FV(Table22[[#This Row],[DataField]],"Ticker symbol",TRUE)</f>
        <v>NOC</v>
      </c>
      <c r="C65" s="1" t="s">
        <v>20</v>
      </c>
      <c r="D65" s="3">
        <v>45128</v>
      </c>
      <c r="E65" s="1" t="s">
        <v>24</v>
      </c>
      <c r="F65" s="1" t="s">
        <v>21</v>
      </c>
      <c r="G65" s="1" t="s">
        <v>31</v>
      </c>
      <c r="H65" s="2" cm="1">
        <f t="array" ref="H65">_FV(Table22[[#This Row],[DataField]],"Price",TRUE)</f>
        <v>468.68</v>
      </c>
      <c r="I65" s="2" cm="1">
        <f t="array" ref="I65">_FV(Table22[[#This Row],[DataField]],"52 week low",TRUE)</f>
        <v>414.56</v>
      </c>
      <c r="J65" s="2" cm="1">
        <f t="array" ref="J65">_FV(Table22[[#This Row],[DataField]],"52 week high",TRUE)</f>
        <v>553.66</v>
      </c>
      <c r="K65" s="15" t="s">
        <v>37</v>
      </c>
      <c r="L65" s="2">
        <v>7.48</v>
      </c>
      <c r="M65" s="16">
        <f>Table22[[#This Row],[FwdDiv]]/Table22[[#This Row],[Market
Price]]</f>
        <v>1.5959716651019886E-2</v>
      </c>
      <c r="N65" s="16">
        <v>0.12</v>
      </c>
      <c r="O65" s="16">
        <v>8.5999999999999993E-2</v>
      </c>
      <c r="P65" s="16">
        <v>1.7999999999999999E-2</v>
      </c>
      <c r="Q65" s="16">
        <v>2.1999999999999999E-2</v>
      </c>
      <c r="R65" s="10">
        <f>Table22[[#This Row],[FwdDiv]]/Table22[[#This Row],[DYT]]</f>
        <v>415.5555555555556</v>
      </c>
      <c r="S65" s="10">
        <f>Table22[[#This Row],[FwdDiv]]/Table22[[#This Row],[DVT]]</f>
        <v>340.00000000000006</v>
      </c>
      <c r="T65" s="11">
        <v>428</v>
      </c>
      <c r="U65" t="str">
        <f>IF(Table22[[#This Row],[Market
Price]] &lt; Table22[[#This Row],[DVPrice]], "ALERT", IF(Table22[[#This Row],[Market
Price]] &lt; Table22[[#This Row],[DYPrice]], "WATCH", "HOLD"))</f>
        <v>HOLD</v>
      </c>
      <c r="V65" s="13" t="s">
        <v>27</v>
      </c>
      <c r="W65" s="14">
        <f>(Table22[[#This Row],[DVPrice]]-Table22[[#This Row],[Market
Price]])/Table22[[#This Row],[DVPrice]]</f>
        <v>-0.37847058823529389</v>
      </c>
    </row>
    <row r="66" spans="1:23" x14ac:dyDescent="0.25">
      <c r="A66" t="e" vm="67">
        <v>#VALUE!</v>
      </c>
      <c r="B66" s="1" t="str" cm="1">
        <f t="array" ref="B66">_FV(Table22[[#This Row],[DataField]],"Ticker symbol",TRUE)</f>
        <v>O</v>
      </c>
      <c r="C66" s="1" t="s">
        <v>12</v>
      </c>
      <c r="D66" s="3">
        <v>45189</v>
      </c>
      <c r="E66" s="1" t="s">
        <v>62</v>
      </c>
      <c r="F66" s="1" t="s">
        <v>21</v>
      </c>
      <c r="G66" s="1" t="s">
        <v>31</v>
      </c>
      <c r="H66" s="2" cm="1">
        <f t="array" ref="H66">_FV(Table22[[#This Row],[DataField]],"Price",TRUE)</f>
        <v>46.21</v>
      </c>
      <c r="I66" s="2" cm="1">
        <f t="array" ref="I66">_FV(Table22[[#This Row],[DataField]],"52 week low",TRUE)</f>
        <v>45.034999999999997</v>
      </c>
      <c r="J66" s="2" cm="1">
        <f t="array" ref="J66">_FV(Table22[[#This Row],[DataField]],"52 week high",TRUE)</f>
        <v>68.849999999999994</v>
      </c>
      <c r="K66" s="15" t="s">
        <v>25</v>
      </c>
      <c r="L66" s="2">
        <v>3</v>
      </c>
      <c r="M66" s="16">
        <f>Table22[[#This Row],[FwdDiv]]/Table22[[#This Row],[Market
Price]]</f>
        <v>6.4921012767799172E-2</v>
      </c>
      <c r="N66" s="16">
        <v>5.3999999999999999E-2</v>
      </c>
      <c r="O66" s="16">
        <v>4.3999999999999997E-2</v>
      </c>
      <c r="P66" s="16">
        <v>4.4999999999999998E-2</v>
      </c>
      <c r="Q66" s="16">
        <v>5.5E-2</v>
      </c>
      <c r="R66" s="10">
        <f>Table22[[#This Row],[FwdDiv]]/Table22[[#This Row],[DYT]]</f>
        <v>66.666666666666671</v>
      </c>
      <c r="S66" s="10">
        <f>Table22[[#This Row],[FwdDiv]]/Table22[[#This Row],[DVT]]</f>
        <v>54.545454545454547</v>
      </c>
      <c r="T66" s="11">
        <v>76</v>
      </c>
      <c r="U66" t="str">
        <f>IF(Table22[[#This Row],[Market
Price]] &lt; Table22[[#This Row],[DVPrice]], "ALERT", IF(Table22[[#This Row],[Market
Price]] &lt; Table22[[#This Row],[DYPrice]], "WATCH", "HOLD"))</f>
        <v>ALERT</v>
      </c>
      <c r="V66" s="13" t="s">
        <v>27</v>
      </c>
      <c r="W66" s="14">
        <f>(Table22[[#This Row],[DVPrice]]-Table22[[#This Row],[Market
Price]])/Table22[[#This Row],[DVPrice]]</f>
        <v>0.15281666666666668</v>
      </c>
    </row>
    <row r="67" spans="1:23" x14ac:dyDescent="0.25">
      <c r="A67" t="e" vm="68">
        <v>#VALUE!</v>
      </c>
      <c r="B67" s="1" t="str" cm="1">
        <f t="array" ref="B67">_FV(Table22[[#This Row],[DataField]],"Ticker symbol",TRUE)</f>
        <v>PEP</v>
      </c>
      <c r="C67" s="1" t="s">
        <v>20</v>
      </c>
      <c r="D67" s="3">
        <v>45047</v>
      </c>
      <c r="E67" s="1" t="s">
        <v>51</v>
      </c>
      <c r="F67" s="1" t="s">
        <v>21</v>
      </c>
      <c r="G67" s="1" t="s">
        <v>31</v>
      </c>
      <c r="H67" s="2" cm="1">
        <f t="array" ref="H67">_FV(Table22[[#This Row],[DataField]],"Price",TRUE)</f>
        <v>162.28</v>
      </c>
      <c r="I67" s="2" cm="1">
        <f t="array" ref="I67">_FV(Table22[[#This Row],[DataField]],"52 week low",TRUE)</f>
        <v>155.83000000000001</v>
      </c>
      <c r="J67" s="2" cm="1">
        <f t="array" ref="J67">_FV(Table22[[#This Row],[DataField]],"52 week high",TRUE)</f>
        <v>196.88</v>
      </c>
      <c r="K67" s="15" t="s">
        <v>35</v>
      </c>
      <c r="L67" s="2">
        <v>4.5999999999999996</v>
      </c>
      <c r="M67" s="16">
        <f>Table22[[#This Row],[FwdDiv]]/Table22[[#This Row],[Market
Price]]</f>
        <v>2.8346068523539557E-2</v>
      </c>
      <c r="N67" s="16">
        <v>7.9000000000000001E-2</v>
      </c>
      <c r="O67" s="16">
        <v>6.5000000000000002E-2</v>
      </c>
      <c r="P67" s="16">
        <v>2.9000000000000001E-2</v>
      </c>
      <c r="Q67" s="16">
        <v>3.3000000000000002E-2</v>
      </c>
      <c r="R67" s="10">
        <f>Table22[[#This Row],[FwdDiv]]/Table22[[#This Row],[DYT]]</f>
        <v>158.62068965517238</v>
      </c>
      <c r="S67" s="10">
        <f>Table22[[#This Row],[FwdDiv]]/Table22[[#This Row],[DVT]]</f>
        <v>139.39393939393938</v>
      </c>
      <c r="T67" s="11">
        <v>176</v>
      </c>
      <c r="U67" t="str">
        <f>IF(Table22[[#This Row],[Market
Price]] &lt; Table22[[#This Row],[DVPrice]], "ALERT", IF(Table22[[#This Row],[Market
Price]] &lt; Table22[[#This Row],[DYPrice]], "WATCH", "HOLD"))</f>
        <v>HOLD</v>
      </c>
      <c r="V67" s="13" t="s">
        <v>21</v>
      </c>
      <c r="W67" s="14">
        <f>(Table22[[#This Row],[DVPrice]]-Table22[[#This Row],[Market
Price]])/Table22[[#This Row],[DVPrice]]</f>
        <v>-0.16418260869565232</v>
      </c>
    </row>
    <row r="68" spans="1:23" x14ac:dyDescent="0.25">
      <c r="A68" t="e" vm="69">
        <v>#VALUE!</v>
      </c>
      <c r="B68" s="1" t="str" cm="1">
        <f t="array" ref="B68">_FV(Table22[[#This Row],[DataField]],"Ticker symbol",TRUE)</f>
        <v>PFE</v>
      </c>
      <c r="C68" s="1" t="s">
        <v>20</v>
      </c>
      <c r="D68" s="3">
        <v>45124</v>
      </c>
      <c r="E68" s="1" t="s">
        <v>61</v>
      </c>
      <c r="F68" s="1" t="s">
        <v>21</v>
      </c>
      <c r="G68" s="1" t="s">
        <v>31</v>
      </c>
      <c r="H68" s="2" cm="1">
        <f t="array" ref="H68">_FV(Table22[[#This Row],[DataField]],"Price",TRUE)</f>
        <v>30.56</v>
      </c>
      <c r="I68" s="2" cm="1">
        <f t="array" ref="I68">_FV(Table22[[#This Row],[DataField]],"52 week low",TRUE)</f>
        <v>30.02</v>
      </c>
      <c r="J68" s="2" cm="1">
        <f t="array" ref="J68">_FV(Table22[[#This Row],[DataField]],"52 week high",TRUE)</f>
        <v>54.93</v>
      </c>
      <c r="K68" s="15" t="s">
        <v>39</v>
      </c>
      <c r="L68" s="2">
        <v>1.64</v>
      </c>
      <c r="M68" s="16">
        <f>Table22[[#This Row],[FwdDiv]]/Table22[[#This Row],[Market
Price]]</f>
        <v>5.3664921465968587E-2</v>
      </c>
      <c r="N68" s="16">
        <v>5.5E-2</v>
      </c>
      <c r="O68" s="16">
        <v>2.5000000000000001E-2</v>
      </c>
      <c r="P68" s="16">
        <v>3.9E-2</v>
      </c>
      <c r="Q68" s="16">
        <v>4.4999999999999998E-2</v>
      </c>
      <c r="R68" s="10">
        <f>Table22[[#This Row],[FwdDiv]]/Table22[[#This Row],[DYT]]</f>
        <v>42.051282051282051</v>
      </c>
      <c r="S68" s="10">
        <f>Table22[[#This Row],[FwdDiv]]/Table22[[#This Row],[DVT]]</f>
        <v>36.444444444444443</v>
      </c>
      <c r="T68" s="11">
        <v>48</v>
      </c>
      <c r="U68" t="str">
        <f>IF(Table22[[#This Row],[Market
Price]] &lt; Table22[[#This Row],[DVPrice]], "ALERT", IF(Table22[[#This Row],[Market
Price]] &lt; Table22[[#This Row],[DYPrice]], "WATCH", "HOLD"))</f>
        <v>ALERT</v>
      </c>
      <c r="V68" s="13" t="s">
        <v>27</v>
      </c>
      <c r="W68" s="14">
        <f>(Table22[[#This Row],[DVPrice]]-Table22[[#This Row],[Market
Price]])/Table22[[#This Row],[DVPrice]]</f>
        <v>0.16146341463414635</v>
      </c>
    </row>
    <row r="69" spans="1:23" x14ac:dyDescent="0.25">
      <c r="A69" t="e" vm="70">
        <v>#VALUE!</v>
      </c>
      <c r="B69" s="1" t="str" cm="1">
        <f t="array" ref="B69">_FV(Table22[[#This Row],[DataField]],"Ticker symbol",TRUE)</f>
        <v>PG</v>
      </c>
      <c r="C69" s="1" t="s">
        <v>20</v>
      </c>
      <c r="D69" s="3">
        <v>45124</v>
      </c>
      <c r="E69" s="1" t="s">
        <v>58</v>
      </c>
      <c r="F69" s="1" t="s">
        <v>21</v>
      </c>
      <c r="G69" s="1" t="s">
        <v>35</v>
      </c>
      <c r="H69" s="2" cm="1">
        <f t="array" ref="H69">_FV(Table22[[#This Row],[DataField]],"Price",TRUE)</f>
        <v>149.27000000000001</v>
      </c>
      <c r="I69" s="2" cm="1">
        <f t="array" ref="I69">_FV(Table22[[#This Row],[DataField]],"52 week low",TRUE)</f>
        <v>130.96</v>
      </c>
      <c r="J69" s="2" cm="1">
        <f t="array" ref="J69">_FV(Table22[[#This Row],[DataField]],"52 week high",TRUE)</f>
        <v>158.38</v>
      </c>
      <c r="K69" s="15" t="s">
        <v>38</v>
      </c>
      <c r="L69" s="2">
        <v>3.76</v>
      </c>
      <c r="M69" s="16">
        <f>Table22[[#This Row],[FwdDiv]]/Table22[[#This Row],[Market
Price]]</f>
        <v>2.5189254371273527E-2</v>
      </c>
      <c r="N69" s="16">
        <v>5.0999999999999997E-2</v>
      </c>
      <c r="O69" s="16">
        <v>6.7000000000000004E-2</v>
      </c>
      <c r="P69" s="16">
        <v>2.9000000000000001E-2</v>
      </c>
      <c r="Q69" s="16">
        <v>3.4000000000000002E-2</v>
      </c>
      <c r="R69" s="10">
        <f>Table22[[#This Row],[FwdDiv]]/Table22[[#This Row],[DYT]]</f>
        <v>129.65517241379308</v>
      </c>
      <c r="S69" s="10">
        <f>Table22[[#This Row],[FwdDiv]]/Table22[[#This Row],[DVT]]</f>
        <v>110.58823529411764</v>
      </c>
      <c r="T69" s="11">
        <v>129</v>
      </c>
      <c r="U69" t="str">
        <f>IF(Table22[[#This Row],[Market
Price]] &lt; Table22[[#This Row],[DVPrice]], "ALERT", IF(Table22[[#This Row],[Market
Price]] &lt; Table22[[#This Row],[DYPrice]], "WATCH", "HOLD"))</f>
        <v>HOLD</v>
      </c>
      <c r="V69" s="13" t="s">
        <v>27</v>
      </c>
      <c r="W69" s="14">
        <f>(Table22[[#This Row],[DVPrice]]-Table22[[#This Row],[Market
Price]])/Table22[[#This Row],[DVPrice]]</f>
        <v>-0.34978191489361721</v>
      </c>
    </row>
    <row r="70" spans="1:23" x14ac:dyDescent="0.25">
      <c r="A70" t="e" vm="71">
        <v>#VALUE!</v>
      </c>
      <c r="B70" s="1" t="str" cm="1">
        <f t="array" ref="B70">_FV(Table22[[#This Row],[DataField]],"Ticker symbol",TRUE)</f>
        <v>PM</v>
      </c>
      <c r="C70" s="1" t="s">
        <v>12</v>
      </c>
      <c r="D70" s="3">
        <v>45124</v>
      </c>
      <c r="E70" s="1" t="s">
        <v>47</v>
      </c>
      <c r="F70" s="1" t="s">
        <v>21</v>
      </c>
      <c r="G70" s="1" t="s">
        <v>31</v>
      </c>
      <c r="H70" s="2" cm="1">
        <f t="array" ref="H70">_FV(Table22[[#This Row],[DataField]],"Price",TRUE)</f>
        <v>89.39</v>
      </c>
      <c r="I70" s="2" cm="1">
        <f t="array" ref="I70">_FV(Table22[[#This Row],[DataField]],"52 week low",TRUE)</f>
        <v>87.23</v>
      </c>
      <c r="J70" s="2" cm="1">
        <f t="array" ref="J70">_FV(Table22[[#This Row],[DataField]],"52 week high",TRUE)</f>
        <v>105.62</v>
      </c>
      <c r="K70" s="15" t="s">
        <v>40</v>
      </c>
      <c r="L70" s="2">
        <v>5.08</v>
      </c>
      <c r="M70" s="16">
        <f>Table22[[#This Row],[FwdDiv]]/Table22[[#This Row],[Market
Price]]</f>
        <v>5.6829623000335609E-2</v>
      </c>
      <c r="N70" s="16">
        <v>4.5999999999999999E-2</v>
      </c>
      <c r="O70" s="16">
        <v>2.9000000000000001E-2</v>
      </c>
      <c r="P70" s="16">
        <v>4.5999999999999999E-2</v>
      </c>
      <c r="Q70" s="16">
        <v>0.06</v>
      </c>
      <c r="R70" s="10">
        <f>Table22[[#This Row],[FwdDiv]]/Table22[[#This Row],[DYT]]</f>
        <v>110.43478260869566</v>
      </c>
      <c r="S70" s="10">
        <f>Table22[[#This Row],[FwdDiv]]/Table22[[#This Row],[DVT]]</f>
        <v>84.666666666666671</v>
      </c>
      <c r="T70" s="11">
        <v>103</v>
      </c>
      <c r="U70" t="str">
        <f>IF(Table22[[#This Row],[Market
Price]] &lt; Table22[[#This Row],[DVPrice]], "ALERT", IF(Table22[[#This Row],[Market
Price]] &lt; Table22[[#This Row],[DYPrice]], "WATCH", "HOLD"))</f>
        <v>WATCH</v>
      </c>
      <c r="V70" s="13" t="s">
        <v>27</v>
      </c>
      <c r="W70" s="14">
        <f>(Table22[[#This Row],[DVPrice]]-Table22[[#This Row],[Market
Price]])/Table22[[#This Row],[DVPrice]]</f>
        <v>-5.5787401574803094E-2</v>
      </c>
    </row>
    <row r="71" spans="1:23" x14ac:dyDescent="0.25">
      <c r="A71" t="e" vm="72">
        <v>#VALUE!</v>
      </c>
      <c r="B71" s="1" t="str" cm="1">
        <f t="array" ref="B71">_FV(Table22[[#This Row],[DataField]],"Ticker symbol",TRUE)</f>
        <v>PPG</v>
      </c>
      <c r="C71" s="1" t="s">
        <v>20</v>
      </c>
      <c r="D71" s="3">
        <v>45128</v>
      </c>
      <c r="E71" s="1" t="s">
        <v>75</v>
      </c>
      <c r="F71" s="1" t="s">
        <v>21</v>
      </c>
      <c r="G71" s="1" t="s">
        <v>31</v>
      </c>
      <c r="H71" s="2" cm="1">
        <f t="array" ref="H71">_FV(Table22[[#This Row],[DataField]],"Price",TRUE)</f>
        <v>121.82</v>
      </c>
      <c r="I71" s="2" cm="1">
        <f t="array" ref="I71">_FV(Table22[[#This Row],[DataField]],"52 week low",TRUE)</f>
        <v>107.42</v>
      </c>
      <c r="J71" s="2" cm="1">
        <f t="array" ref="J71">_FV(Table22[[#This Row],[DataField]],"52 week high",TRUE)</f>
        <v>152.88999999999999</v>
      </c>
      <c r="K71" s="15" t="s">
        <v>44</v>
      </c>
      <c r="L71" s="2">
        <v>2.48</v>
      </c>
      <c r="M71" s="16">
        <f>Table22[[#This Row],[FwdDiv]]/Table22[[#This Row],[Market
Price]]</f>
        <v>2.0357905105893942E-2</v>
      </c>
      <c r="N71" s="16">
        <v>7.5999999999999998E-2</v>
      </c>
      <c r="O71" s="16">
        <v>7.0000000000000007E-2</v>
      </c>
      <c r="P71" s="16">
        <v>1.7000000000000001E-2</v>
      </c>
      <c r="Q71" s="16">
        <v>0.02</v>
      </c>
      <c r="R71" s="10">
        <f>Table22[[#This Row],[FwdDiv]]/Table22[[#This Row],[DYT]]</f>
        <v>145.88235294117646</v>
      </c>
      <c r="S71" s="10">
        <f>Table22[[#This Row],[FwdDiv]]/Table22[[#This Row],[DVT]]</f>
        <v>124</v>
      </c>
      <c r="T71" s="11">
        <v>140</v>
      </c>
      <c r="U71" t="str">
        <f>IF(Table22[[#This Row],[Market
Price]] &lt; Table22[[#This Row],[DVPrice]], "ALERT", IF(Table22[[#This Row],[Market
Price]] &lt; Table22[[#This Row],[DYPrice]], "WATCH", "HOLD"))</f>
        <v>ALERT</v>
      </c>
      <c r="V71" s="13" t="s">
        <v>27</v>
      </c>
      <c r="W71" s="14">
        <f>(Table22[[#This Row],[DVPrice]]-Table22[[#This Row],[Market
Price]])/Table22[[#This Row],[DVPrice]]</f>
        <v>1.7580645161290379E-2</v>
      </c>
    </row>
    <row r="72" spans="1:23" x14ac:dyDescent="0.25">
      <c r="A72" t="e" vm="73">
        <v>#VALUE!</v>
      </c>
      <c r="B72" s="1" t="str" cm="1">
        <f t="array" ref="B72">_FV(Table22[[#This Row],[DataField]],"Ticker symbol",TRUE)</f>
        <v>QCOM</v>
      </c>
      <c r="C72" s="1" t="s">
        <v>20</v>
      </c>
      <c r="D72" s="3">
        <v>45128</v>
      </c>
      <c r="E72" s="1" t="s">
        <v>41</v>
      </c>
      <c r="F72" s="1" t="s">
        <v>21</v>
      </c>
      <c r="G72" s="1" t="s">
        <v>40</v>
      </c>
      <c r="H72" s="2" cm="1">
        <f t="array" ref="H72">_FV(Table22[[#This Row],[DataField]],"Price",TRUE)</f>
        <v>107.83</v>
      </c>
      <c r="I72" s="2" cm="1">
        <f t="array" ref="I72">_FV(Table22[[#This Row],[DataField]],"52 week low",TRUE)</f>
        <v>101.47</v>
      </c>
      <c r="J72" s="2" cm="1">
        <f t="array" ref="J72">_FV(Table22[[#This Row],[DataField]],"52 week high",TRUE)</f>
        <v>139.94</v>
      </c>
      <c r="K72" s="15" t="s">
        <v>37</v>
      </c>
      <c r="L72" s="2">
        <v>3.2</v>
      </c>
      <c r="M72" s="16">
        <f>Table22[[#This Row],[FwdDiv]]/Table22[[#This Row],[Market
Price]]</f>
        <v>2.9676342390800334E-2</v>
      </c>
      <c r="N72" s="16">
        <v>0.122</v>
      </c>
      <c r="O72" s="16">
        <v>7.4999999999999997E-2</v>
      </c>
      <c r="P72" s="16">
        <v>2.5999999999999999E-2</v>
      </c>
      <c r="Q72" s="16">
        <v>0.03</v>
      </c>
      <c r="R72" s="10">
        <f>Table22[[#This Row],[FwdDiv]]/Table22[[#This Row],[DYT]]</f>
        <v>123.07692307692309</v>
      </c>
      <c r="S72" s="10">
        <f>Table22[[#This Row],[FwdDiv]]/Table22[[#This Row],[DVT]]</f>
        <v>106.66666666666667</v>
      </c>
      <c r="T72" s="11">
        <v>140</v>
      </c>
      <c r="U72" t="str">
        <f>IF(Table22[[#This Row],[Market
Price]] &lt; Table22[[#This Row],[DVPrice]], "ALERT", IF(Table22[[#This Row],[Market
Price]] &lt; Table22[[#This Row],[DYPrice]], "WATCH", "HOLD"))</f>
        <v>WATCH</v>
      </c>
      <c r="V72" s="13" t="s">
        <v>27</v>
      </c>
      <c r="W72" s="14">
        <f>(Table22[[#This Row],[DVPrice]]-Table22[[#This Row],[Market
Price]])/Table22[[#This Row],[DVPrice]]</f>
        <v>-1.0906249999999939E-2</v>
      </c>
    </row>
    <row r="73" spans="1:23" x14ac:dyDescent="0.25">
      <c r="A73" t="e" vm="74">
        <v>#VALUE!</v>
      </c>
      <c r="B73" s="1" t="str" cm="1">
        <f t="array" ref="B73">_FV(Table22[[#This Row],[DataField]],"Ticker symbol",TRUE)</f>
        <v>SBUX</v>
      </c>
      <c r="C73" s="1" t="s">
        <v>20</v>
      </c>
      <c r="D73" s="3">
        <v>45126</v>
      </c>
      <c r="E73" s="1" t="s">
        <v>52</v>
      </c>
      <c r="F73" s="1" t="s">
        <v>21</v>
      </c>
      <c r="G73" s="1" t="s">
        <v>40</v>
      </c>
      <c r="H73" s="2" cm="1">
        <f t="array" ref="H73">_FV(Table22[[#This Row],[DataField]],"Price",TRUE)</f>
        <v>93.15</v>
      </c>
      <c r="I73" s="2" cm="1">
        <f t="array" ref="I73">_FV(Table22[[#This Row],[DataField]],"52 week low",TRUE)</f>
        <v>82.97</v>
      </c>
      <c r="J73" s="2" cm="1">
        <f t="array" ref="J73">_FV(Table22[[#This Row],[DataField]],"52 week high",TRUE)</f>
        <v>115.48</v>
      </c>
      <c r="K73" s="15" t="s">
        <v>36</v>
      </c>
      <c r="L73" s="2">
        <v>2.12</v>
      </c>
      <c r="M73" s="16">
        <f>Table22[[#This Row],[FwdDiv]]/Table22[[#This Row],[Market
Price]]</f>
        <v>2.2758990874932904E-2</v>
      </c>
      <c r="N73" s="16">
        <v>0.17799999999999999</v>
      </c>
      <c r="O73" s="16">
        <v>0.08</v>
      </c>
      <c r="P73" s="16">
        <v>1.7999999999999999E-2</v>
      </c>
      <c r="Q73" s="16">
        <v>2.5000000000000001E-2</v>
      </c>
      <c r="R73" s="10">
        <f>Table22[[#This Row],[FwdDiv]]/Table22[[#This Row],[DYT]]</f>
        <v>117.77777777777779</v>
      </c>
      <c r="S73" s="10">
        <f>Table22[[#This Row],[FwdDiv]]/Table22[[#This Row],[DVT]]</f>
        <v>84.8</v>
      </c>
      <c r="T73" s="11">
        <v>104</v>
      </c>
      <c r="U73" t="str">
        <f>IF(Table22[[#This Row],[Market
Price]] &lt; Table22[[#This Row],[DVPrice]], "ALERT", IF(Table22[[#This Row],[Market
Price]] &lt; Table22[[#This Row],[DYPrice]], "WATCH", "HOLD"))</f>
        <v>WATCH</v>
      </c>
      <c r="V73" s="13" t="s">
        <v>27</v>
      </c>
      <c r="W73" s="14">
        <f>(Table22[[#This Row],[DVPrice]]-Table22[[#This Row],[Market
Price]])/Table22[[#This Row],[DVPrice]]</f>
        <v>-9.8466981132075582E-2</v>
      </c>
    </row>
    <row r="74" spans="1:23" x14ac:dyDescent="0.25">
      <c r="A74" t="e" vm="75">
        <v>#VALUE!</v>
      </c>
      <c r="B74" s="1" t="str" cm="1">
        <f t="array" ref="B74">_FV(Table22[[#This Row],[DataField]],"Ticker symbol",TRUE)</f>
        <v>SCHW</v>
      </c>
      <c r="C74" s="1" t="s">
        <v>20</v>
      </c>
      <c r="D74" s="3">
        <v>45127</v>
      </c>
      <c r="E74" s="1" t="s">
        <v>86</v>
      </c>
      <c r="F74" s="1" t="s">
        <v>21</v>
      </c>
      <c r="G74" s="1" t="s">
        <v>31</v>
      </c>
      <c r="H74" s="2" cm="1">
        <f t="array" ref="H74">_FV(Table22[[#This Row],[DataField]],"Price",TRUE)</f>
        <v>50.76</v>
      </c>
      <c r="I74" s="2" cm="1">
        <f t="array" ref="I74">_FV(Table22[[#This Row],[DataField]],"52 week low",TRUE)</f>
        <v>45</v>
      </c>
      <c r="J74" s="2" cm="1">
        <f t="array" ref="J74">_FV(Table22[[#This Row],[DataField]],"52 week high",TRUE)</f>
        <v>86.63</v>
      </c>
      <c r="K74" s="15" t="s">
        <v>34</v>
      </c>
      <c r="L74" s="2">
        <v>1</v>
      </c>
      <c r="M74" s="16">
        <f>Table22[[#This Row],[FwdDiv]]/Table22[[#This Row],[Market
Price]]</f>
        <v>1.9700551615445233E-2</v>
      </c>
      <c r="N74" s="16">
        <v>0.13100000000000001</v>
      </c>
      <c r="O74" s="16">
        <v>0.16700000000000001</v>
      </c>
      <c r="P74" s="16">
        <v>1.2E-2</v>
      </c>
      <c r="Q74" s="16">
        <v>0.02</v>
      </c>
      <c r="R74" s="10">
        <f>Table22[[#This Row],[FwdDiv]]/Table22[[#This Row],[DYT]]</f>
        <v>83.333333333333329</v>
      </c>
      <c r="S74" s="10">
        <f>Table22[[#This Row],[FwdDiv]]/Table22[[#This Row],[DVT]]</f>
        <v>50</v>
      </c>
      <c r="T74" s="11">
        <v>70</v>
      </c>
      <c r="U74" t="str">
        <f>IF(Table22[[#This Row],[Market
Price]] &lt; Table22[[#This Row],[DVPrice]], "ALERT", IF(Table22[[#This Row],[Market
Price]] &lt; Table22[[#This Row],[DYPrice]], "WATCH", "HOLD"))</f>
        <v>WATCH</v>
      </c>
      <c r="V74" s="13" t="s">
        <v>27</v>
      </c>
      <c r="W74" s="14">
        <f>(Table22[[#This Row],[DVPrice]]-Table22[[#This Row],[Market
Price]])/Table22[[#This Row],[DVPrice]]</f>
        <v>-1.519999999999996E-2</v>
      </c>
    </row>
    <row r="75" spans="1:23" x14ac:dyDescent="0.25">
      <c r="A75" t="e" vm="76">
        <v>#VALUE!</v>
      </c>
      <c r="B75" s="1" t="str" cm="1">
        <f t="array" ref="B75">_FV(Table22[[#This Row],[DataField]],"Ticker symbol",TRUE)</f>
        <v>SHW</v>
      </c>
      <c r="C75" s="1" t="s">
        <v>20</v>
      </c>
      <c r="D75" s="3">
        <v>45128</v>
      </c>
      <c r="E75" s="1" t="s">
        <v>75</v>
      </c>
      <c r="F75" s="1" t="s">
        <v>21</v>
      </c>
      <c r="G75" s="1" t="s">
        <v>31</v>
      </c>
      <c r="H75" s="2" cm="1">
        <f t="array" ref="H75">_FV(Table22[[#This Row],[DataField]],"Price",TRUE)</f>
        <v>235.42</v>
      </c>
      <c r="I75" s="2" cm="1">
        <f t="array" ref="I75">_FV(Table22[[#This Row],[DataField]],"52 week low",TRUE)</f>
        <v>205.43</v>
      </c>
      <c r="J75" s="2" cm="1">
        <f t="array" ref="J75">_FV(Table22[[#This Row],[DataField]],"52 week high",TRUE)</f>
        <v>283.8</v>
      </c>
      <c r="K75" s="15" t="s">
        <v>34</v>
      </c>
      <c r="L75" s="2">
        <v>2.42</v>
      </c>
      <c r="M75" s="16">
        <f>Table22[[#This Row],[FwdDiv]]/Table22[[#This Row],[Market
Price]]</f>
        <v>1.0279500467250022E-2</v>
      </c>
      <c r="N75" s="16">
        <v>0.17</v>
      </c>
      <c r="O75" s="16">
        <v>9.0999999999999998E-2</v>
      </c>
      <c r="P75" s="16">
        <v>1.4999999999999999E-2</v>
      </c>
      <c r="Q75" s="16">
        <v>0.02</v>
      </c>
      <c r="R75" s="10">
        <f>Table22[[#This Row],[FwdDiv]]/Table22[[#This Row],[DYT]]</f>
        <v>161.33333333333334</v>
      </c>
      <c r="S75" s="10">
        <f>Table22[[#This Row],[FwdDiv]]/Table22[[#This Row],[DVT]]</f>
        <v>121</v>
      </c>
      <c r="T75" s="11">
        <v>201</v>
      </c>
      <c r="U75" t="str">
        <f>IF(Table22[[#This Row],[Market
Price]] &lt; Table22[[#This Row],[DVPrice]], "ALERT", IF(Table22[[#This Row],[Market
Price]] &lt; Table22[[#This Row],[DYPrice]], "WATCH", "HOLD"))</f>
        <v>HOLD</v>
      </c>
      <c r="V75" s="13" t="s">
        <v>27</v>
      </c>
      <c r="W75" s="14">
        <f>(Table22[[#This Row],[DVPrice]]-Table22[[#This Row],[Market
Price]])/Table22[[#This Row],[DVPrice]]</f>
        <v>-0.94561983471074373</v>
      </c>
    </row>
    <row r="76" spans="1:23" x14ac:dyDescent="0.25">
      <c r="A76" t="e" vm="77">
        <v>#VALUE!</v>
      </c>
      <c r="B76" s="1" t="str" cm="1">
        <f t="array" ref="B76">_FV(Table22[[#This Row],[DataField]],"Ticker symbol",TRUE)</f>
        <v>SJM</v>
      </c>
      <c r="C76" s="1" t="s">
        <v>20</v>
      </c>
      <c r="D76" s="3">
        <v>45128</v>
      </c>
      <c r="E76" s="1" t="s">
        <v>45</v>
      </c>
      <c r="F76" s="1" t="s">
        <v>21</v>
      </c>
      <c r="G76" s="1" t="s">
        <v>38</v>
      </c>
      <c r="H76" s="2" cm="1">
        <f t="array" ref="H76">_FV(Table22[[#This Row],[DataField]],"Price",TRUE)</f>
        <v>113.65</v>
      </c>
      <c r="I76" s="2" cm="1">
        <f t="array" ref="I76">_FV(Table22[[#This Row],[DataField]],"52 week low",TRUE)</f>
        <v>110.49</v>
      </c>
      <c r="J76" s="2" cm="1">
        <f t="array" ref="J76">_FV(Table22[[#This Row],[DataField]],"52 week high",TRUE)</f>
        <v>163.07</v>
      </c>
      <c r="K76" s="15" t="s">
        <v>44</v>
      </c>
      <c r="L76" s="2">
        <v>4.24</v>
      </c>
      <c r="M76" s="16">
        <f>Table22[[#This Row],[FwdDiv]]/Table22[[#This Row],[Market
Price]]</f>
        <v>3.7307523097228332E-2</v>
      </c>
      <c r="N76" s="16">
        <v>7.0999999999999994E-2</v>
      </c>
      <c r="O76" s="16">
        <v>5.7000000000000002E-2</v>
      </c>
      <c r="P76" s="16">
        <v>2.5000000000000001E-2</v>
      </c>
      <c r="Q76" s="16">
        <v>0.03</v>
      </c>
      <c r="R76" s="10">
        <f>Table22[[#This Row],[FwdDiv]]/Table22[[#This Row],[DYT]]</f>
        <v>169.6</v>
      </c>
      <c r="S76" s="10">
        <f>Table22[[#This Row],[FwdDiv]]/Table22[[#This Row],[DVT]]</f>
        <v>141.33333333333334</v>
      </c>
      <c r="T76" s="11">
        <v>141</v>
      </c>
      <c r="U76" t="str">
        <f>IF(Table22[[#This Row],[Market
Price]] &lt; Table22[[#This Row],[DVPrice]], "ALERT", IF(Table22[[#This Row],[Market
Price]] &lt; Table22[[#This Row],[DYPrice]], "WATCH", "HOLD"))</f>
        <v>ALERT</v>
      </c>
      <c r="V76" s="13" t="s">
        <v>27</v>
      </c>
      <c r="W76" s="14">
        <f>(Table22[[#This Row],[DVPrice]]-Table22[[#This Row],[Market
Price]])/Table22[[#This Row],[DVPrice]]</f>
        <v>0.19587264150943398</v>
      </c>
    </row>
    <row r="77" spans="1:23" x14ac:dyDescent="0.25">
      <c r="A77" t="e" vm="78">
        <v>#VALUE!</v>
      </c>
      <c r="B77" s="1" t="str" cm="1">
        <f t="array" ref="B77">_FV(Table22[[#This Row],[DataField]],"Ticker symbol",TRUE)</f>
        <v>SNA</v>
      </c>
      <c r="C77" s="1" t="s">
        <v>20</v>
      </c>
      <c r="D77" s="3">
        <v>45128</v>
      </c>
      <c r="E77" s="1" t="s">
        <v>87</v>
      </c>
      <c r="F77" s="1" t="s">
        <v>21</v>
      </c>
      <c r="G77" s="1" t="s">
        <v>31</v>
      </c>
      <c r="H77" s="2" cm="1">
        <f t="array" ref="H77">_FV(Table22[[#This Row],[DataField]],"Price",TRUE)</f>
        <v>254.49</v>
      </c>
      <c r="I77" s="2" cm="1">
        <f t="array" ref="I77">_FV(Table22[[#This Row],[DataField]],"52 week low",TRUE)</f>
        <v>215.55500000000001</v>
      </c>
      <c r="J77" s="2" cm="1">
        <f t="array" ref="J77">_FV(Table22[[#This Row],[DataField]],"52 week high",TRUE)</f>
        <v>297.255</v>
      </c>
      <c r="K77" s="15" t="s">
        <v>36</v>
      </c>
      <c r="L77" s="2">
        <v>6.48</v>
      </c>
      <c r="M77" s="16">
        <f>Table22[[#This Row],[FwdDiv]]/Table22[[#This Row],[Market
Price]]</f>
        <v>2.5462690086054462E-2</v>
      </c>
      <c r="N77" s="16">
        <v>0.154</v>
      </c>
      <c r="O77" s="16">
        <v>0.151</v>
      </c>
      <c r="P77" s="16">
        <v>2.5000000000000001E-2</v>
      </c>
      <c r="Q77" s="16">
        <v>2.7E-2</v>
      </c>
      <c r="R77" s="10">
        <f>Table22[[#This Row],[FwdDiv]]/Table22[[#This Row],[DYT]]</f>
        <v>259.2</v>
      </c>
      <c r="S77" s="10">
        <f>Table22[[#This Row],[FwdDiv]]/Table22[[#This Row],[DVT]]</f>
        <v>240.00000000000003</v>
      </c>
      <c r="T77" s="11">
        <v>193</v>
      </c>
      <c r="U77" t="str">
        <f>IF(Table22[[#This Row],[Market
Price]] &lt; Table22[[#This Row],[DVPrice]], "ALERT", IF(Table22[[#This Row],[Market
Price]] &lt; Table22[[#This Row],[DYPrice]], "WATCH", "HOLD"))</f>
        <v>WATCH</v>
      </c>
      <c r="V77" s="13" t="s">
        <v>27</v>
      </c>
      <c r="W77" s="14">
        <f>(Table22[[#This Row],[DVPrice]]-Table22[[#This Row],[Market
Price]])/Table22[[#This Row],[DVPrice]]</f>
        <v>-6.0374999999999915E-2</v>
      </c>
    </row>
    <row r="78" spans="1:23" x14ac:dyDescent="0.25">
      <c r="A78" t="e" vm="79">
        <v>#VALUE!</v>
      </c>
      <c r="B78" s="1" t="str" cm="1">
        <f t="array" ref="B78">_FV(Table22[[#This Row],[DataField]],"Ticker symbol",TRUE)</f>
        <v>SO</v>
      </c>
      <c r="C78" s="1" t="s">
        <v>12</v>
      </c>
      <c r="D78" s="3">
        <v>45125</v>
      </c>
      <c r="E78" s="1" t="s">
        <v>54</v>
      </c>
      <c r="F78" s="1" t="s">
        <v>21</v>
      </c>
      <c r="G78" s="1" t="s">
        <v>31</v>
      </c>
      <c r="H78" s="2" cm="1">
        <f t="array" ref="H78">_FV(Table22[[#This Row],[DataField]],"Price",TRUE)</f>
        <v>66.790000000000006</v>
      </c>
      <c r="I78" s="2" cm="1">
        <f t="array" ref="I78">_FV(Table22[[#This Row],[DataField]],"52 week low",TRUE)</f>
        <v>58.85</v>
      </c>
      <c r="J78" s="2" cm="1">
        <f t="array" ref="J78">_FV(Table22[[#This Row],[DataField]],"52 week high",TRUE)</f>
        <v>75.8</v>
      </c>
      <c r="K78" s="15" t="s">
        <v>37</v>
      </c>
      <c r="L78" s="2">
        <v>2.8</v>
      </c>
      <c r="M78" s="16">
        <f>Table22[[#This Row],[FwdDiv]]/Table22[[#This Row],[Market
Price]]</f>
        <v>4.1922443479562803E-2</v>
      </c>
      <c r="N78" s="16">
        <v>3.4000000000000002E-2</v>
      </c>
      <c r="O78" s="16">
        <v>3.6999999999999998E-2</v>
      </c>
      <c r="P78" s="16">
        <v>4.4999999999999998E-2</v>
      </c>
      <c r="Q78" s="16">
        <v>0.05</v>
      </c>
      <c r="R78" s="10">
        <f>Table22[[#This Row],[FwdDiv]]/Table22[[#This Row],[DYT]]</f>
        <v>62.222222222222221</v>
      </c>
      <c r="S78" s="10">
        <f>Table22[[#This Row],[FwdDiv]]/Table22[[#This Row],[DVT]]</f>
        <v>55.999999999999993</v>
      </c>
      <c r="T78" s="11">
        <v>68</v>
      </c>
      <c r="U78" t="str">
        <f>IF(Table22[[#This Row],[Market
Price]] &lt; Table22[[#This Row],[DVPrice]], "ALERT", IF(Table22[[#This Row],[Market
Price]] &lt; Table22[[#This Row],[DYPrice]], "WATCH", "HOLD"))</f>
        <v>HOLD</v>
      </c>
      <c r="V78" s="13" t="s">
        <v>27</v>
      </c>
      <c r="W78" s="14">
        <f>(Table22[[#This Row],[DVPrice]]-Table22[[#This Row],[Market
Price]])/Table22[[#This Row],[DVPrice]]</f>
        <v>-0.1926785714285717</v>
      </c>
    </row>
    <row r="79" spans="1:23" x14ac:dyDescent="0.25">
      <c r="A79" t="e" vm="80">
        <v>#VALUE!</v>
      </c>
      <c r="B79" s="1" t="str" cm="1">
        <f t="array" ref="B79">_FV(Table22[[#This Row],[DataField]],"Ticker symbol",TRUE)</f>
        <v>SPG</v>
      </c>
      <c r="C79" s="1" t="s">
        <v>12</v>
      </c>
      <c r="D79" s="3">
        <v>45067</v>
      </c>
      <c r="E79" s="1" t="s">
        <v>62</v>
      </c>
      <c r="F79" s="1" t="s">
        <v>21</v>
      </c>
      <c r="G79" s="1" t="s">
        <v>31</v>
      </c>
      <c r="H79" s="2" cm="1">
        <f t="array" ref="H79">_FV(Table22[[#This Row],[DataField]],"Price",TRUE)</f>
        <v>105.29</v>
      </c>
      <c r="I79" s="2" cm="1">
        <f t="array" ref="I79">_FV(Table22[[#This Row],[DataField]],"52 week low",TRUE)</f>
        <v>100.17</v>
      </c>
      <c r="J79" s="2" cm="1">
        <f t="array" ref="J79">_FV(Table22[[#This Row],[DataField]],"52 week high",TRUE)</f>
        <v>133.08000000000001</v>
      </c>
      <c r="K79" s="15" t="s">
        <v>35</v>
      </c>
      <c r="L79" s="2">
        <v>7.4</v>
      </c>
      <c r="M79" s="16">
        <f>Table22[[#This Row],[FwdDiv]]/Table22[[#This Row],[Market
Price]]</f>
        <v>7.0282078070092124E-2</v>
      </c>
      <c r="N79" s="16">
        <v>7.0000000000000007E-2</v>
      </c>
      <c r="O79" s="16">
        <v>7.0000000000000007E-2</v>
      </c>
      <c r="P79" s="16">
        <v>5.5E-2</v>
      </c>
      <c r="Q79" s="16">
        <v>7.0000000000000007E-2</v>
      </c>
      <c r="R79" s="10">
        <f>Table22[[#This Row],[FwdDiv]]/Table22[[#This Row],[DYT]]</f>
        <v>134.54545454545456</v>
      </c>
      <c r="S79" s="10">
        <f>Table22[[#This Row],[FwdDiv]]/Table22[[#This Row],[DVT]]</f>
        <v>105.71428571428571</v>
      </c>
      <c r="T79" s="11">
        <v>150</v>
      </c>
      <c r="U79" t="str">
        <f>IF(Table22[[#This Row],[Market
Price]] &lt; Table22[[#This Row],[DVPrice]], "ALERT", IF(Table22[[#This Row],[Market
Price]] &lt; Table22[[#This Row],[DYPrice]], "WATCH", "HOLD"))</f>
        <v>ALERT</v>
      </c>
      <c r="V79" s="13" t="s">
        <v>21</v>
      </c>
      <c r="W79" s="14">
        <f>(Table22[[#This Row],[DVPrice]]-Table22[[#This Row],[Market
Price]])/Table22[[#This Row],[DVPrice]]</f>
        <v>4.0135135135133974E-3</v>
      </c>
    </row>
    <row r="80" spans="1:23" x14ac:dyDescent="0.25">
      <c r="A80" t="e" vm="81">
        <v>#VALUE!</v>
      </c>
      <c r="B80" s="1" t="str" cm="1">
        <f t="array" ref="B80">_FV(Table22[[#This Row],[DataField]],"Ticker symbol",TRUE)</f>
        <v>SPGI</v>
      </c>
      <c r="C80" s="1" t="s">
        <v>20</v>
      </c>
      <c r="D80" s="3">
        <v>45128</v>
      </c>
      <c r="E80" s="1" t="s">
        <v>88</v>
      </c>
      <c r="F80" s="1" t="s">
        <v>21</v>
      </c>
      <c r="G80" s="1" t="s">
        <v>31</v>
      </c>
      <c r="H80" s="2" cm="1">
        <f t="array" ref="H80">_FV(Table22[[#This Row],[DataField]],"Price",TRUE)</f>
        <v>345.06</v>
      </c>
      <c r="I80" s="2" cm="1">
        <f t="array" ref="I80">_FV(Table22[[#This Row],[DataField]],"52 week low",TRUE)</f>
        <v>305.05</v>
      </c>
      <c r="J80" s="2" cm="1">
        <f t="array" ref="J80">_FV(Table22[[#This Row],[DataField]],"52 week high",TRUE)</f>
        <v>428.65</v>
      </c>
      <c r="K80" s="15" t="s">
        <v>34</v>
      </c>
      <c r="L80" s="2">
        <v>3.6</v>
      </c>
      <c r="M80" s="16">
        <f>Table22[[#This Row],[FwdDiv]]/Table22[[#This Row],[Market
Price]]</f>
        <v>1.0432968179447054E-2</v>
      </c>
      <c r="N80" s="16">
        <v>0.126</v>
      </c>
      <c r="O80" s="16">
        <v>7.8E-2</v>
      </c>
      <c r="P80" s="16">
        <v>1.4999999999999999E-2</v>
      </c>
      <c r="Q80" s="16">
        <v>0.02</v>
      </c>
      <c r="R80" s="10">
        <f>Table22[[#This Row],[FwdDiv]]/Table22[[#This Row],[DYT]]</f>
        <v>240.00000000000003</v>
      </c>
      <c r="S80" s="10">
        <f>Table22[[#This Row],[FwdDiv]]/Table22[[#This Row],[DVT]]</f>
        <v>180</v>
      </c>
      <c r="T80" s="11">
        <v>370</v>
      </c>
      <c r="U80" t="str">
        <f>IF(Table22[[#This Row],[Market
Price]] &lt; Table22[[#This Row],[DVPrice]], "ALERT", IF(Table22[[#This Row],[Market
Price]] &lt; Table22[[#This Row],[DYPrice]], "WATCH", "HOLD"))</f>
        <v>HOLD</v>
      </c>
      <c r="V80" s="13" t="s">
        <v>27</v>
      </c>
      <c r="W80" s="14">
        <f>(Table22[[#This Row],[DVPrice]]-Table22[[#This Row],[Market
Price]])/Table22[[#This Row],[DVPrice]]</f>
        <v>-0.91700000000000004</v>
      </c>
    </row>
    <row r="81" spans="1:23" x14ac:dyDescent="0.25">
      <c r="A81" t="e" vm="82">
        <v>#VALUE!</v>
      </c>
      <c r="B81" s="1" t="str" cm="1">
        <f t="array" ref="B81">_FV(Table22[[#This Row],[DataField]],"Ticker symbol",TRUE)</f>
        <v>T</v>
      </c>
      <c r="C81" s="1" t="s">
        <v>12</v>
      </c>
      <c r="D81" s="3">
        <v>45047</v>
      </c>
      <c r="E81" s="1" t="s">
        <v>69</v>
      </c>
      <c r="F81" s="1" t="s">
        <v>21</v>
      </c>
      <c r="G81" s="1" t="s">
        <v>31</v>
      </c>
      <c r="H81" s="2" cm="1">
        <f t="array" ref="H81">_FV(Table22[[#This Row],[DataField]],"Price",TRUE)</f>
        <v>15.265000000000001</v>
      </c>
      <c r="I81" s="2" cm="1">
        <f t="array" ref="I81">_FV(Table22[[#This Row],[DataField]],"52 week low",TRUE)</f>
        <v>13.43</v>
      </c>
      <c r="J81" s="2" cm="1">
        <f t="array" ref="J81">_FV(Table22[[#This Row],[DataField]],"52 week high",TRUE)</f>
        <v>21.12</v>
      </c>
      <c r="K81" s="15" t="s">
        <v>25</v>
      </c>
      <c r="L81" s="2">
        <v>1.1100000000000001</v>
      </c>
      <c r="M81" s="16">
        <f>Table22[[#This Row],[FwdDiv]]/Table22[[#This Row],[Market
Price]]</f>
        <v>7.2715361939076323E-2</v>
      </c>
      <c r="N81" s="16">
        <v>-0.03</v>
      </c>
      <c r="O81" s="16">
        <v>0</v>
      </c>
      <c r="P81" s="16">
        <v>5.5E-2</v>
      </c>
      <c r="Q81" s="16">
        <v>7.0000000000000007E-2</v>
      </c>
      <c r="R81" s="10">
        <f>Table22[[#This Row],[FwdDiv]]/Table22[[#This Row],[DYT]]</f>
        <v>20.181818181818183</v>
      </c>
      <c r="S81" s="10">
        <f>Table22[[#This Row],[FwdDiv]]/Table22[[#This Row],[DVT]]</f>
        <v>15.857142857142858</v>
      </c>
      <c r="T81" s="11">
        <v>25</v>
      </c>
      <c r="U81" t="str">
        <f>IF(Table22[[#This Row],[Market
Price]] &lt; Table22[[#This Row],[DVPrice]], "ALERT", IF(Table22[[#This Row],[Market
Price]] &lt; Table22[[#This Row],[DYPrice]], "WATCH", "HOLD"))</f>
        <v>ALERT</v>
      </c>
      <c r="V81" s="13" t="s">
        <v>21</v>
      </c>
      <c r="W81" s="14">
        <f>(Table22[[#This Row],[DVPrice]]-Table22[[#This Row],[Market
Price]])/Table22[[#This Row],[DVPrice]]</f>
        <v>3.7342342342342336E-2</v>
      </c>
    </row>
    <row r="82" spans="1:23" x14ac:dyDescent="0.25">
      <c r="A82" t="e" vm="83">
        <v>#VALUE!</v>
      </c>
      <c r="B82" s="1" t="str" cm="1">
        <f t="array" ref="B82">_FV(Table22[[#This Row],[DataField]],"Ticker symbol",TRUE)</f>
        <v>TGT</v>
      </c>
      <c r="C82" s="1" t="s">
        <v>20</v>
      </c>
      <c r="D82" s="3">
        <v>45125</v>
      </c>
      <c r="E82" s="1" t="s">
        <v>68</v>
      </c>
      <c r="F82" s="1" t="s">
        <v>21</v>
      </c>
      <c r="G82" s="1" t="s">
        <v>39</v>
      </c>
      <c r="H82" s="2" cm="1">
        <f t="array" ref="H82">_FV(Table22[[#This Row],[DataField]],"Price",TRUE)</f>
        <v>108.67</v>
      </c>
      <c r="I82" s="2" cm="1">
        <f t="array" ref="I82">_FV(Table22[[#This Row],[DataField]],"52 week low",TRUE)</f>
        <v>102.93</v>
      </c>
      <c r="J82" s="2" cm="1">
        <f t="array" ref="J82">_FV(Table22[[#This Row],[DataField]],"52 week high",TRUE)</f>
        <v>181.7</v>
      </c>
      <c r="K82" s="15" t="s">
        <v>44</v>
      </c>
      <c r="L82" s="2">
        <v>4.4000000000000004</v>
      </c>
      <c r="M82" s="16">
        <f>Table22[[#This Row],[FwdDiv]]/Table22[[#This Row],[Market
Price]]</f>
        <v>4.0489555535106289E-2</v>
      </c>
      <c r="N82" s="16">
        <v>0.109</v>
      </c>
      <c r="O82" s="16">
        <v>0.1</v>
      </c>
      <c r="P82" s="16">
        <v>2.8000000000000001E-2</v>
      </c>
      <c r="Q82" s="16">
        <v>3.3000000000000002E-2</v>
      </c>
      <c r="R82" s="10">
        <f>Table22[[#This Row],[FwdDiv]]/Table22[[#This Row],[DYT]]</f>
        <v>157.14285714285714</v>
      </c>
      <c r="S82" s="10">
        <f>Table22[[#This Row],[FwdDiv]]/Table22[[#This Row],[DVT]]</f>
        <v>133.33333333333334</v>
      </c>
      <c r="T82" s="11">
        <v>165</v>
      </c>
      <c r="U82" t="str">
        <f>IF(Table22[[#This Row],[Market
Price]] &lt; Table22[[#This Row],[DVPrice]], "ALERT", IF(Table22[[#This Row],[Market
Price]] &lt; Table22[[#This Row],[DYPrice]], "WATCH", "HOLD"))</f>
        <v>ALERT</v>
      </c>
      <c r="V82" s="13" t="s">
        <v>27</v>
      </c>
      <c r="W82" s="14">
        <f>(Table22[[#This Row],[DVPrice]]-Table22[[#This Row],[Market
Price]])/Table22[[#This Row],[DVPrice]]</f>
        <v>0.18497500000000006</v>
      </c>
    </row>
    <row r="83" spans="1:23" x14ac:dyDescent="0.25">
      <c r="A83" t="e" vm="84">
        <v>#VALUE!</v>
      </c>
      <c r="B83" s="1" t="str" cm="1">
        <f t="array" ref="B83">_FV(Table22[[#This Row],[DataField]],"Ticker symbol",TRUE)</f>
        <v>TROW</v>
      </c>
      <c r="C83" s="1" t="s">
        <v>20</v>
      </c>
      <c r="D83" s="3">
        <v>45047</v>
      </c>
      <c r="E83" s="1" t="s">
        <v>28</v>
      </c>
      <c r="F83" s="1" t="s">
        <v>21</v>
      </c>
      <c r="G83" s="1" t="s">
        <v>30</v>
      </c>
      <c r="H83" s="2" cm="1">
        <f t="array" ref="H83">_FV(Table22[[#This Row],[DataField]],"Price",TRUE)</f>
        <v>90.02</v>
      </c>
      <c r="I83" s="2" cm="1">
        <f t="array" ref="I83">_FV(Table22[[#This Row],[DataField]],"52 week low",TRUE)</f>
        <v>87.43</v>
      </c>
      <c r="J83" s="2" cm="1">
        <f t="array" ref="J83">_FV(Table22[[#This Row],[DataField]],"52 week high",TRUE)</f>
        <v>134.63999999999999</v>
      </c>
      <c r="K83" s="15" t="s">
        <v>30</v>
      </c>
      <c r="L83" s="2">
        <v>4.88</v>
      </c>
      <c r="M83" s="16">
        <f>Table22[[#This Row],[FwdDiv]]/Table22[[#This Row],[Market
Price]]</f>
        <v>5.4210175516551877E-2</v>
      </c>
      <c r="N83" s="16">
        <v>0.126</v>
      </c>
      <c r="O83" s="16">
        <v>1.7000000000000001E-2</v>
      </c>
      <c r="P83" s="16">
        <v>0.03</v>
      </c>
      <c r="Q83" s="16">
        <v>4.4999999999999998E-2</v>
      </c>
      <c r="R83" s="10">
        <f>Table22[[#This Row],[FwdDiv]]/Table22[[#This Row],[DYT]]</f>
        <v>162.66666666666666</v>
      </c>
      <c r="S83" s="2">
        <f>Table22[[#This Row],[FwdDiv]]/Table22[[#This Row],[DVT]]</f>
        <v>108.44444444444444</v>
      </c>
      <c r="T83" s="11">
        <v>110</v>
      </c>
      <c r="U83" t="str">
        <f>IF(Table22[[#This Row],[Market
Price]] &lt; Table22[[#This Row],[DVPrice]], "ALERT", IF(Table22[[#This Row],[Market
Price]] &lt; Table22[[#This Row],[DYPrice]], "WATCH", "HOLD"))</f>
        <v>ALERT</v>
      </c>
      <c r="V83" s="13" t="s">
        <v>21</v>
      </c>
      <c r="W83" s="14">
        <f>(Table22[[#This Row],[DVPrice]]-Table22[[#This Row],[Market
Price]])/Table22[[#This Row],[DVPrice]]</f>
        <v>0.16989754098360657</v>
      </c>
    </row>
    <row r="84" spans="1:23" x14ac:dyDescent="0.25">
      <c r="A84" t="e" vm="85">
        <v>#VALUE!</v>
      </c>
      <c r="B84" s="1" t="str" cm="1">
        <f t="array" ref="B84">_FV(Table22[[#This Row],[DataField]],"Ticker symbol",TRUE)</f>
        <v>TSCO</v>
      </c>
      <c r="C84" s="1" t="s">
        <v>20</v>
      </c>
      <c r="D84" s="3">
        <v>45125</v>
      </c>
      <c r="E84" s="1" t="s">
        <v>63</v>
      </c>
      <c r="F84" s="1" t="s">
        <v>21</v>
      </c>
      <c r="G84" s="1" t="s">
        <v>31</v>
      </c>
      <c r="H84" s="2" cm="1">
        <f t="array" ref="H84">_FV(Table22[[#This Row],[DataField]],"Price",TRUE)</f>
        <v>191.19</v>
      </c>
      <c r="I84" s="2" cm="1">
        <f t="array" ref="I84">_FV(Table22[[#This Row],[DataField]],"52 week low",TRUE)</f>
        <v>185</v>
      </c>
      <c r="J84" s="2" cm="1">
        <f t="array" ref="J84">_FV(Table22[[#This Row],[DataField]],"52 week high",TRUE)</f>
        <v>251.17</v>
      </c>
      <c r="K84" s="15" t="s">
        <v>34</v>
      </c>
      <c r="L84" s="2">
        <v>4.12</v>
      </c>
      <c r="M84" s="16">
        <f>Table22[[#This Row],[FwdDiv]]/Table22[[#This Row],[Market
Price]]</f>
        <v>2.1549244207333021E-2</v>
      </c>
      <c r="N84" s="16">
        <v>0.25</v>
      </c>
      <c r="O84" s="16">
        <v>0.12</v>
      </c>
      <c r="P84" s="16">
        <v>1.2999999999999999E-2</v>
      </c>
      <c r="Q84" s="16">
        <v>2.5000000000000001E-2</v>
      </c>
      <c r="R84" s="10">
        <f>Table22[[#This Row],[FwdDiv]]/Table22[[#This Row],[DYT]]</f>
        <v>316.92307692307696</v>
      </c>
      <c r="S84" s="10">
        <f>Table22[[#This Row],[FwdDiv]]/Table22[[#This Row],[DVT]]</f>
        <v>164.79999999999998</v>
      </c>
      <c r="T84" s="11">
        <v>214</v>
      </c>
      <c r="U84" t="str">
        <f>IF(Table22[[#This Row],[Market
Price]] &lt; Table22[[#This Row],[DVPrice]], "ALERT", IF(Table22[[#This Row],[Market
Price]] &lt; Table22[[#This Row],[DYPrice]], "WATCH", "HOLD"))</f>
        <v>WATCH</v>
      </c>
      <c r="V84" s="13" t="s">
        <v>27</v>
      </c>
      <c r="W84" s="14">
        <f>(Table22[[#This Row],[DVPrice]]-Table22[[#This Row],[Market
Price]])/Table22[[#This Row],[DVPrice]]</f>
        <v>-0.16013349514563116</v>
      </c>
    </row>
    <row r="85" spans="1:23" x14ac:dyDescent="0.25">
      <c r="A85" t="e" vm="86">
        <v>#VALUE!</v>
      </c>
      <c r="B85" s="1" t="str" cm="1">
        <f t="array" ref="B85">_FV(Table22[[#This Row],[DataField]],"Ticker symbol",TRUE)</f>
        <v>TSN</v>
      </c>
      <c r="C85" s="1" t="s">
        <v>20</v>
      </c>
      <c r="D85" s="3">
        <v>45047</v>
      </c>
      <c r="E85" s="1" t="s">
        <v>56</v>
      </c>
      <c r="F85" s="1" t="s">
        <v>21</v>
      </c>
      <c r="G85" s="1" t="s">
        <v>40</v>
      </c>
      <c r="H85" s="2" cm="1">
        <f t="array" ref="H85">_FV(Table22[[#This Row],[DataField]],"Price",TRUE)</f>
        <v>46.27</v>
      </c>
      <c r="I85" s="2" cm="1">
        <f t="array" ref="I85">_FV(Table22[[#This Row],[DataField]],"52 week low",TRUE)</f>
        <v>44.94</v>
      </c>
      <c r="J85" s="2" cm="1">
        <f t="array" ref="J85">_FV(Table22[[#This Row],[DataField]],"52 week high",TRUE)</f>
        <v>69.069999999999993</v>
      </c>
      <c r="K85" s="15" t="s">
        <v>36</v>
      </c>
      <c r="L85" s="2">
        <v>1.92</v>
      </c>
      <c r="M85" s="16">
        <f>Table22[[#This Row],[FwdDiv]]/Table22[[#This Row],[Market
Price]]</f>
        <v>4.1495569483466603E-2</v>
      </c>
      <c r="N85" s="16">
        <v>0.28000000000000003</v>
      </c>
      <c r="O85" s="16">
        <v>0.04</v>
      </c>
      <c r="P85" s="16">
        <v>2.1999999999999999E-2</v>
      </c>
      <c r="Q85" s="16">
        <v>3.2000000000000001E-2</v>
      </c>
      <c r="R85" s="10">
        <f>Table22[[#This Row],[FwdDiv]]/Table22[[#This Row],[DYT]]</f>
        <v>87.27272727272728</v>
      </c>
      <c r="S85" s="10">
        <f>Table22[[#This Row],[FwdDiv]]/Table22[[#This Row],[DVT]]</f>
        <v>60</v>
      </c>
      <c r="T85" s="11">
        <v>103</v>
      </c>
      <c r="U85" t="str">
        <f>IF(Table22[[#This Row],[Market
Price]] &lt; Table22[[#This Row],[DVPrice]], "ALERT", IF(Table22[[#This Row],[Market
Price]] &lt; Table22[[#This Row],[DYPrice]], "WATCH", "HOLD"))</f>
        <v>ALERT</v>
      </c>
      <c r="V85" s="13" t="s">
        <v>21</v>
      </c>
      <c r="W85" s="14">
        <f>(Table22[[#This Row],[DVPrice]]-Table22[[#This Row],[Market
Price]])/Table22[[#This Row],[DVPrice]]</f>
        <v>0.22883333333333328</v>
      </c>
    </row>
    <row r="86" spans="1:23" x14ac:dyDescent="0.25">
      <c r="A86" t="e" vm="87">
        <v>#VALUE!</v>
      </c>
      <c r="B86" s="1" t="str" cm="1">
        <f t="array" ref="B86">_FV(Table22[[#This Row],[DataField]],"Ticker symbol",TRUE)</f>
        <v>TXN</v>
      </c>
      <c r="C86" s="1" t="s">
        <v>20</v>
      </c>
      <c r="D86" s="3">
        <v>45017</v>
      </c>
      <c r="E86" s="1" t="s">
        <v>22</v>
      </c>
      <c r="F86" s="1" t="s">
        <v>21</v>
      </c>
      <c r="G86" s="1" t="s">
        <v>31</v>
      </c>
      <c r="H86" s="2" cm="1">
        <f t="array" ref="H86">_FV(Table22[[#This Row],[DataField]],"Price",TRUE)</f>
        <v>140.5</v>
      </c>
      <c r="I86" s="2" cm="1">
        <f t="array" ref="I86">_FV(Table22[[#This Row],[DataField]],"52 week low",TRUE)</f>
        <v>139.47999999999999</v>
      </c>
      <c r="J86" s="2" cm="1">
        <f t="array" ref="J86">_FV(Table22[[#This Row],[DataField]],"52 week high",TRUE)</f>
        <v>188.12</v>
      </c>
      <c r="K86" s="15" t="s">
        <v>31</v>
      </c>
      <c r="L86" s="2">
        <v>4.96</v>
      </c>
      <c r="M86" s="16">
        <f>Table22[[#This Row],[FwdDiv]]/Table22[[#This Row],[Market
Price]]</f>
        <v>3.5302491103202847E-2</v>
      </c>
      <c r="N86" s="16">
        <v>0.21</v>
      </c>
      <c r="O86" s="16">
        <v>0.115</v>
      </c>
      <c r="P86" s="16">
        <v>2.5999999999999999E-2</v>
      </c>
      <c r="Q86" s="16">
        <v>0.03</v>
      </c>
      <c r="R86" s="10">
        <f>Table22[[#This Row],[FwdDiv]]/Table22[[#This Row],[DYT]]</f>
        <v>190.76923076923077</v>
      </c>
      <c r="S86" s="2">
        <f>Table22[[#This Row],[FwdDiv]]/Table22[[#This Row],[DVT]]</f>
        <v>165.33333333333334</v>
      </c>
      <c r="T86" s="4">
        <v>168</v>
      </c>
      <c r="U86" t="str">
        <f>IF(Table22[[#This Row],[Market
Price]] &lt; Table22[[#This Row],[DVPrice]], "ALERT", IF(Table22[[#This Row],[Market
Price]] &lt; Table22[[#This Row],[DYPrice]], "WATCH", "HOLD"))</f>
        <v>ALERT</v>
      </c>
      <c r="V86" s="13" t="s">
        <v>21</v>
      </c>
      <c r="W86" s="14">
        <f>(Table22[[#This Row],[DVPrice]]-Table22[[#This Row],[Market
Price]])/Table22[[#This Row],[DVPrice]]</f>
        <v>0.15020161290322587</v>
      </c>
    </row>
    <row r="87" spans="1:23" x14ac:dyDescent="0.25">
      <c r="A87" t="e" vm="88">
        <v>#VALUE!</v>
      </c>
      <c r="B87" s="1" t="str" cm="1">
        <f t="array" ref="B87">_FV(Table22[[#This Row],[DataField]],"Ticker symbol",TRUE)</f>
        <v>UFPI</v>
      </c>
      <c r="C87" s="1" t="s">
        <v>20</v>
      </c>
      <c r="D87" s="3">
        <v>45128</v>
      </c>
      <c r="E87" s="1" t="s">
        <v>90</v>
      </c>
      <c r="F87" s="1" t="s">
        <v>27</v>
      </c>
      <c r="G87" s="1" t="s">
        <v>31</v>
      </c>
      <c r="H87" s="2" cm="1">
        <f t="array" ref="H87">_FV(Table22[[#This Row],[DataField]],"Price",TRUE)</f>
        <v>96.18</v>
      </c>
      <c r="I87" s="2" cm="1">
        <f t="array" ref="I87">_FV(Table22[[#This Row],[DataField]],"52 week low",TRUE)</f>
        <v>66.165000000000006</v>
      </c>
      <c r="J87" s="2" cm="1">
        <f t="array" ref="J87">_FV(Table22[[#This Row],[DataField]],"52 week high",TRUE)</f>
        <v>107.57</v>
      </c>
      <c r="K87" s="15" t="s">
        <v>25</v>
      </c>
      <c r="L87" s="2">
        <v>1</v>
      </c>
      <c r="M87" s="16">
        <f>Table22[[#This Row],[FwdDiv]]/Table22[[#This Row],[Market
Price]]</f>
        <v>1.0397171969224371E-2</v>
      </c>
      <c r="N87" s="16">
        <v>0.23</v>
      </c>
      <c r="O87" s="16">
        <v>5.2999999999999999E-2</v>
      </c>
      <c r="P87" s="16">
        <v>1.2999999999999999E-2</v>
      </c>
      <c r="Q87" s="16">
        <v>0.02</v>
      </c>
      <c r="R87" s="10">
        <f>Table22[[#This Row],[FwdDiv]]/Table22[[#This Row],[DYT]]</f>
        <v>76.92307692307692</v>
      </c>
      <c r="S87" s="10">
        <f>Table22[[#This Row],[FwdDiv]]/Table22[[#This Row],[DVT]]</f>
        <v>50</v>
      </c>
      <c r="T87" s="11">
        <v>114</v>
      </c>
      <c r="U87" t="str">
        <f>IF(Table22[[#This Row],[Market
Price]] &lt; Table22[[#This Row],[DVPrice]], "ALERT", IF(Table22[[#This Row],[Market
Price]] &lt; Table22[[#This Row],[DYPrice]], "WATCH", "HOLD"))</f>
        <v>HOLD</v>
      </c>
      <c r="V87" s="13" t="s">
        <v>27</v>
      </c>
      <c r="W87" s="14">
        <f>(Table22[[#This Row],[DVPrice]]-Table22[[#This Row],[Market
Price]])/Table22[[#This Row],[DVPrice]]</f>
        <v>-0.92360000000000009</v>
      </c>
    </row>
    <row r="88" spans="1:23" x14ac:dyDescent="0.25">
      <c r="A88" t="e" vm="89">
        <v>#VALUE!</v>
      </c>
      <c r="B88" s="1" t="str" cm="1">
        <f t="array" ref="B88">_FV(Table22[[#This Row],[DataField]],"Ticker symbol",TRUE)</f>
        <v>UNH</v>
      </c>
      <c r="C88" s="1" t="s">
        <v>20</v>
      </c>
      <c r="D88" s="3">
        <v>45128</v>
      </c>
      <c r="E88" s="1" t="s">
        <v>91</v>
      </c>
      <c r="F88" s="1" t="s">
        <v>21</v>
      </c>
      <c r="G88" s="1" t="s">
        <v>31</v>
      </c>
      <c r="H88" s="2" cm="1">
        <f t="array" ref="H88">_FV(Table22[[#This Row],[DataField]],"Price",TRUE)</f>
        <v>529.99</v>
      </c>
      <c r="I88" s="2" cm="1">
        <f t="array" ref="I88">_FV(Table22[[#This Row],[DataField]],"52 week low",TRUE)</f>
        <v>445.68</v>
      </c>
      <c r="J88" s="2" cm="1">
        <f t="array" ref="J88">_FV(Table22[[#This Row],[DataField]],"52 week high",TRUE)</f>
        <v>558.1</v>
      </c>
      <c r="K88" s="15" t="s">
        <v>35</v>
      </c>
      <c r="L88" s="2">
        <v>7.52</v>
      </c>
      <c r="M88" s="16">
        <f>Table22[[#This Row],[FwdDiv]]/Table22[[#This Row],[Market
Price]]</f>
        <v>1.4188946961263419E-2</v>
      </c>
      <c r="N88" s="16">
        <v>0.215</v>
      </c>
      <c r="O88" s="16">
        <v>0.13900000000000001</v>
      </c>
      <c r="P88" s="16">
        <v>1.4E-2</v>
      </c>
      <c r="Q88" s="16">
        <v>1.7000000000000001E-2</v>
      </c>
      <c r="R88" s="10">
        <f>Table22[[#This Row],[FwdDiv]]/Table22[[#This Row],[DYT]]</f>
        <v>537.14285714285711</v>
      </c>
      <c r="S88" s="10">
        <f>Table22[[#This Row],[FwdDiv]]/Table22[[#This Row],[DVT]]</f>
        <v>442.35294117647055</v>
      </c>
      <c r="T88" s="11">
        <v>462</v>
      </c>
      <c r="U88" t="str">
        <f>IF(Table22[[#This Row],[Market
Price]] &lt; Table22[[#This Row],[DVPrice]], "ALERT", IF(Table22[[#This Row],[Market
Price]] &lt; Table22[[#This Row],[DYPrice]], "WATCH", "HOLD"))</f>
        <v>WATCH</v>
      </c>
      <c r="V88" s="13" t="s">
        <v>27</v>
      </c>
      <c r="W88" s="14">
        <f>(Table22[[#This Row],[DVPrice]]-Table22[[#This Row],[Market
Price]])/Table22[[#This Row],[DVPrice]]</f>
        <v>-0.19811569148936181</v>
      </c>
    </row>
    <row r="89" spans="1:23" x14ac:dyDescent="0.25">
      <c r="A89" t="e" vm="90">
        <v>#VALUE!</v>
      </c>
      <c r="B89" s="1" t="str" cm="1">
        <f t="array" ref="B89">_FV(Table22[[#This Row],[DataField]],"Ticker symbol",TRUE)</f>
        <v>UNP</v>
      </c>
      <c r="C89" s="1" t="s">
        <v>20</v>
      </c>
      <c r="D89" s="3">
        <v>45125</v>
      </c>
      <c r="E89" s="1" t="s">
        <v>48</v>
      </c>
      <c r="F89" s="1" t="s">
        <v>21</v>
      </c>
      <c r="G89" s="1" t="s">
        <v>31</v>
      </c>
      <c r="H89" s="2" cm="1">
        <f t="array" ref="H89">_FV(Table22[[#This Row],[DataField]],"Price",TRUE)</f>
        <v>205.8</v>
      </c>
      <c r="I89" s="2" cm="1">
        <f t="array" ref="I89">_FV(Table22[[#This Row],[DataField]],"52 week low",TRUE)</f>
        <v>183.69</v>
      </c>
      <c r="J89" s="2" cm="1">
        <f t="array" ref="J89">_FV(Table22[[#This Row],[DataField]],"52 week high",TRUE)</f>
        <v>240.47989999999999</v>
      </c>
      <c r="K89" s="15" t="s">
        <v>37</v>
      </c>
      <c r="L89" s="2">
        <v>5.2</v>
      </c>
      <c r="M89" s="16">
        <f>Table22[[#This Row],[FwdDiv]]/Table22[[#This Row],[Market
Price]]</f>
        <v>2.5267249757045675E-2</v>
      </c>
      <c r="N89" s="16">
        <v>0.154</v>
      </c>
      <c r="O89" s="16">
        <v>2.4E-2</v>
      </c>
      <c r="P89" s="16">
        <v>2.1000000000000001E-2</v>
      </c>
      <c r="Q89" s="16">
        <v>2.9000000000000001E-2</v>
      </c>
      <c r="R89" s="10">
        <f>Table22[[#This Row],[FwdDiv]]/Table22[[#This Row],[DYT]]</f>
        <v>247.61904761904762</v>
      </c>
      <c r="S89" s="10">
        <f>Table22[[#This Row],[FwdDiv]]/Table22[[#This Row],[DVT]]</f>
        <v>179.31034482758619</v>
      </c>
      <c r="T89" s="11">
        <v>203</v>
      </c>
      <c r="U89" t="str">
        <f>IF(Table22[[#This Row],[Market
Price]] &lt; Table22[[#This Row],[DVPrice]], "ALERT", IF(Table22[[#This Row],[Market
Price]] &lt; Table22[[#This Row],[DYPrice]], "WATCH", "HOLD"))</f>
        <v>WATCH</v>
      </c>
      <c r="V89" s="13" t="s">
        <v>27</v>
      </c>
      <c r="W89" s="14">
        <f>(Table22[[#This Row],[DVPrice]]-Table22[[#This Row],[Market
Price]])/Table22[[#This Row],[DVPrice]]</f>
        <v>-0.14773076923076939</v>
      </c>
    </row>
    <row r="90" spans="1:23" x14ac:dyDescent="0.25">
      <c r="A90" t="e" vm="91">
        <v>#VALUE!</v>
      </c>
      <c r="B90" s="1" t="str" cm="1">
        <f t="array" ref="B90">_FV(Table22[[#This Row],[DataField]],"Ticker symbol",TRUE)</f>
        <v>UPS</v>
      </c>
      <c r="C90" s="1" t="s">
        <v>20</v>
      </c>
      <c r="D90" s="3">
        <v>45046</v>
      </c>
      <c r="E90" s="1" t="s">
        <v>26</v>
      </c>
      <c r="F90" s="1" t="s">
        <v>21</v>
      </c>
      <c r="G90" s="1" t="s">
        <v>31</v>
      </c>
      <c r="H90" s="2" cm="1">
        <f t="array" ref="H90">_FV(Table22[[#This Row],[DataField]],"Price",TRUE)</f>
        <v>138.78</v>
      </c>
      <c r="I90" s="2" cm="1">
        <f t="array" ref="I90">_FV(Table22[[#This Row],[DataField]],"52 week low",TRUE)</f>
        <v>133.68</v>
      </c>
      <c r="J90" s="2" cm="1">
        <f t="array" ref="J90">_FV(Table22[[#This Row],[DataField]],"52 week high",TRUE)</f>
        <v>197.8</v>
      </c>
      <c r="K90" s="15" t="s">
        <v>34</v>
      </c>
      <c r="L90" s="2">
        <v>6.48</v>
      </c>
      <c r="M90" s="16">
        <f>Table22[[#This Row],[FwdDiv]]/Table22[[#This Row],[Market
Price]]</f>
        <v>4.6692607003891051E-2</v>
      </c>
      <c r="N90" s="16">
        <v>0.1</v>
      </c>
      <c r="O90" s="16">
        <v>6.5000000000000002E-2</v>
      </c>
      <c r="P90" s="16">
        <v>0.03</v>
      </c>
      <c r="Q90" s="16">
        <v>3.5000000000000003E-2</v>
      </c>
      <c r="R90" s="10">
        <f>Table22[[#This Row],[FwdDiv]]/Table22[[#This Row],[DYT]]</f>
        <v>216.00000000000003</v>
      </c>
      <c r="S90" s="10">
        <f>Table22[[#This Row],[FwdDiv]]/Table22[[#This Row],[DVT]]</f>
        <v>185.14285714285714</v>
      </c>
      <c r="T90" s="11">
        <v>177</v>
      </c>
      <c r="U90" t="str">
        <f>IF(Table22[[#This Row],[Market
Price]] &lt; Table22[[#This Row],[DVPrice]], "ALERT", IF(Table22[[#This Row],[Market
Price]] &lt; Table22[[#This Row],[DYPrice]], "WATCH", "HOLD"))</f>
        <v>ALERT</v>
      </c>
      <c r="V90" s="13" t="s">
        <v>21</v>
      </c>
      <c r="W90" s="14">
        <f>(Table22[[#This Row],[DVPrice]]-Table22[[#This Row],[Market
Price]])/Table22[[#This Row],[DVPrice]]</f>
        <v>0.25041666666666662</v>
      </c>
    </row>
    <row r="91" spans="1:23" x14ac:dyDescent="0.25">
      <c r="A91" t="e" vm="92">
        <v>#VALUE!</v>
      </c>
      <c r="B91" s="1" t="str" cm="1">
        <f t="array" ref="B91">_FV(Table22[[#This Row],[DataField]],"Ticker symbol",TRUE)</f>
        <v>V</v>
      </c>
      <c r="C91" s="1" t="s">
        <v>20</v>
      </c>
      <c r="D91" s="3">
        <v>45126</v>
      </c>
      <c r="E91" s="1" t="s">
        <v>74</v>
      </c>
      <c r="F91" s="1" t="s">
        <v>21</v>
      </c>
      <c r="G91" s="1" t="s">
        <v>40</v>
      </c>
      <c r="H91" s="2" cm="1">
        <f t="array" ref="H91">_FV(Table22[[#This Row],[DataField]],"Price",TRUE)</f>
        <v>233.1</v>
      </c>
      <c r="I91" s="2" cm="1">
        <f t="array" ref="I91">_FV(Table22[[#This Row],[DataField]],"52 week low",TRUE)</f>
        <v>193.32499999999999</v>
      </c>
      <c r="J91" s="2" cm="1">
        <f t="array" ref="J91">_FV(Table22[[#This Row],[DataField]],"52 week high",TRUE)</f>
        <v>250.06</v>
      </c>
      <c r="K91" s="15" t="s">
        <v>36</v>
      </c>
      <c r="L91" s="2">
        <v>1.8</v>
      </c>
      <c r="M91" s="16">
        <f>Table22[[#This Row],[FwdDiv]]/Table22[[#This Row],[Market
Price]]</f>
        <v>7.7220077220077222E-3</v>
      </c>
      <c r="N91" s="16">
        <v>0.186</v>
      </c>
      <c r="O91" s="16">
        <v>0.2</v>
      </c>
      <c r="P91" s="16">
        <v>7.0000000000000001E-3</v>
      </c>
      <c r="Q91" s="16">
        <v>8.0000000000000002E-3</v>
      </c>
      <c r="R91" s="10">
        <f>Table22[[#This Row],[FwdDiv]]/Table22[[#This Row],[DYT]]</f>
        <v>257.14285714285717</v>
      </c>
      <c r="S91" s="10">
        <f>Table22[[#This Row],[FwdDiv]]/Table22[[#This Row],[DVT]]</f>
        <v>225</v>
      </c>
      <c r="T91" s="11">
        <v>240</v>
      </c>
      <c r="U91" t="str">
        <f>IF(Table22[[#This Row],[Market
Price]] &lt; Table22[[#This Row],[DVPrice]], "ALERT", IF(Table22[[#This Row],[Market
Price]] &lt; Table22[[#This Row],[DYPrice]], "WATCH", "HOLD"))</f>
        <v>WATCH</v>
      </c>
      <c r="V91" s="13" t="s">
        <v>27</v>
      </c>
      <c r="W91" s="14">
        <f>(Table22[[#This Row],[DVPrice]]-Table22[[#This Row],[Market
Price]])/Table22[[#This Row],[DVPrice]]</f>
        <v>-3.5999999999999976E-2</v>
      </c>
    </row>
    <row r="92" spans="1:23" x14ac:dyDescent="0.25">
      <c r="A92" t="e" vm="93">
        <v>#VALUE!</v>
      </c>
      <c r="B92" s="1" t="str" cm="1">
        <f t="array" ref="B92">_FV(Table22[[#This Row],[DataField]],"Ticker symbol",TRUE)</f>
        <v>VZ</v>
      </c>
      <c r="C92" s="1" t="s">
        <v>12</v>
      </c>
      <c r="D92" s="3">
        <v>45044</v>
      </c>
      <c r="E92" s="1" t="s">
        <v>69</v>
      </c>
      <c r="F92" s="1" t="s">
        <v>21</v>
      </c>
      <c r="G92" s="1" t="s">
        <v>31</v>
      </c>
      <c r="H92" s="2" cm="1">
        <f t="array" ref="H92">_FV(Table22[[#This Row],[DataField]],"Price",TRUE)</f>
        <v>34.619999999999997</v>
      </c>
      <c r="I92" s="2" cm="1">
        <f t="array" ref="I92">_FV(Table22[[#This Row],[DataField]],"52 week low",TRUE)</f>
        <v>30.135000000000002</v>
      </c>
      <c r="J92" s="2" cm="1">
        <f t="array" ref="J92">_FV(Table22[[#This Row],[DataField]],"52 week high",TRUE)</f>
        <v>42.578000000000003</v>
      </c>
      <c r="K92" s="15" t="s">
        <v>33</v>
      </c>
      <c r="L92" s="2">
        <v>2.62</v>
      </c>
      <c r="M92" s="16">
        <f>Table22[[#This Row],[FwdDiv]]/Table22[[#This Row],[Market
Price]]</f>
        <v>7.5678798382437906E-2</v>
      </c>
      <c r="N92" s="16">
        <v>2.4500000000000001E-2</v>
      </c>
      <c r="O92" s="16">
        <v>0.02</v>
      </c>
      <c r="P92" s="16">
        <v>0.05</v>
      </c>
      <c r="Q92" s="16">
        <v>6.5000000000000002E-2</v>
      </c>
      <c r="R92" s="10">
        <f>Table22[[#This Row],[FwdDiv]]/Table22[[#This Row],[DYT]]</f>
        <v>52.4</v>
      </c>
      <c r="S92" s="10">
        <f>Table22[[#This Row],[FwdDiv]]/Table22[[#This Row],[DVT]]</f>
        <v>40.307692307692307</v>
      </c>
      <c r="T92" s="11">
        <v>57</v>
      </c>
      <c r="U92" t="str">
        <f>IF(Table22[[#This Row],[Market
Price]] &lt; Table22[[#This Row],[DVPrice]], "ALERT", IF(Table22[[#This Row],[Market
Price]] &lt; Table22[[#This Row],[DYPrice]], "WATCH", "HOLD"))</f>
        <v>ALERT</v>
      </c>
      <c r="V92" s="13" t="s">
        <v>21</v>
      </c>
      <c r="W92" s="14">
        <f>(Table22[[#This Row],[DVPrice]]-Table22[[#This Row],[Market
Price]])/Table22[[#This Row],[DVPrice]]</f>
        <v>0.14110687022900767</v>
      </c>
    </row>
    <row r="93" spans="1:23" x14ac:dyDescent="0.25">
      <c r="A93" t="e" vm="94">
        <v>#VALUE!</v>
      </c>
      <c r="B93" s="1" t="str" cm="1">
        <f t="array" ref="B93">_FV(Table22[[#This Row],[DataField]],"Ticker symbol",TRUE)</f>
        <v>WM</v>
      </c>
      <c r="C93" s="1" t="s">
        <v>20</v>
      </c>
      <c r="D93" s="3">
        <v>45124</v>
      </c>
      <c r="E93" s="1" t="s">
        <v>49</v>
      </c>
      <c r="F93" s="1" t="s">
        <v>21</v>
      </c>
      <c r="G93" s="1" t="s">
        <v>31</v>
      </c>
      <c r="H93" s="2" cm="1">
        <f t="array" ref="H93">_FV(Table22[[#This Row],[DataField]],"Price",TRUE)</f>
        <v>162.73500000000001</v>
      </c>
      <c r="I93" s="2" cm="1">
        <f t="array" ref="I93">_FV(Table22[[#This Row],[DataField]],"52 week low",TRUE)</f>
        <v>148.31</v>
      </c>
      <c r="J93" s="2" cm="1">
        <f t="array" ref="J93">_FV(Table22[[#This Row],[DataField]],"52 week high",TRUE)</f>
        <v>173.71</v>
      </c>
      <c r="K93" s="15" t="s">
        <v>30</v>
      </c>
      <c r="L93" s="2">
        <v>2.8</v>
      </c>
      <c r="M93" s="16">
        <f>Table22[[#This Row],[FwdDiv]]/Table22[[#This Row],[Market
Price]]</f>
        <v>1.7205886871293818E-2</v>
      </c>
      <c r="N93" s="16">
        <v>6.8000000000000005E-2</v>
      </c>
      <c r="O93" s="16">
        <v>7.6999999999999999E-2</v>
      </c>
      <c r="P93" s="16">
        <v>2.7E-2</v>
      </c>
      <c r="Q93" s="16">
        <v>3.3000000000000002E-2</v>
      </c>
      <c r="R93" s="10">
        <f>Table22[[#This Row],[FwdDiv]]/Table22[[#This Row],[DYT]]</f>
        <v>103.7037037037037</v>
      </c>
      <c r="S93" s="10">
        <f>Table22[[#This Row],[FwdDiv]]/Table22[[#This Row],[DVT]]</f>
        <v>84.848484848484844</v>
      </c>
      <c r="T93" s="11">
        <v>145</v>
      </c>
      <c r="U93" t="str">
        <f>IF(Table22[[#This Row],[Market
Price]] &lt; Table22[[#This Row],[DVPrice]], "ALERT", IF(Table22[[#This Row],[Market
Price]] &lt; Table22[[#This Row],[DYPrice]], "WATCH", "HOLD"))</f>
        <v>HOLD</v>
      </c>
      <c r="V93" s="13" t="s">
        <v>27</v>
      </c>
      <c r="W93" s="14">
        <f>(Table22[[#This Row],[DVPrice]]-Table22[[#This Row],[Market
Price]])/Table22[[#This Row],[DVPrice]]</f>
        <v>-0.91794821428571449</v>
      </c>
    </row>
    <row r="94" spans="1:23" x14ac:dyDescent="0.25">
      <c r="A94" t="e" vm="95">
        <v>#VALUE!</v>
      </c>
      <c r="B94" s="1" t="str" cm="1">
        <f t="array" ref="B94">_FV(Table22[[#This Row],[DataField]],"Ticker symbol",TRUE)</f>
        <v>WMT</v>
      </c>
      <c r="C94" s="1" t="s">
        <v>12</v>
      </c>
      <c r="D94" s="3">
        <v>45074</v>
      </c>
      <c r="E94" s="1" t="s">
        <v>68</v>
      </c>
      <c r="F94" s="1" t="s">
        <v>21</v>
      </c>
      <c r="G94" s="1" t="s">
        <v>39</v>
      </c>
      <c r="H94" s="2" cm="1">
        <f t="array" ref="H94">_FV(Table22[[#This Row],[DataField]],"Price",TRUE)</f>
        <v>163.06</v>
      </c>
      <c r="I94" s="2" cm="1">
        <f t="array" ref="I94">_FV(Table22[[#This Row],[DataField]],"52 week low",TRUE)</f>
        <v>136.09</v>
      </c>
      <c r="J94" s="2" cm="1">
        <f t="array" ref="J94">_FV(Table22[[#This Row],[DataField]],"52 week high",TRUE)</f>
        <v>165.84989999999999</v>
      </c>
      <c r="K94" s="15" t="s">
        <v>30</v>
      </c>
      <c r="L94" s="2">
        <v>2.2799999999999998</v>
      </c>
      <c r="M94" s="16">
        <f>Table22[[#This Row],[FwdDiv]]/Table22[[#This Row],[Market
Price]]</f>
        <v>1.3982583098246043E-2</v>
      </c>
      <c r="N94" s="16">
        <v>0.02</v>
      </c>
      <c r="O94" s="16">
        <v>1.7999999999999999E-2</v>
      </c>
      <c r="P94" s="16">
        <v>0.02</v>
      </c>
      <c r="Q94" s="16">
        <v>0.03</v>
      </c>
      <c r="R94" s="10">
        <f>Table22[[#This Row],[FwdDiv]]/Table22[[#This Row],[DYT]]</f>
        <v>113.99999999999999</v>
      </c>
      <c r="S94" s="10">
        <f>Table22[[#This Row],[FwdDiv]]/Table22[[#This Row],[DVT]]</f>
        <v>76</v>
      </c>
      <c r="T94" s="11">
        <v>148</v>
      </c>
      <c r="U94" t="str">
        <f>IF(Table22[[#This Row],[Market
Price]] &lt; Table22[[#This Row],[DVPrice]], "ALERT", IF(Table22[[#This Row],[Market
Price]] &lt; Table22[[#This Row],[DYPrice]], "WATCH", "HOLD"))</f>
        <v>HOLD</v>
      </c>
      <c r="V94" s="13" t="s">
        <v>27</v>
      </c>
      <c r="W94" s="14">
        <f>(Table22[[#This Row],[DVPrice]]-Table22[[#This Row],[Market
Price]])/Table22[[#This Row],[DVPrice]]</f>
        <v>-1.1455263157894737</v>
      </c>
    </row>
    <row r="95" spans="1:23" x14ac:dyDescent="0.25">
      <c r="A95" t="e" vm="96">
        <v>#VALUE!</v>
      </c>
      <c r="B95" s="1" t="str" cm="1">
        <f t="array" ref="B95">_FV(Table22[[#This Row],[DataField]],"Ticker symbol",TRUE)</f>
        <v>XOM</v>
      </c>
      <c r="C95" s="1" t="s">
        <v>12</v>
      </c>
      <c r="D95" s="3">
        <v>45124</v>
      </c>
      <c r="E95" s="1" t="s">
        <v>46</v>
      </c>
      <c r="F95" s="1" t="s">
        <v>21</v>
      </c>
      <c r="G95" s="1" t="s">
        <v>31</v>
      </c>
      <c r="H95" s="2" cm="1">
        <f t="array" ref="H95">_FV(Table22[[#This Row],[DataField]],"Price",TRUE)</f>
        <v>105.83</v>
      </c>
      <c r="I95" s="2" cm="1">
        <f t="array" ref="I95">_FV(Table22[[#This Row],[DataField]],"52 week low",TRUE)</f>
        <v>98.02</v>
      </c>
      <c r="J95" s="2" cm="1">
        <f t="array" ref="J95">_FV(Table22[[#This Row],[DataField]],"52 week high",TRUE)</f>
        <v>120.7</v>
      </c>
      <c r="K95" s="15" t="s">
        <v>36</v>
      </c>
      <c r="L95" s="2">
        <v>3.64</v>
      </c>
      <c r="M95" s="16">
        <f>Table22[[#This Row],[FwdDiv]]/Table22[[#This Row],[Market
Price]]</f>
        <v>3.4394784087687806E-2</v>
      </c>
      <c r="N95" s="16">
        <v>5.0999999999999997E-2</v>
      </c>
      <c r="O95" s="16">
        <v>1.7000000000000001E-2</v>
      </c>
      <c r="P95" s="16">
        <v>3.7999999999999999E-2</v>
      </c>
      <c r="Q95" s="16">
        <v>0.05</v>
      </c>
      <c r="R95" s="10">
        <f>Table22[[#This Row],[FwdDiv]]/Table22[[#This Row],[DYT]]</f>
        <v>95.789473684210535</v>
      </c>
      <c r="S95" s="10">
        <f>Table22[[#This Row],[FwdDiv]]/Table22[[#This Row],[DVT]]</f>
        <v>72.8</v>
      </c>
      <c r="T95" s="11">
        <v>118</v>
      </c>
      <c r="U95" t="str">
        <f>IF(Table22[[#This Row],[Market
Price]] &lt; Table22[[#This Row],[DVPrice]], "ALERT", IF(Table22[[#This Row],[Market
Price]] &lt; Table22[[#This Row],[DYPrice]], "WATCH", "HOLD"))</f>
        <v>HOLD</v>
      </c>
      <c r="V95" s="13" t="s">
        <v>27</v>
      </c>
      <c r="W95" s="14">
        <f>(Table22[[#This Row],[DVPrice]]-Table22[[#This Row],[Market
Price]])/Table22[[#This Row],[DVPrice]]</f>
        <v>-0.45370879120879126</v>
      </c>
    </row>
    <row r="96" spans="1:23" x14ac:dyDescent="0.25">
      <c r="A96" t="e" vm="97">
        <v>#VALUE!</v>
      </c>
      <c r="B96" s="1" t="str" cm="1">
        <f t="array" ref="B96">_FV(Table22[[#This Row],[DataField]],"Ticker symbol",TRUE)</f>
        <v>ZTS</v>
      </c>
      <c r="C96" s="1" t="s">
        <v>20</v>
      </c>
      <c r="D96" s="3">
        <v>45126</v>
      </c>
      <c r="E96" s="1" t="s">
        <v>71</v>
      </c>
      <c r="F96" s="1" t="s">
        <v>21</v>
      </c>
      <c r="G96" s="1" t="s">
        <v>31</v>
      </c>
      <c r="H96" s="2" cm="1">
        <f t="array" ref="H96">_FV(Table22[[#This Row],[DataField]],"Price",TRUE)</f>
        <v>157</v>
      </c>
      <c r="I96" s="2" cm="1">
        <f t="array" ref="I96">_FV(Table22[[#This Row],[DataField]],"52 week low",TRUE)</f>
        <v>124.14830000000001</v>
      </c>
      <c r="J96" s="2" cm="1">
        <f t="array" ref="J96">_FV(Table22[[#This Row],[DataField]],"52 week high",TRUE)</f>
        <v>194.99</v>
      </c>
      <c r="K96" s="15" t="s">
        <v>39</v>
      </c>
      <c r="L96" s="2">
        <v>1.5</v>
      </c>
      <c r="M96" s="16">
        <f>Table22[[#This Row],[FwdDiv]]/Table22[[#This Row],[Market
Price]]</f>
        <v>9.5541401273885346E-3</v>
      </c>
      <c r="N96" s="16">
        <v>0.23</v>
      </c>
      <c r="O96" s="16">
        <v>0.154</v>
      </c>
      <c r="P96" s="16">
        <v>7.0000000000000001E-3</v>
      </c>
      <c r="Q96" s="16">
        <v>8.9999999999999993E-3</v>
      </c>
      <c r="R96" s="10">
        <f>Table22[[#This Row],[FwdDiv]]/Table22[[#This Row],[DYT]]</f>
        <v>214.28571428571428</v>
      </c>
      <c r="S96" s="10">
        <f>Table22[[#This Row],[FwdDiv]]/Table22[[#This Row],[DVT]]</f>
        <v>166.66666666666669</v>
      </c>
      <c r="T96" s="11">
        <v>170</v>
      </c>
      <c r="U96" t="str">
        <f>IF(Table22[[#This Row],[Market
Price]] &lt; Table22[[#This Row],[DVPrice]], "ALERT", IF(Table22[[#This Row],[Market
Price]] &lt; Table22[[#This Row],[DYPrice]], "WATCH", "HOLD"))</f>
        <v>ALERT</v>
      </c>
      <c r="V96" s="13" t="s">
        <v>27</v>
      </c>
      <c r="W96" s="14">
        <f>(Table22[[#This Row],[DVPrice]]-Table22[[#This Row],[Market
Price]])/Table22[[#This Row],[DVPrice]]</f>
        <v>5.8000000000000107E-2</v>
      </c>
    </row>
  </sheetData>
  <phoneticPr fontId="2" type="noConversion"/>
  <conditionalFormatting sqref="U2:U96">
    <cfRule type="containsText" dxfId="1" priority="1" operator="containsText" text="WATCH">
      <formula>NOT(ISERROR(SEARCH("WATCH",U2)))</formula>
    </cfRule>
    <cfRule type="containsText" dxfId="0" priority="3"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2023-10-30T23:55:56Z</dcterms:modified>
  <cp:category/>
  <cp:contentStatus/>
</cp:coreProperties>
</file>