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bcb0b6f0298eff0f/Dividend-Value-Repo/"/>
    </mc:Choice>
  </mc:AlternateContent>
  <xr:revisionPtr revIDLastSave="9370" documentId="13_ncr:1_{A3D0CF3D-EB5C-5E41-BA66-3B2371569EC9}" xr6:coauthVersionLast="47" xr6:coauthVersionMax="47" xr10:uidLastSave="{0B85AEF3-7D7C-4F11-8D72-760CF7F9D9CD}"/>
  <bookViews>
    <workbookView xWindow="-120" yWindow="-120" windowWidth="29040" windowHeight="15720" xr2:uid="{9C194CB0-6E36-4A18-BDFD-6518C1B630E3}"/>
  </bookViews>
  <sheets>
    <sheet name="DivValTracker"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76" i="5" l="1"/>
  <c r="R36" i="5"/>
  <c r="R16" i="5"/>
  <c r="R40" i="5"/>
  <c r="R11" i="5"/>
  <c r="R95" i="5"/>
  <c r="R96" i="5"/>
  <c r="B27" i="5" a="1"/>
  <c r="B27" i="5" s="1"/>
  <c r="B76" i="5" a="1"/>
  <c r="B76" i="5" s="1"/>
  <c r="H76" i="5" a="1"/>
  <c r="H76" i="5" s="1"/>
  <c r="I76" i="5" a="1"/>
  <c r="I76" i="5" s="1"/>
  <c r="J76" i="5" a="1"/>
  <c r="J76" i="5" s="1"/>
  <c r="S76" i="5"/>
  <c r="R43" i="5"/>
  <c r="R61" i="5"/>
  <c r="R39" i="5"/>
  <c r="R31" i="5"/>
  <c r="R59" i="5"/>
  <c r="R44" i="5"/>
  <c r="R86" i="5"/>
  <c r="R27" i="5"/>
  <c r="R53" i="5"/>
  <c r="R51" i="5"/>
  <c r="R55" i="5"/>
  <c r="R22" i="5"/>
  <c r="R79" i="5"/>
  <c r="R37" i="5"/>
  <c r="R29" i="5"/>
  <c r="R46" i="5"/>
  <c r="R80" i="5"/>
  <c r="R21" i="5"/>
  <c r="R12" i="5"/>
  <c r="R38" i="5"/>
  <c r="R9" i="5"/>
  <c r="R4" i="5"/>
  <c r="R69" i="5"/>
  <c r="R35" i="5"/>
  <c r="R10" i="5"/>
  <c r="B43" i="5" a="1"/>
  <c r="B43" i="5" s="1"/>
  <c r="H43" i="5" a="1"/>
  <c r="H43" i="5" s="1"/>
  <c r="I43" i="5" a="1"/>
  <c r="I43" i="5" s="1"/>
  <c r="J43" i="5" a="1"/>
  <c r="J43" i="5" s="1"/>
  <c r="S43" i="5"/>
  <c r="B95" i="5" a="1"/>
  <c r="B95" i="5" s="1"/>
  <c r="H95" i="5" a="1"/>
  <c r="H95" i="5" s="1"/>
  <c r="I95" i="5" a="1"/>
  <c r="I95" i="5" s="1"/>
  <c r="J95" i="5" a="1"/>
  <c r="J95" i="5" s="1"/>
  <c r="S95" i="5"/>
  <c r="B53" i="5" a="1"/>
  <c r="B53" i="5" s="1"/>
  <c r="H53" i="5" a="1"/>
  <c r="H53" i="5" s="1"/>
  <c r="I53" i="5" a="1"/>
  <c r="I53" i="5" s="1"/>
  <c r="J53" i="5" a="1"/>
  <c r="J53" i="5" s="1"/>
  <c r="S53" i="5"/>
  <c r="B40" i="5" a="1"/>
  <c r="B40" i="5" s="1"/>
  <c r="H40" i="5" a="1"/>
  <c r="H40" i="5" s="1"/>
  <c r="I40" i="5" a="1"/>
  <c r="I40" i="5" s="1"/>
  <c r="J40" i="5" a="1"/>
  <c r="J40" i="5" s="1"/>
  <c r="S40" i="5"/>
  <c r="B55" i="5" a="1"/>
  <c r="B55" i="5" s="1"/>
  <c r="H55" i="5" a="1"/>
  <c r="H55" i="5" s="1"/>
  <c r="I55" i="5" a="1"/>
  <c r="I55" i="5" s="1"/>
  <c r="J55" i="5" a="1"/>
  <c r="J55" i="5" s="1"/>
  <c r="S55" i="5"/>
  <c r="B39" i="5" a="1"/>
  <c r="B39" i="5" s="1"/>
  <c r="H39" i="5" a="1"/>
  <c r="H39" i="5" s="1"/>
  <c r="I39" i="5" a="1"/>
  <c r="I39" i="5" s="1"/>
  <c r="J39" i="5" a="1"/>
  <c r="J39" i="5" s="1"/>
  <c r="S39" i="5"/>
  <c r="B96" i="5" a="1"/>
  <c r="B96" i="5" s="1"/>
  <c r="H96" i="5" a="1"/>
  <c r="H96" i="5" s="1"/>
  <c r="I96" i="5" a="1"/>
  <c r="I96" i="5" s="1"/>
  <c r="J96" i="5" a="1"/>
  <c r="J96" i="5" s="1"/>
  <c r="S96" i="5"/>
  <c r="B51" i="5" a="1"/>
  <c r="B51" i="5" s="1"/>
  <c r="H51" i="5" a="1"/>
  <c r="H51" i="5" s="1"/>
  <c r="I51" i="5" a="1"/>
  <c r="I51" i="5" s="1"/>
  <c r="J51" i="5" a="1"/>
  <c r="J51" i="5" s="1"/>
  <c r="S51" i="5"/>
  <c r="B44" i="5" a="1"/>
  <c r="B44" i="5" s="1"/>
  <c r="H44" i="5" a="1"/>
  <c r="H44" i="5" s="1"/>
  <c r="I44" i="5" a="1"/>
  <c r="I44" i="5" s="1"/>
  <c r="J44" i="5" a="1"/>
  <c r="J44" i="5" s="1"/>
  <c r="S44" i="5"/>
  <c r="B46" i="5" a="1"/>
  <c r="B46" i="5" s="1"/>
  <c r="H46" i="5" a="1"/>
  <c r="H46" i="5" s="1"/>
  <c r="I46" i="5" a="1"/>
  <c r="I46" i="5" s="1"/>
  <c r="J46" i="5" a="1"/>
  <c r="J46" i="5" s="1"/>
  <c r="S46" i="5"/>
  <c r="B36" i="5" a="1"/>
  <c r="B36" i="5" s="1"/>
  <c r="H36" i="5" a="1"/>
  <c r="H36" i="5" s="1"/>
  <c r="I36" i="5" a="1"/>
  <c r="I36" i="5" s="1"/>
  <c r="J36" i="5" a="1"/>
  <c r="J36" i="5" s="1"/>
  <c r="S36" i="5"/>
  <c r="B35" i="5" a="1"/>
  <c r="B35" i="5" s="1"/>
  <c r="H35" i="5" a="1"/>
  <c r="H35" i="5" s="1"/>
  <c r="I35" i="5" a="1"/>
  <c r="I35" i="5" s="1"/>
  <c r="J35" i="5" a="1"/>
  <c r="J35" i="5" s="1"/>
  <c r="S35" i="5"/>
  <c r="B10" i="5" a="1"/>
  <c r="B10" i="5" s="1"/>
  <c r="H10" i="5" a="1"/>
  <c r="H10" i="5" s="1"/>
  <c r="I10" i="5" a="1"/>
  <c r="I10" i="5" s="1"/>
  <c r="J10" i="5" a="1"/>
  <c r="J10" i="5" s="1"/>
  <c r="S10" i="5"/>
  <c r="B11" i="5" a="1"/>
  <c r="B11" i="5" s="1"/>
  <c r="H11" i="5" a="1"/>
  <c r="H11" i="5" s="1"/>
  <c r="I11" i="5" a="1"/>
  <c r="I11" i="5" s="1"/>
  <c r="J11" i="5" a="1"/>
  <c r="J11" i="5" s="1"/>
  <c r="S11" i="5"/>
  <c r="B80" i="5" a="1"/>
  <c r="B80" i="5" s="1"/>
  <c r="H80" i="5" a="1"/>
  <c r="H80" i="5" s="1"/>
  <c r="I80" i="5" a="1"/>
  <c r="I80" i="5" s="1"/>
  <c r="J80" i="5" a="1"/>
  <c r="J80" i="5" s="1"/>
  <c r="S80" i="5"/>
  <c r="B61" i="5" a="1"/>
  <c r="B61" i="5" s="1"/>
  <c r="H61" i="5" a="1"/>
  <c r="H61" i="5" s="1"/>
  <c r="I61" i="5" a="1"/>
  <c r="I61" i="5" s="1"/>
  <c r="J61" i="5" a="1"/>
  <c r="J61" i="5" s="1"/>
  <c r="S61" i="5"/>
  <c r="B4" i="5" a="1"/>
  <c r="B4" i="5" s="1"/>
  <c r="H4" i="5" a="1"/>
  <c r="H4" i="5" s="1"/>
  <c r="I4" i="5" a="1"/>
  <c r="I4" i="5" s="1"/>
  <c r="J4" i="5" a="1"/>
  <c r="J4" i="5" s="1"/>
  <c r="S4" i="5"/>
  <c r="B16" i="5" a="1"/>
  <c r="B16" i="5" s="1"/>
  <c r="H16" i="5" a="1"/>
  <c r="H16" i="5" s="1"/>
  <c r="I16" i="5" a="1"/>
  <c r="I16" i="5" s="1"/>
  <c r="J16" i="5" a="1"/>
  <c r="J16" i="5" s="1"/>
  <c r="S16" i="5"/>
  <c r="H27" i="5" a="1"/>
  <c r="H27" i="5" s="1"/>
  <c r="I27" i="5" a="1"/>
  <c r="I27" i="5" s="1"/>
  <c r="J27" i="5" a="1"/>
  <c r="J27" i="5" s="1"/>
  <c r="S27" i="5"/>
  <c r="B29" i="5" a="1"/>
  <c r="B29" i="5" s="1"/>
  <c r="H29" i="5" a="1"/>
  <c r="H29" i="5" s="1"/>
  <c r="I29" i="5" a="1"/>
  <c r="I29" i="5" s="1"/>
  <c r="J29" i="5" a="1"/>
  <c r="J29" i="5" s="1"/>
  <c r="S29" i="5"/>
  <c r="B9" i="5" a="1"/>
  <c r="B9" i="5" s="1"/>
  <c r="H9" i="5" a="1"/>
  <c r="H9" i="5" s="1"/>
  <c r="M9" i="5" s="1"/>
  <c r="I9" i="5" a="1"/>
  <c r="I9" i="5" s="1"/>
  <c r="J9" i="5" a="1"/>
  <c r="J9" i="5" s="1"/>
  <c r="S9" i="5"/>
  <c r="B21" i="5" a="1"/>
  <c r="B21" i="5" s="1"/>
  <c r="H21" i="5" a="1"/>
  <c r="H21" i="5" s="1"/>
  <c r="I21" i="5" a="1"/>
  <c r="I21" i="5" s="1"/>
  <c r="J21" i="5" a="1"/>
  <c r="J21" i="5" s="1"/>
  <c r="S21" i="5"/>
  <c r="B12" i="5" a="1"/>
  <c r="B12" i="5" s="1"/>
  <c r="H12" i="5" a="1"/>
  <c r="H12" i="5" s="1"/>
  <c r="I12" i="5" a="1"/>
  <c r="I12" i="5" s="1"/>
  <c r="J12" i="5" a="1"/>
  <c r="J12" i="5" s="1"/>
  <c r="S12" i="5"/>
  <c r="B59" i="5" a="1"/>
  <c r="B59" i="5" s="1"/>
  <c r="H59" i="5" a="1"/>
  <c r="H59" i="5" s="1"/>
  <c r="I59" i="5" a="1"/>
  <c r="I59" i="5" s="1"/>
  <c r="J59" i="5" a="1"/>
  <c r="J59" i="5" s="1"/>
  <c r="S59" i="5"/>
  <c r="B37" i="5" a="1"/>
  <c r="B37" i="5" s="1"/>
  <c r="H37" i="5" a="1"/>
  <c r="H37" i="5" s="1"/>
  <c r="I37" i="5" a="1"/>
  <c r="I37" i="5" s="1"/>
  <c r="J37" i="5" a="1"/>
  <c r="J37" i="5" s="1"/>
  <c r="S37" i="5"/>
  <c r="B31" i="5" a="1"/>
  <c r="B31" i="5" s="1"/>
  <c r="H31" i="5" a="1"/>
  <c r="H31" i="5" s="1"/>
  <c r="I31" i="5" a="1"/>
  <c r="I31" i="5" s="1"/>
  <c r="J31" i="5" a="1"/>
  <c r="J31" i="5" s="1"/>
  <c r="S31" i="5"/>
  <c r="B38" i="5" a="1"/>
  <c r="B38" i="5" s="1"/>
  <c r="H38" i="5" a="1"/>
  <c r="H38" i="5" s="1"/>
  <c r="I38" i="5" a="1"/>
  <c r="I38" i="5" s="1"/>
  <c r="J38" i="5" a="1"/>
  <c r="J38" i="5" s="1"/>
  <c r="S38" i="5"/>
  <c r="B22" i="5" a="1"/>
  <c r="B22" i="5" s="1"/>
  <c r="H22" i="5" a="1"/>
  <c r="H22" i="5" s="1"/>
  <c r="I22" i="5" a="1"/>
  <c r="I22" i="5" s="1"/>
  <c r="J22" i="5" a="1"/>
  <c r="J22" i="5" s="1"/>
  <c r="S22" i="5"/>
  <c r="S86" i="5"/>
  <c r="S79" i="5"/>
  <c r="S69" i="5"/>
  <c r="S18" i="5"/>
  <c r="S50" i="5"/>
  <c r="S60" i="5"/>
  <c r="R18" i="5"/>
  <c r="R50" i="5"/>
  <c r="R60" i="5"/>
  <c r="B60" i="5" a="1"/>
  <c r="B60" i="5" s="1"/>
  <c r="H60" i="5" a="1"/>
  <c r="H60" i="5" s="1"/>
  <c r="I60" i="5" a="1"/>
  <c r="I60" i="5" s="1"/>
  <c r="J60" i="5" a="1"/>
  <c r="J60" i="5" s="1"/>
  <c r="B50" i="5" a="1"/>
  <c r="B50" i="5" s="1"/>
  <c r="H50" i="5" a="1"/>
  <c r="H50" i="5" s="1"/>
  <c r="I50" i="5" a="1"/>
  <c r="I50" i="5" s="1"/>
  <c r="J50" i="5" a="1"/>
  <c r="J50" i="5" s="1"/>
  <c r="B18" i="5" a="1"/>
  <c r="B18" i="5" s="1"/>
  <c r="H18" i="5" a="1"/>
  <c r="H18" i="5" s="1"/>
  <c r="I18" i="5" a="1"/>
  <c r="I18" i="5" s="1"/>
  <c r="J18" i="5" a="1"/>
  <c r="J18" i="5" s="1"/>
  <c r="B24" i="5" a="1"/>
  <c r="B24" i="5" s="1"/>
  <c r="R74" i="5"/>
  <c r="R72" i="5"/>
  <c r="R5" i="5"/>
  <c r="R45" i="5"/>
  <c r="R25" i="5"/>
  <c r="R28" i="5"/>
  <c r="R62" i="5"/>
  <c r="R64" i="5"/>
  <c r="R13" i="5"/>
  <c r="R54" i="5"/>
  <c r="R87" i="5"/>
  <c r="R26" i="5"/>
  <c r="R6" i="5"/>
  <c r="R32" i="5"/>
  <c r="R88" i="5"/>
  <c r="R89" i="5"/>
  <c r="R33" i="5"/>
  <c r="R73" i="5"/>
  <c r="R41" i="5"/>
  <c r="R14" i="5"/>
  <c r="R15" i="5"/>
  <c r="R19" i="5"/>
  <c r="R75" i="5"/>
  <c r="R52" i="5"/>
  <c r="R17" i="5"/>
  <c r="R78" i="5"/>
  <c r="R34" i="5"/>
  <c r="R47" i="5"/>
  <c r="R24" i="5"/>
  <c r="R58" i="5"/>
  <c r="R83" i="5"/>
  <c r="R49" i="5"/>
  <c r="R30" i="5"/>
  <c r="R84" i="5"/>
  <c r="R90" i="5"/>
  <c r="R65" i="5"/>
  <c r="R71" i="5"/>
  <c r="R63" i="5"/>
  <c r="R94" i="5"/>
  <c r="R66" i="5"/>
  <c r="R56" i="5"/>
  <c r="B74" i="5" a="1"/>
  <c r="B74" i="5" s="1"/>
  <c r="R48" i="5"/>
  <c r="B71" i="5" a="1"/>
  <c r="B71" i="5" s="1"/>
  <c r="H71" i="5" a="1"/>
  <c r="H71" i="5" s="1"/>
  <c r="I71" i="5" a="1"/>
  <c r="I71" i="5" s="1"/>
  <c r="J71" i="5" a="1"/>
  <c r="J71" i="5" s="1"/>
  <c r="S71" i="5"/>
  <c r="U22" i="5" l="1"/>
  <c r="U29" i="5"/>
  <c r="U40" i="5"/>
  <c r="U4" i="5"/>
  <c r="U44" i="5"/>
  <c r="U12" i="5"/>
  <c r="U96" i="5"/>
  <c r="M76" i="5"/>
  <c r="U76" i="5"/>
  <c r="U31" i="5"/>
  <c r="U16" i="5"/>
  <c r="U21" i="5"/>
  <c r="U11" i="5"/>
  <c r="U46" i="5"/>
  <c r="U95" i="5"/>
  <c r="U10" i="5"/>
  <c r="U55" i="5"/>
  <c r="U51" i="5"/>
  <c r="U38" i="5"/>
  <c r="U27" i="5"/>
  <c r="U36" i="5"/>
  <c r="U53" i="5"/>
  <c r="U37" i="5"/>
  <c r="U39" i="5"/>
  <c r="U61" i="5"/>
  <c r="U43" i="5"/>
  <c r="U35" i="5"/>
  <c r="U80" i="5"/>
  <c r="U59" i="5"/>
  <c r="U9" i="5"/>
  <c r="M43" i="5"/>
  <c r="M95" i="5"/>
  <c r="M53" i="5"/>
  <c r="M40" i="5"/>
  <c r="M55" i="5"/>
  <c r="M39" i="5"/>
  <c r="M96" i="5"/>
  <c r="M51" i="5"/>
  <c r="M44" i="5"/>
  <c r="M46" i="5"/>
  <c r="M36" i="5"/>
  <c r="M35" i="5"/>
  <c r="M10" i="5"/>
  <c r="M11" i="5"/>
  <c r="M80" i="5"/>
  <c r="M4" i="5"/>
  <c r="M61" i="5"/>
  <c r="M16" i="5"/>
  <c r="M27" i="5"/>
  <c r="M29" i="5"/>
  <c r="U50" i="5"/>
  <c r="U18" i="5"/>
  <c r="U60" i="5"/>
  <c r="M21" i="5"/>
  <c r="U71" i="5"/>
  <c r="M12" i="5"/>
  <c r="M59" i="5"/>
  <c r="M37" i="5"/>
  <c r="M38" i="5"/>
  <c r="M31" i="5"/>
  <c r="M22" i="5"/>
  <c r="M60" i="5"/>
  <c r="M50" i="5"/>
  <c r="M18" i="5"/>
  <c r="M71" i="5"/>
  <c r="J45" i="5" a="1"/>
  <c r="J45" i="5" s="1"/>
  <c r="B75" i="5" a="1"/>
  <c r="B75" i="5" s="1"/>
  <c r="H75" i="5" a="1"/>
  <c r="H75" i="5" s="1"/>
  <c r="I75" i="5" a="1"/>
  <c r="I75" i="5" s="1"/>
  <c r="J75" i="5" a="1"/>
  <c r="J75" i="5" s="1"/>
  <c r="S75" i="5"/>
  <c r="H74" i="5" a="1"/>
  <c r="H74" i="5" s="1"/>
  <c r="I74" i="5" a="1"/>
  <c r="I74" i="5" s="1"/>
  <c r="J74" i="5" a="1"/>
  <c r="J74" i="5" s="1"/>
  <c r="S74" i="5"/>
  <c r="B72" i="5" a="1"/>
  <c r="B72" i="5" s="1"/>
  <c r="H72" i="5" a="1"/>
  <c r="H72" i="5" s="1"/>
  <c r="I72" i="5" a="1"/>
  <c r="I72" i="5" s="1"/>
  <c r="J72" i="5" a="1"/>
  <c r="J72" i="5" s="1"/>
  <c r="S72" i="5"/>
  <c r="B49" i="5" a="1"/>
  <c r="B49" i="5" s="1"/>
  <c r="H49" i="5" a="1"/>
  <c r="H49" i="5" s="1"/>
  <c r="I49" i="5" a="1"/>
  <c r="I49" i="5" s="1"/>
  <c r="J49" i="5" a="1"/>
  <c r="J49" i="5" s="1"/>
  <c r="S49" i="5"/>
  <c r="B48" i="5" a="1"/>
  <c r="B48" i="5" s="1"/>
  <c r="H48" i="5" a="1"/>
  <c r="H48" i="5" s="1"/>
  <c r="I48" i="5" a="1"/>
  <c r="I48" i="5" s="1"/>
  <c r="J48" i="5" a="1"/>
  <c r="J48" i="5" s="1"/>
  <c r="S48" i="5"/>
  <c r="B62" i="5" a="1"/>
  <c r="B62" i="5" s="1"/>
  <c r="H62" i="5" a="1"/>
  <c r="H62" i="5" s="1"/>
  <c r="I62" i="5" a="1"/>
  <c r="I62" i="5" s="1"/>
  <c r="J62" i="5" a="1"/>
  <c r="J62" i="5" s="1"/>
  <c r="S62" i="5"/>
  <c r="B94" i="5" a="1"/>
  <c r="B94" i="5" s="1"/>
  <c r="H94" i="5" a="1"/>
  <c r="H94" i="5" s="1"/>
  <c r="I94" i="5" a="1"/>
  <c r="I94" i="5" s="1"/>
  <c r="J94" i="5" a="1"/>
  <c r="J94" i="5" s="1"/>
  <c r="S94" i="5"/>
  <c r="B63" i="5" a="1"/>
  <c r="B63" i="5" s="1"/>
  <c r="H63" i="5" a="1"/>
  <c r="H63" i="5" s="1"/>
  <c r="I63" i="5" a="1"/>
  <c r="I63" i="5" s="1"/>
  <c r="J63" i="5" a="1"/>
  <c r="J63" i="5" s="1"/>
  <c r="S63" i="5"/>
  <c r="B65" i="5" a="1"/>
  <c r="B65" i="5" s="1"/>
  <c r="H65" i="5" a="1"/>
  <c r="H65" i="5" s="1"/>
  <c r="I65" i="5" a="1"/>
  <c r="I65" i="5" s="1"/>
  <c r="J65" i="5" a="1"/>
  <c r="J65" i="5" s="1"/>
  <c r="S65" i="5"/>
  <c r="B30" i="5" a="1"/>
  <c r="B30" i="5" s="1"/>
  <c r="H30" i="5" a="1"/>
  <c r="H30" i="5" s="1"/>
  <c r="I30" i="5" a="1"/>
  <c r="I30" i="5" s="1"/>
  <c r="J30" i="5" a="1"/>
  <c r="J30" i="5" s="1"/>
  <c r="S30" i="5"/>
  <c r="H24" i="5" a="1"/>
  <c r="H24" i="5" s="1"/>
  <c r="I24" i="5" a="1"/>
  <c r="I24" i="5" s="1"/>
  <c r="J24" i="5" a="1"/>
  <c r="J24" i="5" s="1"/>
  <c r="S24" i="5"/>
  <c r="B47" i="5" a="1"/>
  <c r="B47" i="5" s="1"/>
  <c r="H47" i="5" a="1"/>
  <c r="H47" i="5" s="1"/>
  <c r="I47" i="5" a="1"/>
  <c r="I47" i="5" s="1"/>
  <c r="J47" i="5" a="1"/>
  <c r="J47" i="5" s="1"/>
  <c r="S47" i="5"/>
  <c r="B78" i="5" a="1"/>
  <c r="B78" i="5" s="1"/>
  <c r="H78" i="5" a="1"/>
  <c r="H78" i="5" s="1"/>
  <c r="I78" i="5" a="1"/>
  <c r="I78" i="5" s="1"/>
  <c r="J78" i="5" a="1"/>
  <c r="J78" i="5" s="1"/>
  <c r="S78" i="5"/>
  <c r="B52" i="5" a="1"/>
  <c r="B52" i="5" s="1"/>
  <c r="H52" i="5" a="1"/>
  <c r="H52" i="5" s="1"/>
  <c r="I52" i="5" a="1"/>
  <c r="I52" i="5" s="1"/>
  <c r="J52" i="5" a="1"/>
  <c r="J52" i="5" s="1"/>
  <c r="S52" i="5"/>
  <c r="B79" i="5" a="1"/>
  <c r="B79" i="5" s="1"/>
  <c r="H79" i="5" a="1"/>
  <c r="H79" i="5" s="1"/>
  <c r="U79" i="5" s="1"/>
  <c r="I79" i="5" a="1"/>
  <c r="I79" i="5" s="1"/>
  <c r="J79" i="5" a="1"/>
  <c r="J79" i="5" s="1"/>
  <c r="B41" i="5" a="1"/>
  <c r="B41" i="5" s="1"/>
  <c r="H41" i="5" a="1"/>
  <c r="H41" i="5" s="1"/>
  <c r="I41" i="5" a="1"/>
  <c r="I41" i="5" s="1"/>
  <c r="J41" i="5" a="1"/>
  <c r="J41" i="5" s="1"/>
  <c r="S41" i="5"/>
  <c r="B19" i="5" a="1"/>
  <c r="B19" i="5" s="1"/>
  <c r="H19" i="5" a="1"/>
  <c r="H19" i="5" s="1"/>
  <c r="I19" i="5" a="1"/>
  <c r="I19" i="5" s="1"/>
  <c r="J19" i="5" a="1"/>
  <c r="J19" i="5" s="1"/>
  <c r="S19" i="5"/>
  <c r="B73" i="5" a="1"/>
  <c r="B73" i="5" s="1"/>
  <c r="H73" i="5" a="1"/>
  <c r="H73" i="5" s="1"/>
  <c r="I73" i="5" a="1"/>
  <c r="I73" i="5" s="1"/>
  <c r="J73" i="5" a="1"/>
  <c r="J73" i="5" s="1"/>
  <c r="S73" i="5"/>
  <c r="B33" i="5" a="1"/>
  <c r="B33" i="5" s="1"/>
  <c r="H33" i="5" a="1"/>
  <c r="H33" i="5" s="1"/>
  <c r="I33" i="5" a="1"/>
  <c r="I33" i="5" s="1"/>
  <c r="J33" i="5" a="1"/>
  <c r="J33" i="5" s="1"/>
  <c r="S33" i="5"/>
  <c r="B26" i="5" a="1"/>
  <c r="B26" i="5" s="1"/>
  <c r="H26" i="5" a="1"/>
  <c r="H26" i="5" s="1"/>
  <c r="I26" i="5" a="1"/>
  <c r="I26" i="5" s="1"/>
  <c r="J26" i="5" a="1"/>
  <c r="J26" i="5" s="1"/>
  <c r="S26" i="5"/>
  <c r="B64" i="5" a="1"/>
  <c r="B64" i="5" s="1"/>
  <c r="H64" i="5" a="1"/>
  <c r="H64" i="5" s="1"/>
  <c r="I64" i="5" a="1"/>
  <c r="I64" i="5" s="1"/>
  <c r="J64" i="5" a="1"/>
  <c r="J64" i="5" s="1"/>
  <c r="S64" i="5"/>
  <c r="B28" i="5" a="1"/>
  <c r="B28" i="5" s="1"/>
  <c r="H28" i="5" a="1"/>
  <c r="H28" i="5" s="1"/>
  <c r="I28" i="5" a="1"/>
  <c r="I28" i="5" s="1"/>
  <c r="J28" i="5" a="1"/>
  <c r="J28" i="5" s="1"/>
  <c r="S28" i="5"/>
  <c r="B86" i="5" a="1"/>
  <c r="B86" i="5" s="1"/>
  <c r="H86" i="5" a="1"/>
  <c r="H86" i="5" s="1"/>
  <c r="U86" i="5" s="1"/>
  <c r="I86" i="5" a="1"/>
  <c r="I86" i="5" s="1"/>
  <c r="J86" i="5" a="1"/>
  <c r="J86" i="5" s="1"/>
  <c r="B25" i="5" a="1"/>
  <c r="B25" i="5" s="1"/>
  <c r="H25" i="5" a="1"/>
  <c r="H25" i="5" s="1"/>
  <c r="I25" i="5" a="1"/>
  <c r="I25" i="5" s="1"/>
  <c r="J25" i="5" a="1"/>
  <c r="J25" i="5" s="1"/>
  <c r="S25" i="5"/>
  <c r="B5" i="5" a="1"/>
  <c r="B5" i="5" s="1"/>
  <c r="H5" i="5" a="1"/>
  <c r="H5" i="5" s="1"/>
  <c r="I5" i="5" a="1"/>
  <c r="I5" i="5" s="1"/>
  <c r="J5" i="5" a="1"/>
  <c r="J5" i="5" s="1"/>
  <c r="S5" i="5"/>
  <c r="B69" i="5" a="1"/>
  <c r="B69" i="5" s="1"/>
  <c r="H69" i="5" a="1"/>
  <c r="H69" i="5" s="1"/>
  <c r="U69" i="5" s="1"/>
  <c r="I69" i="5" a="1"/>
  <c r="I69" i="5" s="1"/>
  <c r="J69" i="5" a="1"/>
  <c r="J69" i="5" s="1"/>
  <c r="B83" i="5" a="1"/>
  <c r="B83" i="5" s="1"/>
  <c r="H83" i="5" a="1"/>
  <c r="H83" i="5" s="1"/>
  <c r="I83" i="5" a="1"/>
  <c r="I83" i="5" s="1"/>
  <c r="J83" i="5" a="1"/>
  <c r="J83" i="5" s="1"/>
  <c r="S83" i="5"/>
  <c r="B84" i="5" a="1"/>
  <c r="B84" i="5" s="1"/>
  <c r="H84" i="5" a="1"/>
  <c r="H84" i="5" s="1"/>
  <c r="I84" i="5" a="1"/>
  <c r="I84" i="5" s="1"/>
  <c r="J84" i="5" a="1"/>
  <c r="J84" i="5" s="1"/>
  <c r="S84" i="5"/>
  <c r="B90" i="5" a="1"/>
  <c r="B90" i="5" s="1"/>
  <c r="H90" i="5" a="1"/>
  <c r="H90" i="5" s="1"/>
  <c r="I90" i="5" a="1"/>
  <c r="I90" i="5" s="1"/>
  <c r="J90" i="5" a="1"/>
  <c r="J90" i="5" s="1"/>
  <c r="S90" i="5"/>
  <c r="B89" i="5" a="1"/>
  <c r="B89" i="5" s="1"/>
  <c r="H89" i="5" a="1"/>
  <c r="H89" i="5" s="1"/>
  <c r="I89" i="5" a="1"/>
  <c r="I89" i="5" s="1"/>
  <c r="J89" i="5" a="1"/>
  <c r="J89" i="5" s="1"/>
  <c r="S89" i="5"/>
  <c r="B88" i="5" a="1"/>
  <c r="B88" i="5" s="1"/>
  <c r="H88" i="5" a="1"/>
  <c r="H88" i="5" s="1"/>
  <c r="I88" i="5" a="1"/>
  <c r="I88" i="5" s="1"/>
  <c r="J88" i="5" a="1"/>
  <c r="J88" i="5" s="1"/>
  <c r="S88" i="5"/>
  <c r="B87" i="5" a="1"/>
  <c r="B87" i="5" s="1"/>
  <c r="H87" i="5" a="1"/>
  <c r="H87" i="5" s="1"/>
  <c r="I87" i="5" a="1"/>
  <c r="I87" i="5" s="1"/>
  <c r="J87" i="5" a="1"/>
  <c r="J87" i="5" s="1"/>
  <c r="S87" i="5"/>
  <c r="B66" i="5" a="1"/>
  <c r="B66" i="5" s="1"/>
  <c r="H66" i="5" a="1"/>
  <c r="H66" i="5" s="1"/>
  <c r="I66" i="5" a="1"/>
  <c r="I66" i="5" s="1"/>
  <c r="J66" i="5" a="1"/>
  <c r="J66" i="5" s="1"/>
  <c r="S66" i="5"/>
  <c r="B56" i="5" a="1"/>
  <c r="B56" i="5" s="1"/>
  <c r="H56" i="5" a="1"/>
  <c r="H56" i="5" s="1"/>
  <c r="I56" i="5" a="1"/>
  <c r="I56" i="5" s="1"/>
  <c r="J56" i="5" a="1"/>
  <c r="J56" i="5" s="1"/>
  <c r="S56" i="5"/>
  <c r="B15" i="5" a="1"/>
  <c r="B15" i="5" s="1"/>
  <c r="H15" i="5" a="1"/>
  <c r="H15" i="5" s="1"/>
  <c r="I15" i="5" a="1"/>
  <c r="I15" i="5" s="1"/>
  <c r="J15" i="5" a="1"/>
  <c r="J15" i="5" s="1"/>
  <c r="S15" i="5"/>
  <c r="B45" i="5" a="1"/>
  <c r="B45" i="5" s="1"/>
  <c r="H45" i="5" a="1"/>
  <c r="H45" i="5" s="1"/>
  <c r="I45" i="5" a="1"/>
  <c r="I45" i="5" s="1"/>
  <c r="S45" i="5"/>
  <c r="B14" i="5" a="1"/>
  <c r="B14" i="5" s="1"/>
  <c r="H14" i="5" a="1"/>
  <c r="H14" i="5" s="1"/>
  <c r="I14" i="5" a="1"/>
  <c r="I14" i="5" s="1"/>
  <c r="J14" i="5" a="1"/>
  <c r="J14" i="5" s="1"/>
  <c r="S14" i="5"/>
  <c r="B13" i="5" a="1"/>
  <c r="B13" i="5" s="1"/>
  <c r="H13" i="5" a="1"/>
  <c r="H13" i="5" s="1"/>
  <c r="I13" i="5" a="1"/>
  <c r="I13" i="5" s="1"/>
  <c r="J13" i="5" a="1"/>
  <c r="J13" i="5" s="1"/>
  <c r="S13" i="5"/>
  <c r="B54" i="5" a="1"/>
  <c r="B54" i="5" s="1"/>
  <c r="H54" i="5" a="1"/>
  <c r="H54" i="5" s="1"/>
  <c r="I54" i="5" a="1"/>
  <c r="I54" i="5" s="1"/>
  <c r="J54" i="5" a="1"/>
  <c r="J54" i="5" s="1"/>
  <c r="S54" i="5"/>
  <c r="B34" i="5" a="1"/>
  <c r="B34" i="5" s="1"/>
  <c r="H34" i="5" a="1"/>
  <c r="H34" i="5" s="1"/>
  <c r="I34" i="5" a="1"/>
  <c r="I34" i="5" s="1"/>
  <c r="J34" i="5" a="1"/>
  <c r="J34" i="5" s="1"/>
  <c r="S34" i="5"/>
  <c r="B32" i="5" a="1"/>
  <c r="B32" i="5" s="1"/>
  <c r="H32" i="5" a="1"/>
  <c r="H32" i="5" s="1"/>
  <c r="I32" i="5" a="1"/>
  <c r="I32" i="5" s="1"/>
  <c r="J32" i="5" a="1"/>
  <c r="J32" i="5" s="1"/>
  <c r="S32" i="5"/>
  <c r="B6" i="5" a="1"/>
  <c r="B6" i="5" s="1"/>
  <c r="H6" i="5" a="1"/>
  <c r="H6" i="5" s="1"/>
  <c r="I6" i="5" a="1"/>
  <c r="I6" i="5" s="1"/>
  <c r="J6" i="5" a="1"/>
  <c r="J6" i="5" s="1"/>
  <c r="S6" i="5"/>
  <c r="B17" i="5" a="1"/>
  <c r="B17" i="5" s="1"/>
  <c r="H17" i="5" a="1"/>
  <c r="H17" i="5" s="1"/>
  <c r="I17" i="5" a="1"/>
  <c r="I17" i="5" s="1"/>
  <c r="J17" i="5" a="1"/>
  <c r="J17" i="5" s="1"/>
  <c r="S17" i="5"/>
  <c r="B58" i="5" a="1"/>
  <c r="B58" i="5" s="1"/>
  <c r="H58" i="5" a="1"/>
  <c r="H58" i="5" s="1"/>
  <c r="I58" i="5" a="1"/>
  <c r="I58" i="5" s="1"/>
  <c r="J58" i="5" a="1"/>
  <c r="J58" i="5" s="1"/>
  <c r="S58" i="5"/>
  <c r="U73" i="5" l="1"/>
  <c r="U78" i="5"/>
  <c r="U63" i="5"/>
  <c r="U32" i="5"/>
  <c r="U84" i="5"/>
  <c r="U45" i="5"/>
  <c r="U64" i="5"/>
  <c r="U72" i="5"/>
  <c r="U88" i="5"/>
  <c r="U56" i="5"/>
  <c r="U41" i="5"/>
  <c r="U24" i="5"/>
  <c r="U62" i="5"/>
  <c r="U75" i="5"/>
  <c r="U65" i="5"/>
  <c r="U54" i="5"/>
  <c r="U52" i="5"/>
  <c r="U14" i="5"/>
  <c r="U87" i="5"/>
  <c r="U28" i="5"/>
  <c r="U49" i="5"/>
  <c r="U33" i="5"/>
  <c r="U58" i="5"/>
  <c r="U34" i="5"/>
  <c r="U15" i="5"/>
  <c r="U83" i="5"/>
  <c r="U19" i="5"/>
  <c r="U47" i="5"/>
  <c r="U94" i="5"/>
  <c r="U25" i="5"/>
  <c r="U17" i="5"/>
  <c r="U89" i="5"/>
  <c r="U5" i="5"/>
  <c r="U26" i="5"/>
  <c r="U30" i="5"/>
  <c r="U74" i="5"/>
  <c r="U6" i="5"/>
  <c r="U90" i="5"/>
  <c r="U13" i="5"/>
  <c r="U66" i="5"/>
  <c r="U48" i="5"/>
  <c r="M30" i="5"/>
  <c r="M62" i="5"/>
  <c r="M6" i="5"/>
  <c r="M19" i="5"/>
  <c r="M75" i="5"/>
  <c r="M74" i="5"/>
  <c r="M72" i="5"/>
  <c r="M49" i="5"/>
  <c r="M48" i="5"/>
  <c r="M94" i="5"/>
  <c r="M63" i="5"/>
  <c r="M65" i="5"/>
  <c r="M24" i="5"/>
  <c r="M47" i="5"/>
  <c r="M78" i="5"/>
  <c r="M52" i="5"/>
  <c r="M79" i="5"/>
  <c r="M41" i="5"/>
  <c r="M73" i="5"/>
  <c r="M33" i="5"/>
  <c r="M26" i="5"/>
  <c r="M64" i="5"/>
  <c r="M28" i="5"/>
  <c r="M86" i="5"/>
  <c r="M25" i="5"/>
  <c r="M5" i="5"/>
  <c r="M69" i="5"/>
  <c r="M83" i="5"/>
  <c r="M84" i="5"/>
  <c r="M90" i="5"/>
  <c r="M89" i="5"/>
  <c r="M88" i="5"/>
  <c r="M87" i="5"/>
  <c r="M66" i="5"/>
  <c r="M56" i="5"/>
  <c r="M15" i="5"/>
  <c r="M45" i="5"/>
  <c r="M14" i="5"/>
  <c r="M13" i="5"/>
  <c r="M54" i="5"/>
  <c r="M34" i="5"/>
  <c r="M32" i="5"/>
  <c r="M17" i="5"/>
  <c r="M58" i="5"/>
  <c r="H57" i="5" a="1"/>
  <c r="H57" i="5" s="1"/>
  <c r="R82" i="5"/>
  <c r="R57" i="5"/>
  <c r="R85" i="5"/>
  <c r="R7" i="5"/>
  <c r="R93" i="5"/>
  <c r="R2" i="5"/>
  <c r="R67" i="5"/>
  <c r="R3" i="5"/>
  <c r="R68" i="5"/>
  <c r="R81" i="5"/>
  <c r="R23" i="5"/>
  <c r="R70" i="5"/>
  <c r="S82" i="5"/>
  <c r="S57" i="5"/>
  <c r="S85" i="5"/>
  <c r="S7" i="5"/>
  <c r="S93" i="5"/>
  <c r="S2" i="5"/>
  <c r="S67" i="5"/>
  <c r="S3" i="5"/>
  <c r="S68" i="5"/>
  <c r="S81" i="5"/>
  <c r="S23" i="5"/>
  <c r="S70" i="5"/>
  <c r="R91" i="5"/>
  <c r="R8" i="5"/>
  <c r="R20" i="5"/>
  <c r="R42" i="5"/>
  <c r="R92" i="5"/>
  <c r="B20" i="5" a="1"/>
  <c r="B20" i="5" s="1"/>
  <c r="H20" i="5" a="1"/>
  <c r="H20" i="5" s="1"/>
  <c r="I20" i="5" a="1"/>
  <c r="I20" i="5" s="1"/>
  <c r="J20" i="5" a="1"/>
  <c r="J20" i="5" s="1"/>
  <c r="S20" i="5"/>
  <c r="B92" i="5" a="1"/>
  <c r="B92" i="5" s="1"/>
  <c r="H92" i="5" a="1"/>
  <c r="H92" i="5" s="1"/>
  <c r="I92" i="5" a="1"/>
  <c r="I92" i="5" s="1"/>
  <c r="J92" i="5" a="1"/>
  <c r="J92" i="5" s="1"/>
  <c r="S92" i="5"/>
  <c r="B91" i="5" a="1"/>
  <c r="B91" i="5" s="1"/>
  <c r="H91" i="5" a="1"/>
  <c r="H91" i="5" s="1"/>
  <c r="I91" i="5" a="1"/>
  <c r="I91" i="5" s="1"/>
  <c r="J91" i="5" a="1"/>
  <c r="J91" i="5" s="1"/>
  <c r="S91" i="5"/>
  <c r="B23" i="5" a="1"/>
  <c r="B23" i="5" s="1"/>
  <c r="H23" i="5" a="1"/>
  <c r="H23" i="5" s="1"/>
  <c r="I23" i="5" a="1"/>
  <c r="I23" i="5" s="1"/>
  <c r="J23" i="5" a="1"/>
  <c r="J23" i="5" s="1"/>
  <c r="B3" i="5" a="1"/>
  <c r="B3" i="5" s="1"/>
  <c r="H3" i="5" a="1"/>
  <c r="H3" i="5" s="1"/>
  <c r="I3" i="5" a="1"/>
  <c r="I3" i="5" s="1"/>
  <c r="J3" i="5" a="1"/>
  <c r="J3" i="5" s="1"/>
  <c r="B2" i="5" a="1"/>
  <c r="B2" i="5" s="1"/>
  <c r="H2" i="5" a="1"/>
  <c r="H2" i="5" s="1"/>
  <c r="I2" i="5" a="1"/>
  <c r="I2" i="5" s="1"/>
  <c r="J2" i="5" a="1"/>
  <c r="J2" i="5" s="1"/>
  <c r="B93" i="5" a="1"/>
  <c r="B93" i="5" s="1"/>
  <c r="H93" i="5" a="1"/>
  <c r="H93" i="5" s="1"/>
  <c r="I93" i="5" a="1"/>
  <c r="I93" i="5" s="1"/>
  <c r="J93" i="5" a="1"/>
  <c r="J93" i="5" s="1"/>
  <c r="B85" i="5" a="1"/>
  <c r="B85" i="5" s="1"/>
  <c r="H85" i="5" a="1"/>
  <c r="H85" i="5" s="1"/>
  <c r="I85" i="5" a="1"/>
  <c r="I85" i="5" s="1"/>
  <c r="J85" i="5" a="1"/>
  <c r="J85" i="5" s="1"/>
  <c r="B57" i="5" a="1"/>
  <c r="B57" i="5" s="1"/>
  <c r="I57" i="5" a="1"/>
  <c r="I57" i="5" s="1"/>
  <c r="J57" i="5" a="1"/>
  <c r="J57" i="5" s="1"/>
  <c r="B70" i="5" a="1"/>
  <c r="B70" i="5" s="1"/>
  <c r="H70" i="5" a="1"/>
  <c r="H70" i="5" s="1"/>
  <c r="I70" i="5" a="1"/>
  <c r="I70" i="5" s="1"/>
  <c r="J70" i="5" a="1"/>
  <c r="J70" i="5" s="1"/>
  <c r="B42" i="5" a="1"/>
  <c r="B42" i="5" s="1"/>
  <c r="H42" i="5" a="1"/>
  <c r="H42" i="5" s="1"/>
  <c r="I42" i="5" a="1"/>
  <c r="I42" i="5" s="1"/>
  <c r="J42" i="5" a="1"/>
  <c r="J42" i="5" s="1"/>
  <c r="S42" i="5"/>
  <c r="S8" i="5"/>
  <c r="B82" i="5" a="1"/>
  <c r="B82" i="5" s="1"/>
  <c r="H82" i="5" a="1"/>
  <c r="H82" i="5" s="1"/>
  <c r="I82" i="5" a="1"/>
  <c r="I82" i="5" s="1"/>
  <c r="J82" i="5" a="1"/>
  <c r="J82" i="5" s="1"/>
  <c r="B81" i="5" a="1"/>
  <c r="B81" i="5" s="1"/>
  <c r="H81" i="5" a="1"/>
  <c r="H81" i="5" s="1"/>
  <c r="I81" i="5" a="1"/>
  <c r="I81" i="5" s="1"/>
  <c r="J81" i="5" a="1"/>
  <c r="J81" i="5" s="1"/>
  <c r="B7" i="5" a="1"/>
  <c r="B7" i="5" s="1"/>
  <c r="H7" i="5" a="1"/>
  <c r="H7" i="5" s="1"/>
  <c r="I7" i="5" a="1"/>
  <c r="I7" i="5" s="1"/>
  <c r="J7" i="5" a="1"/>
  <c r="J7" i="5" s="1"/>
  <c r="B8" i="5" a="1"/>
  <c r="B8" i="5" s="1"/>
  <c r="H8" i="5" a="1"/>
  <c r="H8" i="5" s="1"/>
  <c r="I8" i="5" a="1"/>
  <c r="I8" i="5" s="1"/>
  <c r="J8" i="5" a="1"/>
  <c r="J8" i="5" s="1"/>
  <c r="B68" i="5" a="1"/>
  <c r="B68" i="5" s="1"/>
  <c r="H68" i="5" a="1"/>
  <c r="H68" i="5" s="1"/>
  <c r="I68" i="5" a="1"/>
  <c r="I68" i="5" s="1"/>
  <c r="J68" i="5" a="1"/>
  <c r="J68" i="5" s="1"/>
  <c r="J67" i="5" a="1"/>
  <c r="J67" i="5" s="1"/>
  <c r="I67" i="5" a="1"/>
  <c r="I67" i="5" s="1"/>
  <c r="R77" i="5"/>
  <c r="J77" i="5" a="1"/>
  <c r="J77" i="5" s="1"/>
  <c r="I77" i="5" a="1"/>
  <c r="I77" i="5" s="1"/>
  <c r="B77" i="5" a="1"/>
  <c r="B77" i="5" s="1"/>
  <c r="B67" i="5" a="1"/>
  <c r="B67" i="5" s="1"/>
  <c r="S77" i="5"/>
  <c r="H77" i="5" a="1"/>
  <c r="H77" i="5" s="1"/>
  <c r="H67" i="5" a="1"/>
  <c r="H67" i="5" s="1"/>
  <c r="U85" i="5" l="1"/>
  <c r="U92" i="5"/>
  <c r="U67" i="5"/>
  <c r="U81" i="5"/>
  <c r="U42" i="5"/>
  <c r="U91" i="5"/>
  <c r="U70" i="5"/>
  <c r="U7" i="5"/>
  <c r="U8" i="5"/>
  <c r="U77" i="5"/>
  <c r="U93" i="5"/>
  <c r="U3" i="5"/>
  <c r="U2" i="5"/>
  <c r="U23" i="5"/>
  <c r="U57" i="5"/>
  <c r="U68" i="5"/>
  <c r="U82" i="5"/>
  <c r="U20" i="5"/>
  <c r="M8" i="5"/>
  <c r="M81" i="5"/>
  <c r="M20" i="5"/>
  <c r="M92" i="5"/>
  <c r="M91" i="5"/>
  <c r="M23" i="5"/>
  <c r="M3" i="5"/>
  <c r="M2" i="5"/>
  <c r="M93" i="5"/>
  <c r="M85" i="5"/>
  <c r="M57" i="5"/>
  <c r="M70" i="5"/>
  <c r="M42" i="5"/>
  <c r="M82" i="5"/>
  <c r="M7" i="5"/>
  <c r="M68" i="5"/>
  <c r="M77" i="5"/>
  <c r="M67"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futureMetadata>
  <cellMetadata count="1">
    <bk>
      <rc t="1" v="0"/>
    </bk>
  </cellMetadata>
  <valueMetadata count="9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valueMetadata>
</metadata>
</file>

<file path=xl/sharedStrings.xml><?xml version="1.0" encoding="utf-8"?>
<sst xmlns="http://schemas.openxmlformats.org/spreadsheetml/2006/main" count="592" uniqueCount="93">
  <si>
    <t>DataField</t>
  </si>
  <si>
    <t>Ticker</t>
  </si>
  <si>
    <t>Type</t>
  </si>
  <si>
    <t>Analysis</t>
  </si>
  <si>
    <t>Category</t>
  </si>
  <si>
    <t>500</t>
  </si>
  <si>
    <t>FY</t>
  </si>
  <si>
    <t>Market
Price</t>
  </si>
  <si>
    <t>52 Week
Low</t>
  </si>
  <si>
    <t>52 Week
High</t>
  </si>
  <si>
    <t>DivInc</t>
  </si>
  <si>
    <t>FwdDiv</t>
  </si>
  <si>
    <t>DivYield</t>
  </si>
  <si>
    <t>DivGro
10Y</t>
  </si>
  <si>
    <t>DivGro
Last</t>
  </si>
  <si>
    <t>DYT</t>
  </si>
  <si>
    <t>DVT</t>
  </si>
  <si>
    <t>Mstar
Price</t>
  </si>
  <si>
    <t>Rating</t>
  </si>
  <si>
    <t>Own</t>
  </si>
  <si>
    <t>DivGro</t>
  </si>
  <si>
    <t>Yes</t>
  </si>
  <si>
    <t>Silicon-Analog</t>
  </si>
  <si>
    <t>Tech-Kong</t>
  </si>
  <si>
    <t>A&amp;D</t>
  </si>
  <si>
    <t>N/A</t>
  </si>
  <si>
    <t>Logistics</t>
  </si>
  <si>
    <t>No</t>
  </si>
  <si>
    <t>Asset Mgt</t>
  </si>
  <si>
    <t>Retail-Homes</t>
  </si>
  <si>
    <t>Mar</t>
  </si>
  <si>
    <t>Dec</t>
  </si>
  <si>
    <t>Jul</t>
  </si>
  <si>
    <t>Oct</t>
  </si>
  <si>
    <t>Feb</t>
  </si>
  <si>
    <t>Jun</t>
  </si>
  <si>
    <t>Nov</t>
  </si>
  <si>
    <t>May</t>
  </si>
  <si>
    <t>Apr</t>
  </si>
  <si>
    <t>Jan</t>
  </si>
  <si>
    <t>Sep</t>
  </si>
  <si>
    <t>Silicon</t>
  </si>
  <si>
    <t>Alcohol</t>
  </si>
  <si>
    <t>CAGR
Record</t>
  </si>
  <si>
    <t>Heavy Machine</t>
  </si>
  <si>
    <t>Aug</t>
  </si>
  <si>
    <t>Food</t>
  </si>
  <si>
    <t>O&amp;G</t>
  </si>
  <si>
    <t>Tobacco</t>
  </si>
  <si>
    <t>Railroad</t>
  </si>
  <si>
    <t>Waste</t>
  </si>
  <si>
    <t>Silicon-Eqmnt</t>
  </si>
  <si>
    <t>Food-Snack&amp;Bev</t>
  </si>
  <si>
    <t>Food-Bev</t>
  </si>
  <si>
    <t>Tech-Products</t>
  </si>
  <si>
    <t>Utl-Electric</t>
  </si>
  <si>
    <t>O&amp;G-ETF</t>
  </si>
  <si>
    <t>Food-Protein</t>
  </si>
  <si>
    <t>Food-Spices</t>
  </si>
  <si>
    <t>Home-Products</t>
  </si>
  <si>
    <t>Med-Drugs</t>
  </si>
  <si>
    <t>Med-Products</t>
  </si>
  <si>
    <t>Med-Pharm</t>
  </si>
  <si>
    <t>Retail-REIT</t>
  </si>
  <si>
    <t>Retail-Specialty</t>
  </si>
  <si>
    <t>Retail-Tech</t>
  </si>
  <si>
    <t>Tower-REIT</t>
  </si>
  <si>
    <t>Retail-Tools</t>
  </si>
  <si>
    <t>Utl-Int&amp;Media</t>
  </si>
  <si>
    <t>Retail-Discount</t>
  </si>
  <si>
    <t>Utl-Int&amp;Cellular</t>
  </si>
  <si>
    <t>Med-Eqmnt</t>
  </si>
  <si>
    <t>Med-Pharma</t>
  </si>
  <si>
    <t>DYPrice</t>
  </si>
  <si>
    <t>DVPrice</t>
  </si>
  <si>
    <t>Payment</t>
  </si>
  <si>
    <t>Ind-Chemicals</t>
  </si>
  <si>
    <t>Ind-Pumps</t>
  </si>
  <si>
    <t>Med-Distribution</t>
  </si>
  <si>
    <t>Med-Plans&amp;Retail</t>
  </si>
  <si>
    <t>Food-Snack</t>
  </si>
  <si>
    <t>Software</t>
  </si>
  <si>
    <t>Ind-Machine&amp;Tool</t>
  </si>
  <si>
    <t>Staffing</t>
  </si>
  <si>
    <t>Food-Resturaunts</t>
  </si>
  <si>
    <t>Ind-Products</t>
  </si>
  <si>
    <t>Athletic Wear</t>
  </si>
  <si>
    <t>Capital Markets</t>
  </si>
  <si>
    <t>Ind-Tools</t>
  </si>
  <si>
    <t>Fin Data</t>
  </si>
  <si>
    <t>Payroll</t>
  </si>
  <si>
    <t>Lumbar</t>
  </si>
  <si>
    <t>Med-Healthcare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</si>
</sst>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0.0%"/>
  </numFmts>
  <fonts count="3" x14ac:knownFonts="1">
    <font>
      <sz val="11"/>
      <color theme="1"/>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B05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7">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14" fontId="0" fillId="0" borderId="0" xfId="0" applyNumberFormat="1" applyAlignment="1">
      <alignment horizontal="center" vertical="center"/>
    </xf>
    <xf numFmtId="44" fontId="0" fillId="0" borderId="0" xfId="2" applyFont="1"/>
    <xf numFmtId="0" fontId="0" fillId="2" borderId="0" xfId="0" applyFill="1" applyAlignment="1">
      <alignment horizontal="left"/>
    </xf>
    <xf numFmtId="0" fontId="0" fillId="2" borderId="0" xfId="0" applyFill="1" applyAlignment="1">
      <alignment horizontal="left" wrapText="1"/>
    </xf>
    <xf numFmtId="0" fontId="0" fillId="4" borderId="0" xfId="0" applyFill="1" applyAlignment="1">
      <alignment horizontal="left" wrapText="1"/>
    </xf>
    <xf numFmtId="0" fontId="0" fillId="3" borderId="0" xfId="0" applyFill="1" applyAlignment="1">
      <alignment horizontal="left" wrapText="1"/>
    </xf>
    <xf numFmtId="0" fontId="0" fillId="5" borderId="0" xfId="0" applyFill="1" applyAlignment="1">
      <alignment horizontal="left" wrapText="1"/>
    </xf>
    <xf numFmtId="164" fontId="0" fillId="0" borderId="0" xfId="1" applyNumberFormat="1" applyFont="1" applyAlignment="1">
      <alignment horizontal="center" vertical="center"/>
    </xf>
    <xf numFmtId="44" fontId="0" fillId="0" borderId="0" xfId="2" applyFont="1" applyAlignment="1">
      <alignment horizontal="center" vertical="center"/>
    </xf>
    <xf numFmtId="0" fontId="0" fillId="5" borderId="0" xfId="0" applyFill="1" applyAlignment="1">
      <alignment horizontal="left"/>
    </xf>
    <xf numFmtId="0" fontId="0" fillId="0" borderId="0" xfId="0" applyAlignment="1">
      <alignment horizontal="center"/>
    </xf>
    <xf numFmtId="9" fontId="0" fillId="0" borderId="0" xfId="1" applyFont="1" applyAlignment="1">
      <alignment horizontal="center"/>
    </xf>
    <xf numFmtId="1" fontId="0" fillId="0" borderId="0" xfId="1" applyNumberFormat="1" applyFont="1" applyAlignment="1">
      <alignment horizontal="center" vertical="center"/>
    </xf>
    <xf numFmtId="165" fontId="0" fillId="0" borderId="0" xfId="1" applyNumberFormat="1" applyFont="1" applyAlignment="1">
      <alignment horizontal="center" vertical="center"/>
    </xf>
  </cellXfs>
  <cellStyles count="3">
    <cellStyle name="Currency" xfId="2" builtinId="4"/>
    <cellStyle name="Normal" xfId="0" builtinId="0"/>
    <cellStyle name="Percent" xfId="1" builtinId="5"/>
  </cellStyles>
  <dxfs count="25">
    <dxf>
      <font>
        <b/>
        <i val="0"/>
        <color theme="1"/>
      </font>
      <fill>
        <patternFill>
          <bgColor rgb="FF92D050"/>
        </patternFill>
      </fill>
    </dxf>
    <dxf>
      <font>
        <strike val="0"/>
      </font>
      <fill>
        <patternFill>
          <bgColor rgb="FFFFFF00"/>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10/relationships/person" Target="persons/perso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01">
  <rv s="0">
    <v>https://www.bing.com/financeapi/forcetrigger?t=a1tppr&amp;q=XNYS%3aGD&amp;form=skydnc</v>
    <v>Learn more on Bing</v>
  </rv>
  <rv s="1">
    <v>en-US</v>
    <v>a1tppr</v>
    <v>268435456</v>
    <v>1</v>
    <v>Powered by Refinitiv</v>
    <v>0</v>
    <v>GENERAL DYNAMICS CORPORATION (XNYS:GD)</v>
    <v>2</v>
    <v>3</v>
    <v>Finance</v>
    <v>4</v>
    <v>256.86</v>
    <v>202.35</v>
    <v>0.82369999999999999</v>
    <v>-0.15</v>
    <v>-6.9419999999999996E-4</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106500</v>
    <v>New York Stock Exchange</v>
    <v>XNYS</v>
    <v>XNYS</v>
    <v>11011 Sunset Hills Rd, RESTON, VA, 20190 US</v>
    <v>217.1</v>
    <v>Aerospace &amp; Defense</v>
    <v>Stock</v>
    <v>45128.60470429375</v>
    <v>0</v>
    <v>214.79</v>
    <v>59237286108</v>
    <v>GENERAL DYNAMICS CORPORATION</v>
    <v>GENERAL DYNAMICS CORPORATION</v>
    <v>216.76499999999999</v>
    <v>17.679200000000002</v>
    <v>216.08</v>
    <v>215.93</v>
    <v>274335600</v>
    <v>GD</v>
    <v>GENERAL DYNAMICS CORPORATION (XNYS:GD)</v>
    <v>196964</v>
    <v>1036339</v>
    <v>1952</v>
  </rv>
  <rv s="2">
    <v>1</v>
  </rv>
  <rv s="0">
    <v>https://www.bing.com/financeapi/forcetrigger?t=a1wzw7&amp;q=XNYS%3aLMT&amp;form=skydnc</v>
    <v>Learn more on Bing</v>
  </rv>
  <rv s="1">
    <v>en-US</v>
    <v>a1wzw7</v>
    <v>268435456</v>
    <v>1</v>
    <v>Powered by Refinitiv</v>
    <v>0</v>
    <v>LOCKHEED MARTIN CORPORATION (XNYS:LMT)</v>
    <v>2</v>
    <v>3</v>
    <v>Finance</v>
    <v>4</v>
    <v>508.1</v>
    <v>381.55</v>
    <v>0.65139999999999998</v>
    <v>-1.25</v>
    <v>-2.7409999999999999E-3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456.935</v>
    <v>Aerospace &amp; Defense</v>
    <v>Stock</v>
    <v>45128.604746110941</v>
    <v>3</v>
    <v>453.35</v>
    <v>114522892940</v>
    <v>LOCKHEED MARTIN CORPORATION</v>
    <v>LOCKHEED MARTIN CORPORATION</v>
    <v>455.23</v>
    <v>16.666799999999999</v>
    <v>456.01</v>
    <v>454.76</v>
    <v>251831500</v>
    <v>LMT</v>
    <v>LOCKHEED MARTIN CORPORATION (XNYS:LMT)</v>
    <v>187141</v>
    <v>1058890</v>
    <v>1994</v>
  </rv>
  <rv s="2">
    <v>4</v>
  </rv>
  <rv s="0">
    <v>https://www.bing.com/financeapi/forcetrigger?t=a1yngh&amp;q=XNYS%3aNOC&amp;form=skydnc</v>
    <v>Learn more on Bing</v>
  </rv>
  <rv s="1">
    <v>en-US</v>
    <v>a1yngh</v>
    <v>268435456</v>
    <v>1</v>
    <v>Powered by Refinitiv</v>
    <v>0</v>
    <v>NORTHROP GRUMMAN CORPORATION (XNYS:NOC)</v>
    <v>2</v>
    <v>3</v>
    <v>Finance</v>
    <v>4</v>
    <v>556.27</v>
    <v>429.1</v>
    <v>0.51100000000000001</v>
    <v>0.47499999999999998</v>
    <v>1.0449999999999999E-3</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other United States government agencies, and international customers. The Defense Systems segment is engaged in the design, development, production, integration, sustainment and modernization of weapon and mission systems for United States military and civilian agency customers, and a range of international customers. The Mission Systems segment is engaged in advanced mission solutions and multifunction systems. The Space Systems segment is engaged in the design, development, integration, production and operation of space, missile defense, launch and strategic missile systems.</v>
    <v>95000</v>
    <v>New York Stock Exchange</v>
    <v>XNYS</v>
    <v>XNYS</v>
    <v>C/O NORTHROP GRUMMAN CORP, 2980 FAIRVIEW PARK DRIVE, FALLS CHURCH, VA, 22042 US</v>
    <v>457.06</v>
    <v>Aerospace &amp; Defense</v>
    <v>Stock</v>
    <v>45128.60476178203</v>
    <v>6</v>
    <v>451.90010000000001</v>
    <v>69070970199</v>
    <v>NORTHROP GRUMMAN CORPORATION</v>
    <v>NORTHROP GRUMMAN CORPORATION</v>
    <v>453.13</v>
    <v>14.705500000000001</v>
    <v>454.36</v>
    <v>454.83499999999998</v>
    <v>151859400</v>
    <v>NOC</v>
    <v>NORTHROP GRUMMAN CORPORATION (XNYS:NOC)</v>
    <v>102048</v>
    <v>654926</v>
    <v>2010</v>
  </rv>
  <rv s="2">
    <v>7</v>
  </rv>
  <rv s="0">
    <v>https://www.bing.com/financeapi/forcetrigger?t=a1odur&amp;q=XNYS%3aBF.A&amp;form=skydnc</v>
    <v>Learn more on Bing</v>
  </rv>
  <rv s="1">
    <v>en-US</v>
    <v>a1odur</v>
    <v>268435456</v>
    <v>1</v>
    <v>Powered by Refinitiv</v>
    <v>0</v>
    <v>BROWN-FORMAN CORPORATION (XNYS:BF.A)</v>
    <v>2</v>
    <v>3</v>
    <v>Finance</v>
    <v>4</v>
    <v>76.599999999999994</v>
    <v>61.47</v>
    <v>0.70220000000000005</v>
    <v>-0.34</v>
    <v>-4.8419999999999999E-3</v>
    <v>USD</v>
    <v>Brown-Forman Corporation is engaged in producing, marketing, and distributing fine spirits and wines. The Company’s portfolio of brands is sold in more than 170 countries globally. The Company manufactures, distills, bottles, imports, exports, markets, and sells a range of beverage alcohol products. Its brands include Jack Daniel's Tennessee Whiskey, Jack Daniel's Tennessee RTDs, Jack Daniel's Tennessee Honey, Jack Daniel's Tennessee Fire, Jack Daniel's Tennessee Apple, Gentleman Jack, Jack Daniel's Single Barrel, Woodford Reserve, Old Forester, Coopers’ Craft, The GlenDronach, Benriach, Glenglassaugh, Slane, Herradura, el Jimador, New Mix, Korbel, Sonoma-Cutrer, Finlandia, Chambord, Fords Gin, and Gin Mare. The Company also owns Diplomatico Rum brand, which consist of three ranges of complex rums, including the Traditional Range, Prestige Range, and Distillery Collection. It has an aging, bottling, and shipping production facility located in Panama.</v>
    <v>5600</v>
    <v>New York Stock Exchange</v>
    <v>XNYS</v>
    <v>XNYS</v>
    <v>850 DIXIE HWY, LOUISVILLE, KY, 40210 US</v>
    <v>70.41</v>
    <v>Beverages</v>
    <v>Stock</v>
    <v>45128.604560624997</v>
    <v>9</v>
    <v>69.88</v>
    <v>33233020000</v>
    <v>BROWN-FORMAN CORPORATION</v>
    <v>BROWN-FORMAN CORPORATION</v>
    <v>70.41</v>
    <v>0</v>
    <v>70.22</v>
    <v>69.88</v>
    <v>479364500</v>
    <v>BF.A</v>
    <v>BROWN-FORMAN CORPORATION (XNYS:BF.A)</v>
    <v>10093</v>
    <v>116749</v>
    <v>1933</v>
  </rv>
  <rv s="2">
    <v>10</v>
  </rv>
  <rv s="0">
    <v>https://www.bing.com/financeapi/forcetrigger?t=a1qwoc&amp;q=XNYS%3aDEO&amp;form=skydnc</v>
    <v>Learn more on Bing</v>
  </rv>
  <rv s="1">
    <v>en-US</v>
    <v>a1qwoc</v>
    <v>268435456</v>
    <v>1</v>
    <v>Powered by Refinitiv</v>
    <v>0</v>
    <v>DIAGEO PLC (XNYS:DEO)</v>
    <v>2</v>
    <v>3</v>
    <v>Finance</v>
    <v>4</v>
    <v>194.04060000000001</v>
    <v>160.09</v>
    <v>0.67430000000000001</v>
    <v>1.24</v>
    <v>7.0439999999999999E-3</v>
    <v>USD</v>
    <v>Diageo plc is a United Kingdom-based international manufacturer and distributor of drinks. The Company is engaged in beverage alcohol with a collection of brands across spirits and beer. The Company has a portfolio of approximately 200 brands and sales in 180 countries. The Company’s segments include North America, Europe, Asia Pacific, Africa, Latin America and Caribbean, and Supply Chain and Procurement (SC&amp;P). Supply Chain and Procurement (SC&amp;P) segment manufactures products and includes production sites in the United Kingdom, Ireland, Italy, Guatemala and Mexico, as well as comprises the global procurement function. The Company’s principal products include scotch whisky, other whisk(e)y, vodka, tequila, gin, rum, liqueurs, beer, wine, and no and low alcohol. The Company’s brands include Johnnie Walker, Tanqueray, Smirnoff, Guinness, Baileys among other.</v>
    <v>28558</v>
    <v>New York Stock Exchange</v>
    <v>XNYS</v>
    <v>XNYS</v>
    <v>16 Great Marlborough Street, LONDON, UNITED KINGDOM-NA, W1F 7HS GB</v>
    <v>177.28</v>
    <v>Beverages</v>
    <v>Stock</v>
    <v>45128.60471259219</v>
    <v>12</v>
    <v>176.24</v>
    <v>98836730000</v>
    <v>DIAGEO PLC</v>
    <v>DIAGEO PLC</v>
    <v>176.48</v>
    <v>23.295100000000001</v>
    <v>176.04</v>
    <v>177.28</v>
    <v>561756000</v>
    <v>DEO</v>
    <v>DIAGEO PLC (XNYS:DEO)</v>
    <v>74586</v>
    <v>415245</v>
    <v>1886</v>
  </rv>
  <rv s="2">
    <v>13</v>
  </rv>
  <rv s="0">
    <v>https://www.bing.com/financeapi/forcetrigger?t=a1om4c&amp;q=XNYS%3aBLK&amp;form=skydnc</v>
    <v>Learn more on Bing</v>
  </rv>
  <rv s="1">
    <v>en-US</v>
    <v>a1om4c</v>
    <v>268435456</v>
    <v>1</v>
    <v>Powered by Refinitiv</v>
    <v>0</v>
    <v>BLACKROCK, INC. (XNYS:BLK)</v>
    <v>2</v>
    <v>3</v>
    <v>Finance</v>
    <v>4</v>
    <v>785.65</v>
    <v>503.12360000000001</v>
    <v>1.2896000000000001</v>
    <v>3.69</v>
    <v>4.914E-3</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19500</v>
    <v>New York Stock Exchange</v>
    <v>XNYS</v>
    <v>XNYS</v>
    <v>50 Hudson Yards, NEW YORK, NY, 10001 US</v>
    <v>755.95</v>
    <v>Investment Banking &amp; Investment Services</v>
    <v>Stock</v>
    <v>45128.604772603903</v>
    <v>15</v>
    <v>749.745</v>
    <v>112732758000</v>
    <v>BLACKROCK, INC.</v>
    <v>BLACKROCK, INC.</v>
    <v>753.93</v>
    <v>23.285599999999999</v>
    <v>750.88</v>
    <v>754.57</v>
    <v>149400000</v>
    <v>BLK</v>
    <v>BLACKROCK, INC. (XNYS:BLK)</v>
    <v>107241</v>
    <v>649687</v>
    <v>2006</v>
  </rv>
  <rv s="2">
    <v>16</v>
  </rv>
  <rv s="0">
    <v>http://en.wikipedia.org/wiki/Public_domain</v>
    <v>Public domain</v>
  </rv>
  <rv s="0">
    <v>http://it.wikipedia.org/wiki/T._Rowe_Price</v>
    <v>Wikipedia</v>
  </rv>
  <rv s="3">
    <v>18</v>
    <v>19</v>
  </rv>
  <rv s="4">
    <v>9</v>
    <v>https://www.bing.com/th?id=AMMS_4c600be848f66590834841f27e6f786d&amp;qlt=95</v>
    <v>20</v>
    <v>0</v>
    <v>https://www.bing.com/images/search?form=xlimg&amp;q=t.+rowe+price</v>
    <v>Image of T. ROWE PRICE GROUP, INC.</v>
  </rv>
  <rv s="0">
    <v>https://www.bing.com/financeapi/forcetrigger?t=a24i3m&amp;q=XNAS%3aTROW&amp;form=skydnc</v>
    <v>Learn more on Bing</v>
  </rv>
  <rv s="5">
    <v>en-US</v>
    <v>a24i3m</v>
    <v>268435456</v>
    <v>1</v>
    <v>Powered by Refinitiv</v>
    <v>5</v>
    <v>T. ROWE PRICE GROUP, INC. (XNAS:TROW)</v>
    <v>7</v>
    <v>8</v>
    <v>Finance</v>
    <v>4</v>
    <v>134.63999999999999</v>
    <v>93.53</v>
    <v>1.3085</v>
    <v>-0.62</v>
    <v>-5.1559999999999991E-3</v>
    <v>USD</v>
    <v>T. Rowe Price Group, Inc. is an asset management company, which provides global investment management services through its subsidiaries to investors. It provides a range of United States mutual funds, sub advised funds, separately managed accounts, collective investment trusts and other products.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offers retirement income planning software to create a comprehensive suite of retirement income solutions for investors and practitioner tools for financial professionals. It also provides tax-aware income planning software, which provides a personalized income strategy. It serves clients in approximately 55 countries across the world.</v>
    <v>7868</v>
    <v>Nasdaq Stock Market</v>
    <v>XNAS</v>
    <v>XNAS</v>
    <v>P.O. Box 89000, 100 East Pratt Street, BALTIMORE, MD, 21289-0320 US</v>
    <v>121.14</v>
    <v>21</v>
    <v>Investment Banking &amp; Investment Services</v>
    <v>Stock</v>
    <v>45128.604759825779</v>
    <v>22</v>
    <v>119.53</v>
    <v>26865548360</v>
    <v>T. ROWE PRICE GROUP, INC.</v>
    <v>T. ROWE PRICE GROUP, INC.</v>
    <v>121.14</v>
    <v>19.7225</v>
    <v>120.25</v>
    <v>119.63</v>
    <v>224572000</v>
    <v>TROW</v>
    <v>T. ROWE PRICE GROUP, INC. (XNAS:TROW)</v>
    <v>114142</v>
    <v>1339145</v>
    <v>2000</v>
  </rv>
  <rv s="2">
    <v>23</v>
  </rv>
  <rv s="0">
    <v>https://www.bing.com/financeapi/forcetrigger?t=a1yjxm&amp;q=XNYS%3aNKE&amp;form=skydnc</v>
    <v>Learn more on Bing</v>
  </rv>
  <rv s="1">
    <v>en-US</v>
    <v>a1yjxm</v>
    <v>268435456</v>
    <v>1</v>
    <v>Powered by Refinitiv</v>
    <v>0</v>
    <v>NIKE, INC. (XNYS:NKE)</v>
    <v>2</v>
    <v>3</v>
    <v>Finance</v>
    <v>4</v>
    <v>131.31</v>
    <v>82.22</v>
    <v>1.115</v>
    <v>0.30480000000000002</v>
    <v>2.8349999999999998E-3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108.425</v>
    <v>Textiles &amp; Apparel</v>
    <v>Stock</v>
    <v>45128.604746342186</v>
    <v>25</v>
    <v>107.535</v>
    <v>165740901417</v>
    <v>NIKE, INC.</v>
    <v>NIKE, INC.</v>
    <v>107.76</v>
    <v>33.276800000000001</v>
    <v>107.53</v>
    <v>107.8348</v>
    <v>1536989000</v>
    <v>NKE</v>
    <v>NIKE, INC. (XNYS:NKE)</v>
    <v>1665078</v>
    <v>8985015</v>
    <v>1969</v>
  </rv>
  <rv s="2">
    <v>26</v>
  </rv>
  <rv s="0">
    <v>https://www.bing.com/financeapi/forcetrigger?t=a22n4c&amp;q=XNYS%3aSCHW&amp;form=skydnc</v>
    <v>Learn more on Bing</v>
  </rv>
  <rv s="1">
    <v>en-US</v>
    <v>a22n4c</v>
    <v>268435456</v>
    <v>1</v>
    <v>Powered by Refinitiv</v>
    <v>0</v>
    <v>THE CHARLES SCHWAB CORPORATION (XNYS:SCHW)</v>
    <v>2</v>
    <v>3</v>
    <v>Finance</v>
    <v>4</v>
    <v>86.63</v>
    <v>45</v>
    <v>0.90620000000000001</v>
    <v>-1.02</v>
    <v>-1.5013E-2</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 The Company is also engaged in connecting the multifamily wealth community.</v>
    <v>36000</v>
    <v>New York Stock Exchange</v>
    <v>XNYS</v>
    <v>XNYS</v>
    <v>3000 Schwab Way, WESTLAKE, TX, 76262 US</v>
    <v>68.400000000000006</v>
    <v>Investment Banking &amp; Investment Services</v>
    <v>Stock</v>
    <v>45128.604754421096</v>
    <v>28</v>
    <v>66.900000000000006</v>
    <v>123653200000</v>
    <v>THE CHARLES SCHWAB CORPORATION</v>
    <v>THE CHARLES SCHWAB CORPORATION</v>
    <v>68.400000000000006</v>
    <v>19.791799999999999</v>
    <v>67.94</v>
    <v>66.92</v>
    <v>1820036000</v>
    <v>SCHW</v>
    <v>THE CHARLES SCHWAB CORPORATION (XNYS:SCHW)</v>
    <v>2164948</v>
    <v>13920759</v>
    <v>1986</v>
  </rv>
  <rv s="2">
    <v>29</v>
  </rv>
  <rv s="0">
    <v>https://www.bing.com/financeapi/forcetrigger?t=a23d9c&amp;q=XNYS%3aSPGI&amp;form=skydnc</v>
    <v>Learn more on Bing</v>
  </rv>
  <rv s="1">
    <v>en-US</v>
    <v>a23d9c</v>
    <v>268435456</v>
    <v>1</v>
    <v>Powered by Refinitiv</v>
    <v>0</v>
    <v>S&amp;P Global Inc. (XNYS:SPGI)</v>
    <v>2</v>
    <v>3</v>
    <v>Finance</v>
    <v>4</v>
    <v>425.34</v>
    <v>279.32</v>
    <v>1.1315</v>
    <v>0.3</v>
    <v>7.0790000000000002E-4</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425.1</v>
    <v>Professional &amp; Commercial Services</v>
    <v>Stock</v>
    <v>45128.60474524297</v>
    <v>31</v>
    <v>423.86</v>
    <v>136048071999</v>
    <v>S&amp;P Global Inc.</v>
    <v>S&amp;P Global Inc.</v>
    <v>424.06</v>
    <v>49.887799999999999</v>
    <v>423.79</v>
    <v>424.09</v>
    <v>320800000</v>
    <v>SPGI</v>
    <v>S&amp;P Global Inc. (XNYS:SPGI)</v>
    <v>205489</v>
    <v>1177961</v>
    <v>1925</v>
  </rv>
  <rv s="2">
    <v>32</v>
  </rv>
  <rv s="0">
    <v>https://www.bing.com/financeapi/forcetrigger?t=a1xear&amp;q=XNYS%3aMCO&amp;form=skydnc</v>
    <v>Learn more on Bing</v>
  </rv>
  <rv s="1">
    <v>en-US</v>
    <v>a1xear</v>
    <v>268435456</v>
    <v>1</v>
    <v>Powered by Refinitiv</v>
    <v>0</v>
    <v>MOODY'S CORPORATION (XNYS:MCO)</v>
    <v>2</v>
    <v>3</v>
    <v>Finance</v>
    <v>4</v>
    <v>361.38499999999999</v>
    <v>230.16</v>
    <v>1.3036000000000001</v>
    <v>-0.85</v>
    <v>-2.369E-3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14419</v>
    <v>New York Stock Exchange</v>
    <v>XNYS</v>
    <v>XNYS</v>
    <v>7 World Trade Ctr, NEW YORK, NY, 10007-2140 US</v>
    <v>359.55</v>
    <v>Professional &amp; Commercial Services</v>
    <v>Stock</v>
    <v>45128.604755115623</v>
    <v>34</v>
    <v>357.51</v>
    <v>65693000000</v>
    <v>MOODY'S CORPORATION</v>
    <v>MOODY'S CORPORATION</v>
    <v>359.41</v>
    <v>46.396299999999997</v>
    <v>358.85</v>
    <v>358</v>
    <v>183500000</v>
    <v>MCO</v>
    <v>MOODY'S CORPORATION (XNYS:MCO)</v>
    <v>99308</v>
    <v>693238</v>
    <v>2000</v>
  </rv>
  <rv s="2">
    <v>35</v>
  </rv>
  <rv s="0">
    <v>https://www.bing.com/financeapi/forcetrigger?t=a1q7jc&amp;q=XNYS%3aCPB&amp;form=skydnc</v>
    <v>Learn more on Bing</v>
  </rv>
  <rv s="1">
    <v>en-US</v>
    <v>a1q7jc</v>
    <v>268435456</v>
    <v>1</v>
    <v>Powered by Refinitiv</v>
    <v>0</v>
    <v>CAMPBELL SOUP COMPANY (XNYS:CPB)</v>
    <v>2</v>
    <v>3</v>
    <v>Finance</v>
    <v>4</v>
    <v>57.774999999999999</v>
    <v>44.76</v>
    <v>0.31230000000000002</v>
    <v>-0.17</v>
    <v>-3.6520000000000003E-3</v>
    <v>USD</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14700</v>
    <v>New York Stock Exchange</v>
    <v>XNYS</v>
    <v>XNYS</v>
    <v>Campbell Pl, CAMDEN, NJ, 08103 US</v>
    <v>46.48</v>
    <v>Food &amp; Tobacco</v>
    <v>Stock</v>
    <v>45128.604659235934</v>
    <v>37</v>
    <v>46.055</v>
    <v>13825502322</v>
    <v>CAMPBELL SOUP COMPANY</v>
    <v>CAMPBELL SOUP COMPANY</v>
    <v>46.42</v>
    <v>17.834599999999998</v>
    <v>46.55</v>
    <v>46.38</v>
    <v>298091900</v>
    <v>CPB</v>
    <v>CAMPBELL SOUP COMPANY (XNYS:CPB)</v>
    <v>331180</v>
    <v>2420578</v>
    <v>1922</v>
  </rv>
  <rv s="2">
    <v>38</v>
  </rv>
  <rv s="0">
    <v>https://www.bing.com/financeapi/forcetrigger?t=a1t227&amp;q=XNYS%3aFLO&amp;form=skydnc</v>
    <v>Learn more on Bing</v>
  </rv>
  <rv s="1">
    <v>en-US</v>
    <v>a1t227</v>
    <v>268435456</v>
    <v>1</v>
    <v>Powered by Refinitiv</v>
    <v>0</v>
    <v>FLOWERS FOODS, INC. (XNYS:FLO)</v>
    <v>2</v>
    <v>3</v>
    <v>Finance</v>
    <v>4</v>
    <v>30.16</v>
    <v>23.87</v>
    <v>0.4052</v>
    <v>0.06</v>
    <v>2.4299999999999999E-3</v>
    <v>USD</v>
    <v>Flowers Foods, Inc. is a producer of packaged bakery foods in the United States (US). The Company operates bakeries across the country that produces a range of bakery products. Its principal products include bread, buns, rolls, snack cakes, and tortillas and are sold under a range of brand names, including Nature’s Own, Dave’s Killer Bread, Wonder, Canyon Bakehouse, Tastykake, and Mrs. Freshley’s. The Company sells packaged bakery products to wholesale distributors for ultimate sale to a range of food outlets. It sells packaged snack cakes primarily to customers, distributing the product nationwide through multiple channels of distribution, including mass merchandisers, supermarkets, vending outlets, and convenience stores. The Company’s brands and products are sold through various channels throughout the US. These channels include supermarkets, drugstores, mass merchandisers, discount stores, club stores, convenience stores, thrift outlet stores, and foodservice, among others.</v>
    <v>9200</v>
    <v>New York Stock Exchange</v>
    <v>XNYS</v>
    <v>XNYS</v>
    <v>1919 Flowers Cir, THOMASVILLE, GA, 31757 US</v>
    <v>24.82</v>
    <v>Food &amp; Tobacco</v>
    <v>Stock</v>
    <v>45128.604755231252</v>
    <v>40</v>
    <v>24.555</v>
    <v>5243200875</v>
    <v>FLOWERS FOODS, INC.</v>
    <v>FLOWERS FOODS, INC.</v>
    <v>24.655000000000001</v>
    <v>24.659199999999998</v>
    <v>24.69</v>
    <v>24.75</v>
    <v>211846500</v>
    <v>FLO</v>
    <v>FLOWERS FOODS, INC. (XNYS:FLO)</v>
    <v>145644</v>
    <v>1597206</v>
    <v>2000</v>
  </rv>
  <rv s="2">
    <v>41</v>
  </rv>
  <rv s="0">
    <v>https://www.bing.com/financeapi/forcetrigger?t=a1tvzr&amp;q=XNYS%3aGIS&amp;form=skydnc</v>
    <v>Learn more on Bing</v>
  </rv>
  <rv s="1">
    <v>en-US</v>
    <v>a1tvzr</v>
    <v>268435456</v>
    <v>1</v>
    <v>Powered by Refinitiv</v>
    <v>0</v>
    <v>GENERAL MILLS, INC. (XNYS:GIS)</v>
    <v>2</v>
    <v>3</v>
    <v>Finance</v>
    <v>4</v>
    <v>90.89</v>
    <v>72.16</v>
    <v>0.2142</v>
    <v>0.5</v>
    <v>6.5480000000000009E-3</v>
    <v>USD</v>
    <v>General Mills, Inc. is a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34000</v>
    <v>New York Stock Exchange</v>
    <v>XNYS</v>
    <v>XNYS</v>
    <v>Number One General Mills Blvd, MINNEAPOLIS, MN, 55426 US</v>
    <v>76.948400000000007</v>
    <v>Food &amp; Tobacco</v>
    <v>Stock</v>
    <v>45128.604707858591</v>
    <v>43</v>
    <v>76.155000000000001</v>
    <v>44977142322</v>
    <v>GENERAL MILLS, INC.</v>
    <v>GENERAL MILLS, INC.</v>
    <v>76.209999999999994</v>
    <v>17.709</v>
    <v>76.36</v>
    <v>76.86</v>
    <v>585182700</v>
    <v>GIS</v>
    <v>GENERAL MILLS, INC. (XNYS:GIS)</v>
    <v>521581</v>
    <v>4156514</v>
    <v>1928</v>
  </rv>
  <rv s="2">
    <v>44</v>
  </rv>
  <rv s="0">
    <v>https://www.bing.com/financeapi/forcetrigger?t=a2319c&amp;q=XNYS%3aSJM&amp;form=skydnc</v>
    <v>Learn more on Bing</v>
  </rv>
  <rv s="1">
    <v>en-US</v>
    <v>a2319c</v>
    <v>268435456</v>
    <v>1</v>
    <v>Powered by Refinitiv</v>
    <v>0</v>
    <v>THE J. M. SMUCKER COMPANY (XNYS:SJM)</v>
    <v>2</v>
    <v>3</v>
    <v>Finance</v>
    <v>4</v>
    <v>163.07</v>
    <v>125.825</v>
    <v>0.2172</v>
    <v>0.36499999999999999</v>
    <v>2.3939999999999999E-3</v>
    <v>USD</v>
    <v>The J. M. Smucker Company is engaged in the manufacturing and marketing of branded food and beverage products on a worldwide basis. It operates through three segments: U.S. Retail Pet Foods, U.S. Retail Coffee, and U.S. Retail Consumer Foods. The U.S. Retail Pet Foods segment primarily includes the domestic sales of Meow Mix, Milk-Bone, Pup-Peroni, and Canine Carry Outs branded products. The U.S. Retail Coffee segment primarily includes the domestic sales of Folgers, Dunkin, and Cafe Bustelo branded coffee. The U.S. Retail Consumer Foods segment primarily includes the domestic sales of Smucker’s and Jif branded products. Its principal products include coffee, cat food, pet snacks, dog food, frozen handheld products, peanut butter, fruit spreads, portion control products, as well as baking mixes and ingredients. In the United States retail market segments, its products are primarily sold through a combination of direct sales and brokers to food retailers, club stores, and others.</v>
    <v>5800</v>
    <v>New York Stock Exchange</v>
    <v>XNYS</v>
    <v>XNYS</v>
    <v>One Strawberry Lane, ORRVILLE, OH, 44667-1241 US</v>
    <v>153.19499999999999</v>
    <v>Food &amp; Tobacco</v>
    <v>Stock</v>
    <v>45128.604757626563</v>
    <v>46</v>
    <v>151.91999999999999</v>
    <v>15606727829</v>
    <v>THE J. M. SMUCKER COMPANY</v>
    <v>THE J. M. SMUCKER COMPANY</v>
    <v>152.59</v>
    <v>22.7424</v>
    <v>152.47999999999999</v>
    <v>152.845</v>
    <v>102108200</v>
    <v>SJM</v>
    <v>THE J. M. SMUCKER COMPANY (XNYS:SJM)</v>
    <v>81499</v>
    <v>790703</v>
    <v>1921</v>
  </rv>
  <rv s="2">
    <v>47</v>
  </rv>
  <rv s="0">
    <v>https://www.bing.com/financeapi/forcetrigger?t=a1wljc&amp;q=XNYS%3aKO&amp;form=skydnc</v>
    <v>Learn more on Bing</v>
  </rv>
  <rv s="1">
    <v>en-US</v>
    <v>a1wljc</v>
    <v>268435456</v>
    <v>1</v>
    <v>Powered by Refinitiv</v>
    <v>0</v>
    <v>THE COCA-COLA COMPANY (XNYS:KO)</v>
    <v>2</v>
    <v>3</v>
    <v>Finance</v>
    <v>4</v>
    <v>65.47</v>
    <v>54.015000000000001</v>
    <v>0.53680000000000005</v>
    <v>0.19500000000000001</v>
    <v>3.1259999999999999E-3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62.674999999999997</v>
    <v>Beverages</v>
    <v>Stock</v>
    <v>45128.604774293752</v>
    <v>49</v>
    <v>62.36</v>
    <v>270653714130</v>
    <v>THE COCA-COLA COMPANY</v>
    <v>THE COCA-COLA COMPANY</v>
    <v>62.48</v>
    <v>27.481400000000001</v>
    <v>62.39</v>
    <v>62.585000000000001</v>
    <v>4324578000</v>
    <v>KO</v>
    <v>THE COCA-COLA COMPANY (XNYS:KO)</v>
    <v>2450060</v>
    <v>14406825</v>
    <v>1919</v>
  </rv>
  <rv s="2">
    <v>50</v>
  </rv>
  <rv s="0">
    <v>https://www.bing.com/financeapi/forcetrigger?t=a22k9c&amp;q=XNAS%3aSBUX&amp;form=skydnc</v>
    <v>Learn more on Bing</v>
  </rv>
  <rv s="1">
    <v>en-US</v>
    <v>a22k9c</v>
    <v>268435456</v>
    <v>1</v>
    <v>Powered by Refinitiv</v>
    <v>0</v>
    <v>STARBUCKS CORPORATION (XNAS:SBUX)</v>
    <v>2</v>
    <v>3</v>
    <v>Finance</v>
    <v>4</v>
    <v>115.48</v>
    <v>80</v>
    <v>0.92700000000000005</v>
    <v>2.25</v>
    <v>2.2304000000000001E-2</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103.55</v>
    <v>Hotels &amp; Entertainment Services</v>
    <v>Stock</v>
    <v>45128.604767221877</v>
    <v>52</v>
    <v>101.61</v>
    <v>118228232000</v>
    <v>STARBUCKS CORPORATION</v>
    <v>STARBUCKS CORPORATION</v>
    <v>101.8</v>
    <v>32.700400000000002</v>
    <v>100.88</v>
    <v>103.13</v>
    <v>1146400000</v>
    <v>SBUX</v>
    <v>STARBUCKS CORPORATION (XNAS:SBUX)</v>
    <v>2341238</v>
    <v>6773102</v>
    <v>1985</v>
  </rv>
  <rv s="2">
    <v>53</v>
  </rv>
  <rv s="0">
    <v>https://www.bing.com/financeapi/forcetrigger?t=a1uv7w&amp;q=XNYS%3aHRL&amp;form=skydnc</v>
    <v>Learn more on Bing</v>
  </rv>
  <rv s="1">
    <v>en-US</v>
    <v>a1uv7w</v>
    <v>268435456</v>
    <v>1</v>
    <v>Powered by Refinitiv</v>
    <v>0</v>
    <v>HORMEL FOODS CORPORATION (XNYS:HRL)</v>
    <v>2</v>
    <v>3</v>
    <v>Finance</v>
    <v>4</v>
    <v>51.69</v>
    <v>37.774999999999999</v>
    <v>0.18590000000000001</v>
    <v>4.99E-2</v>
    <v>1.2409999999999999E-3</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40.31</v>
    <v>Food &amp; Tobacco</v>
    <v>Stock</v>
    <v>45128.604763935153</v>
    <v>55</v>
    <v>40.08</v>
    <v>21992703105</v>
    <v>HORMEL FOODS CORPORATION</v>
    <v>HORMEL FOODS CORPORATION</v>
    <v>40.200000000000003</v>
    <v>23.6782</v>
    <v>40.21</v>
    <v>40.259900000000002</v>
    <v>546268200</v>
    <v>HRL</v>
    <v>HORMEL FOODS CORPORATION (XNYS:HRL)</v>
    <v>161238</v>
    <v>1898044</v>
    <v>1928</v>
  </rv>
  <rv s="2">
    <v>56</v>
  </rv>
  <rv s="0">
    <v>https://www.bing.com/financeapi/forcetrigger?t=a24km7&amp;q=XNYS%3aTSN&amp;form=skydnc</v>
    <v>Learn more on Bing</v>
  </rv>
  <rv s="1">
    <v>en-US</v>
    <v>a24km7</v>
    <v>268435456</v>
    <v>1</v>
    <v>Powered by Refinitiv</v>
    <v>0</v>
    <v>TYSON FOODS, INC. (XNYS:TSN)</v>
    <v>2</v>
    <v>3</v>
    <v>Finance</v>
    <v>4</v>
    <v>88.76</v>
    <v>47.11</v>
    <v>0.77280000000000004</v>
    <v>0.01</v>
    <v>1.9050000000000002E-4</v>
    <v>USD</v>
    <v>Tyson Foods, Inc. is a protein-focused food company. The Company has a portfolio of products and brands like Tyson, Jimmy Dean, Hillshire Farm, Ball Park, Wright, Aidells, ibp and State Fair. Its segments include Beef, Pork, Chicken, and Prepared Foods. The Beef segment includes its operations related to processing live fed cattle and fabricating dressed beef carcasses into primal and sub-primal meat cuts and case-ready products. The Pork segment includes its operations related to processing live market hogs and fabricating pork carcasses into primal and sub-primal cuts and case-ready products. The Chicken segment includes its domestic operations related to raising and processing live chickens into, and purchasing raw materials for fresh, frozen, and value-added chicken products, as well as sales from specialty products. The Prepared Foods segment includes its operations related to manufacturing and marketing frozen and refrigerated food products and logistics operations.</v>
    <v>142000</v>
    <v>New York Stock Exchange</v>
    <v>XNYS</v>
    <v>XNYS</v>
    <v>2200 DON TYSON PARKWAY, SPRINGDALE, AR, 72762-6999 US</v>
    <v>52.79</v>
    <v>Food &amp; Tobacco</v>
    <v>Stock</v>
    <v>45128.604716816408</v>
    <v>58</v>
    <v>52.354999999999997</v>
    <v>18673117857</v>
    <v>TYSON FOODS, INC.</v>
    <v>TYSON FOODS, INC.</v>
    <v>52.66</v>
    <v>12.476900000000001</v>
    <v>52.5</v>
    <v>52.51</v>
    <v>355610700</v>
    <v>TSN</v>
    <v>TYSON FOODS, INC. (XNYS:TSN)</v>
    <v>308782</v>
    <v>2853844</v>
    <v>1986</v>
  </rv>
  <rv s="2">
    <v>59</v>
  </rv>
  <rv s="0">
    <v>http://en.wikipedia.org/wiki/McDonald's</v>
    <v>Wikipedia</v>
  </rv>
  <rv s="3">
    <v>18</v>
    <v>61</v>
  </rv>
  <rv s="4">
    <v>9</v>
    <v>https://www.bing.com/th?id=AMMS_7d8255243964a8970376f8dd41121106&amp;qlt=95</v>
    <v>62</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299.33999999999997</v>
    <v>230.58</v>
    <v>0.64090000000000003</v>
    <v>0.56499999999999995</v>
    <v>1.902E-3</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299.33999999999997</v>
    <v>63</v>
    <v>Hotels &amp; Entertainment Services</v>
    <v>Stock</v>
    <v>45128.60473829844</v>
    <v>64</v>
    <v>297.44</v>
    <v>217345303560</v>
    <v>MCDONALD'S CORPORATION</v>
    <v>MCDONALD'S CORPORATION</v>
    <v>297.77999999999997</v>
    <v>31.892499999999998</v>
    <v>297.13</v>
    <v>297.69499999999999</v>
    <v>730093900</v>
    <v>MCD</v>
    <v>MCDONALD'S CORPORATION (XNYS:MCD)</v>
    <v>434353</v>
    <v>2229274</v>
    <v>1964</v>
  </rv>
  <rv s="2">
    <v>65</v>
  </rv>
  <rv s="0">
    <v>https://www.bing.com/financeapi/forcetrigger?t=a1uwu2&amp;q=XNYS%3aHSY&amp;form=skydnc</v>
    <v>Learn more on Bing</v>
  </rv>
  <rv s="1">
    <v>en-US</v>
    <v>a1uwu2</v>
    <v>268435456</v>
    <v>1</v>
    <v>Powered by Refinitiv</v>
    <v>0</v>
    <v>THE HERSHEY COMPANY (XNYS:HSY)</v>
    <v>2</v>
    <v>3</v>
    <v>Finance</v>
    <v>4</v>
    <v>276.88049999999998</v>
    <v>211.49</v>
    <v>0.28470000000000001</v>
    <v>3.08</v>
    <v>1.2540000000000001E-2</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P O BOX 810-EXTERNAL RPTG &amp; COMPLIANCE, 100 CRYSTAL A DRIVE, HERSHEY, PA, 17033-0810 US</v>
    <v>248.93</v>
    <v>Food &amp; Tobacco</v>
    <v>Stock</v>
    <v>45128.604761515628</v>
    <v>67</v>
    <v>245.08500000000001</v>
    <v>50833981560</v>
    <v>THE HERSHEY COMPANY</v>
    <v>THE HERSHEY COMPANY</v>
    <v>245.08500000000001</v>
    <v>29.8047</v>
    <v>245.62</v>
    <v>248.7</v>
    <v>204398800</v>
    <v>HSY</v>
    <v>THE HERSHEY COMPANY (XNYS:HSY)</v>
    <v>745229</v>
    <v>1289458</v>
    <v>1927</v>
  </rv>
  <rv s="2">
    <v>68</v>
  </rv>
  <rv s="0">
    <v>https://www.bing.com/financeapi/forcetrigger?t=axyhnm&amp;q=XNAS%3aPEP&amp;form=skydnc</v>
    <v>Learn more on Bing</v>
  </rv>
  <rv s="1">
    <v>en-US</v>
    <v>axyhnm</v>
    <v>268435456</v>
    <v>1</v>
    <v>Powered by Refinitiv</v>
    <v>0</v>
    <v>PEPSICO, INC. (XNAS:PEP)</v>
    <v>2</v>
    <v>3</v>
    <v>Finance</v>
    <v>4</v>
    <v>196.88</v>
    <v>160.97999999999999</v>
    <v>0.53669999999999995</v>
    <v>1.96</v>
    <v>1.0354E-2</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191.47</v>
    <v>Beverages</v>
    <v>Stock</v>
    <v>45128.604745810153</v>
    <v>70</v>
    <v>189.3</v>
    <v>263284882060</v>
    <v>PEPSICO, INC.</v>
    <v>PEPSICO, INC.</v>
    <v>190</v>
    <v>32.777099999999997</v>
    <v>189.3</v>
    <v>191.26</v>
    <v>1376581000</v>
    <v>PEP</v>
    <v>PEPSICO, INC. (XNAS:PEP)</v>
    <v>1363327</v>
    <v>5277185</v>
    <v>1986</v>
  </rv>
  <rv s="2">
    <v>71</v>
  </rv>
  <rv s="0">
    <v>http://zh.wikipedia.org/wiki/味可美</v>
    <v>Wikipedia</v>
  </rv>
  <rv s="3">
    <v>18</v>
    <v>73</v>
  </rv>
  <rv s="4">
    <v>9</v>
    <v>https://www.bing.com/th?id=AMMS_8d96836a886471f7120ce0135f3ca8bd&amp;qlt=95</v>
    <v>74</v>
    <v>0</v>
    <v>https://www.bing.com/images/search?form=xlimg&amp;q=mccormick+%26+company</v>
    <v>Image of MCCORMICK &amp; COMPANY, INCORPORATED</v>
  </rv>
  <rv s="0">
    <v>https://www.bing.com/financeapi/forcetrigger?t=a1xof2&amp;q=XNYS%3aMKC.V&amp;form=skydnc</v>
    <v>Learn more on Bing</v>
  </rv>
  <rv s="5">
    <v>en-US</v>
    <v>a1xof2</v>
    <v>268435456</v>
    <v>1</v>
    <v>Powered by Refinitiv</v>
    <v>5</v>
    <v>MCCORMICK &amp; COMPANY, INCORPORATED (XNYS:MKC.V)</v>
    <v>7</v>
    <v>8</v>
    <v>Finance</v>
    <v>10</v>
    <v>94.97</v>
    <v>68.010000000000005</v>
    <v>0.57320000000000004</v>
    <v>1.6951000000000001</v>
    <v>1.9640999999999999E-2</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Cholula Hot Sauce and Club House, as well as brands, such as Gourmet Garden, OLD BAY, Zatarain’s, Stubb's, Thai Kitchen, Simply Asia, Ducros, Schwartz, Kamis, DaQiao and La Drogheria. In the Flavor Solutions segment, the Company provides a range of products to multinational food manufacturers and food service customers. Its sales, distribution and production facilities are located in North America, Europe and China, and additional facilities are based in Australia, Central America, Thailand and South Africa.</v>
    <v>14200</v>
    <v>New York Stock Exchange</v>
    <v>XNYS</v>
    <v>XNYS</v>
    <v>24 Schilling Road, HUNT VALLEY, MD, 21031 US</v>
    <v>89.999899999999997</v>
    <v>75</v>
    <v>Food &amp; Tobacco</v>
    <v>Stock</v>
    <v>45127.958333356248</v>
    <v>76</v>
    <v>86.92</v>
    <v>23096400000</v>
    <v>MCCORMICK &amp; COMPANY, INCORPORATED</v>
    <v>MCCORMICK &amp; COMPANY, INCORPORATED</v>
    <v>86.92</v>
    <v>50.858699999999999</v>
    <v>86.304900000000004</v>
    <v>88</v>
    <v>268326500</v>
    <v>MKC.V</v>
    <v>MCCORMICK &amp; COMPANY, INCORPORATED (XNYS:MKC.V)</v>
    <v>1</v>
    <v>1170</v>
    <v>1915</v>
  </rv>
  <rv s="2">
    <v>77</v>
  </rv>
  <rv s="0">
    <v>https://www.bing.com/financeapi/forcetrigger?t=a1p7zr&amp;q=XNYS%3aCAT&amp;form=skydnc</v>
    <v>Learn more on Bing</v>
  </rv>
  <rv s="1">
    <v>en-US</v>
    <v>a1p7zr</v>
    <v>268435456</v>
    <v>1</v>
    <v>Powered by Refinitiv</v>
    <v>0</v>
    <v>CATERPILLAR INC. (XNYS:CAT)</v>
    <v>2</v>
    <v>3</v>
    <v>Finance</v>
    <v>4</v>
    <v>266.04000000000002</v>
    <v>160.6</v>
    <v>1.1153999999999999</v>
    <v>-1.27</v>
    <v>-4.8640000000000003E-3</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261.75</v>
    <v>Machinery, Equipment &amp; Components</v>
    <v>Stock</v>
    <v>45128.604730925785</v>
    <v>79</v>
    <v>259.19499999999999</v>
    <v>133899717974</v>
    <v>CATERPILLAR INC.</v>
    <v>CATERPILLAR INC.</v>
    <v>261.64</v>
    <v>19.301200000000001</v>
    <v>261.08999999999997</v>
    <v>259.82</v>
    <v>515355700</v>
    <v>CAT</v>
    <v>CATERPILLAR INC. (XNYS:CAT)</v>
    <v>407399</v>
    <v>2665284</v>
    <v>1986</v>
  </rv>
  <rv s="2">
    <v>80</v>
  </rv>
  <rv s="0">
    <v>https://www.bing.com/financeapi/forcetrigger?t=a1qvjc&amp;q=XNYS%3aDE&amp;form=skydnc</v>
    <v>Learn more on Bing</v>
  </rv>
  <rv s="1">
    <v>en-US</v>
    <v>a1qvjc</v>
    <v>268435456</v>
    <v>1</v>
    <v>Powered by Refinitiv</v>
    <v>0</v>
    <v>DEERE &amp; COMPANY (XNYS:DE)</v>
    <v>2</v>
    <v>3</v>
    <v>Finance</v>
    <v>4</v>
    <v>448.3999</v>
    <v>308.60500000000002</v>
    <v>1.0699000000000001</v>
    <v>-2.3849999999999998</v>
    <v>-5.4250000000000001E-3</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440.23500000000001</v>
    <v>Machinery, Equipment &amp; Components</v>
    <v>Stock</v>
    <v>45128.604722140626</v>
    <v>82</v>
    <v>435.32</v>
    <v>128896100000</v>
    <v>DEERE &amp; COMPANY</v>
    <v>DEERE &amp; COMPANY</v>
    <v>438.79</v>
    <v>14.7561</v>
    <v>439.63</v>
    <v>437.245</v>
    <v>293192100</v>
    <v>DE</v>
    <v>DEERE &amp; COMPANY (XNYS:DE)</v>
    <v>269366</v>
    <v>1470546</v>
    <v>1958</v>
  </rv>
  <rv s="2">
    <v>83</v>
  </rv>
  <rv s="0">
    <v>https://www.bing.com/financeapi/forcetrigger?t=a1pshw&amp;q=XNYS%3aCL&amp;form=skydnc</v>
    <v>Learn more on Bing</v>
  </rv>
  <rv s="1">
    <v>en-US</v>
    <v>a1pshw</v>
    <v>268435456</v>
    <v>1</v>
    <v>Powered by Refinitiv</v>
    <v>0</v>
    <v>COLGATE-PALMOLIVE COMPANY (XNYS:CL)</v>
    <v>2</v>
    <v>3</v>
    <v>Finance</v>
    <v>4</v>
    <v>83.81</v>
    <v>67.84</v>
    <v>0.48430000000000001</v>
    <v>0.39500000000000002</v>
    <v>5.13E-3</v>
    <v>USD</v>
    <v>Colgate-Palmolive Company is a household and consumer products company. The Company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Through Hill's Pet Nutrition, it is also engaged in the pet nutrition market, selling products principally through authorized pet supply retailers, veterinarians, and e-commerce retailers. It also sells certain of its products direct-to-consumer. It sells its toothpastes under brands, such as Colgate, Darlie, elmex, hello, meridol, Sorriso and Tom's of Maine; its toothbrushes under brands, such as Colgate, Darlie, elmex and meridol; and its mouthwashes under brands, such as Colgate, elmex and meridol.</v>
    <v>33800</v>
    <v>New York Stock Exchange</v>
    <v>XNYS</v>
    <v>XNYS</v>
    <v>300 PARK AVE, NEW YORK, NY, 10022 US</v>
    <v>77.47</v>
    <v>Personal &amp; Household Products &amp; Services</v>
    <v>Stock</v>
    <v>45128.604735566405</v>
    <v>85</v>
    <v>76.709999999999994</v>
    <v>64204430839</v>
    <v>COLGATE-PALMOLIVE COMPANY</v>
    <v>COLGATE-PALMOLIVE COMPANY</v>
    <v>77.194999999999993</v>
    <v>40.3568</v>
    <v>77</v>
    <v>77.394999999999996</v>
    <v>829568200</v>
    <v>CL</v>
    <v>COLGATE-PALMOLIVE COMPANY (XNYS:CL)</v>
    <v>757179</v>
    <v>4805284</v>
    <v>1923</v>
  </rv>
  <rv s="2">
    <v>86</v>
  </rv>
  <rv s="0">
    <v>https://www.bing.com/financeapi/forcetrigger?t=a1pvu2&amp;q=XNYS%3aCLX&amp;form=skydnc</v>
    <v>Learn more on Bing</v>
  </rv>
  <rv s="1">
    <v>en-US</v>
    <v>a1pvu2</v>
    <v>268435456</v>
    <v>1</v>
    <v>Powered by Refinitiv</v>
    <v>0</v>
    <v>THE CLOROX COMPANY (XNYS:CLX)</v>
    <v>2</v>
    <v>3</v>
    <v>Finance</v>
    <v>4</v>
    <v>178.20500000000001</v>
    <v>124.58</v>
    <v>0.27700000000000002</v>
    <v>0.82</v>
    <v>5.3039999999999997E-3</v>
    <v>USD</v>
    <v>The Clorox Company is a multinational manufacturer and marketer of consumer and professional products. The Company operates through four segments: Health and Wellness, Household, Lifestyle and International. The Health and Wellness segments consist of cleaning products, professional products and vitamins, minerals and supplements mainly marketed and sold in the United States. The Household segment consists of bags and wraps, grilling products and cat litter marketed and sold in the United States. The Lifestyle segment consists of food, natural personal care products and water-filtration products marketed and sold in the United States. The International segment consists of products sold outside the United States. The Company's products are sold primarily through mass retailers; grocery outlets; warehouse clubs; dollar stores; home hardware centers; drug, pet and military stores; third-party and owned e-commerce channels, and distributors.</v>
    <v>9000</v>
    <v>New York Stock Exchange</v>
    <v>XNYS</v>
    <v>XNYS</v>
    <v>1221 Broadway, The Clorox Company, OAKLAND, CA, 94612-1888 US</v>
    <v>155.93</v>
    <v>Personal &amp; Household Products &amp; Services</v>
    <v>Stock</v>
    <v>45128.604738378905</v>
    <v>88</v>
    <v>154.63999999999999</v>
    <v>19112200000</v>
    <v>THE CLOROX COMPANY</v>
    <v>THE CLOROX COMPANY</v>
    <v>154.97999999999999</v>
    <v>260.33949999999999</v>
    <v>154.6</v>
    <v>155.41999999999999</v>
    <v>123623500</v>
    <v>CLX</v>
    <v>THE CLOROX COMPANY (XNYS:CLX)</v>
    <v>123738</v>
    <v>1032711</v>
    <v>1986</v>
  </rv>
  <rv s="2">
    <v>89</v>
  </rv>
  <rv s="0">
    <v>https://www.bing.com/financeapi/forcetrigger?t=a1wjz2&amp;q=XNYS%3aKMB&amp;form=skydnc</v>
    <v>Learn more on Bing</v>
  </rv>
  <rv s="1">
    <v>en-US</v>
    <v>a1wjz2</v>
    <v>268435456</v>
    <v>1</v>
    <v>Powered by Refinitiv</v>
    <v>0</v>
    <v>KIMBERLY-CLARK CORPORATION (XNYS:KMB)</v>
    <v>2</v>
    <v>3</v>
    <v>Finance</v>
    <v>4</v>
    <v>147.87</v>
    <v>108.74</v>
    <v>0.41449999999999998</v>
    <v>1.87</v>
    <v>1.3865000000000001E-2</v>
    <v>USD</v>
    <v>Kimberly-Clark Corporation is engaged in the manufacturing and marketing of a range of products made from natural or synthetic fibers using advanced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under the brands Kleenex, Scott, WypAll, Kimtech, and KleenGuard.</v>
    <v>44000</v>
    <v>New York Stock Exchange</v>
    <v>XNYS</v>
    <v>XNYS</v>
    <v>351 Phelps Dr, IRVING, TX, 75038 US</v>
    <v>136.80000000000001</v>
    <v>Personal &amp; Household Products &amp; Services</v>
    <v>Stock</v>
    <v>45128.604760000002</v>
    <v>91</v>
    <v>134.99</v>
    <v>46133477940</v>
    <v>KIMBERLY-CLARK CORPORATION</v>
    <v>KIMBERLY-CLARK CORPORATION</v>
    <v>134.99</v>
    <v>23.084499999999998</v>
    <v>134.87</v>
    <v>136.74</v>
    <v>337381000</v>
    <v>KMB</v>
    <v>KIMBERLY-CLARK CORPORATION (XNYS:KMB)</v>
    <v>265171</v>
    <v>1588224</v>
    <v>1928</v>
  </rv>
  <rv s="2">
    <v>92</v>
  </rv>
  <rv s="0">
    <v>https://www.bing.com/financeapi/forcetrigger?t=a1zsjc&amp;q=XNYS%3aPG&amp;form=skydnc</v>
    <v>Learn more on Bing</v>
  </rv>
  <rv s="1">
    <v>en-US</v>
    <v>a1zsjc</v>
    <v>268435456</v>
    <v>1</v>
    <v>Powered by Refinitiv</v>
    <v>0</v>
    <v>THE PROCTER &amp; GAMBLE COMPANY (XNYS:PG)</v>
    <v>2</v>
    <v>3</v>
    <v>Finance</v>
    <v>4</v>
    <v>158.11000000000001</v>
    <v>122.18</v>
    <v>0.40550000000000003</v>
    <v>1.82</v>
    <v>1.2088000000000002E-2</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152.41</v>
    <v>Personal &amp; Household Products &amp; Services</v>
    <v>Stock</v>
    <v>45128.604759582813</v>
    <v>94</v>
    <v>150.69999999999999</v>
    <v>359154936220</v>
    <v>THE PROCTER &amp; GAMBLE COMPANY</v>
    <v>THE PROCTER &amp; GAMBLE COMPANY</v>
    <v>151.09</v>
    <v>26.222899999999999</v>
    <v>150.56</v>
    <v>152.38</v>
    <v>2356969000</v>
    <v>PG</v>
    <v>THE PROCTER &amp; GAMBLE COMPANY (XNYS:PG)</v>
    <v>1513906</v>
    <v>6616200</v>
    <v>1905</v>
  </rv>
  <rv s="2">
    <v>95</v>
  </rv>
  <rv s="0">
    <v>https://www.bing.com/financeapi/forcetrigger?t=a1nl77&amp;q=XNYS%3aAPD&amp;form=skydnc</v>
    <v>Learn more on Bing</v>
  </rv>
  <rv s="1">
    <v>en-US</v>
    <v>a1nl77</v>
    <v>268435456</v>
    <v>1</v>
    <v>Powered by Refinitiv</v>
    <v>0</v>
    <v>AIR PRODUCTS AND CHEMICALS, INC. (XNYS:APD)</v>
    <v>2</v>
    <v>3</v>
    <v>Finance</v>
    <v>4</v>
    <v>328.56</v>
    <v>224.75489999999999</v>
    <v>0.87050000000000005</v>
    <v>-0.8</v>
    <v>-2.6550000000000002E-3</v>
    <v>USD</v>
    <v>Air Products and Chemicals, Inc. is an industrial gases company. The Company provides essential industrial gases, related equipment, and applications to customers in various industries, including refining, chemical, metals, electronics, manufacturing, and food and beverage. Its segments include Americas, Asia, Europe, and Middle East and India. The Company also designs and manufactures equipment for air separation, hydrocarbon recovery and purification, natural gas liquefaction, and liquid helium and liquid hydrogen transport and storage. The Company distributes gases through its on-site or merchant supply mode. Its applications include aeration for wastewater, annealing for aluminum coils, annealing, atmosphere control, atomic absorption spectroscopy, bottling and canning, brazing, bubbling for glass, carbonylation, and catalyst regeneration. The Company’s industries include aerospace, automotive, beverages, chemicals, food, medical, oil refining, power, and rubber and plastics.</v>
    <v>19710</v>
    <v>New York Stock Exchange</v>
    <v>XNYS</v>
    <v>XNYS</v>
    <v>1940 Air Products Blvd., ALLENTOWN, PA, 18106-5500 US</v>
    <v>301.86</v>
    <v>Chemicals</v>
    <v>Stock</v>
    <v>45128.60473912031</v>
    <v>97</v>
    <v>300.125</v>
    <v>66756756258</v>
    <v>AIR PRODUCTS AND CHEMICALS, INC.</v>
    <v>AIR PRODUCTS AND CHEMICALS, INC.</v>
    <v>300.79000000000002</v>
    <v>30.984200000000001</v>
    <v>301.33999999999997</v>
    <v>300.54000000000002</v>
    <v>222122700</v>
    <v>APD</v>
    <v>AIR PRODUCTS AND CHEMICALS, INC. (XNYS:APD)</v>
    <v>111973</v>
    <v>788503</v>
    <v>1961</v>
  </rv>
  <rv s="2">
    <v>98</v>
  </rv>
  <rv s="0">
    <v>https://www.bing.com/financeapi/forcetrigger?t=bpifbh&amp;q=XNYS%3aDOW&amp;form=skydnc</v>
    <v>Learn more on Bing</v>
  </rv>
  <rv s="1">
    <v>en-US</v>
    <v>bpifbh</v>
    <v>268435456</v>
    <v>1</v>
    <v>Powered by Refinitiv</v>
    <v>0</v>
    <v>Dow Inc. (XNYS:DOW)</v>
    <v>2</v>
    <v>3</v>
    <v>Finance</v>
    <v>4</v>
    <v>60.875</v>
    <v>42.91</v>
    <v>1.3325</v>
    <v>-0.19</v>
    <v>-3.5820000000000001E-3</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The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37800</v>
    <v>New York Stock Exchange</v>
    <v>XNYS</v>
    <v>XNYS</v>
    <v>2211 H H Dow Way, MIDLAND, MI, 48642-4815 US</v>
    <v>53.17</v>
    <v>Chemicals</v>
    <v>Stock</v>
    <v>45128.604766099219</v>
    <v>100</v>
    <v>52.6</v>
    <v>37388660328</v>
    <v>Dow Inc.</v>
    <v>Dow Inc.</v>
    <v>53</v>
    <v>13.2562</v>
    <v>53.05</v>
    <v>52.86</v>
    <v>707314800</v>
    <v>DOW</v>
    <v>Dow Inc. (XNYS:DOW)</v>
    <v>613473</v>
    <v>4243216</v>
    <v>2018</v>
  </rv>
  <rv s="2">
    <v>101</v>
  </rv>
  <rv s="0">
    <v>https://www.bing.com/financeapi/forcetrigger?t=a1rxu2&amp;q=XNYS%3aEMN&amp;form=skydnc</v>
    <v>Learn more on Bing</v>
  </rv>
  <rv s="1">
    <v>en-US</v>
    <v>a1rxu2</v>
    <v>268435456</v>
    <v>1</v>
    <v>Powered by Refinitiv</v>
    <v>0</v>
    <v>EASTMAN CHEMICAL COMPANY (XNYS:EMN)</v>
    <v>2</v>
    <v>3</v>
    <v>Finance</v>
    <v>4</v>
    <v>102.18</v>
    <v>69.91</v>
    <v>1.5190999999999999</v>
    <v>-0.52500000000000002</v>
    <v>-5.9950000000000003E-3</v>
    <v>USD</v>
    <v>Eastman Chemical Company (Eastman) is a global specialty materials company that produces a range of products. Eastman's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markets. The AFP segment manufactures materials for products in the transportation; personal care and wellness; food, feed, and agriculture; building and construction; water treatment and energy; consumables; and durables and electronics markets. The CI segment sells and markets industrial chemicals and processing, building and construction, health and wellness, and agrochemicals. The Fibers segment manufactures and sells acetate tow and triacetin plasticizers for use in filtration media.</v>
    <v>14500</v>
    <v>New York Stock Exchange</v>
    <v>XNYS</v>
    <v>XNYS</v>
    <v>200 South Wilcox Drive, Po Box 511, KINGSPORT, TN, 37660 US</v>
    <v>87.650099999999995</v>
    <v>Chemicals</v>
    <v>Stock</v>
    <v>45128.604708240622</v>
    <v>103</v>
    <v>86.41</v>
    <v>10435310000</v>
    <v>EASTMAN CHEMICAL COMPANY</v>
    <v>EASTMAN CHEMICAL COMPANY</v>
    <v>87.19</v>
    <v>15.599600000000001</v>
    <v>87.58</v>
    <v>87.055000000000007</v>
    <v>119151800</v>
    <v>EMN</v>
    <v>EASTMAN CHEMICAL COMPANY (XNYS:EMN)</v>
    <v>81838</v>
    <v>857090</v>
    <v>1993</v>
  </rv>
  <rv s="2">
    <v>104</v>
  </rv>
  <rv s="0">
    <v>https://www.bing.com/financeapi/forcetrigger?t=a1x8c7&amp;q=XNYS%3aLYB&amp;form=skydnc</v>
    <v>Learn more on Bing</v>
  </rv>
  <rv s="1">
    <v>en-US</v>
    <v>a1x8c7</v>
    <v>268435456</v>
    <v>1</v>
    <v>Powered by Refinitiv</v>
    <v>0</v>
    <v>LyondellBasell Industries NV (XNYS:LYB)</v>
    <v>2</v>
    <v>3</v>
    <v>Finance</v>
    <v>4</v>
    <v>101.3</v>
    <v>71.459999999999994</v>
    <v>1.2034</v>
    <v>-0.43</v>
    <v>-4.7169999999999998E-3</v>
    <v>USD</v>
    <v>LyondellBasell Industries N.V. is a chemical company. Its segments include Olefins and Polyolefins-Americas (O&amp;P-Americas), Olefins and Polyolefins-Europe, Asia, International (O&amp;P-EAI), Intermediates and Derivatives (I&amp;D), Advanced Polymer Solutions (APS), Refining, and Technology. O&amp;P-Americas and O&amp;P-EAI segment produce and markets olefins and co-products, polyethylene and polypropylene. I&amp;D segment produces and markets propylene oxide and its derivatives; oxyfuels and related products, and intermediate chemicals, such as styrene monomer, ethylene oxide and ethylene glycol. APS segment produces and markets compounding and solutions, such as polypropylene compounds, engineered plastics, masterbatches, engineered composites, colors and powders, and advanced polymers, which include Cat alloy and polybutene-1. Refining segment refines heavy, high-sulfur crude oil and other crude oils of various types. Technology segment develops and licenses chemical and polyolefin process technologies.</v>
    <v>19300</v>
    <v>New York Stock Exchange</v>
    <v>XNYS</v>
    <v>XNYS</v>
    <v>4th Floor, One Vine Street, LONDON, UNITED KINGDOM-NA, W1J0AH GB</v>
    <v>91.16</v>
    <v>Chemicals</v>
    <v>Stock</v>
    <v>45128.604638911718</v>
    <v>106</v>
    <v>90</v>
    <v>29508866352</v>
    <v>LyondellBasell Industries NV</v>
    <v>LyondellBasell Industries NV</v>
    <v>91.16</v>
    <v>9.7713000000000001</v>
    <v>91.15</v>
    <v>90.72</v>
    <v>325274100</v>
    <v>LYB</v>
    <v>LyondellBasell Industries NV (XNYS:LYB)</v>
    <v>338544</v>
    <v>1770208</v>
    <v>2009</v>
  </rv>
  <rv s="2">
    <v>107</v>
  </rv>
  <rv s="0">
    <v>https://www.bing.com/financeapi/forcetrigger?t=a214h7&amp;q=XNYS%3aPPG&amp;form=skydnc</v>
    <v>Learn more on Bing</v>
  </rv>
  <rv s="1">
    <v>en-US</v>
    <v>a214h7</v>
    <v>268435456</v>
    <v>1</v>
    <v>Powered by Refinitiv</v>
    <v>0</v>
    <v>PPG INDUSTRIES, INC. (XNYS:PPG)</v>
    <v>2</v>
    <v>3</v>
    <v>Finance</v>
    <v>4</v>
    <v>152.88999999999999</v>
    <v>107.4</v>
    <v>1.1878</v>
    <v>1.33</v>
    <v>8.8830000000000003E-3</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52000</v>
    <v>New York Stock Exchange</v>
    <v>XNYS</v>
    <v>XNYS</v>
    <v>One Ppg Pl 40 East, PITTSBURGH, PA, 15272 US</v>
    <v>151.79</v>
    <v>Chemicals</v>
    <v>Stock</v>
    <v>45128.604539096872</v>
    <v>109</v>
    <v>145.09</v>
    <v>35559586800</v>
    <v>PPG INDUSTRIES, INC.</v>
    <v>PPG INDUSTRIES, INC.</v>
    <v>146.63</v>
    <v>26.854099999999999</v>
    <v>149.72</v>
    <v>151.05000000000001</v>
    <v>235416000</v>
    <v>PPG</v>
    <v>PPG INDUSTRIES, INC. (XNYS:PPG)</v>
    <v>576095</v>
    <v>1550024</v>
    <v>1883</v>
  </rv>
  <rv s="2">
    <v>110</v>
  </rv>
  <rv s="0">
    <v>https://www.bing.com/financeapi/forcetrigger?t=a22xk2&amp;q=XNYS%3aSHW&amp;form=skydnc</v>
    <v>Learn more on Bing</v>
  </rv>
  <rv s="1">
    <v>en-US</v>
    <v>a22xk2</v>
    <v>268435456</v>
    <v>1</v>
    <v>Powered by Refinitiv</v>
    <v>0</v>
    <v>THE SHERWIN-WILLIAMS COMPANY (XNYS:SHW)</v>
    <v>2</v>
    <v>3</v>
    <v>Finance</v>
    <v>4</v>
    <v>271.18060000000003</v>
    <v>195.24</v>
    <v>1.0934999999999999</v>
    <v>0.01</v>
    <v>3.7549999999999998E-5</v>
    <v>USD</v>
    <v>The Sherwin-Williams Company is engaged in the development, manufacture, distribution and sale of paint, coatings, and related products. The Company's Americas Group segment sells a range of architectural paints, coatings and related products through dealers, home centers, distributors, hardware stores and other retailers throughout Latin America. The Consumer Brands Group segment supplies a portfolio of branded and private-label architectural paint, stains, varnishes, industrial products, wood finishes products, wood preservatives, applicators, corrosion inhibitors, aerosols, caulks and adhesives to retailers and distributors throughout North America, as well as in China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64366</v>
    <v>New York Stock Exchange</v>
    <v>XNYS</v>
    <v>XNYS</v>
    <v>101 West Prospect Avenue, CLEVELAND, OH, 44115-1075 US</v>
    <v>267.14999999999998</v>
    <v>Chemicals</v>
    <v>Stock</v>
    <v>45128.604742210155</v>
    <v>112</v>
    <v>261.71499999999997</v>
    <v>68686502501</v>
    <v>THE SHERWIN-WILLIAMS COMPANY</v>
    <v>THE SHERWIN-WILLIAMS COMPANY</v>
    <v>265.51</v>
    <v>32.6708</v>
    <v>266.33</v>
    <v>266.33999999999997</v>
    <v>257890300</v>
    <v>SHW</v>
    <v>THE SHERWIN-WILLIAMS COMPANY (XNYS:SHW)</v>
    <v>375470</v>
    <v>1294847</v>
    <v>1884</v>
  </rv>
  <rv s="2">
    <v>113</v>
  </rv>
  <rv s="0">
    <v>https://www.bing.com/financeapi/forcetrigger?t=a1vv8m&amp;q=XNYS%3aITW&amp;form=skydnc</v>
    <v>Learn more on Bing</v>
  </rv>
  <rv s="1">
    <v>en-US</v>
    <v>a1vv8m</v>
    <v>268435456</v>
    <v>1</v>
    <v>Powered by Refinitiv</v>
    <v>0</v>
    <v>ILLINOIS TOOL WORKS INC. (XNYS:ITW)</v>
    <v>2</v>
    <v>3</v>
    <v>Finance</v>
    <v>4</v>
    <v>256.61</v>
    <v>180.27</v>
    <v>1.1399999999999999</v>
    <v>-0.1</v>
    <v>-3.9140000000000003E-4</v>
    <v>USD</v>
    <v>Illinois Tool Works Inc. is a manufacturer of a range of industrial products and equipment. The Company's segments include Automotive OEM, Food Equipment, Test &amp; Measurement and Electronics; Welding, Polymers &amp; Fluids, Construction Products, and Specialty Products. Its Automotive OEM segment produces components and fasteners for automotive-related applications. Food Equipment segment produces ware washing equipment, cooking equipment, refrigeration equipment, food processing equipment, and kitchen exhaust, ventilation and pollution control systems. Its Test &amp; Measurement and Electronics segment produces equipment, consumables, and related software for testing and measuring of materials and structures, as well as equipment and consumables used in the production of electronic subassemblies and microelectronics. Its Welding segment produces arc welding equipment, consumables and accessories for a range of industrial and commercial applications.</v>
    <v>46000</v>
    <v>New York Stock Exchange</v>
    <v>XNYS</v>
    <v>XNYS</v>
    <v>155 Harlem Ave, 3600 WEST LAKE AVE, GLENVIEW, IL, 60026-1215 US</v>
    <v>256.56</v>
    <v>Consumer Goods Conglomerates</v>
    <v>Stock</v>
    <v>45128.604755092187</v>
    <v>115</v>
    <v>254.46</v>
    <v>77619814148</v>
    <v>ILLINOIS TOOL WORKS INC.</v>
    <v>ILLINOIS TOOL WORKS INC.</v>
    <v>255.94499999999999</v>
    <v>25.566400000000002</v>
    <v>255.51</v>
    <v>255.41</v>
    <v>303902800</v>
    <v>ITW</v>
    <v>ILLINOIS TOOL WORKS INC. (XNYS:ITW)</v>
    <v>120986</v>
    <v>972748</v>
    <v>1961</v>
  </rv>
  <rv s="2">
    <v>116</v>
  </rv>
  <rv s="0">
    <v>https://www.bing.com/financeapi/forcetrigger?t=a1xroc&amp;q=XNYS%3aMMM&amp;form=skydnc</v>
    <v>Learn more on Bing</v>
  </rv>
  <rv s="1">
    <v>en-US</v>
    <v>a1xroc</v>
    <v>268435456</v>
    <v>1</v>
    <v>Powered by Refinitiv</v>
    <v>0</v>
    <v>3M COMPANY (XNYS:MMM)</v>
    <v>2</v>
    <v>3</v>
    <v>Finance</v>
    <v>4</v>
    <v>152.30000000000001</v>
    <v>92.38</v>
    <v>0.95520000000000005</v>
    <v>-0.54</v>
    <v>-5.1780000000000003E-3</v>
    <v>USD</v>
    <v>3M Company is a diversified technology company. The Company is a manufacturer and marketer of a variety of products and services. It operates through four segments: Safety and Industrial, Transportation and Electronics, Health Care, and Consumer. Its Safety and Industrial segment include abrasives, automotive aftermarket, closure and masking systems, electrical markets, personal safety, roofing granules, and industrial adhesives and tapes. Its Transportation and Electronics segment includes advanced materials, automotive and aerospace, commercial solutions, display materials and systems, electronic materials solutions, and transportation safety. Its Health Care segment includes health information systems, medical solutions, oral care, and separation and purification sciences. Its Consumer segment includes consumer health and safety, home care, home improvement, consumer bandages, braces, supports and consumer respirators, and stationery and office.</v>
    <v>92000</v>
    <v>New York Stock Exchange</v>
    <v>XNYS</v>
    <v>XNYS</v>
    <v>3M Center, Bldg. 220-13E-26A, SAINT PAUL, MN, 55144-1000 US</v>
    <v>104.2597</v>
    <v>Consumer Goods Conglomerates</v>
    <v>Stock</v>
    <v>45128.604765439064</v>
    <v>118</v>
    <v>103.23</v>
    <v>57235990750</v>
    <v>3M COMPANY</v>
    <v>3M COMPANY</v>
    <v>104.13</v>
    <v>10.807600000000001</v>
    <v>104.29</v>
    <v>103.75</v>
    <v>551672200</v>
    <v>MMM</v>
    <v>3M COMPANY (XNYS:MMM)</v>
    <v>431518</v>
    <v>3687339</v>
    <v>1929</v>
  </rv>
  <rv s="2">
    <v>119</v>
  </rv>
  <rv s="0">
    <v>https://www.bing.com/financeapi/forcetrigger?t=a1nkm7&amp;q=XNYS%3aAOS&amp;form=skydnc</v>
    <v>Learn more on Bing</v>
  </rv>
  <rv s="1">
    <v>en-US</v>
    <v>a1nkm7</v>
    <v>268435456</v>
    <v>1</v>
    <v>Powered by Refinitiv</v>
    <v>0</v>
    <v>A. O. SMITH CORPORATION (XNYS:AOS)</v>
    <v>2</v>
    <v>3</v>
    <v>Finance</v>
    <v>4</v>
    <v>76.944999999999993</v>
    <v>46.58</v>
    <v>1.29</v>
    <v>-0.36499999999999999</v>
    <v>-4.7799999999999995E-3</v>
    <v>USD</v>
    <v>A. O. Smith Corporation is a provider of water heating and water treatment solutions. The Company operates through two segments: North America and Rest of World. The Rest of World segment is comprised of China, Europe, and India. Both segments manufacture and market a range of residential and commercial gas and electric water heaters, boilers, tanks, and water treatment products. Both segments primarily manufacture and market in their respective regions of the world. The North America segment also manufactures expansion tanks, commercial solar water heating systems, swimming pool and spa heaters, related products and parts. Its Lochinvar brand is a residential and commercial boiler brands in the United States. It sells its Aquasana branded products directly to consumers through e-commerce as well as online retailers. The Company’s water softener branded products and problem well water solutions include Hague, Water-Right, and Master Water, which are sold through water quality dealers.</v>
    <v>12000</v>
    <v>New York Stock Exchange</v>
    <v>XNYS</v>
    <v>XNYS</v>
    <v>11270 W Park Pl, MILWAUKEE, WI, 53224-3623 US</v>
    <v>76.455500000000001</v>
    <v>Machinery, Equipment &amp; Components</v>
    <v>Stock</v>
    <v>45128.604642731247</v>
    <v>121</v>
    <v>75.78</v>
    <v>11487720000</v>
    <v>A. O. SMITH CORPORATION</v>
    <v>A. O. SMITH CORPORATION</v>
    <v>76.19</v>
    <v>48.791699999999999</v>
    <v>76.36</v>
    <v>75.995000000000005</v>
    <v>150441500</v>
    <v>AOS</v>
    <v>A. O. SMITH CORPORATION (XNYS:AOS)</v>
    <v>89681</v>
    <v>882055</v>
    <v>1986</v>
  </rv>
  <rv s="2">
    <v>122</v>
  </rv>
  <rv s="0">
    <v>https://www.bing.com/financeapi/forcetrigger?t=a237gh&amp;q=XNYS%3aSNA&amp;form=skydnc</v>
    <v>Learn more on Bing</v>
  </rv>
  <rv s="1">
    <v>en-US</v>
    <v>a237gh</v>
    <v>268435456</v>
    <v>1</v>
    <v>Powered by Refinitiv</v>
    <v>0</v>
    <v>SNAP-ON INCORPORATED (XNYS:SNA)</v>
    <v>2</v>
    <v>3</v>
    <v>Finance</v>
    <v>4</v>
    <v>297.255</v>
    <v>200.75</v>
    <v>1.1089</v>
    <v>1.4</v>
    <v>5.1329999999999995E-3</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the Snap-on Tools Group, which provides vehicle service and repair technicians through its worldwide mobile tool distribution channel;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12900</v>
    <v>New York Stock Exchange</v>
    <v>XNYS</v>
    <v>XNYS</v>
    <v>2801 80th St, KENOSHA, WI, 53143 US</v>
    <v>277.31</v>
    <v>Machinery, Equipment &amp; Components</v>
    <v>Stock</v>
    <v>45128.604743992968</v>
    <v>124</v>
    <v>271.08</v>
    <v>14436630000</v>
    <v>SNAP-ON INCORPORATED</v>
    <v>SNAP-ON INCORPORATED</v>
    <v>273.82</v>
    <v>15.1225</v>
    <v>272.74</v>
    <v>274.14</v>
    <v>52931820</v>
    <v>SNA</v>
    <v>SNAP-ON INCORPORATED (XNYS:SNA)</v>
    <v>57283</v>
    <v>286255</v>
    <v>1930</v>
  </rv>
  <rv s="2">
    <v>125</v>
  </rv>
  <rv s="0">
    <v>https://www.bing.com/financeapi/forcetrigger?t=a1sqr7&amp;q=XNYS%3aFDX&amp;form=skydnc</v>
    <v>Learn more on Bing</v>
  </rv>
  <rv s="1">
    <v>en-US</v>
    <v>a1sqr7</v>
    <v>268435456</v>
    <v>1</v>
    <v>Powered by Refinitiv</v>
    <v>0</v>
    <v>FEDEX CORPORATION (XNYS:FDX)</v>
    <v>2</v>
    <v>3</v>
    <v>Finance</v>
    <v>4</v>
    <v>265.60000000000002</v>
    <v>141.91929999999999</v>
    <v>1.3552</v>
    <v>-2.2799999999999998</v>
    <v>-8.650999999999999E-3</v>
    <v>USD</v>
    <v>FedEx Corporation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328000</v>
    <v>New York Stock Exchange</v>
    <v>XNYS</v>
    <v>XNYS</v>
    <v>942 South Shady Grove Road, MEMPHIS, TN, 38120-4117 US</v>
    <v>262.31</v>
    <v>Freight &amp; Logistics Services</v>
    <v>Stock</v>
    <v>45128.604733830471</v>
    <v>127</v>
    <v>259.26</v>
    <v>65625167872</v>
    <v>FEDEX CORPORATION</v>
    <v>FEDEX CORPORATION</v>
    <v>260.64999999999998</v>
    <v>16.9756</v>
    <v>263.54000000000002</v>
    <v>261.26</v>
    <v>251187200</v>
    <v>FDX</v>
    <v>FEDEX CORPORATION (XNYS:FDX)</v>
    <v>251145</v>
    <v>2660002</v>
    <v>1997</v>
  </rv>
  <rv s="2">
    <v>128</v>
  </rv>
  <rv s="0">
    <v>https://www.bing.com/financeapi/forcetrigger?t=a24ynm&amp;q=XNYS%3aUPS&amp;form=skydnc</v>
    <v>Learn more on Bing</v>
  </rv>
  <rv s="1">
    <v>en-US</v>
    <v>a24ynm</v>
    <v>268435456</v>
    <v>1</v>
    <v>Powered by Refinitiv</v>
    <v>0</v>
    <v>UNITED PARCEL SERVICE, INC. (XNYS:UPS)</v>
    <v>2</v>
    <v>3</v>
    <v>Finance</v>
    <v>4</v>
    <v>209.39</v>
    <v>154.87180000000001</v>
    <v>1.075</v>
    <v>1.335</v>
    <v>7.1409999999999998E-3</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188.66990000000001</v>
    <v>Freight &amp; Logistics Services</v>
    <v>Stock</v>
    <v>45128.604733378903</v>
    <v>130</v>
    <v>186.74</v>
    <v>161706836960</v>
    <v>UNITED PARCEL SERVICE, INC.</v>
    <v>UNITED PARCEL SERVICE, INC.</v>
    <v>187.25</v>
    <v>15.1096</v>
    <v>186.94</v>
    <v>188.27500000000001</v>
    <v>858886400</v>
    <v>UPS</v>
    <v>UNITED PARCEL SERVICE, INC. (XNYS:UPS)</v>
    <v>449302</v>
    <v>3796838</v>
    <v>1999</v>
  </rv>
  <rv s="2">
    <v>131</v>
  </rv>
  <rv s="0">
    <v>https://www.bing.com/financeapi/forcetrigger?t=a1mptc&amp;q=XNYS%3aABC&amp;form=skydnc</v>
    <v>Learn more on Bing</v>
  </rv>
  <rv s="1">
    <v>en-US</v>
    <v>a1mptc</v>
    <v>268435456</v>
    <v>1</v>
    <v>Powered by Refinitiv</v>
    <v>0</v>
    <v>AMERISOURCEBERGEN CORPORATION (XNYS:ABC)</v>
    <v>2</v>
    <v>3</v>
    <v>Finance</v>
    <v>4</v>
    <v>194.38</v>
    <v>135.13999999999999</v>
    <v>0.5675</v>
    <v>0.94</v>
    <v>4.8599999999999997E-3</v>
    <v>USD</v>
    <v>AmerisourceBergen Corporation is a global pharmaceutical sourcing and distribution services company. The Company's U.S. Healthcare Solutions segment distributes an offering of brand-name, specialty brand-name and generic pharmaceuticals,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alternate site pharmacies, and other customers. The International Healthcare Solutions segment consists of businesses that focus on international pharmaceutical wholesale and related service operations and global commercialization services. This segment consists of Alliance Healthcare, World Courier, Innomar, Profarma, and Profarma Specialty. The Company also focuses on specialty services and a global platform of pharma manufacturer services capabilities.</v>
    <v>39000</v>
    <v>New York Stock Exchange</v>
    <v>XNYS</v>
    <v>XNYS</v>
    <v>1 West First Avenue, CONSHOHOCKEN, PA, 19428 US</v>
    <v>194.38</v>
    <v>Healthcare Equipment &amp; Supplies</v>
    <v>Stock</v>
    <v>45128.604629883594</v>
    <v>133</v>
    <v>192.93</v>
    <v>39309114390</v>
    <v>AMERISOURCEBERGEN CORPORATION</v>
    <v>AMERISOURCEBERGEN CORPORATION</v>
    <v>193.83</v>
    <v>24.851099999999999</v>
    <v>193.41</v>
    <v>194.35</v>
    <v>202259400</v>
    <v>ABC</v>
    <v>AMERISOURCEBERGEN CORPORATION (XNYS:ABC)</v>
    <v>79082</v>
    <v>1262037</v>
    <v>2001</v>
  </rv>
  <rv s="2">
    <v>134</v>
  </rv>
  <rv s="0">
    <v>https://www.bing.com/financeapi/forcetrigger?t=a1ook2&amp;q=XNYS%3aBMY&amp;form=skydnc</v>
    <v>Learn more on Bing</v>
  </rv>
  <rv s="1">
    <v>en-US</v>
    <v>a1ook2</v>
    <v>268435456</v>
    <v>1</v>
    <v>Powered by Refinitiv</v>
    <v>0</v>
    <v>BRISTOL-MYERS SQUIBB COMPANY (XNYS:BMY)</v>
    <v>2</v>
    <v>3</v>
    <v>Finance</v>
    <v>4</v>
    <v>81.435000000000002</v>
    <v>61.405000000000001</v>
    <v>0.41439999999999999</v>
    <v>0.39500000000000002</v>
    <v>6.1939999999999999E-3</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hematology. Its pharmaceutical products include chemically synthesized or small molecule drugs and products produced from biological processes, called biologics. Biologics are administered to patients through injections or by infusion. Its products include Revlimid, Abecma, Eliquis, Opdivo, Orencia, Pomalyst/Imnovid, Sprycel, Yervoy, Abraxane, Empliciti, Reblozyl, Inrebic, Onureg, Zeposia, Camzyos, and Breyanzi. It also has a pipeline of investigational medicines designed to target the common mutations associated with oncogenesis, including repotrectinib. Its products are sold to wholesalers, distributors, pharmacies, retailers, hospitals, clinics, and government agencies.</v>
    <v>34300</v>
    <v>New York Stock Exchange</v>
    <v>XNYS</v>
    <v>XNYS</v>
    <v>Route 206 And Province Line Road, NEW JERSEY, NJ, 08543 US</v>
    <v>64.209999999999994</v>
    <v>Pharmaceuticals</v>
    <v>Stock</v>
    <v>45128.604742314063</v>
    <v>136</v>
    <v>63.78</v>
    <v>134800847755</v>
    <v>BRISTOL-MYERS SQUIBB COMPANY</v>
    <v>BRISTOL-MYERS SQUIBB COMPANY</v>
    <v>63.95</v>
    <v>18.5763</v>
    <v>63.77</v>
    <v>64.165000000000006</v>
    <v>2100847000</v>
    <v>BMY</v>
    <v>BRISTOL-MYERS SQUIBB COMPANY (XNYS:BMY)</v>
    <v>1152682</v>
    <v>8524787</v>
    <v>1933</v>
  </rv>
  <rv s="2">
    <v>137</v>
  </rv>
  <rv s="0">
    <v>https://www.bing.com/financeapi/forcetrigger?t=a1p58m&amp;q=XNYS%3aCAH&amp;form=skydnc</v>
    <v>Learn more on Bing</v>
  </rv>
  <rv s="1">
    <v>en-US</v>
    <v>a1p58m</v>
    <v>268435456</v>
    <v>1</v>
    <v>Powered by Refinitiv</v>
    <v>0</v>
    <v>CARDINAL HEALTH, INC. (XNYS:CAH)</v>
    <v>2</v>
    <v>3</v>
    <v>Finance</v>
    <v>4</v>
    <v>95.1</v>
    <v>55.3</v>
    <v>0.7994</v>
    <v>0.23</v>
    <v>2.444E-3</v>
    <v>USD</v>
    <v>Cardinal Health, Inc. is a globally integrated healthcare services and products company. The Company is focused on providing customized solutions for hospitals, healthcare systems, pharmacies, ambulatory surgery centers, clinical laboratories, physician offices and patients in the home. The Company also provides pharmaceuticals and medical products and solutions. The Company's segments include Pharmaceutical and Medical. The Pharmaceutical segment distributes branded and generic pharmaceutical, specialty pharmaceutical and over-the-counter healthcare and consumer products in the United States. The Medical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 and patient management.</v>
    <v>46500</v>
    <v>New York Stock Exchange</v>
    <v>XNYS</v>
    <v>XNYS</v>
    <v>7000 Cardinal Pl, DUBLIN, OH, 43017 US</v>
    <v>94.34</v>
    <v>Pharmaceuticals</v>
    <v>Stock</v>
    <v>45128.604736481248</v>
    <v>139</v>
    <v>93.712299999999999</v>
    <v>24016436866</v>
    <v>CARDINAL HEALTH, INC.</v>
    <v>CARDINAL HEALTH, INC.</v>
    <v>94.284999999999997</v>
    <v>53.846800000000002</v>
    <v>94.1</v>
    <v>94.33</v>
    <v>254600200</v>
    <v>CAH</v>
    <v>CARDINAL HEALTH, INC. (XNYS:CAH)</v>
    <v>199615</v>
    <v>2378208</v>
    <v>1979</v>
  </rv>
  <rv s="2">
    <v>140</v>
  </rv>
  <rv s="0">
    <v>https://www.bing.com/financeapi/forcetrigger?t=a1wyu2&amp;q=XNYS%3aLLY&amp;form=skydnc</v>
    <v>Learn more on Bing</v>
  </rv>
  <rv s="1">
    <v>en-US</v>
    <v>a1wyu2</v>
    <v>268435456</v>
    <v>1</v>
    <v>Powered by Refinitiv</v>
    <v>0</v>
    <v>ELI LILLY AND COMPANY (XNYS:LLY)</v>
    <v>2</v>
    <v>3</v>
    <v>Finance</v>
    <v>4</v>
    <v>469.87</v>
    <v>296.32</v>
    <v>0.35170000000000001</v>
    <v>1.04</v>
    <v>2.2420000000000001E-3</v>
    <v>USD</v>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465.41</v>
    <v>Pharmaceuticals</v>
    <v>Stock</v>
    <v>45128.604739108596</v>
    <v>142</v>
    <v>462.47</v>
    <v>441279000294</v>
    <v>ELI LILLY AND COMPANY</v>
    <v>ELI LILLY AND COMPANY</v>
    <v>465.25</v>
    <v>73.630099999999999</v>
    <v>463.82</v>
    <v>464.86</v>
    <v>949272900</v>
    <v>LLY</v>
    <v>ELI LILLY AND COMPANY (XNYS:LLY)</v>
    <v>484232</v>
    <v>2805176</v>
    <v>1901</v>
  </rv>
  <rv s="2">
    <v>143</v>
  </rv>
  <rv s="0">
    <v>https://www.bing.com/financeapi/forcetrigger?t=a1xg3m&amp;q=XNYS%3aMDT&amp;form=skydnc</v>
    <v>Learn more on Bing</v>
  </rv>
  <rv s="1">
    <v>en-US</v>
    <v>a1xg3m</v>
    <v>268435456</v>
    <v>1</v>
    <v>Powered by Refinitiv</v>
    <v>0</v>
    <v>MEDTRONIC PUBLIC LIMITED COMPANY (XNYS:MDT)</v>
    <v>2</v>
    <v>3</v>
    <v>Finance</v>
    <v>4</v>
    <v>95.6</v>
    <v>75.765000000000001</v>
    <v>0.7238</v>
    <v>0.60499999999999998</v>
    <v>6.7710000000000001E-3</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20 On Hatch, Hatch Street Lower, DUBLIN, DUBLIN IE</v>
    <v>89.98</v>
    <v>Healthcare Equipment &amp; Supplies</v>
    <v>Stock</v>
    <v>45128.604760786722</v>
    <v>145</v>
    <v>89.29</v>
    <v>119676581775</v>
    <v>MEDTRONIC PUBLIC LIMITED COMPANY</v>
    <v>MEDTRONIC PUBLIC LIMITED COMPANY</v>
    <v>89.67</v>
    <v>31.668700000000001</v>
    <v>89.35</v>
    <v>89.954999999999998</v>
    <v>1330405000</v>
    <v>MDT</v>
    <v>MEDTRONIC PUBLIC LIMITED COMPANY (XNYS:MDT)</v>
    <v>1120840</v>
    <v>4906738</v>
    <v>2014</v>
  </rv>
  <rv s="2">
    <v>146</v>
  </rv>
  <rv s="0">
    <v>https://www.bing.com/financeapi/forcetrigger?t=a1mpqh&amp;q=XNYS%3aABBV&amp;form=skydnc</v>
    <v>Learn more on Bing</v>
  </rv>
  <rv s="1">
    <v>en-US</v>
    <v>a1mpqh</v>
    <v>268435456</v>
    <v>1</v>
    <v>Powered by Refinitiv</v>
    <v>0</v>
    <v>ABBVIE INC. (XNYS:ABBV)</v>
    <v>2</v>
    <v>3</v>
    <v>Finance</v>
    <v>4</v>
    <v>168.11</v>
    <v>130.96010000000001</v>
    <v>0.53979999999999995</v>
    <v>1.425</v>
    <v>1.0022E-2</v>
    <v>USD</v>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v>50000</v>
    <v>New York Stock Exchange</v>
    <v>XNYS</v>
    <v>XNYS</v>
    <v>1 N Waukegan Rd, NORTH CHICAGO, IL, 60064 US</v>
    <v>143.68</v>
    <v>Pharmaceuticals</v>
    <v>Stock</v>
    <v>45128.604743032032</v>
    <v>148</v>
    <v>141.94550000000001</v>
    <v>250864300000</v>
    <v>ABBVIE INC.</v>
    <v>ABBVIE INC.</v>
    <v>142.28</v>
    <v>33.549399999999999</v>
    <v>142.19</v>
    <v>143.61500000000001</v>
    <v>1764290000</v>
    <v>ABBV</v>
    <v>ABBVIE INC. (XNYS:ABBV)</v>
    <v>989220</v>
    <v>6173574</v>
    <v>2012</v>
  </rv>
  <rv s="2">
    <v>149</v>
  </rv>
  <rv s="0">
    <v>https://www.bing.com/financeapi/forcetrigger?t=a1zqnm&amp;q=XNYS%3aPFE&amp;form=skydnc</v>
    <v>Learn more on Bing</v>
  </rv>
  <rv s="1">
    <v>en-US</v>
    <v>a1zqnm</v>
    <v>268435456</v>
    <v>1</v>
    <v>Powered by Refinitiv</v>
    <v>0</v>
    <v>PFIZER INC. (XNYS:PFE)</v>
    <v>2</v>
    <v>3</v>
    <v>Finance</v>
    <v>4</v>
    <v>54.93</v>
    <v>35.35</v>
    <v>0.58620000000000005</v>
    <v>0.30499999999999999</v>
    <v>8.2950000000000003E-3</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37.090000000000003</v>
    <v>Pharmaceuticals</v>
    <v>Stock</v>
    <v>45128.604761214847</v>
    <v>151</v>
    <v>36.795000000000002</v>
    <v>209299757025</v>
    <v>PFIZER INC.</v>
    <v>PFIZER INC.</v>
    <v>36.83</v>
    <v>7.2466999999999997</v>
    <v>36.770000000000003</v>
    <v>37.075000000000003</v>
    <v>5645307000</v>
    <v>PFE</v>
    <v>PFIZER INC. (XNYS:PFE)</v>
    <v>3484289</v>
    <v>25206927</v>
    <v>1942</v>
  </rv>
  <rv s="2">
    <v>152</v>
  </rv>
  <rv s="0">
    <v>https://www.bing.com/financeapi/forcetrigger?t=a26hyc&amp;q=XNYS%3aZTS&amp;form=skydnc</v>
    <v>Learn more on Bing</v>
  </rv>
  <rv s="1">
    <v>en-US</v>
    <v>a26hyc</v>
    <v>268435456</v>
    <v>1</v>
    <v>Powered by Refinitiv</v>
    <v>0</v>
    <v>ZOETIS INC. (XNYS:ZTS)</v>
    <v>2</v>
    <v>3</v>
    <v>Finance</v>
    <v>4</v>
    <v>187.81989999999999</v>
    <v>124.14830000000001</v>
    <v>0.76890000000000003</v>
    <v>9.64</v>
    <v>5.6174000000000002E-2</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181.99</v>
    <v>Pharmaceuticals</v>
    <v>Stock</v>
    <v>45128.604751122657</v>
    <v>154</v>
    <v>172.03</v>
    <v>83757836250</v>
    <v>ZOETIS INC.</v>
    <v>ZOETIS INC.</v>
    <v>172.03</v>
    <v>38.7577</v>
    <v>171.61</v>
    <v>181.25</v>
    <v>462112200</v>
    <v>ZTS</v>
    <v>ZOETIS INC. (XNYS:ZTS)</v>
    <v>1401539</v>
    <v>1776940</v>
    <v>2012</v>
  </rv>
  <rv s="2">
    <v>155</v>
  </rv>
  <rv s="0">
    <v>https://www.bing.com/financeapi/forcetrigger?t=a1qlnm&amp;q=XNYS%3aCVS&amp;form=skydnc</v>
    <v>Learn more on Bing</v>
  </rv>
  <rv s="1">
    <v>en-US</v>
    <v>a1qlnm</v>
    <v>268435456</v>
    <v>1</v>
    <v>Powered by Refinitiv</v>
    <v>0</v>
    <v>CVS HEALTH CORPORATION (XNYS:CVS)</v>
    <v>2</v>
    <v>3</v>
    <v>Finance</v>
    <v>4</v>
    <v>107.26</v>
    <v>66.34</v>
    <v>0.61060000000000003</v>
    <v>0.63</v>
    <v>8.4150000000000006E-3</v>
    <v>USD</v>
    <v>CVS Health Corporation, together with its subsidiaries, is a diversified health solutions company. The Company’s segments include Health Care Benefits, Health Services, Pharmacy &amp; Consumer Wellness and Corporate/Other. Its Health Care Benefits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and diagnostic testing.</v>
    <v>300000</v>
    <v>New York Stock Exchange</v>
    <v>XNYS</v>
    <v>XNYS</v>
    <v>1 Cvs Dr, WOONSOCKET, RI, 02895-6146 US</v>
    <v>75.555000000000007</v>
    <v>Healthcare Providers &amp; Services</v>
    <v>Stock</v>
    <v>45128.604736608591</v>
    <v>157</v>
    <v>74.67</v>
    <v>96792887500</v>
    <v>CVS HEALTH CORPORATION</v>
    <v>CVS HEALTH CORPORATION</v>
    <v>75.19</v>
    <v>24.671600000000002</v>
    <v>74.87</v>
    <v>75.5</v>
    <v>1282025000</v>
    <v>CVS</v>
    <v>CVS HEALTH CORPORATION (XNYS:CVS)</v>
    <v>3289328</v>
    <v>10103641</v>
    <v>1996</v>
  </rv>
  <rv s="2">
    <v>158</v>
  </rv>
  <rv s="0">
    <v>https://www.bing.com/financeapi/forcetrigger?t=a1w8ec&amp;q=XNYS%3aJNJ&amp;form=skydnc</v>
    <v>Learn more on Bing</v>
  </rv>
  <rv s="1">
    <v>en-US</v>
    <v>a1w8ec</v>
    <v>268435456</v>
    <v>1</v>
    <v>Powered by Refinitiv</v>
    <v>0</v>
    <v>JOHNSON &amp; JOHNSON (XNYS:JNJ)</v>
    <v>2</v>
    <v>3</v>
    <v>Finance</v>
    <v>4</v>
    <v>181.03899999999999</v>
    <v>150.11000000000001</v>
    <v>0.54110000000000003</v>
    <v>1.2668999999999999</v>
    <v>7.5239999999999994E-3</v>
    <v>USD</v>
    <v>Johnson &amp; Johnson is a diversified healthcare products company. The Company is engaged in the research and development, manufacture and sale of a range of products in the healthcare field. It operates through three segments: Consumer Health, Pharmaceutical and MedTech.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MedTech segment includes a range of products used in the interventional solutions, orthopaedics, surgery, and vision fields. Its geographic area includes the United States, Europe, Western Hemisphere (excluding the United States), and Africa, Asia and Pacific.</v>
    <v>152700</v>
    <v>New York Stock Exchange</v>
    <v>XNYS</v>
    <v>XNYS</v>
    <v>One Johnson &amp; Johnson Plaza, NEW BRUNSWICK, NJ, 08933 US</v>
    <v>169.68</v>
    <v>Pharmaceuticals</v>
    <v>Stock</v>
    <v>45128.604748923441</v>
    <v>160</v>
    <v>168.16</v>
    <v>440867167024</v>
    <v>JOHNSON &amp; JOHNSON</v>
    <v>JOHNSON &amp; JOHNSON</v>
    <v>168.16</v>
    <v>34.1205</v>
    <v>168.38</v>
    <v>169.64689999999999</v>
    <v>2598734000</v>
    <v>JNJ</v>
    <v>JOHNSON &amp; JOHNSON (XNYS:JNJ)</v>
    <v>1998309</v>
    <v>7403644</v>
    <v>1887</v>
  </rv>
  <rv s="2">
    <v>161</v>
  </rv>
  <rv s="0">
    <v>https://www.bing.com/financeapi/forcetrigger?t=a1q44c&amp;q=XNYS%3aCTRA&amp;form=skydnc</v>
    <v>Learn more on Bing</v>
  </rv>
  <rv s="1">
    <v>en-US</v>
    <v>a1q44c</v>
    <v>268435456</v>
    <v>1</v>
    <v>Powered by Refinitiv</v>
    <v>0</v>
    <v>Coterra Energy Inc. (XNYS:CTRA)</v>
    <v>2</v>
    <v>3</v>
    <v>Finance</v>
    <v>4</v>
    <v>32.47</v>
    <v>22.25</v>
    <v>0.28210000000000002</v>
    <v>-1.3899999999999999E-2</v>
    <v>-5.1709999999999994E-4</v>
    <v>USD</v>
    <v>Coterra Energy Inc. is an independent oil and gas company. The Company is engaged in the development, exploration and production of oil, natural gas, and natural gas liquids (NGLs). Its operations are primarily concentrated in three operating areas: the Permian Basin in west Texas and southern New Mexico, the Marcellus Shale in northeast Pennsylvania and the Anadarko Basin in the Mid-Continent region in Oklahoma. The Permian Basin properties hold approximately 307,000 net acres in the play. The Marcellus Shale properties hold approximately 183,000 net acres in the dry gas window in the Marcellus Shale. The Anadarko Basin properties hold approximately 182,000 net acres in the play. It also operates a number of natural gas gathering and saltwater gathering and disposal systems. It sells oil, natural gas and NGLs to a range of customers, including industrial customers, local distribution companies, oil and gas marketers, pipeline companies and power generation facilities.</v>
    <v>981</v>
    <v>New York Stock Exchange</v>
    <v>XNYS</v>
    <v>XNYS</v>
    <v>840 Gessner Rd Ste 1400, HOUSTON, TX, 77024 US</v>
    <v>27</v>
    <v>Oil &amp; Gas</v>
    <v>Stock</v>
    <v>45128.604745971876</v>
    <v>163</v>
    <v>26.64</v>
    <v>20349813416</v>
    <v>Coterra Energy Inc.</v>
    <v>Coterra Energy Inc.</v>
    <v>26.94</v>
    <v>5.1536999999999997</v>
    <v>26.88</v>
    <v>26.866099999999999</v>
    <v>757453200</v>
    <v>CTRA</v>
    <v>Coterra Energy Inc. (XNYS:CTRA)</v>
    <v>704404</v>
    <v>7132683</v>
    <v>1989</v>
  </rv>
  <rv s="2">
    <v>164</v>
  </rv>
  <rv s="0">
    <v>https://www.bing.com/financeapi/forcetrigger?t=a1qlz2&amp;q=XNYS%3aCVX&amp;form=skydnc</v>
    <v>Learn more on Bing</v>
  </rv>
  <rv s="1">
    <v>en-US</v>
    <v>a1qlz2</v>
    <v>268435456</v>
    <v>1</v>
    <v>Powered by Refinitiv</v>
    <v>0</v>
    <v>CHEVRON CORPORATION (XNYS:CVX)</v>
    <v>2</v>
    <v>3</v>
    <v>Finance</v>
    <v>4</v>
    <v>189.68</v>
    <v>140.46</v>
    <v>1.1589</v>
    <v>1.81</v>
    <v>1.1573E-2</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and transporting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crude oil into petroleum products; marketing crude oil, refined products and lubricants; manufacturing and marketing renewable fuels; transporting crude oil and refined products, and manufacturing and marketing commodity petrochemicals.</v>
    <v>43846</v>
    <v>New York Stock Exchange</v>
    <v>XNYS</v>
    <v>XNYS</v>
    <v>6001 Bollinger Canyon Rd, SAN RAMON, CA, 94583 US</v>
    <v>158.6</v>
    <v>Oil &amp; Gas</v>
    <v>Stock</v>
    <v>45128.604755543747</v>
    <v>166</v>
    <v>157.05950000000001</v>
    <v>295765842710</v>
    <v>CHEVRON CORPORATION</v>
    <v>CHEVRON CORPORATION</v>
    <v>157.51</v>
    <v>8.4550999999999998</v>
    <v>156.4</v>
    <v>158.21</v>
    <v>1869451000</v>
    <v>CVX</v>
    <v>CHEVRON CORPORATION (XNYS:CVX)</v>
    <v>1351356</v>
    <v>7600748</v>
    <v>1926</v>
  </rv>
  <rv s="2">
    <v>167</v>
  </rv>
  <rv s="0">
    <v>https://www.bing.com/financeapi/forcetrigger?t=a1s24c&amp;q=XNYS%3aEOG&amp;form=skydnc</v>
    <v>Learn more on Bing</v>
  </rv>
  <rv s="1">
    <v>en-US</v>
    <v>a1s24c</v>
    <v>268435456</v>
    <v>1</v>
    <v>Powered by Refinitiv</v>
    <v>0</v>
    <v>EOG RESOURCES, INC. (XNYS:EOG)</v>
    <v>2</v>
    <v>3</v>
    <v>Finance</v>
    <v>4</v>
    <v>147.7389</v>
    <v>94.202399999999997</v>
    <v>1.5338000000000001</v>
    <v>0.51500000000000001</v>
    <v>4.1700000000000001E-3</v>
    <v>USD</v>
    <v>EOG Resources, Inc. (EOG) is an independent (non-integrated) crude oil and natural gas company. The Company is engaged in exploration, development, production and marketing crude oil, natural gas liquids (NGLs) and natural gas primarily in producing basins in the United States of America, The Republic of Trinidad and Tobago (Trinidad), the Sultanate of Oman and other international areas. Its operations are all crude oil, NGLs and natural gas exploration and production related. Its operations are focused on the productive basins in the United States with a focus on crude oil and, to a lesser extent, liquids-rich natural gas plays. The Company has operations in offshore Trinidad and Oman, as well as it is executing an abandonment and reclamation program in Canada.</v>
    <v>2850</v>
    <v>New York Stock Exchange</v>
    <v>XNYS</v>
    <v>XNYS</v>
    <v>1111 Bagby, Sky Lobby 2, HOUSTON, TX, 77002 US</v>
    <v>124.31</v>
    <v>Oil &amp; Gas</v>
    <v>Stock</v>
    <v>45128.604694560156</v>
    <v>169</v>
    <v>123.24</v>
    <v>72525390693</v>
    <v>EOG RESOURCES, INC.</v>
    <v>EOG RESOURCES, INC.</v>
    <v>123.92</v>
    <v>7.7213000000000003</v>
    <v>123.49</v>
    <v>124.005</v>
    <v>584858600</v>
    <v>EOG</v>
    <v>EOG RESOURCES, INC. (XNYS:EOG)</v>
    <v>393027</v>
    <v>3438965</v>
    <v>1985</v>
  </rv>
  <rv s="2">
    <v>170</v>
  </rv>
  <rv s="0">
    <v>https://www.bing.com/financeapi/forcetrigger?t=a269ec&amp;q=XNYS%3aXOM&amp;form=skydnc</v>
    <v>Learn more on Bing</v>
  </rv>
  <rv s="1">
    <v>en-US</v>
    <v>a269ec</v>
    <v>268435456</v>
    <v>1</v>
    <v>Powered by Refinitiv</v>
    <v>0</v>
    <v>EXXON MOBIL CORPORATION (XNYS:XOM)</v>
    <v>2</v>
    <v>3</v>
    <v>Finance</v>
    <v>4</v>
    <v>119.92</v>
    <v>83.89</v>
    <v>1.0757000000000001</v>
    <v>0.42</v>
    <v>4.0619999999999996E-3</v>
    <v>USD</v>
    <v>Exxon Mobil Corporation is engaged in the energy business. The Company's principal business involves the exploration for, and production of, crude oil and natural gas, and the manufacture, trade, transport and sale of crude oil, natural gas, petroleum products, petrochemicals and a range of specialty products. The Company's segments include Upstream, Energy Products, Chemical Products, and Specialty Products. The Upstream segment is organized and operates to explore for and produce crude oil and natural gas. Energy Products, Chemical Products, and Specialty Products segments are organized and operate to manufacture and sell petroleum products and petrochemicals. The Energy Products segment includes fuels, aromatics, catalysts and licensing. The Chemical Products segment includes Olefins, polyolefins and intermediates. The Specialty Products segment includes finished lubricants, base stocks and waxes, synthetics, and elastomers and resins.</v>
    <v>62000</v>
    <v>New York Stock Exchange</v>
    <v>XNYS</v>
    <v>XNYS</v>
    <v>22777 SPRINGWOODS VILLAGE PARKWAY, SPRING, TX, 77389-1425 US</v>
    <v>104.3737</v>
    <v>Oil &amp; Gas</v>
    <v>Stock</v>
    <v>45128.604757753907</v>
    <v>172</v>
    <v>103.26</v>
    <v>419784690000</v>
    <v>EXXON MOBIL CORPORATION</v>
    <v>EXXON MOBIL CORPORATION</v>
    <v>104.08</v>
    <v>6.9992999999999999</v>
    <v>103.41</v>
    <v>103.83</v>
    <v>4043000000</v>
    <v>XOM</v>
    <v>EXXON MOBIL CORPORATION (XNYS:XOM)</v>
    <v>3446988</v>
    <v>17285623</v>
    <v>1882</v>
  </rv>
  <rv s="2">
    <v>173</v>
  </rv>
  <rv s="0">
    <v>https://www.bing.com/financeapi/forcetrigger?t=a1nfbh&amp;q=ARCX%3aAMLP&amp;form=skydnc</v>
    <v>Learn more on Bing</v>
  </rv>
  <rv s="6">
    <v>en-US</v>
    <v>a1nfbh</v>
    <v>268435456</v>
    <v>1</v>
    <v>Powered by Refinitiv</v>
    <v>11</v>
    <v>Alps Alerian MLP ETF (ARCX:AMLP)</v>
    <v>12</v>
    <v>13</v>
    <v>Finance</v>
    <v>14</v>
    <v>42.47</v>
    <v>34.690100000000001</v>
    <v>1.2103999999999999</v>
    <v>0.14499999999999999</v>
    <v>3.545E-3</v>
    <v>USD</v>
    <v>NYSE Arca</v>
    <v>ARCX</v>
    <v>8.5000000000000006E-3</v>
    <v>41.045000000000002</v>
    <v>ETF</v>
    <v>45128.604456110937</v>
    <v>175</v>
    <v>40.82</v>
    <v>6402397741.0100002</v>
    <v>Alps Alerian MLP ETF</v>
    <v>40.98</v>
    <v>40.9</v>
    <v>41.045000000000002</v>
    <v>AMLP</v>
    <v>Alps Alerian MLP ETF (ARCX:AMLP)</v>
    <v>165461</v>
    <v>943172</v>
  </rv>
  <rv s="2">
    <v>176</v>
  </rv>
  <rv s="0">
    <v>https://www.bing.com/financeapi/forcetrigger?t=a1xqar&amp;q=ARCX%3aMLPX&amp;form=skydnc</v>
    <v>Learn more on Bing</v>
  </rv>
  <rv s="6">
    <v>en-US</v>
    <v>a1xqar</v>
    <v>268435456</v>
    <v>1</v>
    <v>Powered by Refinitiv</v>
    <v>11</v>
    <v>Glbl X MLP &amp; Engy Infra (ARCX:MLPX)</v>
    <v>12</v>
    <v>13</v>
    <v>Finance</v>
    <v>14</v>
    <v>44.38</v>
    <v>36.291400000000003</v>
    <v>1.3633999999999999</v>
    <v>0.2409</v>
    <v>5.6520000000000008E-3</v>
    <v>USD</v>
    <v>NYSE Arca</v>
    <v>ARCX</v>
    <v>4.5000000000000005E-3</v>
    <v>42.91</v>
    <v>ETF</v>
    <v>45128.604624745312</v>
    <v>178</v>
    <v>42.6</v>
    <v>946666500</v>
    <v>Glbl X MLP &amp; Engy Infra</v>
    <v>42.77</v>
    <v>42.62</v>
    <v>42.860900000000001</v>
    <v>MLPX</v>
    <v>Glbl X MLP &amp; Engy Infra (ARCX:MLPX)</v>
    <v>18931</v>
    <v>81194</v>
  </rv>
  <rv s="2">
    <v>179</v>
  </rv>
  <rv s="0">
    <v>https://www.bing.com/financeapi/forcetrigger?t=a1o2lh&amp;q=XNYS%3aAXP&amp;form=skydnc</v>
    <v>Learn more on Bing</v>
  </rv>
  <rv s="1">
    <v>en-US</v>
    <v>a1o2lh</v>
    <v>268435456</v>
    <v>1</v>
    <v>Powered by Refinitiv</v>
    <v>0</v>
    <v>AMERICAN EXPRESS COMPANY (XNYS:AXP)</v>
    <v>2</v>
    <v>3</v>
    <v>Finance</v>
    <v>4</v>
    <v>182.15</v>
    <v>130.65</v>
    <v>1.1894</v>
    <v>-8.4849999999999994</v>
    <v>-4.7907999999999999E-2</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173.34</v>
    <v>Banking Services</v>
    <v>Stock</v>
    <v>45128.604752928128</v>
    <v>181</v>
    <v>167.42009999999999</v>
    <v>125328963037</v>
    <v>AMERICAN EXPRESS COMPANY</v>
    <v>AMERICAN EXPRESS COMPANY</v>
    <v>172.17</v>
    <v>18.6357</v>
    <v>177.11</v>
    <v>168.625</v>
    <v>743240700</v>
    <v>AXP</v>
    <v>AMERICAN EXPRESS COMPANY (XNYS:AXP)</v>
    <v>3604403</v>
    <v>2690730</v>
    <v>1965</v>
  </rv>
  <rv s="2">
    <v>182</v>
  </rv>
  <rv s="0">
    <v>https://www.bing.com/financeapi/forcetrigger?t=a256cw&amp;q=XNYS%3aV&amp;form=skydnc</v>
    <v>Learn more on Bing</v>
  </rv>
  <rv s="1">
    <v>en-US</v>
    <v>a256cw</v>
    <v>268435456</v>
    <v>1</v>
    <v>Powered by Refinitiv</v>
    <v>0</v>
    <v>VISA INC. (XNYS:V)</v>
    <v>2</v>
    <v>3</v>
    <v>Finance</v>
    <v>4</v>
    <v>245.37</v>
    <v>174.6</v>
    <v>0.96960000000000002</v>
    <v>-0.1</v>
    <v>-4.1730000000000001E-4</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240.345</v>
    <v>Software &amp; IT Services</v>
    <v>Stock</v>
    <v>45128.604749351565</v>
    <v>184</v>
    <v>238.73</v>
    <v>490811210400</v>
    <v>VISA INC.</v>
    <v>VISA INC.</v>
    <v>239.81</v>
    <v>32.034799999999997</v>
    <v>239.62</v>
    <v>239.52</v>
    <v>2049145000</v>
    <v>V</v>
    <v>VISA INC. (XNYS:V)</v>
    <v>1024502</v>
    <v>6618884</v>
    <v>2007</v>
  </rv>
  <rv s="2">
    <v>185</v>
  </rv>
  <rv s="0">
    <v>https://www.bing.com/financeapi/forcetrigger?t=a1mw4c&amp;q=XNAS%3aADP&amp;form=skydnc</v>
    <v>Learn more on Bing</v>
  </rv>
  <rv s="1">
    <v>en-US</v>
    <v>a1mw4c</v>
    <v>268435456</v>
    <v>1</v>
    <v>Powered by Refinitiv</v>
    <v>0</v>
    <v>AUTOMATIC DATA PROCESSING, INC. (XNAS:ADP)</v>
    <v>2</v>
    <v>3</v>
    <v>Finance</v>
    <v>4</v>
    <v>274.92</v>
    <v>201.46</v>
    <v>0.8206</v>
    <v>1.62</v>
    <v>6.8330000000000005E-3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v>60000</v>
    <v>Nasdaq Stock Market</v>
    <v>XNAS</v>
    <v>XNAS</v>
    <v>One Adp Boulvard, ROSELAND, NJ, 07068 US</v>
    <v>239.45</v>
    <v>Software &amp; IT Services</v>
    <v>Stock</v>
    <v>45128.604738228903</v>
    <v>187</v>
    <v>237.71</v>
    <v>98612412360</v>
    <v>AUTOMATIC DATA PROCESSING, INC.</v>
    <v>AUTOMATIC DATA PROCESSING, INC.</v>
    <v>238.69</v>
    <v>30.287600000000001</v>
    <v>237.08</v>
    <v>238.7</v>
    <v>413122800</v>
    <v>ADP</v>
    <v>AUTOMATIC DATA PROCESSING, INC. (XNAS:ADP)</v>
    <v>259037</v>
    <v>1631280</v>
    <v>1961</v>
  </rv>
  <rv s="2">
    <v>188</v>
  </rv>
  <rv s="0">
    <v>https://www.bing.com/financeapi/forcetrigger?t=a1q19c&amp;q=XNYS%3aCNI&amp;form=skydnc</v>
    <v>Learn more on Bing</v>
  </rv>
  <rv s="1">
    <v>en-US</v>
    <v>a1q19c</v>
    <v>268435456</v>
    <v>1</v>
    <v>Powered by Refinitiv</v>
    <v>0</v>
    <v>Canadian National Railway Company (XNYS:CNI)</v>
    <v>2</v>
    <v>15</v>
    <v>Finance</v>
    <v>4</v>
    <v>129.88999999999999</v>
    <v>103.79</v>
    <v>0.68179999999999996</v>
    <v>-7.0999999999999994E-2</v>
    <v>-6.0340000000000003E-4</v>
    <v>USD</v>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v>24718</v>
    <v>New York Stock Exchange</v>
    <v>XNYS</v>
    <v>XNYS</v>
    <v>935 de la Gauchetiere Street West, MONTREAL, QC, H3B 2M9 CA</v>
    <v>117.899</v>
    <v>Freight &amp; Logistics Services</v>
    <v>Stock</v>
    <v>45128.604731133593</v>
    <v>190</v>
    <v>116.77</v>
    <v>104581100000</v>
    <v>Canadian National Railway Company</v>
    <v>Canadian National Railway Company</v>
    <v>117.4</v>
    <v>19.975100000000001</v>
    <v>117.66</v>
    <v>117.589</v>
    <v>674673200</v>
    <v>CNI</v>
    <v>Canadian National Railway Company (XNYS:CNI)</v>
    <v>206481</v>
    <v>1044900</v>
    <v>1995</v>
  </rv>
  <rv s="2">
    <v>191</v>
  </rv>
  <rv s="0">
    <v>https://www.bing.com/financeapi/forcetrigger?t=a24xww&amp;q=XNYS%3aUNP&amp;form=skydnc</v>
    <v>Learn more on Bing</v>
  </rv>
  <rv s="1">
    <v>en-US</v>
    <v>a24xww</v>
    <v>268435456</v>
    <v>1</v>
    <v>Powered by Refinitiv</v>
    <v>0</v>
    <v>UNION PACIFIC CORPORATION (XNYS:UNP)</v>
    <v>2</v>
    <v>3</v>
    <v>Finance</v>
    <v>4</v>
    <v>242.35499999999999</v>
    <v>183.69</v>
    <v>1.0993999999999999</v>
    <v>-2.39</v>
    <v>-1.1025E-2</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31471</v>
    <v>New York Stock Exchange</v>
    <v>XNYS</v>
    <v>XNYS</v>
    <v>1400 Douglas Street, OMAHA, NE, 68179 US</v>
    <v>215.27</v>
    <v>Freight &amp; Logistics Services</v>
    <v>Stock</v>
    <v>45128.60474350625</v>
    <v>193</v>
    <v>212.035</v>
    <v>130712596805</v>
    <v>UNION PACIFIC CORPORATION</v>
    <v>UNION PACIFIC CORPORATION</v>
    <v>215.15</v>
    <v>19.165700000000001</v>
    <v>216.78</v>
    <v>214.39</v>
    <v>609695400</v>
    <v>UNP</v>
    <v>UNION PACIFIC CORPORATION (XNYS:UNP)</v>
    <v>725907</v>
    <v>2427283</v>
    <v>1969</v>
  </rv>
  <rv s="2">
    <v>194</v>
  </rv>
  <rv s="0">
    <v>https://www.bing.com/financeapi/forcetrigger?t=a1q6k2&amp;q=XNAS%3aCOST&amp;form=skydnc</v>
    <v>Learn more on Bing</v>
  </rv>
  <rv s="1">
    <v>en-US</v>
    <v>a1q6k2</v>
    <v>268435456</v>
    <v>1</v>
    <v>Powered by Refinitiv</v>
    <v>0</v>
    <v>COSTCO WHOLESALE CORPORATION (XNAS:COST)</v>
    <v>2</v>
    <v>3</v>
    <v>Finance</v>
    <v>4</v>
    <v>564.75</v>
    <v>447.9</v>
    <v>0.78939999999999999</v>
    <v>4.3099999999999996</v>
    <v>7.7380000000000001E-3</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562.04999999999995</v>
    <v>Diversified Retail</v>
    <v>Stock</v>
    <v>45128.604767303128</v>
    <v>196</v>
    <v>559.79499999999996</v>
    <v>248725958595</v>
    <v>COSTCO WHOLESALE CORPORATION</v>
    <v>COSTCO WHOLESALE CORPORATION</v>
    <v>560.11</v>
    <v>41.263399999999997</v>
    <v>556.96</v>
    <v>561.27</v>
    <v>443148500</v>
    <v>COST</v>
    <v>COSTCO WHOLESALE CORPORATION (XNAS:COST)</v>
    <v>566946</v>
    <v>1692945</v>
    <v>1987</v>
  </rv>
  <rv s="2">
    <v>197</v>
  </rv>
  <rv s="0">
    <v>https://www.bing.com/financeapi/forcetrigger?t=a246z2&amp;q=XNYS%3aTGT&amp;form=skydnc</v>
    <v>Learn more on Bing</v>
  </rv>
  <rv s="1">
    <v>en-US</v>
    <v>a246z2</v>
    <v>268435456</v>
    <v>1</v>
    <v>Powered by Refinitiv</v>
    <v>0</v>
    <v>TARGET CORPORATION (XNYS:TGT)</v>
    <v>2</v>
    <v>3</v>
    <v>Finance</v>
    <v>4</v>
    <v>183.88659999999999</v>
    <v>125.08</v>
    <v>1.0066999999999999</v>
    <v>-0.71</v>
    <v>-5.2729999999999999E-3</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136.36000000000001</v>
    <v>Diversified Retail</v>
    <v>Stock</v>
    <v>45128.60474350625</v>
    <v>199</v>
    <v>133.61000000000001</v>
    <v>61816677228</v>
    <v>TARGET CORPORATION</v>
    <v>TARGET CORPORATION</v>
    <v>135.07</v>
    <v>22.902200000000001</v>
    <v>134.63999999999999</v>
    <v>133.93</v>
    <v>461559600</v>
    <v>TGT</v>
    <v>TARGET CORPORATION (XNYS:TGT)</v>
    <v>826038</v>
    <v>5514453</v>
    <v>1902</v>
  </rv>
  <rv s="2">
    <v>200</v>
  </rv>
  <rv s="0">
    <v>https://www.bing.com/financeapi/forcetrigger?t=a25ya2&amp;q=XNYS%3aWMT&amp;form=skydnc</v>
    <v>Learn more on Bing</v>
  </rv>
  <rv s="1">
    <v>en-US</v>
    <v>a25ya2</v>
    <v>268435456</v>
    <v>1</v>
    <v>Powered by Refinitiv</v>
    <v>0</v>
    <v>WALMART INC. (XNYS:WMT)</v>
    <v>2</v>
    <v>3</v>
    <v>Finance</v>
    <v>4</v>
    <v>159.12</v>
    <v>120.06</v>
    <v>0.50129999999999997</v>
    <v>1.04</v>
    <v>6.6039999999999996E-3</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158.53</v>
    <v>Food &amp; Drug Retailing</v>
    <v>Stock</v>
    <v>45128.604770196092</v>
    <v>202</v>
    <v>157.44999999999999</v>
    <v>426868204200</v>
    <v>WALMART INC.</v>
    <v>WALMART INC.</v>
    <v>157.82</v>
    <v>37.953200000000002</v>
    <v>157.47999999999999</v>
    <v>158.52000000000001</v>
    <v>2692835000</v>
    <v>WMT</v>
    <v>WALMART INC. (XNYS:WMT)</v>
    <v>896867</v>
    <v>5410328</v>
    <v>1969</v>
  </rv>
  <rv s="2">
    <v>203</v>
  </rv>
  <rv s="0">
    <v>https://www.bing.com/financeapi/forcetrigger?t=a1uj52&amp;q=XNYS%3aHD&amp;form=skydnc</v>
    <v>Learn more on Bing</v>
  </rv>
  <rv s="1">
    <v>en-US</v>
    <v>a1uj52</v>
    <v>268435456</v>
    <v>1</v>
    <v>Powered by Refinitiv</v>
    <v>0</v>
    <v>THE HOME DEPOT, INC. (XNYS:HD)</v>
    <v>2</v>
    <v>3</v>
    <v>Finance</v>
    <v>4</v>
    <v>347.25</v>
    <v>265.61</v>
    <v>0.94750000000000001</v>
    <v>2.0099999999999998</v>
    <v>6.2989999999999999E-3</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321.88</v>
    <v>Specialty Retailers</v>
    <v>Stock</v>
    <v>45128.604767383593</v>
    <v>205</v>
    <v>319.49</v>
    <v>322826233600</v>
    <v>THE HOME DEPOT, INC.</v>
    <v>THE HOME DEPOT, INC.</v>
    <v>320.88</v>
    <v>19.432300000000001</v>
    <v>319.08999999999997</v>
    <v>321.10000000000002</v>
    <v>1005376000</v>
    <v>HD</v>
    <v>THE HOME DEPOT, INC. (XNYS:HD)</v>
    <v>522827</v>
    <v>3810484</v>
    <v>1978</v>
  </rv>
  <rv s="2">
    <v>206</v>
  </rv>
  <rv s="0">
    <v>https://www.bing.com/financeapi/forcetrigger?t=a1x2ur&amp;q=XNYS%3aLOW&amp;form=skydnc</v>
    <v>Learn more on Bing</v>
  </rv>
  <rv s="1">
    <v>en-US</v>
    <v>a1x2ur</v>
    <v>268435456</v>
    <v>1</v>
    <v>Powered by Refinitiv</v>
    <v>0</v>
    <v>LOWE'S COMPANIES, INC. (XNYS:LOW)</v>
    <v>2</v>
    <v>3</v>
    <v>Finance</v>
    <v>4</v>
    <v>235.07</v>
    <v>176.5</v>
    <v>1.081</v>
    <v>2.6</v>
    <v>1.1255999999999999E-2</v>
    <v>USD</v>
    <v>Lowe's Companies, Inc. is a home improvement retailer. The Company operates home improvement and hardware stores. It offers a range of products in departments, including appliances, bathroom, building supplies, cleaning and pet supplies, doors and windows, electrical, flooring and rugs, hardware, heating and cooling, home decor and furniture, kitchen, lawn and garden, lighting and ceiling fans, molding and millwork, outdoor living and patio, paint, plumbing, smart home, security, wireless fidelity (Wi-Fi), sports and fitness, storage and organization, tools, accessible home, animal and pet care, automotive, and holiday decorations. The Company offers installation and services for the bathroom, doors and windows, exterior home, flooring, heating and cooling, home accessibility, interior home, and kitchen. It offers products and services through its contact centers, in-store, online, or through its mobile application. It operates over 1,700 home improvement stores in the United States.</v>
    <v>182000</v>
    <v>New York Stock Exchange</v>
    <v>XNYS</v>
    <v>XNYS</v>
    <v>1000 Lowes Blvd, MOORESVILLE, NC, 28117-8520 US</v>
    <v>233.99</v>
    <v>Specialty Retailers</v>
    <v>Stock</v>
    <v>45128.604750532031</v>
    <v>208</v>
    <v>231.72499999999999</v>
    <v>136879255072</v>
    <v>LOWE'S COMPANIES, INC.</v>
    <v>LOWE'S COMPANIES, INC.</v>
    <v>232.75</v>
    <v>23.087599999999998</v>
    <v>230.99</v>
    <v>233.59</v>
    <v>585980800</v>
    <v>LOW</v>
    <v>LOWE'S COMPANIES, INC. (XNYS:LOW)</v>
    <v>399734</v>
    <v>2828515</v>
    <v>1952</v>
  </rv>
  <rv s="2">
    <v>209</v>
  </rv>
  <rv s="0">
    <v>https://www.bing.com/financeapi/forcetrigger?t=a1z11h&amp;q=XNYS%3aO&amp;form=skydnc</v>
    <v>Learn more on Bing</v>
  </rv>
  <rv s="1">
    <v>en-US</v>
    <v>a1z11h</v>
    <v>268435456</v>
    <v>1</v>
    <v>Powered by Refinitiv</v>
    <v>0</v>
    <v>REALTY INCOME CORPORATION (XNYS:O)</v>
    <v>2</v>
    <v>3</v>
    <v>Finance</v>
    <v>4</v>
    <v>75.11</v>
    <v>55.5</v>
    <v>0.78490000000000004</v>
    <v>0.24</v>
    <v>3.8329999999999996E-3</v>
    <v>USD</v>
    <v>Realty Income Corporation is a real estate investment trust. The Company is engaged in acquiring and managing single-unit freestanding commercial properties under a long-term net lease agreement with its commercial clients. The Company owns and operates diversified portfolio of over 12,237 commercial properties, with approximately 236.8 million leasable square feet. The Company has 12,111 properties leased and 126 properties available for lease or sale. It offers these properties to different clients doing business in approximately 84 separate industries. Its properties are located throughout all 50 states in United States (US), Puerto Rico, the United Kingdom (UK), Spain, and Italy. Its properties are leased to retail and industrial clients that have a service, non-discretionary and/or low-price-point component to their business. The Company’s property types include retail, gaming, industrial, and other types, such as agriculture and office.</v>
    <v>391</v>
    <v>New York Stock Exchange</v>
    <v>XNYS</v>
    <v>XNYS</v>
    <v>11995 El Camino Real, SAN DIEGO, CA, 92130 US</v>
    <v>62.91</v>
    <v>Residential &amp; Commercial REIT</v>
    <v>Stock</v>
    <v>45128.604760520313</v>
    <v>211</v>
    <v>62.549199999999999</v>
    <v>42318766350</v>
    <v>REALTY INCOME CORPORATION</v>
    <v>REALTY INCOME CORPORATION</v>
    <v>62.7</v>
    <v>43.953099999999999</v>
    <v>62.62</v>
    <v>62.86</v>
    <v>673222500</v>
    <v>O</v>
    <v>REALTY INCOME CORPORATION (XNYS:O)</v>
    <v>542830</v>
    <v>5040485</v>
    <v>1997</v>
  </rv>
  <rv s="2">
    <v>212</v>
  </rv>
  <rv s="0">
    <v>https://www.bing.com/financeapi/forcetrigger?t=a23d6h&amp;q=XNYS%3aSPG&amp;form=skydnc</v>
    <v>Learn more on Bing</v>
  </rv>
  <rv s="1">
    <v>en-US</v>
    <v>a23d6h</v>
    <v>268435456</v>
    <v>1</v>
    <v>Powered by Refinitiv</v>
    <v>0</v>
    <v>SIMON PROPERTY GROUP, INC. (XNYS:SPG)</v>
    <v>2</v>
    <v>3</v>
    <v>Finance</v>
    <v>4</v>
    <v>133.08000000000001</v>
    <v>86.02</v>
    <v>1.55</v>
    <v>0.45</v>
    <v>3.6359999999999999E-3</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196 income-producing properties in the United States, which consists of 94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it has ownership in 34 Premium Outlets and Designer Outlet properties primarily located in Asia, Europe, and Canada.</v>
    <v>2500</v>
    <v>New York Stock Exchange</v>
    <v>XNYS</v>
    <v>XNYS</v>
    <v>225 W Washington St, INDIANAPOLIS, IN, 46204-3438 US</v>
    <v>124.49</v>
    <v>Residential &amp; Commercial REIT</v>
    <v>Stock</v>
    <v>45128.604691967186</v>
    <v>214</v>
    <v>123.44580000000001</v>
    <v>40612965300</v>
    <v>SIMON PROPERTY GROUP, INC.</v>
    <v>SIMON PROPERTY GROUP, INC.</v>
    <v>123.95</v>
    <v>18.749300000000002</v>
    <v>123.75</v>
    <v>124.2</v>
    <v>326996500</v>
    <v>SPG</v>
    <v>SIMON PROPERTY GROUP, INC. (XNYS:SPG)</v>
    <v>140582</v>
    <v>1650450</v>
    <v>1998</v>
  </rv>
  <rv s="2">
    <v>215</v>
  </rv>
  <rv s="0">
    <v>https://www.bing.com/financeapi/forcetrigger?t=a24jvh&amp;q=XNAS%3aTSCO&amp;form=skydnc</v>
    <v>Learn more on Bing</v>
  </rv>
  <rv s="1">
    <v>en-US</v>
    <v>a24jvh</v>
    <v>268435456</v>
    <v>1</v>
    <v>Powered by Refinitiv</v>
    <v>0</v>
    <v>TRACTOR SUPPLY COMPANY (XNAS:TSCO)</v>
    <v>2</v>
    <v>3</v>
    <v>Finance</v>
    <v>4</v>
    <v>251.17</v>
    <v>181.4</v>
    <v>0.81169999999999998</v>
    <v>1.18</v>
    <v>5.5030000000000001E-3</v>
    <v>USD</v>
    <v>Tractor Supply Company is a rural lifestyle retailer in the United States. The Company is focused on supplying the needs of recreational farmers and ranchers. It operates retail stores under the names Tractor Supply Company, Petsense by Tractor Supply, and Orscheln Farm and Home. Its stores are located primarily in towns outlying various metropolitan markets and in rural communities. The Company also offers its products through the Tractor Supply mobile application and online at tractorsupply.com and petsense.com. The Company's selection of merchandise consists of various product categories, including livestock and pet; hardware, tools and trucks; seasonal, gift and toy products; clothing and footwear, and agriculture. Its brands include 4health, JobSmart, Bit &amp; Bridle, Paws &amp; Claws, Blue Mountain, Producer’s Pride, C.E. Schmidt, Redstone, Dumor, Untamed, Treeline, Countyline and Royal Wing. The Company operates approximately 2,333 retail stores in 49 states.</v>
    <v>24000</v>
    <v>Nasdaq Stock Market</v>
    <v>XNAS</v>
    <v>XNAS</v>
    <v>5401 Virginia Way, BRENTWOOD, TN, 37027 US</v>
    <v>216.435</v>
    <v>Specialty Retailers</v>
    <v>Stock</v>
    <v>45128.60474350625</v>
    <v>217</v>
    <v>213.17</v>
    <v>23492550000</v>
    <v>TRACTOR SUPPLY COMPANY</v>
    <v>TRACTOR SUPPLY COMPANY</v>
    <v>213.82</v>
    <v>22.0793</v>
    <v>214.41</v>
    <v>215.59</v>
    <v>109568400</v>
    <v>TSCO</v>
    <v>TRACTOR SUPPLY COMPANY (XNAS:TSCO)</v>
    <v>204827</v>
    <v>1324193</v>
    <v>1982</v>
  </rv>
  <rv s="2">
    <v>218</v>
  </rv>
  <rv s="0">
    <v>https://www.bing.com/financeapi/forcetrigger?t=a1o9gh&amp;q=XNYS%3aBBY&amp;form=skydnc</v>
    <v>Learn more on Bing</v>
  </rv>
  <rv s="1">
    <v>en-US</v>
    <v>a1o9gh</v>
    <v>268435456</v>
    <v>1</v>
    <v>Powered by Refinitiv</v>
    <v>0</v>
    <v>Best Buy Co., Inc. (XNYS:BBY)</v>
    <v>2</v>
    <v>3</v>
    <v>Finance</v>
    <v>4</v>
    <v>93.3215</v>
    <v>60.784999999999997</v>
    <v>1.5509999999999999</v>
    <v>-0.37</v>
    <v>-4.4250000000000001E-3</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90000</v>
    <v>New York Stock Exchange</v>
    <v>XNYS</v>
    <v>XNYS</v>
    <v>7601 Penn Ave S, RICHFIELD, MN, 55423 US</v>
    <v>84.28</v>
    <v>Specialty Retailers</v>
    <v>Stock</v>
    <v>45128.60458368047</v>
    <v>220</v>
    <v>82.75</v>
    <v>18246770000</v>
    <v>Best Buy Co., Inc.</v>
    <v>Best Buy Co., Inc.</v>
    <v>84.045000000000002</v>
    <v>14.133900000000001</v>
    <v>83.62</v>
    <v>83.25</v>
    <v>218210500</v>
    <v>BBY</v>
    <v>Best Buy Co., Inc. (XNYS:BBY)</v>
    <v>259371</v>
    <v>2250209</v>
    <v>1966</v>
  </rv>
  <rv s="2">
    <v>221</v>
  </rv>
  <rv s="0">
    <v>https://www.bing.com/financeapi/forcetrigger?t=a1sl52&amp;q=XNAS%3aFAST&amp;form=skydnc</v>
    <v>Learn more on Bing</v>
  </rv>
  <rv s="1">
    <v>en-US</v>
    <v>a1sl52</v>
    <v>268435456</v>
    <v>1</v>
    <v>Powered by Refinitiv</v>
    <v>0</v>
    <v>Fastenal Company (XNAS:FAST)</v>
    <v>2</v>
    <v>3</v>
    <v>Finance</v>
    <v>4</v>
    <v>59.43</v>
    <v>43.73</v>
    <v>1.1479999999999999</v>
    <v>0.26</v>
    <v>4.4940000000000006E-3</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20631</v>
    <v>Nasdaq Stock Market</v>
    <v>XNAS</v>
    <v>XNAS</v>
    <v>2001 Theurer Blvd, WINONA, MN, 55987 US</v>
    <v>58.354999999999997</v>
    <v>Machinery, Equipment &amp; Components</v>
    <v>Stock</v>
    <v>45128.604719930467</v>
    <v>223</v>
    <v>57.92</v>
    <v>33205873960</v>
    <v>Fastenal Company</v>
    <v>Fastenal Company</v>
    <v>57.97</v>
    <v>29.526599999999998</v>
    <v>57.86</v>
    <v>58.12</v>
    <v>571333000</v>
    <v>FAST</v>
    <v>Fastenal Company (XNAS:FAST)</v>
    <v>548625</v>
    <v>3520986</v>
    <v>1968</v>
  </rv>
  <rv s="2">
    <v>224</v>
  </rv>
  <rv s="0">
    <v>https://www.bing.com/financeapi/forcetrigger?t=a1nz8m&amp;q=XNAS%3aAVGO&amp;form=skydnc</v>
    <v>Learn more on Bing</v>
  </rv>
  <rv s="1">
    <v>en-US</v>
    <v>a1nz8m</v>
    <v>268435456</v>
    <v>1</v>
    <v>Powered by Refinitiv</v>
    <v>0</v>
    <v>Broadcom Inc. (XNAS:AVGO)</v>
    <v>2</v>
    <v>3</v>
    <v>Finance</v>
    <v>4</v>
    <v>921.7799</v>
    <v>415.06819999999999</v>
    <v>1.1171</v>
    <v>17.22</v>
    <v>1.9383999999999998E-2</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911.13499999999999</v>
    <v>Semiconductors &amp; Semiconductor Equipment</v>
    <v>Stock</v>
    <v>45128.604765983597</v>
    <v>226</v>
    <v>899.56</v>
    <v>373711390824</v>
    <v>Broadcom Inc.</v>
    <v>Broadcom Inc.</v>
    <v>904.49</v>
    <v>27.7927</v>
    <v>888.34</v>
    <v>905.56</v>
    <v>412685400</v>
    <v>AVGO</v>
    <v>Broadcom Inc. (XNAS:AVGO)</v>
    <v>721171</v>
    <v>2675512</v>
    <v>2018</v>
  </rv>
  <rv s="2">
    <v>227</v>
  </rv>
  <rv s="0">
    <v>https://www.bing.com/financeapi/forcetrigger?t=a1vmf2&amp;q=XNAS%3aINTC&amp;form=skydnc</v>
    <v>Learn more on Bing</v>
  </rv>
  <rv s="1">
    <v>en-US</v>
    <v>a1vmf2</v>
    <v>268435456</v>
    <v>1</v>
    <v>Powered by Refinitiv</v>
    <v>0</v>
    <v>INTEL CORPORATION (XNAS:INTC)</v>
    <v>2</v>
    <v>3</v>
    <v>Finance</v>
    <v>4</v>
    <v>40.645000000000003</v>
    <v>24.59</v>
    <v>0.87880000000000003</v>
    <v>0.28999999999999998</v>
    <v>8.6899999999999998E-3</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33.997500000000002</v>
    <v>Semiconductors &amp; Semiconductor Equipment</v>
    <v>Stock</v>
    <v>45128.604749756247</v>
    <v>229</v>
    <v>33.42</v>
    <v>140395860000</v>
    <v>INTEL CORPORATION</v>
    <v>INTEL CORPORATION</v>
    <v>33.71</v>
    <v>15.3622</v>
    <v>33.369999999999997</v>
    <v>33.659999999999997</v>
    <v>4171000000</v>
    <v>INTC</v>
    <v>INTEL CORPORATION (XNAS:INTC)</v>
    <v>5145577</v>
    <v>43055853</v>
    <v>1989</v>
  </rv>
  <rv s="2">
    <v>230</v>
  </rv>
  <rv s="0">
    <v>http://en.wikipedia.org/wiki/Qualcomm</v>
    <v>Wikipedia</v>
  </rv>
  <rv s="3">
    <v>18</v>
    <v>232</v>
  </rv>
  <rv s="4">
    <v>9</v>
    <v>https://www.bing.com/th?id=AMMS_2b1c176dae370ecc0d55a1517537f595&amp;qlt=95</v>
    <v>233</v>
    <v>0</v>
    <v>https://www.bing.com/images/search?form=xlimg&amp;q=qualcomm</v>
    <v>Image of QUALCOMM INCORPORATED</v>
  </rv>
  <rv s="0">
    <v>https://www.bing.com/financeapi/forcetrigger?t=a21k2w&amp;q=XNAS%3aQCOM&amp;form=skydnc</v>
    <v>Learn more on Bing</v>
  </rv>
  <rv s="5">
    <v>en-US</v>
    <v>a21k2w</v>
    <v>268435456</v>
    <v>1</v>
    <v>Powered by Refinitiv</v>
    <v>5</v>
    <v>QUALCOMM INCORPORATED (XNAS:QCOM)</v>
    <v>7</v>
    <v>8</v>
    <v>Finance</v>
    <v>4</v>
    <v>156.66</v>
    <v>101.47</v>
    <v>1.2271000000000001</v>
    <v>0.98</v>
    <v>8.1180000000000002E-3</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123.33</v>
    <v>234</v>
    <v>Semiconductors &amp; Semiconductor Equipment</v>
    <v>Stock</v>
    <v>45128.604755115623</v>
    <v>235</v>
    <v>121.38</v>
    <v>135573800000</v>
    <v>QUALCOMM INCORPORATED</v>
    <v>QUALCOMM INCORPORATED</v>
    <v>121.93</v>
    <v>12.8439</v>
    <v>120.72</v>
    <v>121.7</v>
    <v>1114000000</v>
    <v>QCOM</v>
    <v>QUALCOMM INCORPORATED (XNAS:QCOM)</v>
    <v>1526218</v>
    <v>7643423</v>
    <v>1991</v>
  </rv>
  <rv s="2">
    <v>236</v>
  </rv>
  <rv s="0">
    <v>https://www.bing.com/financeapi/forcetrigger?t=a24p1h&amp;q=XNAS%3aTXN&amp;form=skydnc</v>
    <v>Learn more on Bing</v>
  </rv>
  <rv s="1">
    <v>en-US</v>
    <v>a24p1h</v>
    <v>268435456</v>
    <v>1</v>
    <v>Powered by Refinitiv</v>
    <v>0</v>
    <v>TEXAS INSTRUMENTS INCORPORATED (XNAS:TXN)</v>
    <v>2</v>
    <v>3</v>
    <v>Finance</v>
    <v>4</v>
    <v>186.3</v>
    <v>145.97</v>
    <v>1.0061</v>
    <v>4.3</v>
    <v>2.3900000000000001E-2</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185.435</v>
    <v>Semiconductors &amp; Semiconductor Equipment</v>
    <v>Stock</v>
    <v>45128.604741214847</v>
    <v>238</v>
    <v>181.495</v>
    <v>167208001458</v>
    <v>TEXAS INSTRUMENTS INCORPORATED</v>
    <v>TEXAS INSTRUMENTS INCORPORATED</v>
    <v>182</v>
    <v>20.191400000000002</v>
    <v>179.92</v>
    <v>184.22</v>
    <v>907653900</v>
    <v>TXN</v>
    <v>TEXAS INSTRUMENTS INCORPORATED (XNAS:TXN)</v>
    <v>1614109</v>
    <v>4727508</v>
    <v>1938</v>
  </rv>
  <rv s="2">
    <v>239</v>
  </rv>
  <rv s="0">
    <v>https://www.bing.com/financeapi/forcetrigger?t=a1x4f2&amp;q=XNAS%3aLRCX&amp;form=skydnc</v>
    <v>Learn more on Bing</v>
  </rv>
  <rv s="1">
    <v>en-US</v>
    <v>a1x4f2</v>
    <v>268435456</v>
    <v>1</v>
    <v>Powered by Refinitiv</v>
    <v>0</v>
    <v>LAM RESEARCH CORPORATION (XNAS:LRCX)</v>
    <v>2</v>
    <v>3</v>
    <v>Finance</v>
    <v>4</v>
    <v>663.83249999999998</v>
    <v>299.59199999999998</v>
    <v>1.4570000000000001</v>
    <v>3.5649999999999999</v>
    <v>5.7920000000000003E-3</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625.07000000000005</v>
    <v>Semiconductors &amp; Semiconductor Equipment</v>
    <v>Stock</v>
    <v>45128.604736214846</v>
    <v>241</v>
    <v>618.76</v>
    <v>83168188442</v>
    <v>LAM RESEARCH CORPORATION</v>
    <v>LAM RESEARCH CORPORATION</v>
    <v>619.52</v>
    <v>17.137799999999999</v>
    <v>615.52</v>
    <v>619.08500000000004</v>
    <v>134340500</v>
    <v>LRCX</v>
    <v>LAM RESEARCH CORPORATION (XNAS:LRCX)</v>
    <v>270811</v>
    <v>1228644</v>
    <v>1989</v>
  </rv>
  <rv s="2">
    <v>242</v>
  </rv>
  <rv s="0">
    <v>https://www.bing.com/financeapi/forcetrigger?t=a1vmtc&amp;q=XNAS%3aINTU&amp;form=skydnc</v>
    <v>Learn more on Bing</v>
  </rv>
  <rv s="1">
    <v>en-US</v>
    <v>a1vmtc</v>
    <v>268435456</v>
    <v>1</v>
    <v>Powered by Refinitiv</v>
    <v>0</v>
    <v>INTUIT INC. (XNAS:INTU)</v>
    <v>2</v>
    <v>3</v>
    <v>Finance</v>
    <v>4</v>
    <v>508.09</v>
    <v>352.63</v>
    <v>1.1939</v>
    <v>3.03</v>
    <v>6.1609999999999998E-3</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501.94</v>
    <v>Financial Technology (Fintech) &amp; Infrastructure</v>
    <v>Stock</v>
    <v>45128.604725346871</v>
    <v>244</v>
    <v>494.03</v>
    <v>138576340157</v>
    <v>INTUIT INC.</v>
    <v>INTUIT INC.</v>
    <v>496.86</v>
    <v>62.1462</v>
    <v>491.78</v>
    <v>494.81</v>
    <v>280059700</v>
    <v>INTU</v>
    <v>INTUIT INC. (XNAS:INTU)</v>
    <v>228560</v>
    <v>1466707</v>
    <v>1993</v>
  </rv>
  <rv s="2">
    <v>245</v>
  </rv>
  <rv s="0">
    <v>https://www.bing.com/financeapi/forcetrigger?t=a1x9yc&amp;q=XNYS%3aMAN&amp;form=skydnc</v>
    <v>Learn more on Bing</v>
  </rv>
  <rv s="1">
    <v>en-US</v>
    <v>a1x9yc</v>
    <v>268435456</v>
    <v>1</v>
    <v>Powered by Refinitiv</v>
    <v>0</v>
    <v>MANPOWERGROUP INC. (XNYS:MAN)</v>
    <v>2</v>
    <v>3</v>
    <v>Finance</v>
    <v>4</v>
    <v>92.43</v>
    <v>64</v>
    <v>1.6597999999999999</v>
    <v>-2.76</v>
    <v>-3.3515000000000003E-2</v>
    <v>USD</v>
    <v>ManpowerGroup Inc. is engaged in offering workforce solutions. The Company's workforce solutions and services include recruitment and assessment, upskilling, reskilling, training and development, career management, outsourcing, and workforce consulting. The Company's portfolio of recruitment services includes permanent, temporary and contract recruitment of professionals, as well as administrative, industrial and information technology (IT) professional positions. The Company offers IT resourcing and services under its Experis brand. Its Talent Solutions brand specializes in the delivery of customized workforce strategies and new solutions and creating added value that addresses its client's complex global workforce needs. Talent Solutions combines global offerings of recruitment process outsourcing (RPO), TAPFIN - Managed Service Provider (MSP) and right management to provide data-driven capabilities that help organizations with their workforce transformation.</v>
    <v>30900</v>
    <v>New York Stock Exchange</v>
    <v>XNYS</v>
    <v>XNYS</v>
    <v>100 Manpower Place, MILWAUKEE, WI, 53212 US</v>
    <v>82.5</v>
    <v>Professional &amp; Commercial Services</v>
    <v>Stock</v>
    <v>45128.604753310159</v>
    <v>247</v>
    <v>79.540000000000006</v>
    <v>4013412503</v>
    <v>MANPOWERGROUP INC.</v>
    <v>MANPOWERGROUP INC.</v>
    <v>82.5</v>
    <v>14.0261</v>
    <v>82.35</v>
    <v>79.59</v>
    <v>50426090</v>
    <v>MAN</v>
    <v>MANPOWERGROUP INC. (XNYS:MAN)</v>
    <v>144088</v>
    <v>435762</v>
    <v>1990</v>
  </rv>
  <rv s="2">
    <v>248</v>
  </rv>
  <rv s="0">
    <v>https://en.wikipedia.org/wiki/Microsoft</v>
    <v>Wikipedia</v>
  </rv>
  <rv s="3">
    <v>18</v>
    <v>250</v>
  </rv>
  <rv s="4">
    <v>9</v>
    <v>https://www.bing.com/th?id=AMMS_e6e837c7bf3a77408619758b7447855a&amp;qlt=95</v>
    <v>251</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366.78</v>
    <v>213.43100000000001</v>
    <v>0.90869999999999995</v>
    <v>0.15</v>
    <v>4.3239999999999999E-4</v>
    <v>USD</v>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v>221000</v>
    <v>Nasdaq Stock Market</v>
    <v>XNAS</v>
    <v>XNAS</v>
    <v>One Microsoft Way, REDMOND, WA, 98052-6399 US</v>
    <v>350.3</v>
    <v>252</v>
    <v>Software &amp; IT Services</v>
    <v>Stock</v>
    <v>45128.604756481247</v>
    <v>253</v>
    <v>345.62</v>
    <v>2580263045760</v>
    <v>MICROSOFT CORPORATION</v>
    <v>MICROSOFT CORPORATION</v>
    <v>349.22</v>
    <v>37.597700000000003</v>
    <v>346.87</v>
    <v>347.02</v>
    <v>7435488000</v>
    <v>MSFT</v>
    <v>MICROSOFT CORPORATION (XNAS:MSFT)</v>
    <v>7179319</v>
    <v>27874396</v>
    <v>1993</v>
  </rv>
  <rv s="2">
    <v>254</v>
  </rv>
  <rv s="0">
    <v>https://www.bing.com/financeapi/forcetrigger?t=a1mou2&amp;q=XNAS%3aAAPL&amp;form=skydnc</v>
    <v>Learn more on Bing</v>
  </rv>
  <rv s="1">
    <v>en-US</v>
    <v>a1mou2</v>
    <v>268435456</v>
    <v>1</v>
    <v>Powered by Refinitiv</v>
    <v>0</v>
    <v>APPLE INC. (XNAS:AAPL)</v>
    <v>2</v>
    <v>3</v>
    <v>Finance</v>
    <v>4</v>
    <v>198.23</v>
    <v>124.17</v>
    <v>1.2869999999999999</v>
    <v>1.1900000000000001E-2</v>
    <v>6.1619999999999996E-5</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194.97</v>
    <v>Computers, Phones &amp; Household Electronics</v>
    <v>Stock</v>
    <v>45128.604755682813</v>
    <v>256</v>
    <v>192.83</v>
    <v>3037871002530</v>
    <v>APPLE INC.</v>
    <v>APPLE INC.</v>
    <v>194.13</v>
    <v>32.751600000000003</v>
    <v>193.13</v>
    <v>193.14189999999999</v>
    <v>15728700000</v>
    <v>AAPL</v>
    <v>APPLE INC. (XNAS:AAPL)</v>
    <v>13368493</v>
    <v>54760290</v>
    <v>1977</v>
  </rv>
  <rv s="2">
    <v>257</v>
  </rv>
  <rv s="0">
    <v>https://www.bing.com/financeapi/forcetrigger?t=a1xtpr&amp;q=XNYS%3aMO&amp;form=skydnc</v>
    <v>Learn more on Bing</v>
  </rv>
  <rv s="1">
    <v>en-US</v>
    <v>a1xtpr</v>
    <v>268435456</v>
    <v>1</v>
    <v>Powered by Refinitiv</v>
    <v>0</v>
    <v>Altria Group, Inc. (XNYS:MO)</v>
    <v>2</v>
    <v>3</v>
    <v>Finance</v>
    <v>4</v>
    <v>48.99</v>
    <v>40.35</v>
    <v>0.62229999999999996</v>
    <v>-0.06</v>
    <v>-1.3139999999999998E-3</v>
    <v>USD</v>
    <v>Altria Group, Inc. is a holding company that provides a portfolio of tobacco products for United States tobacco consumers aged 21+. The Company operates through two segments: smokeable tobacco products and oral tobacco products. The smokeable tobacco products consist of combustible cigarettes manufactured and sold by Philip Morris USA Inc. (PM USA ), and machine-made large cigars and pipe tobacco manufactured and sold by John Middleton Co. (Middleton). The oral tobacco products consist of moist smokeless tobacco (MST) and snus products manufactured and sold by U.S. Smokeless Tobacco Company LLC (USSTC), and oral nicotine pouches manufactured and sold by Helix Innovations LLC (Helix). The Company’s e-vapor products are marketed by NJOY, LLC (NJOY), a wholly owned subsidiary of the Company. The Company’s brand portfolio of its tobacco operating companies include Marlboro, Black &amp; Mild, Copenhagen, Skoal, on! and NJOY ACE.</v>
    <v>6300</v>
    <v>New York Stock Exchange</v>
    <v>XNYS</v>
    <v>XNYS</v>
    <v>6601 W Broad St, RICHMOND, VA, 23230 US</v>
    <v>45.703600000000002</v>
    <v>Food &amp; Tobacco</v>
    <v>Stock</v>
    <v>45128.604759652342</v>
    <v>259</v>
    <v>45.35</v>
    <v>81397824000</v>
    <v>Altria Group, Inc.</v>
    <v>Altria Group, Inc.</v>
    <v>45.67</v>
    <v>14.672000000000001</v>
    <v>45.66</v>
    <v>45.6</v>
    <v>1785040000</v>
    <v>MO</v>
    <v>Altria Group, Inc. (XNYS:MO)</v>
    <v>981972</v>
    <v>7635396</v>
    <v>2009</v>
  </rv>
  <rv s="2">
    <v>260</v>
  </rv>
  <rv s="0">
    <v>https://www.bing.com/financeapi/forcetrigger?t=a1zzmw&amp;q=XNYS%3aPM&amp;form=skydnc</v>
    <v>Learn more on Bing</v>
  </rv>
  <rv s="1">
    <v>en-US</v>
    <v>a1zzmw</v>
    <v>268435456</v>
    <v>1</v>
    <v>Powered by Refinitiv</v>
    <v>0</v>
    <v>Philip Morris International Inc. (XNYS:PM)</v>
    <v>2</v>
    <v>3</v>
    <v>Finance</v>
    <v>4</v>
    <v>105.62</v>
    <v>82.85</v>
    <v>0.71679999999999999</v>
    <v>-0.33</v>
    <v>-3.3610000000000003E-3</v>
    <v>USD</v>
    <v>Philip Morris International Inc. (PMI) is an international tobacco company. PMI delivers a smoke-free future and is evolving its portfolio for the long term to include products outside of the tobacco and nicotine sector. PMI's product portfolio primarily consists of cigarettes and smoke-free products. PMI develops smoke-free products for adults who would otherwise continue to smoke. This includes the building of scientific assessment capabilities in the areas of pre-clinical systems toxicology, clinical and behavioral research, as well as post-market studies. PMI, through Swedish Match AB, creates a smoke-free champion led by its IQOS and ZYN brands. The United States Food and Drug Administration has authorized versions of PMI’s IQOS Platform 1 devices and consumables and Swedish Match’s General snus as Modified Risk Tobacco Products. PMI's smoke-free products are available for sale in 78 markets and purchased by approximately 18.5 million adults around the world.</v>
    <v>79800</v>
    <v>New York Stock Exchange</v>
    <v>XNYS</v>
    <v>XNYS</v>
    <v>677 Washington Blvd, Ste. 1100, STAMFORD, CT, 06901 US</v>
    <v>98.54</v>
    <v>Food &amp; Tobacco</v>
    <v>Stock</v>
    <v>45128.604771654689</v>
    <v>262</v>
    <v>97.393799999999999</v>
    <v>151882476450</v>
    <v>Philip Morris International Inc.</v>
    <v>Philip Morris International Inc.</v>
    <v>98.39</v>
    <v>17.5412</v>
    <v>98.18</v>
    <v>97.85</v>
    <v>1552197000</v>
    <v>PM</v>
    <v>Philip Morris International Inc. (XNYS:PM)</v>
    <v>733948</v>
    <v>4758267</v>
    <v>2007</v>
  </rv>
  <rv s="2">
    <v>263</v>
  </rv>
  <rv s="0">
    <v>https://www.bing.com/financeapi/forcetrigger?t=a1ngur&amp;q=XNYS%3aAMT&amp;form=skydnc</v>
    <v>Learn more on Bing</v>
  </rv>
  <rv s="1">
    <v>en-US</v>
    <v>a1ngur</v>
    <v>268435456</v>
    <v>1</v>
    <v>Powered by Refinitiv</v>
    <v>0</v>
    <v>AMERICAN TOWER CORPORATION (XNYS:AMT)</v>
    <v>2</v>
    <v>3</v>
    <v>Finance</v>
    <v>4</v>
    <v>282.47000000000003</v>
    <v>178.17</v>
    <v>0.56950000000000001</v>
    <v>0.76500000000000001</v>
    <v>4.143E-3</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186.04</v>
    <v>Residential &amp; Commercial REIT</v>
    <v>Stock</v>
    <v>45128.604739062503</v>
    <v>265</v>
    <v>184.03</v>
    <v>86411399928</v>
    <v>AMERICAN TOWER CORPORATION</v>
    <v>AMERICAN TOWER CORPORATION</v>
    <v>184.8</v>
    <v>61.486699999999999</v>
    <v>184.65</v>
    <v>185.41499999999999</v>
    <v>466043200</v>
    <v>AMT</v>
    <v>AMERICAN TOWER CORPORATION (XNYS:AMT)</v>
    <v>643661</v>
    <v>2459734</v>
    <v>1996</v>
  </rv>
  <rv s="2">
    <v>266</v>
  </rv>
  <rv s="0">
    <v>https://www.bing.com/financeapi/forcetrigger?t=a1pcf2&amp;q=XNYS%3aCCI&amp;form=skydnc</v>
    <v>Learn more on Bing</v>
  </rv>
  <rv s="1">
    <v>en-US</v>
    <v>a1pcf2</v>
    <v>268435456</v>
    <v>1</v>
    <v>Powered by Refinitiv</v>
    <v>0</v>
    <v>CROWN CASTLE INC. (XNYS:CCI)</v>
    <v>2</v>
    <v>3</v>
    <v>Finance</v>
    <v>4</v>
    <v>184.92</v>
    <v>103.22</v>
    <v>0.64549999999999996</v>
    <v>-0.15</v>
    <v>-1.3950000000000002E-3</v>
    <v>USD</v>
    <v>Crown Castle Inc.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It has approximately 40,000 towers and other structures, such as rooftops, and 85,000 route miles of fiber, primarily supporting small cell networks and fiber solutions.</v>
    <v>5000</v>
    <v>New York Stock Exchange</v>
    <v>XNYS</v>
    <v>XNYS</v>
    <v>8020 Katy Freeway, HOUSTON, TX, 77024 US</v>
    <v>108.5025</v>
    <v>Residential &amp; Commercial REIT</v>
    <v>Stock</v>
    <v>45128.604779409376</v>
    <v>268</v>
    <v>107.18</v>
    <v>46589900000</v>
    <v>CROWN CASTLE INC.</v>
    <v>CROWN CASTLE INC.</v>
    <v>107.355</v>
    <v>27.3476</v>
    <v>107.5</v>
    <v>107.35</v>
    <v>434000000</v>
    <v>CCI</v>
    <v>CROWN CASTLE INC. (XNYS:CCI)</v>
    <v>671902</v>
    <v>3411799</v>
    <v>2014</v>
  </rv>
  <rv s="2">
    <v>269</v>
  </rv>
  <rv s="0">
    <v>https://www.bing.com/financeapi/forcetrigger?t=a1qpw7&amp;q=XNYS%3aD&amp;form=skydnc</v>
    <v>Learn more on Bing</v>
  </rv>
  <rv s="1">
    <v>en-US</v>
    <v>a1qpw7</v>
    <v>268435456</v>
    <v>1</v>
    <v>Powered by Refinitiv</v>
    <v>0</v>
    <v>Dominion Energy, Inc. (XNYS:D)</v>
    <v>2</v>
    <v>3</v>
    <v>Finance</v>
    <v>4</v>
    <v>86.28</v>
    <v>48.475000000000001</v>
    <v>0.45760000000000001</v>
    <v>0.61</v>
    <v>1.1486000000000001E-2</v>
    <v>USD</v>
    <v>Dominion Energy, Inc. is a producer and distributor of energy. The Company’s operations are conducted through its subsidiaries, including Virginia Power. The Company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Dominion Energy Virginia segment includes Virginia Power’s regulated electric transmission, distribution, and generation operations. Gas Distribution segment includes its regulated natural gas sales, transportation, gathering, storage, and distribution operations. Dominion Energy South Carolina segment is comprised of Dominion Energy South Carolina, Inc’s generation, transmission, and distribution of electricity. Contracted Assets include the operations of Millstone, and associated energy marketing and price risk activities, and others.</v>
    <v>17200</v>
    <v>New York Stock Exchange</v>
    <v>XNYS</v>
    <v>XNYS</v>
    <v>120 Tredegar St, RICHMOND, VA, 23219-4306 US</v>
    <v>53.79</v>
    <v>Electrical Utilities &amp; IPPs</v>
    <v>Stock</v>
    <v>45128.604751527346</v>
    <v>271</v>
    <v>53.09</v>
    <v>44906772008</v>
    <v>Dominion Energy, Inc.</v>
    <v>Dominion Energy, Inc.</v>
    <v>53.37</v>
    <v>36.946300000000001</v>
    <v>53.11</v>
    <v>53.72</v>
    <v>835941400</v>
    <v>D</v>
    <v>Dominion Energy, Inc. (XNYS:D)</v>
    <v>409955</v>
    <v>3868271</v>
    <v>1983</v>
  </rv>
  <rv s="2">
    <v>272</v>
  </rv>
  <rv s="0">
    <v>https://www.bing.com/financeapi/forcetrigger?t=a1rdzr&amp;q=XNYS%3aDUK&amp;form=skydnc</v>
    <v>Learn more on Bing</v>
  </rv>
  <rv s="1">
    <v>en-US</v>
    <v>a1rdzr</v>
    <v>268435456</v>
    <v>1</v>
    <v>Powered by Refinitiv</v>
    <v>0</v>
    <v>DUKE ENERGY CORPORATION (XNYS:DUK)</v>
    <v>2</v>
    <v>3</v>
    <v>Finance</v>
    <v>4</v>
    <v>113.67</v>
    <v>83.76</v>
    <v>0.4239</v>
    <v>1.1000000000000001</v>
    <v>1.1802999999999999E-2</v>
    <v>USD</v>
    <v>Duke Energy Corporation is an energy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 from interstate pipelines.</v>
    <v>27859</v>
    <v>New York Stock Exchange</v>
    <v>XNYS</v>
    <v>XNYS</v>
    <v>422 S Church St, CHARLOTTE, NC, 28242 US</v>
    <v>94.3506</v>
    <v>Electrical Utilities &amp; IPPs</v>
    <v>Stock</v>
    <v>45128.604733714841</v>
    <v>274</v>
    <v>93.1738</v>
    <v>72672455310</v>
    <v>DUKE ENERGY CORPORATION</v>
    <v>DUKE ENERGY CORPORATION</v>
    <v>93.49</v>
    <v>18.529299999999999</v>
    <v>93.2</v>
    <v>94.3</v>
    <v>770651700</v>
    <v>DUK</v>
    <v>DUKE ENERGY CORPORATION (XNYS:DUK)</v>
    <v>471039</v>
    <v>2793167</v>
    <v>2005</v>
  </rv>
  <rv s="2">
    <v>275</v>
  </rv>
  <rv s="0">
    <v>https://www.bing.com/financeapi/forcetrigger?t=a1rmkr&amp;q=XNYS%3aED&amp;form=skydnc</v>
    <v>Learn more on Bing</v>
  </rv>
  <rv s="1">
    <v>en-US</v>
    <v>a1rmkr</v>
    <v>268435456</v>
    <v>1</v>
    <v>Powered by Refinitiv</v>
    <v>0</v>
    <v>CONSOLIDATED EDISON, INC. (XNYS:ED)</v>
    <v>2</v>
    <v>3</v>
    <v>Finance</v>
    <v>4</v>
    <v>102.21</v>
    <v>78.099999999999994</v>
    <v>0.3609</v>
    <v>1.63</v>
    <v>1.6999E-2</v>
    <v>USD</v>
    <v>Consolidated Edison, Inc. is a holding company that provides energy-related products and services through its subsidiaries. The Company’s subsidiaries include Consolidated Edison Company of New York, Inc. (CECONY), a regulated utility providing electric service in New York City and New York's Westchester County, gas service in Manhattan, the Bronx, parts of Queens and parts of Westchester and steam service in Manhattan, and Orange and Rockland Utilities, Inc. (O&amp;R), a regulated utility serving customers in a 1,300-square-mile-area in southeastern New York State and northern New Jersey. Its subsidiaries also include Con Edison Transmission, Inc. (Con Edison Transmission), which invests in electric transmission projects in transition to clean and renewable energy. Con Edison Transmission manages both electric and gas assets that are focused to develop electric transmission projects in New York, New England, the Mid-Atlantic states, and the Midwest.</v>
    <v>14319</v>
    <v>New York Stock Exchange</v>
    <v>XNYS</v>
    <v>XNYS</v>
    <v>4 Irving Place, NEW YORK, NY, 10003 US</v>
    <v>97.6</v>
    <v>Electrical Utilities &amp; IPPs</v>
    <v>Stock</v>
    <v>45128.604727950784</v>
    <v>277</v>
    <v>96.555000000000007</v>
    <v>33794600304</v>
    <v>CONSOLIDATED EDISON, INC.</v>
    <v>CONSOLIDATED EDISON, INC.</v>
    <v>97.084999999999994</v>
    <v>13.6615</v>
    <v>95.89</v>
    <v>97.52</v>
    <v>346540200</v>
    <v>ED</v>
    <v>CONSOLIDATED EDISON, INC. (XNYS:ED)</v>
    <v>535118</v>
    <v>1764359</v>
    <v>1997</v>
  </rv>
  <rv s="2">
    <v>278</v>
  </rv>
  <rv s="0">
    <v>https://www.bing.com/financeapi/forcetrigger?t=a23a5r&amp;q=XNYS%3aSO&amp;form=skydnc</v>
    <v>Learn more on Bing</v>
  </rv>
  <rv s="1">
    <v>en-US</v>
    <v>a23a5r</v>
    <v>268435456</v>
    <v>1</v>
    <v>Powered by Refinitiv</v>
    <v>0</v>
    <v>THE SOUTHERN COMPANY (XNYS:SO)</v>
    <v>2</v>
    <v>3</v>
    <v>Finance</v>
    <v>4</v>
    <v>80.569999999999993</v>
    <v>58.85</v>
    <v>0.49659999999999999</v>
    <v>1.33</v>
    <v>1.8713999999999998E-2</v>
    <v>USD</v>
    <v>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v>
    <v>27700</v>
    <v>New York Stock Exchange</v>
    <v>XNYS</v>
    <v>XNYS</v>
    <v>30 Ivan Allen Jr Blvd NW, ATLANTA, GA, 30308 US</v>
    <v>72.41</v>
    <v>Electrical Utilities &amp; IPPs</v>
    <v>Stock</v>
    <v>45128.604759224218</v>
    <v>280</v>
    <v>71.215000000000003</v>
    <v>77494910000</v>
    <v>THE SOUTHERN COMPANY</v>
    <v>THE SOUTHERN COMPANY</v>
    <v>71.28</v>
    <v>22.9938</v>
    <v>71.069999999999993</v>
    <v>72.400000000000006</v>
    <v>1090403000</v>
    <v>SO</v>
    <v>THE SOUTHERN COMPANY (XNYS:SO)</v>
    <v>1208239</v>
    <v>4008491</v>
    <v>1945</v>
  </rv>
  <rv s="2">
    <v>281</v>
  </rv>
  <rv s="0">
    <v>https://www.bing.com/financeapi/forcetrigger?t=a23www&amp;q=XNYS%3aT&amp;form=skydnc</v>
    <v>Learn more on Bing</v>
  </rv>
  <rv s="1">
    <v>en-US</v>
    <v>a23www</v>
    <v>268435456</v>
    <v>1</v>
    <v>Powered by Refinitiv</v>
    <v>0</v>
    <v>AT&amp;T INC. (XNYS:T)</v>
    <v>2</v>
    <v>3</v>
    <v>Finance</v>
    <v>4</v>
    <v>21.12</v>
    <v>13.43</v>
    <v>0.61329999999999996</v>
    <v>1.4999999999999999E-2</v>
    <v>1.023E-3</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14.765000000000001</v>
    <v>Telecommunications Services</v>
    <v>Stock</v>
    <v>45128.604774142972</v>
    <v>283</v>
    <v>14.61</v>
    <v>104804300000</v>
    <v>AT&amp;T INC.</v>
    <v>AT&amp;T INC.</v>
    <v>14.61</v>
    <v>7.0513000000000003</v>
    <v>14.66</v>
    <v>14.675000000000001</v>
    <v>7149000000</v>
    <v>T</v>
    <v>AT&amp;T INC. (XNYS:T)</v>
    <v>8451662</v>
    <v>52766362</v>
    <v>1983</v>
  </rv>
  <rv s="2">
    <v>284</v>
  </rv>
  <rv s="0">
    <v>https://www.bing.com/financeapi/forcetrigger?t=a25obh&amp;q=XNYS%3aVZ&amp;form=skydnc</v>
    <v>Learn more on Bing</v>
  </rv>
  <rv s="1">
    <v>en-US</v>
    <v>a25obh</v>
    <v>268435456</v>
    <v>1</v>
    <v>Powered by Refinitiv</v>
    <v>0</v>
    <v>VERIZON COMMUNICATIONS INC. (XNYS:VZ)</v>
    <v>2</v>
    <v>3</v>
    <v>Finance</v>
    <v>4</v>
    <v>47.88</v>
    <v>31.25</v>
    <v>0.34300000000000003</v>
    <v>-0.08</v>
    <v>-2.3779999999999999E-3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117100</v>
    <v>New York Stock Exchange</v>
    <v>XNYS</v>
    <v>XNYS</v>
    <v>1095 Avenue Of The Americas, NEW YORK, NY, 10036 US</v>
    <v>33.744999999999997</v>
    <v>Telecommunications Services</v>
    <v>Stock</v>
    <v>45128.604741851559</v>
    <v>286</v>
    <v>33.479999999999997</v>
    <v>141085971520</v>
    <v>VERIZON COMMUNICATIONS INC.</v>
    <v>VERIZON COMMUNICATIONS INC.</v>
    <v>33.51</v>
    <v>6.5549999999999997</v>
    <v>33.64</v>
    <v>33.56</v>
    <v>4203992000</v>
    <v>VZ</v>
    <v>VERIZON COMMUNICATIONS INC. (XNYS:VZ)</v>
    <v>4364163</v>
    <v>28455850</v>
    <v>1983</v>
  </rv>
  <rv s="2">
    <v>287</v>
  </rv>
  <rv s="0">
    <v>https://www.bing.com/financeapi/forcetrigger?t=a1pwqh&amp;q=XNAS%3aCMCSA&amp;form=skydnc</v>
    <v>Learn more on Bing</v>
  </rv>
  <rv s="1">
    <v>en-US</v>
    <v>a1pwqh</v>
    <v>268435456</v>
    <v>1</v>
    <v>Powered by Refinitiv</v>
    <v>0</v>
    <v>COMCAST CORPORATION (XNAS:CMCSA)</v>
    <v>2</v>
    <v>3</v>
    <v>Finance</v>
    <v>4</v>
    <v>43.715000000000003</v>
    <v>28.39</v>
    <v>0.98960000000000004</v>
    <v>-0.14000000000000001</v>
    <v>-3.2400000000000003E-3</v>
    <v>USD</v>
    <v>Comcast Corporation is a global media and technology company. The Company provides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The Company operates through two primary businesses, namely Connectivity &amp; Platforms and Content &amp; Experiences. The Connectivity &amp; Platforms segment contains its broadband and wireless connectivity businesses operated under the Xfinity and Comcast brands in the United States and under the Sky brand in certain territories in Europe. The Content &amp; Experiences segment contains its media and entertainment businesses that develop, produce, and distribute entertainment, news and information, sports, and other content for global audiences and that own and operate theme parks in the United States and Asia.</v>
    <v>186000</v>
    <v>Nasdaq Stock Market</v>
    <v>XNAS</v>
    <v>XNAS</v>
    <v>1 Comcast Ctr, PHILADELPHIA, PA, 19103-2838 US</v>
    <v>43.5</v>
    <v>Telecommunications Services</v>
    <v>Stock</v>
    <v>45128.604740300783</v>
    <v>289</v>
    <v>42.88</v>
    <v>179551378890</v>
    <v>COMCAST CORPORATION</v>
    <v>COMCAST CORPORATION</v>
    <v>43.21</v>
    <v>32.6843</v>
    <v>43.21</v>
    <v>43.07</v>
    <v>4168827000</v>
    <v>CMCSA</v>
    <v>COMCAST CORPORATION (XNAS:CMCSA)</v>
    <v>3091822</v>
    <v>16344658</v>
    <v>2001</v>
  </rv>
  <rv s="2">
    <v>290</v>
  </rv>
  <rv s="0">
    <v>https://www.bing.com/financeapi/forcetrigger?t=a25xjc&amp;q=XNYS%3aWM&amp;form=skydnc</v>
    <v>Learn more on Bing</v>
  </rv>
  <rv s="1">
    <v>en-US</v>
    <v>a25xjc</v>
    <v>268435456</v>
    <v>1</v>
    <v>Powered by Refinitiv</v>
    <v>0</v>
    <v>WASTE MANAGEMENT, INC. (XNYS:WM)</v>
    <v>2</v>
    <v>3</v>
    <v>Finance</v>
    <v>4</v>
    <v>175.98</v>
    <v>148.31</v>
    <v>0.71930000000000005</v>
    <v>0.7</v>
    <v>4.0720000000000001E-3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173.10499999999999</v>
    <v>Professional &amp; Commercial Services</v>
    <v>Stock</v>
    <v>45128.604772510938</v>
    <v>292</v>
    <v>171.81</v>
    <v>70216562420</v>
    <v>WASTE MANAGEMENT, INC.</v>
    <v>WASTE MANAGEMENT, INC.</v>
    <v>172.03</v>
    <v>31.436499999999999</v>
    <v>171.9</v>
    <v>172.6</v>
    <v>406816700</v>
    <v>WM</v>
    <v>WASTE MANAGEMENT, INC. (XNYS:WM)</v>
    <v>221050</v>
    <v>1362137</v>
    <v>1995</v>
  </rv>
  <rv s="2">
    <v>293</v>
  </rv>
  <rv s="0">
    <v>https://www.bing.com/financeapi/forcetrigger?t=a24u6h&amp;q=XNAS%3aUFPI&amp;form=skydnc</v>
    <v>Learn more on Bing</v>
  </rv>
  <rv s="1">
    <v>en-US</v>
    <v>a24u6h</v>
    <v>268435456</v>
    <v>1</v>
    <v>Powered by Refinitiv</v>
    <v>0</v>
    <v>UFP INDUSTRIES, INC. (XNAS:UFPI)</v>
    <v>2</v>
    <v>3</v>
    <v>Finance</v>
    <v>4</v>
    <v>103.39</v>
    <v>66.165000000000006</v>
    <v>1.5243</v>
    <v>-0.42</v>
    <v>-4.1440000000000001E-3</v>
    <v>USD</v>
    <v>UFP Industries, Inc. is a holding company with subsidiaries throughout North America, Europe, Asia, and Australia that supply products primarily manufactured from wood, wood and non-wood composites, and other materials. The Company's segments include Retail, Packaging and Construction. Its Retail Solutions segment is comprised of business units, such as ProWood, Sunbelt, Deckorators and UFP-Edge. The Retail Solutions segment is focused on distinct product offerings, which are grouped by brands and business units. Its Packaging segment is comprised of business units, such as Structural Packaging, PalletOne, and Protective Packaging Solutions. Its Construction segment is comprised of business units, such as Factory-Built Housing, Site-Built Construction, Commercial Construction, and Concrete Forming. Its ProWood and Sunbelt business units manufacture and sell treated lumber products, including decking, fencing, lattice and similar products, as well as decorative and functional lawn and garden products.</v>
    <v>15500</v>
    <v>Nasdaq Stock Market</v>
    <v>XNAS</v>
    <v>XNAS</v>
    <v>2801 EAST BELTLINE NE, GRAND RAPIDS, MI, 49525 US</v>
    <v>101.85</v>
    <v>Paper &amp; Forest Products</v>
    <v>Stock</v>
    <v>45128.60440009219</v>
    <v>295</v>
    <v>100.69</v>
    <v>6267926835</v>
    <v>UFP INDUSTRIES, INC.</v>
    <v>UFP INDUSTRIES, INC.</v>
    <v>101.78</v>
    <v>10.209899999999999</v>
    <v>101.36</v>
    <v>100.94</v>
    <v>62095570</v>
    <v>UFPI</v>
    <v>UFP INDUSTRIES, INC. (XNAS:UFPI)</v>
    <v>53147</v>
    <v>370557</v>
    <v>1955</v>
  </rv>
  <rv s="2">
    <v>296</v>
  </rv>
  <rv s="0">
    <v>https://www.bing.com/financeapi/forcetrigger?t=a24xlh&amp;q=XNYS%3aUNH&amp;form=skydnc</v>
    <v>Learn more on Bing</v>
  </rv>
  <rv s="1">
    <v>en-US</v>
    <v>a24xlh</v>
    <v>268435456</v>
    <v>1</v>
    <v>Powered by Refinitiv</v>
    <v>0</v>
    <v>UNITEDHEALTH GROUP INCORPORATED (XNYS:UNH)</v>
    <v>2</v>
    <v>3</v>
    <v>Finance</v>
    <v>4</v>
    <v>558.1</v>
    <v>445.68</v>
    <v>0.66320000000000001</v>
    <v>4.7699999999999996</v>
    <v>9.4599999999999997E-3</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510.40499999999997</v>
    <v>Healthcare Providers &amp; Services</v>
    <v>Stock</v>
    <v>45128.604725057812</v>
    <v>298</v>
    <v>504.52</v>
    <v>473904598320</v>
    <v>UNITEDHEALTH GROUP INCORPORATED</v>
    <v>UNITEDHEALTH GROUP INCORPORATED</v>
    <v>505.59</v>
    <v>22.5594</v>
    <v>504.24</v>
    <v>509.01</v>
    <v>931032000</v>
    <v>UNH</v>
    <v>UNITEDHEALTH GROUP INCORPORATED (XNYS:UNH)</v>
    <v>526019</v>
    <v>5347364</v>
    <v>2015</v>
  </rv>
  <rv s="2">
    <v>299</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spbArrays>
  <spbData count="16">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 s="4">
      <v>Delayed 15 minutes</v>
      <v>from previous close</v>
      <v>from previous close</v>
      <v>Source: Nasdaq</v>
      <v>GMT</v>
    </spb>
    <spb s="0">
      <v>2</v>
      <v>Name</v>
      <v>LearnMoreOnLink</v>
    </spb>
    <spb s="9">
      <v>1</v>
      <v>1</v>
      <v>1</v>
    </spb>
    <spb s="10">
      <v>1</v>
      <v>2</v>
      <v>1</v>
      <v>3</v>
      <v>1</v>
      <v>1</v>
      <v>1</v>
      <v>4</v>
      <v>5</v>
      <v>6</v>
      <v>1</v>
      <v>1</v>
      <v>5</v>
      <v>1</v>
      <v>4</v>
      <v>7</v>
      <v>9</v>
    </spb>
    <spb s="11">
      <v>Real-Time Nasdaq Last Sale</v>
      <v>from previous close</v>
      <v>Source: Nasdaq Last Sale</v>
      <v>from previous close</v>
      <v>GMT</v>
    </spb>
    <spb s="3">
      <v>1</v>
      <v>2</v>
      <v>2</v>
      <v>1</v>
      <v>3</v>
      <v>1</v>
      <v>1</v>
      <v>1</v>
      <v>4</v>
      <v>4</v>
      <v>5</v>
      <v>11</v>
      <v>1</v>
      <v>1</v>
      <v>1</v>
      <v>4</v>
      <v>7</v>
      <v>8</v>
      <v>9</v>
      <v>4</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_-[$$-en-CA]* #,##0_-;-[$$-en-CA]* #,##0_-;_-[$$-en-CA]*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614F1-D691-4C9F-8C38-2655C2ED095B}" name="Table22" displayName="Table22" ref="A1:W96" totalsRowShown="0" headerRowDxfId="24">
  <autoFilter ref="A1:W96" xr:uid="{66D2B856-772C-4FD6-B77E-AB52C78A90D5}"/>
  <sortState xmlns:xlrd2="http://schemas.microsoft.com/office/spreadsheetml/2017/richdata2" ref="A2:W96">
    <sortCondition ref="E1:E96"/>
  </sortState>
  <tableColumns count="23">
    <tableColumn id="2" xr3:uid="{E54267A8-1274-4CB8-9364-B6AFEFAB730B}" name="DataField"/>
    <tableColumn id="8" xr3:uid="{3D67C510-B7A6-4B83-B3F5-EA69DE0AE262}" name="Ticker" dataDxfId="23">
      <calculatedColumnFormula array="1">_FV(Table22[[#This Row],[DataField]],"Ticker symbol",TRUE)</calculatedColumnFormula>
    </tableColumn>
    <tableColumn id="17" xr3:uid="{B8B9692B-FAE7-42D8-9DC1-D599A6091D24}" name="Type" dataDxfId="22"/>
    <tableColumn id="12" xr3:uid="{C6D8233A-5D82-4178-AA78-3E954721BC49}" name="Analysis" dataDxfId="21"/>
    <tableColumn id="19" xr3:uid="{2986F2F1-93E9-472F-B90D-92A34E3DF2BE}" name="Category" dataDxfId="20"/>
    <tableColumn id="3" xr3:uid="{8FEFC1D9-4D79-4B6F-8B2E-9D3DCEBAB8CF}" name="500" dataDxfId="19"/>
    <tableColumn id="1" xr3:uid="{67DC3C51-0B74-4A06-BE49-228B9D113448}" name="FY" dataDxfId="18"/>
    <tableColumn id="16" xr3:uid="{839B34CB-EBB7-4183-8EEC-7C3AB369B120}" name="Market_x000a_Price" dataDxfId="17">
      <calculatedColumnFormula array="1">_FV(Table22[[#This Row],[DataField]],"Price",TRUE)</calculatedColumnFormula>
    </tableColumn>
    <tableColumn id="6" xr3:uid="{15618F4E-F1A2-4BDA-87AE-31221A50E59D}" name="52 Week_x000a_Low" dataDxfId="16">
      <calculatedColumnFormula array="1">_FV(Table22[[#This Row],[DataField]],"52 week low",TRUE)</calculatedColumnFormula>
    </tableColumn>
    <tableColumn id="11" xr3:uid="{B9725F72-31B4-4341-8B45-9B93781D6E1E}" name="52 Week_x000a_High" dataDxfId="15">
      <calculatedColumnFormula array="1">_FV(Table22[[#This Row],[DataField]],"52 week high",TRUE)</calculatedColumnFormula>
    </tableColumn>
    <tableColumn id="5" xr3:uid="{C927092D-CF71-4FC4-A52F-C9A3D12DD178}" name="DivInc" dataDxfId="14" dataCellStyle="Percent"/>
    <tableColumn id="9" xr3:uid="{9B5E71DF-2ECB-4815-96A2-A7044F1D9125}" name="FwdDiv" dataDxfId="13"/>
    <tableColumn id="18" xr3:uid="{69ADC090-DE70-478C-99BA-312D9E9B25B1}" name="DivYield" dataDxfId="12" dataCellStyle="Percent">
      <calculatedColumnFormula>Table22[[#This Row],[FwdDiv]]/Table22[[#This Row],[Market
Price]]</calculatedColumnFormula>
    </tableColumn>
    <tableColumn id="20" xr3:uid="{B4C7F86C-DDE9-4A57-81E7-7A92A96FBA07}" name="DivGro_x000a_10Y" dataDxfId="11" dataCellStyle="Percent"/>
    <tableColumn id="14" xr3:uid="{C45FC7C7-5CC7-4A96-A98A-BD0AE25155A0}" name="DivGro_x000a_Last" dataDxfId="10" dataCellStyle="Percent"/>
    <tableColumn id="23" xr3:uid="{8B320389-2FD1-4E72-A9EC-E4EEA41F09B1}" name="DYT" dataDxfId="9" dataCellStyle="Percent"/>
    <tableColumn id="10" xr3:uid="{689400AC-E077-44EF-9CD5-52FFF6BBA754}" name="DVT" dataDxfId="8" dataCellStyle="Percent"/>
    <tableColumn id="24" xr3:uid="{37C9CB9F-7798-485B-8585-4D8A69356151}" name="DYPrice" dataDxfId="7" dataCellStyle="Percent">
      <calculatedColumnFormula>Table22[[#This Row],[FwdDiv]]/Table22[[#This Row],[DYT]]</calculatedColumnFormula>
    </tableColumn>
    <tableColumn id="13" xr3:uid="{B2DAFC53-A6F7-4EBF-8E80-5DEA3542B6A3}" name="DVPrice" dataDxfId="6" dataCellStyle="Percent">
      <calculatedColumnFormula>Table22[[#This Row],[FwdDiv]]/Table22[[#This Row],[DVT]]</calculatedColumnFormula>
    </tableColumn>
    <tableColumn id="22" xr3:uid="{8D1D17C0-D12F-40A2-A51E-E3C306E65496}" name="Mstar_x000a_Price" dataDxfId="5" dataCellStyle="Currency"/>
    <tableColumn id="7" xr3:uid="{B6455EBA-D209-4DB2-A787-CCB7F8447FA4}" name="Rating" dataDxfId="4">
      <calculatedColumnFormula>IF(Table22[[#This Row],[Market
Price]] &lt; Table22[[#This Row],[DVPrice]], "ALERT", IF(Table22[[#This Row],[Market
Price]] &lt; Table22[[#This Row],[DYPrice]], "WATCH", "HOLD"))</calculatedColumnFormula>
    </tableColumn>
    <tableColumn id="4" xr3:uid="{EF5CE948-5330-4FBE-A118-9B2FCEB69750}" name="Own" dataDxfId="3"/>
    <tableColumn id="15" xr3:uid="{7BE3147C-A5D7-495C-8A55-02B33D233FA6}" name="CAGR_x000a_Record" dataDxfId="2" dataCellStyle="Percent"/>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FC459-2B00-4969-BF83-B8F83963301E}">
  <dimension ref="A1:W96"/>
  <sheetViews>
    <sheetView tabSelected="1" workbookViewId="0">
      <pane ySplit="1" topLeftCell="A67" activePane="bottomLeft" state="frozen"/>
      <selection pane="bottomLeft" activeCell="P97" sqref="P97"/>
    </sheetView>
  </sheetViews>
  <sheetFormatPr defaultColWidth="8.85546875" defaultRowHeight="15" x14ac:dyDescent="0.25"/>
  <cols>
    <col min="1" max="1" width="55.28515625" bestFit="1" customWidth="1"/>
    <col min="2" max="2" width="8.42578125" bestFit="1" customWidth="1"/>
    <col min="3" max="3" width="8.42578125" customWidth="1"/>
    <col min="4" max="4" width="10.42578125" bestFit="1" customWidth="1"/>
    <col min="5" max="5" width="17.7109375" bestFit="1" customWidth="1"/>
    <col min="6" max="6" width="6.28515625" bestFit="1" customWidth="1"/>
    <col min="7" max="7" width="6.42578125" bestFit="1" customWidth="1"/>
    <col min="8" max="8" width="9.140625" bestFit="1" customWidth="1"/>
    <col min="9" max="10" width="9.140625" customWidth="1"/>
    <col min="11" max="11" width="8.7109375" bestFit="1" customWidth="1"/>
    <col min="12" max="12" width="9.85546875" bestFit="1" customWidth="1"/>
    <col min="13" max="13" width="11" customWidth="1"/>
    <col min="14" max="14" width="9.42578125" bestFit="1" customWidth="1"/>
    <col min="15" max="16" width="9.42578125" customWidth="1"/>
    <col min="17" max="18" width="10.140625" bestFit="1" customWidth="1"/>
    <col min="19" max="19" width="10.28515625" bestFit="1" customWidth="1"/>
    <col min="20" max="20" width="8.85546875" bestFit="1" customWidth="1"/>
    <col min="21" max="21" width="9.7109375" bestFit="1" customWidth="1"/>
    <col min="23" max="23" width="9.42578125" bestFit="1" customWidth="1"/>
  </cols>
  <sheetData>
    <row r="1" spans="1:23" ht="32.25" customHeight="1" x14ac:dyDescent="0.25">
      <c r="A1" s="5" t="s">
        <v>0</v>
      </c>
      <c r="B1" s="5" t="s">
        <v>1</v>
      </c>
      <c r="C1" s="5" t="s">
        <v>2</v>
      </c>
      <c r="D1" s="6" t="s">
        <v>3</v>
      </c>
      <c r="E1" s="5" t="s">
        <v>4</v>
      </c>
      <c r="F1" s="5" t="s">
        <v>5</v>
      </c>
      <c r="G1" s="5" t="s">
        <v>6</v>
      </c>
      <c r="H1" s="7" t="s">
        <v>7</v>
      </c>
      <c r="I1" s="7" t="s">
        <v>8</v>
      </c>
      <c r="J1" s="7" t="s">
        <v>9</v>
      </c>
      <c r="K1" s="8" t="s">
        <v>10</v>
      </c>
      <c r="L1" s="8" t="s">
        <v>11</v>
      </c>
      <c r="M1" s="8" t="s">
        <v>12</v>
      </c>
      <c r="N1" s="8" t="s">
        <v>13</v>
      </c>
      <c r="O1" s="8" t="s">
        <v>14</v>
      </c>
      <c r="P1" s="8" t="s">
        <v>15</v>
      </c>
      <c r="Q1" s="8" t="s">
        <v>16</v>
      </c>
      <c r="R1" s="7" t="s">
        <v>73</v>
      </c>
      <c r="S1" s="7" t="s">
        <v>74</v>
      </c>
      <c r="T1" s="7" t="s">
        <v>17</v>
      </c>
      <c r="U1" s="9" t="s">
        <v>18</v>
      </c>
      <c r="V1" s="12" t="s">
        <v>19</v>
      </c>
      <c r="W1" s="9" t="s">
        <v>43</v>
      </c>
    </row>
    <row r="2" spans="1:23" x14ac:dyDescent="0.25">
      <c r="A2" t="e" vm="1">
        <v>#VALUE!</v>
      </c>
      <c r="B2" s="1" t="str" cm="1">
        <f t="array" ref="B2">_FV(Table22[[#This Row],[DataField]],"Ticker symbol",TRUE)</f>
        <v>GD</v>
      </c>
      <c r="C2" s="1" t="s">
        <v>20</v>
      </c>
      <c r="D2" s="3">
        <v>45049</v>
      </c>
      <c r="E2" s="1" t="s">
        <v>24</v>
      </c>
      <c r="F2" s="1" t="s">
        <v>21</v>
      </c>
      <c r="G2" s="1" t="s">
        <v>31</v>
      </c>
      <c r="H2" s="2" cm="1">
        <f t="array" ref="H2">_FV(Table22[[#This Row],[DataField]],"Price",TRUE)</f>
        <v>215.93</v>
      </c>
      <c r="I2" s="2" cm="1">
        <f t="array" ref="I2">_FV(Table22[[#This Row],[DataField]],"52 week low",TRUE)</f>
        <v>202.35</v>
      </c>
      <c r="J2" s="2" cm="1">
        <f t="array" ref="J2">_FV(Table22[[#This Row],[DataField]],"52 week high",TRUE)</f>
        <v>256.86</v>
      </c>
      <c r="K2" s="15" t="s">
        <v>38</v>
      </c>
      <c r="L2" s="2">
        <v>5.28</v>
      </c>
      <c r="M2" s="16">
        <f>Table22[[#This Row],[FwdDiv]]/Table22[[#This Row],[Market
Price]]</f>
        <v>2.445236882322975E-2</v>
      </c>
      <c r="N2" s="16">
        <v>0.125</v>
      </c>
      <c r="O2" s="16">
        <v>0.05</v>
      </c>
      <c r="P2" s="16">
        <v>2.3E-2</v>
      </c>
      <c r="Q2" s="16">
        <v>2.7E-2</v>
      </c>
      <c r="R2" s="10">
        <f>Table22[[#This Row],[FwdDiv]]/Table22[[#This Row],[DYT]]</f>
        <v>229.56521739130437</v>
      </c>
      <c r="S2" s="10">
        <f>Table22[[#This Row],[FwdDiv]]/Table22[[#This Row],[DVT]]</f>
        <v>195.55555555555557</v>
      </c>
      <c r="T2" s="11">
        <v>240</v>
      </c>
      <c r="U2" t="str">
        <f>IF(Table22[[#This Row],[Market
Price]] &lt; Table22[[#This Row],[DVPrice]], "ALERT", IF(Table22[[#This Row],[Market
Price]] &lt; Table22[[#This Row],[DYPrice]], "WATCH", "HOLD"))</f>
        <v>WATCH</v>
      </c>
      <c r="V2" s="13" t="s">
        <v>21</v>
      </c>
      <c r="W2" s="14">
        <v>0.22</v>
      </c>
    </row>
    <row r="3" spans="1:23" x14ac:dyDescent="0.25">
      <c r="A3" t="e" vm="2">
        <v>#VALUE!</v>
      </c>
      <c r="B3" s="1" t="str" cm="1">
        <f t="array" ref="B3">_FV(Table22[[#This Row],[DataField]],"Ticker symbol",TRUE)</f>
        <v>LMT</v>
      </c>
      <c r="C3" s="1" t="s">
        <v>20</v>
      </c>
      <c r="D3" s="3">
        <v>45049</v>
      </c>
      <c r="E3" s="1" t="s">
        <v>24</v>
      </c>
      <c r="F3" s="1" t="s">
        <v>21</v>
      </c>
      <c r="G3" s="1" t="s">
        <v>31</v>
      </c>
      <c r="H3" s="2" cm="1">
        <f t="array" ref="H3">_FV(Table22[[#This Row],[DataField]],"Price",TRUE)</f>
        <v>454.76</v>
      </c>
      <c r="I3" s="2" cm="1">
        <f t="array" ref="I3">_FV(Table22[[#This Row],[DataField]],"52 week low",TRUE)</f>
        <v>381.55</v>
      </c>
      <c r="J3" s="2" cm="1">
        <f t="array" ref="J3">_FV(Table22[[#This Row],[DataField]],"52 week high",TRUE)</f>
        <v>508.1</v>
      </c>
      <c r="K3" s="15" t="s">
        <v>36</v>
      </c>
      <c r="L3" s="2">
        <v>12</v>
      </c>
      <c r="M3" s="16">
        <f>Table22[[#This Row],[FwdDiv]]/Table22[[#This Row],[Market
Price]]</f>
        <v>2.6387545078722843E-2</v>
      </c>
      <c r="N3" s="16">
        <v>0.107</v>
      </c>
      <c r="O3" s="16">
        <v>7.5999999999999998E-2</v>
      </c>
      <c r="P3" s="16">
        <v>2.7E-2</v>
      </c>
      <c r="Q3" s="16">
        <v>0.03</v>
      </c>
      <c r="R3" s="10">
        <f>Table22[[#This Row],[FwdDiv]]/Table22[[#This Row],[DYT]]</f>
        <v>444.44444444444446</v>
      </c>
      <c r="S3" s="10">
        <f>Table22[[#This Row],[FwdDiv]]/Table22[[#This Row],[DVT]]</f>
        <v>400</v>
      </c>
      <c r="T3" s="11">
        <v>441</v>
      </c>
      <c r="U3" t="str">
        <f>IF(Table22[[#This Row],[Market
Price]] &lt; Table22[[#This Row],[DVPrice]], "ALERT", IF(Table22[[#This Row],[Market
Price]] &lt; Table22[[#This Row],[DYPrice]], "WATCH", "HOLD"))</f>
        <v>HOLD</v>
      </c>
      <c r="V3" s="13" t="s">
        <v>21</v>
      </c>
      <c r="W3" s="14">
        <v>0.22</v>
      </c>
    </row>
    <row r="4" spans="1:23" x14ac:dyDescent="0.25">
      <c r="A4" t="e" vm="3">
        <v>#VALUE!</v>
      </c>
      <c r="B4" s="1" t="str" cm="1">
        <f t="array" ref="B4">_FV(Table22[[#This Row],[DataField]],"Ticker symbol",TRUE)</f>
        <v>NOC</v>
      </c>
      <c r="C4" s="1" t="s">
        <v>20</v>
      </c>
      <c r="D4" s="3">
        <v>45128</v>
      </c>
      <c r="E4" s="1" t="s">
        <v>24</v>
      </c>
      <c r="F4" s="1" t="s">
        <v>21</v>
      </c>
      <c r="G4" s="1" t="s">
        <v>31</v>
      </c>
      <c r="H4" s="2" cm="1">
        <f t="array" ref="H4">_FV(Table22[[#This Row],[DataField]],"Price",TRUE)</f>
        <v>454.83499999999998</v>
      </c>
      <c r="I4" s="2" cm="1">
        <f t="array" ref="I4">_FV(Table22[[#This Row],[DataField]],"52 week low",TRUE)</f>
        <v>429.1</v>
      </c>
      <c r="J4" s="2" cm="1">
        <f t="array" ref="J4">_FV(Table22[[#This Row],[DataField]],"52 week high",TRUE)</f>
        <v>556.27</v>
      </c>
      <c r="K4" s="15" t="s">
        <v>37</v>
      </c>
      <c r="L4" s="2">
        <v>7.48</v>
      </c>
      <c r="M4" s="16">
        <f>Table22[[#This Row],[FwdDiv]]/Table22[[#This Row],[Market
Price]]</f>
        <v>1.6445524201083909E-2</v>
      </c>
      <c r="N4" s="16">
        <v>0.12</v>
      </c>
      <c r="O4" s="16">
        <v>8.5999999999999993E-2</v>
      </c>
      <c r="P4" s="16">
        <v>1.7999999999999999E-2</v>
      </c>
      <c r="Q4" s="16">
        <v>2.1999999999999999E-2</v>
      </c>
      <c r="R4" s="10">
        <f>Table22[[#This Row],[FwdDiv]]/Table22[[#This Row],[DYT]]</f>
        <v>415.5555555555556</v>
      </c>
      <c r="S4" s="10">
        <f>Table22[[#This Row],[FwdDiv]]/Table22[[#This Row],[DVT]]</f>
        <v>340.00000000000006</v>
      </c>
      <c r="T4" s="11">
        <v>428</v>
      </c>
      <c r="U4" t="str">
        <f>IF(Table22[[#This Row],[Market
Price]] &lt; Table22[[#This Row],[DVPrice]], "ALERT", IF(Table22[[#This Row],[Market
Price]] &lt; Table22[[#This Row],[DYPrice]], "WATCH", "HOLD"))</f>
        <v>HOLD</v>
      </c>
      <c r="V4" s="13" t="s">
        <v>27</v>
      </c>
      <c r="W4" s="14"/>
    </row>
    <row r="5" spans="1:23" x14ac:dyDescent="0.25">
      <c r="A5" t="e" vm="4">
        <v>#VALUE!</v>
      </c>
      <c r="B5" s="1" t="str" cm="1">
        <f t="array" ref="B5">_FV(Table22[[#This Row],[DataField]],"Ticker symbol",TRUE)</f>
        <v>BF.A</v>
      </c>
      <c r="C5" s="1" t="s">
        <v>20</v>
      </c>
      <c r="D5" s="3">
        <v>45122</v>
      </c>
      <c r="E5" s="1" t="s">
        <v>42</v>
      </c>
      <c r="F5" s="1" t="s">
        <v>21</v>
      </c>
      <c r="G5" s="1" t="s">
        <v>38</v>
      </c>
      <c r="H5" s="2" cm="1">
        <f t="array" ref="H5">_FV(Table22[[#This Row],[DataField]],"Price",TRUE)</f>
        <v>69.88</v>
      </c>
      <c r="I5" s="2" cm="1">
        <f t="array" ref="I5">_FV(Table22[[#This Row],[DataField]],"52 week low",TRUE)</f>
        <v>61.47</v>
      </c>
      <c r="J5" s="2" cm="1">
        <f t="array" ref="J5">_FV(Table22[[#This Row],[DataField]],"52 week high",TRUE)</f>
        <v>76.599999999999994</v>
      </c>
      <c r="K5" s="15" t="s">
        <v>31</v>
      </c>
      <c r="L5" s="2">
        <v>0.82</v>
      </c>
      <c r="M5" s="16">
        <f>Table22[[#This Row],[FwdDiv]]/Table22[[#This Row],[Market
Price]]</f>
        <v>1.1734401831711505E-2</v>
      </c>
      <c r="N5" s="16">
        <v>7.2999999999999995E-2</v>
      </c>
      <c r="O5" s="16">
        <v>4.1000000000000002E-2</v>
      </c>
      <c r="P5" s="16">
        <v>1.7999999999999999E-2</v>
      </c>
      <c r="Q5" s="16">
        <v>2.8000000000000001E-2</v>
      </c>
      <c r="R5" s="10">
        <f>Table22[[#This Row],[FwdDiv]]/Table22[[#This Row],[DYT]]</f>
        <v>45.555555555555557</v>
      </c>
      <c r="S5" s="10">
        <f>Table22[[#This Row],[FwdDiv]]/Table22[[#This Row],[DVT]]</f>
        <v>29.285714285714285</v>
      </c>
      <c r="T5" s="11">
        <v>67</v>
      </c>
      <c r="U5" t="str">
        <f>IF(Table22[[#This Row],[Market
Price]] &lt; Table22[[#This Row],[DVPrice]], "ALERT", IF(Table22[[#This Row],[Market
Price]] &lt; Table22[[#This Row],[DYPrice]], "WATCH", "HOLD"))</f>
        <v>HOLD</v>
      </c>
      <c r="V5" s="13" t="s">
        <v>27</v>
      </c>
      <c r="W5" s="14"/>
    </row>
    <row r="6" spans="1:23" x14ac:dyDescent="0.25">
      <c r="A6" t="e" vm="5">
        <v>#VALUE!</v>
      </c>
      <c r="B6" s="1" t="str" cm="1">
        <f t="array" ref="B6">_FV(Table22[[#This Row],[DataField]],"Ticker symbol",TRUE)</f>
        <v>DEO</v>
      </c>
      <c r="C6" s="1" t="s">
        <v>12</v>
      </c>
      <c r="D6" s="3">
        <v>45125</v>
      </c>
      <c r="E6" s="1" t="s">
        <v>42</v>
      </c>
      <c r="F6" s="1" t="s">
        <v>27</v>
      </c>
      <c r="G6" s="1" t="s">
        <v>35</v>
      </c>
      <c r="H6" s="2" cm="1">
        <f t="array" ref="H6">_FV(Table22[[#This Row],[DataField]],"Price",TRUE)</f>
        <v>177.28</v>
      </c>
      <c r="I6" s="2" cm="1">
        <f t="array" ref="I6">_FV(Table22[[#This Row],[DataField]],"52 week low",TRUE)</f>
        <v>160.09</v>
      </c>
      <c r="J6" s="2" cm="1">
        <f t="array" ref="J6">_FV(Table22[[#This Row],[DataField]],"52 week high",TRUE)</f>
        <v>194.04060000000001</v>
      </c>
      <c r="K6" s="15" t="s">
        <v>25</v>
      </c>
      <c r="L6" s="2">
        <v>3.64</v>
      </c>
      <c r="M6" s="16">
        <f>Table22[[#This Row],[FwdDiv]]/Table22[[#This Row],[Market
Price]]</f>
        <v>2.0532490974729242E-2</v>
      </c>
      <c r="N6" s="16">
        <v>3.9E-2</v>
      </c>
      <c r="O6" s="16">
        <v>-0.06</v>
      </c>
      <c r="P6" s="16">
        <v>0.04</v>
      </c>
      <c r="Q6" s="16">
        <v>0.05</v>
      </c>
      <c r="R6" s="10">
        <f>Table22[[#This Row],[FwdDiv]]/Table22[[#This Row],[DYT]]</f>
        <v>91</v>
      </c>
      <c r="S6" s="10">
        <f>Table22[[#This Row],[FwdDiv]]/Table22[[#This Row],[DVT]]</f>
        <v>72.8</v>
      </c>
      <c r="T6" s="11">
        <v>160</v>
      </c>
      <c r="U6" t="str">
        <f>IF(Table22[[#This Row],[Market
Price]] &lt; Table22[[#This Row],[DVPrice]], "ALERT", IF(Table22[[#This Row],[Market
Price]] &lt; Table22[[#This Row],[DYPrice]], "WATCH", "HOLD"))</f>
        <v>HOLD</v>
      </c>
      <c r="V6" s="13" t="s">
        <v>27</v>
      </c>
      <c r="W6" s="14"/>
    </row>
    <row r="7" spans="1:23" x14ac:dyDescent="0.25">
      <c r="A7" t="e" vm="6">
        <v>#VALUE!</v>
      </c>
      <c r="B7" s="1" t="str" cm="1">
        <f t="array" ref="B7">_FV(Table22[[#This Row],[DataField]],"Ticker symbol",TRUE)</f>
        <v>BLK</v>
      </c>
      <c r="C7" s="1" t="s">
        <v>20</v>
      </c>
      <c r="D7" s="3">
        <v>45047</v>
      </c>
      <c r="E7" s="1" t="s">
        <v>28</v>
      </c>
      <c r="F7" s="1" t="s">
        <v>21</v>
      </c>
      <c r="G7" s="1" t="s">
        <v>31</v>
      </c>
      <c r="H7" s="2" cm="1">
        <f t="array" ref="H7">_FV(Table22[[#This Row],[DataField]],"Price",TRUE)</f>
        <v>754.57</v>
      </c>
      <c r="I7" s="2" cm="1">
        <f t="array" ref="I7">_FV(Table22[[#This Row],[DataField]],"52 week low",TRUE)</f>
        <v>503.12360000000001</v>
      </c>
      <c r="J7" s="2" cm="1">
        <f t="array" ref="J7">_FV(Table22[[#This Row],[DataField]],"52 week high",TRUE)</f>
        <v>785.65</v>
      </c>
      <c r="K7" s="15" t="s">
        <v>30</v>
      </c>
      <c r="L7" s="2">
        <v>20</v>
      </c>
      <c r="M7" s="16">
        <f>Table22[[#This Row],[FwdDiv]]/Table22[[#This Row],[Market
Price]]</f>
        <v>2.6505161880276181E-2</v>
      </c>
      <c r="N7" s="16">
        <v>0.11700000000000001</v>
      </c>
      <c r="O7" s="16">
        <v>2.5000000000000001E-2</v>
      </c>
      <c r="P7" s="16">
        <v>2.5000000000000001E-2</v>
      </c>
      <c r="Q7" s="16">
        <v>0.03</v>
      </c>
      <c r="R7" s="10">
        <f>Table22[[#This Row],[FwdDiv]]/Table22[[#This Row],[DYT]]</f>
        <v>800</v>
      </c>
      <c r="S7" s="10">
        <f>Table22[[#This Row],[FwdDiv]]/Table22[[#This Row],[DVT]]</f>
        <v>666.66666666666674</v>
      </c>
      <c r="T7" s="11">
        <v>810</v>
      </c>
      <c r="U7" t="str">
        <f>IF(Table22[[#This Row],[Market
Price]] &lt; Table22[[#This Row],[DVPrice]], "ALERT", IF(Table22[[#This Row],[Market
Price]] &lt; Table22[[#This Row],[DYPrice]], "WATCH", "HOLD"))</f>
        <v>WATCH</v>
      </c>
      <c r="V7" s="13" t="s">
        <v>21</v>
      </c>
      <c r="W7" s="14"/>
    </row>
    <row r="8" spans="1:23" x14ac:dyDescent="0.25">
      <c r="A8" t="e" vm="7">
        <v>#VALUE!</v>
      </c>
      <c r="B8" s="1" t="str" cm="1">
        <f t="array" ref="B8">_FV(Table22[[#This Row],[DataField]],"Ticker symbol",TRUE)</f>
        <v>TROW</v>
      </c>
      <c r="C8" s="1" t="s">
        <v>20</v>
      </c>
      <c r="D8" s="3">
        <v>45047</v>
      </c>
      <c r="E8" s="1" t="s">
        <v>28</v>
      </c>
      <c r="F8" s="1" t="s">
        <v>21</v>
      </c>
      <c r="G8" s="1" t="s">
        <v>30</v>
      </c>
      <c r="H8" s="2" cm="1">
        <f t="array" ref="H8">_FV(Table22[[#This Row],[DataField]],"Price",TRUE)</f>
        <v>119.63</v>
      </c>
      <c r="I8" s="2" cm="1">
        <f t="array" ref="I8">_FV(Table22[[#This Row],[DataField]],"52 week low",TRUE)</f>
        <v>93.53</v>
      </c>
      <c r="J8" s="2" cm="1">
        <f t="array" ref="J8">_FV(Table22[[#This Row],[DataField]],"52 week high",TRUE)</f>
        <v>134.63999999999999</v>
      </c>
      <c r="K8" s="15" t="s">
        <v>30</v>
      </c>
      <c r="L8" s="2">
        <v>4.88</v>
      </c>
      <c r="M8" s="16">
        <f>Table22[[#This Row],[FwdDiv]]/Table22[[#This Row],[Market
Price]]</f>
        <v>4.0792443367048403E-2</v>
      </c>
      <c r="N8" s="16">
        <v>0.126</v>
      </c>
      <c r="O8" s="16">
        <v>1.7000000000000001E-2</v>
      </c>
      <c r="P8" s="16">
        <v>0.03</v>
      </c>
      <c r="Q8" s="16">
        <v>4.4999999999999998E-2</v>
      </c>
      <c r="R8" s="10">
        <f>Table22[[#This Row],[FwdDiv]]/Table22[[#This Row],[DYT]]</f>
        <v>162.66666666666666</v>
      </c>
      <c r="S8" s="2">
        <f>Table22[[#This Row],[FwdDiv]]/Table22[[#This Row],[DVT]]</f>
        <v>108.44444444444444</v>
      </c>
      <c r="T8" s="11">
        <v>110</v>
      </c>
      <c r="U8" t="str">
        <f>IF(Table22[[#This Row],[Market
Price]] &lt; Table22[[#This Row],[DVPrice]], "ALERT", IF(Table22[[#This Row],[Market
Price]] &lt; Table22[[#This Row],[DYPrice]], "WATCH", "HOLD"))</f>
        <v>WATCH</v>
      </c>
      <c r="V8" s="13" t="s">
        <v>21</v>
      </c>
      <c r="W8" s="14"/>
    </row>
    <row r="9" spans="1:23" x14ac:dyDescent="0.25">
      <c r="A9" t="e" vm="8">
        <v>#VALUE!</v>
      </c>
      <c r="B9" s="1" t="str" cm="1">
        <f t="array" ref="B9">_FV(Table22[[#This Row],[DataField]],"Ticker symbol",TRUE)</f>
        <v>NKE</v>
      </c>
      <c r="C9" s="1" t="s">
        <v>20</v>
      </c>
      <c r="D9" s="3">
        <v>45127</v>
      </c>
      <c r="E9" s="1" t="s">
        <v>86</v>
      </c>
      <c r="F9" s="1" t="s">
        <v>21</v>
      </c>
      <c r="G9" s="1" t="s">
        <v>37</v>
      </c>
      <c r="H9" s="2" cm="1">
        <f t="array" ref="H9">_FV(Table22[[#This Row],[DataField]],"Price",TRUE)</f>
        <v>107.8348</v>
      </c>
      <c r="I9" s="2" cm="1">
        <f t="array" ref="I9">_FV(Table22[[#This Row],[DataField]],"52 week low",TRUE)</f>
        <v>82.22</v>
      </c>
      <c r="J9" s="2" cm="1">
        <f t="array" ref="J9">_FV(Table22[[#This Row],[DataField]],"52 week high",TRUE)</f>
        <v>131.31</v>
      </c>
      <c r="K9" s="15" t="s">
        <v>31</v>
      </c>
      <c r="L9" s="2">
        <v>1.36</v>
      </c>
      <c r="M9" s="16">
        <f>Table22[[#This Row],[FwdDiv]]/Table22[[#This Row],[Market
Price]]</f>
        <v>1.2611884104203839E-2</v>
      </c>
      <c r="N9" s="16">
        <v>0.123</v>
      </c>
      <c r="O9" s="16">
        <v>8.4000000000000005E-2</v>
      </c>
      <c r="P9" s="16">
        <v>1.2E-2</v>
      </c>
      <c r="Q9" s="16">
        <v>1.4999999999999999E-2</v>
      </c>
      <c r="R9" s="10">
        <f>Table22[[#This Row],[FwdDiv]]/Table22[[#This Row],[DYT]]</f>
        <v>113.33333333333334</v>
      </c>
      <c r="S9" s="10">
        <f>Table22[[#This Row],[FwdDiv]]/Table22[[#This Row],[DVT]]</f>
        <v>90.666666666666671</v>
      </c>
      <c r="T9" s="11">
        <v>138</v>
      </c>
      <c r="U9" t="str">
        <f>IF(Table22[[#This Row],[Market
Price]] &lt; Table22[[#This Row],[DVPrice]], "ALERT", IF(Table22[[#This Row],[Market
Price]] &lt; Table22[[#This Row],[DYPrice]], "WATCH", "HOLD"))</f>
        <v>WATCH</v>
      </c>
      <c r="V9" s="13" t="s">
        <v>27</v>
      </c>
      <c r="W9" s="14"/>
    </row>
    <row r="10" spans="1:23" x14ac:dyDescent="0.25">
      <c r="A10" t="e" vm="9">
        <v>#VALUE!</v>
      </c>
      <c r="B10" s="1" t="str" cm="1">
        <f t="array" ref="B10">_FV(Table22[[#This Row],[DataField]],"Ticker symbol",TRUE)</f>
        <v>SCHW</v>
      </c>
      <c r="C10" s="1" t="s">
        <v>20</v>
      </c>
      <c r="D10" s="3">
        <v>45127</v>
      </c>
      <c r="E10" s="1" t="s">
        <v>87</v>
      </c>
      <c r="F10" s="1" t="s">
        <v>21</v>
      </c>
      <c r="G10" s="1" t="s">
        <v>31</v>
      </c>
      <c r="H10" s="2" cm="1">
        <f t="array" ref="H10">_FV(Table22[[#This Row],[DataField]],"Price",TRUE)</f>
        <v>66.92</v>
      </c>
      <c r="I10" s="2" cm="1">
        <f t="array" ref="I10">_FV(Table22[[#This Row],[DataField]],"52 week low",TRUE)</f>
        <v>45</v>
      </c>
      <c r="J10" s="2" cm="1">
        <f t="array" ref="J10">_FV(Table22[[#This Row],[DataField]],"52 week high",TRUE)</f>
        <v>86.63</v>
      </c>
      <c r="K10" s="15" t="s">
        <v>34</v>
      </c>
      <c r="L10" s="2">
        <v>1</v>
      </c>
      <c r="M10" s="16">
        <f>Table22[[#This Row],[FwdDiv]]/Table22[[#This Row],[Market
Price]]</f>
        <v>1.4943215780035863E-2</v>
      </c>
      <c r="N10" s="16">
        <v>0.13100000000000001</v>
      </c>
      <c r="O10" s="16">
        <v>0.16700000000000001</v>
      </c>
      <c r="P10" s="16">
        <v>1.2E-2</v>
      </c>
      <c r="Q10" s="16">
        <v>0.02</v>
      </c>
      <c r="R10" s="10">
        <f>Table22[[#This Row],[FwdDiv]]/Table22[[#This Row],[DYT]]</f>
        <v>83.333333333333329</v>
      </c>
      <c r="S10" s="10">
        <f>Table22[[#This Row],[FwdDiv]]/Table22[[#This Row],[DVT]]</f>
        <v>50</v>
      </c>
      <c r="T10" s="11">
        <v>70</v>
      </c>
      <c r="U10" t="str">
        <f>IF(Table22[[#This Row],[Market
Price]] &lt; Table22[[#This Row],[DVPrice]], "ALERT", IF(Table22[[#This Row],[Market
Price]] &lt; Table22[[#This Row],[DYPrice]], "WATCH", "HOLD"))</f>
        <v>WATCH</v>
      </c>
      <c r="V10" s="13" t="s">
        <v>27</v>
      </c>
      <c r="W10" s="14"/>
    </row>
    <row r="11" spans="1:23" x14ac:dyDescent="0.25">
      <c r="A11" t="e" vm="10">
        <v>#VALUE!</v>
      </c>
      <c r="B11" s="1" t="str" cm="1">
        <f t="array" ref="B11">_FV(Table22[[#This Row],[DataField]],"Ticker symbol",TRUE)</f>
        <v>SPGI</v>
      </c>
      <c r="C11" s="1" t="s">
        <v>20</v>
      </c>
      <c r="D11" s="3">
        <v>45128</v>
      </c>
      <c r="E11" s="1" t="s">
        <v>89</v>
      </c>
      <c r="F11" s="1" t="s">
        <v>21</v>
      </c>
      <c r="G11" s="1" t="s">
        <v>31</v>
      </c>
      <c r="H11" s="2" cm="1">
        <f t="array" ref="H11">_FV(Table22[[#This Row],[DataField]],"Price",TRUE)</f>
        <v>424.09</v>
      </c>
      <c r="I11" s="2" cm="1">
        <f t="array" ref="I11">_FV(Table22[[#This Row],[DataField]],"52 week low",TRUE)</f>
        <v>279.32</v>
      </c>
      <c r="J11" s="2" cm="1">
        <f t="array" ref="J11">_FV(Table22[[#This Row],[DataField]],"52 week high",TRUE)</f>
        <v>425.34</v>
      </c>
      <c r="K11" s="15" t="s">
        <v>34</v>
      </c>
      <c r="L11" s="2">
        <v>3.6</v>
      </c>
      <c r="M11" s="16">
        <f>Table22[[#This Row],[FwdDiv]]/Table22[[#This Row],[Market
Price]]</f>
        <v>8.4887641774151722E-3</v>
      </c>
      <c r="N11" s="16">
        <v>0.126</v>
      </c>
      <c r="O11" s="16">
        <v>7.8E-2</v>
      </c>
      <c r="P11" s="16">
        <v>1.4999999999999999E-2</v>
      </c>
      <c r="Q11" s="16">
        <v>0.02</v>
      </c>
      <c r="R11" s="10">
        <f>Table22[[#This Row],[FwdDiv]]/Table22[[#This Row],[DYT]]</f>
        <v>240.00000000000003</v>
      </c>
      <c r="S11" s="10">
        <f>Table22[[#This Row],[FwdDiv]]/Table22[[#This Row],[DVT]]</f>
        <v>180</v>
      </c>
      <c r="T11" s="11">
        <v>370</v>
      </c>
      <c r="U11" t="str">
        <f>IF(Table22[[#This Row],[Market
Price]] &lt; Table22[[#This Row],[DVPrice]], "ALERT", IF(Table22[[#This Row],[Market
Price]] &lt; Table22[[#This Row],[DYPrice]], "WATCH", "HOLD"))</f>
        <v>HOLD</v>
      </c>
      <c r="V11" s="13" t="s">
        <v>27</v>
      </c>
      <c r="W11" s="14"/>
    </row>
    <row r="12" spans="1:23" x14ac:dyDescent="0.25">
      <c r="A12" t="e" vm="11">
        <v>#VALUE!</v>
      </c>
      <c r="B12" s="1" t="str" cm="1">
        <f t="array" ref="B12">_FV(Table22[[#This Row],[DataField]],"Ticker symbol",TRUE)</f>
        <v>MCO</v>
      </c>
      <c r="C12" s="1" t="s">
        <v>20</v>
      </c>
      <c r="D12" s="3">
        <v>45127</v>
      </c>
      <c r="E12" s="1" t="s">
        <v>89</v>
      </c>
      <c r="F12" s="1" t="s">
        <v>21</v>
      </c>
      <c r="G12" s="1" t="s">
        <v>31</v>
      </c>
      <c r="H12" s="2" cm="1">
        <f t="array" ref="H12">_FV(Table22[[#This Row],[DataField]],"Price",TRUE)</f>
        <v>358</v>
      </c>
      <c r="I12" s="2" cm="1">
        <f t="array" ref="I12">_FV(Table22[[#This Row],[DataField]],"52 week low",TRUE)</f>
        <v>230.16</v>
      </c>
      <c r="J12" s="2" cm="1">
        <f t="array" ref="J12">_FV(Table22[[#This Row],[DataField]],"52 week high",TRUE)</f>
        <v>361.38499999999999</v>
      </c>
      <c r="K12" s="15" t="s">
        <v>34</v>
      </c>
      <c r="L12" s="2">
        <v>3.08</v>
      </c>
      <c r="M12" s="16">
        <f>Table22[[#This Row],[FwdDiv]]/Table22[[#This Row],[Market
Price]]</f>
        <v>8.6033519553072625E-3</v>
      </c>
      <c r="N12" s="16">
        <v>0.13200000000000001</v>
      </c>
      <c r="O12" s="16">
        <v>0.1</v>
      </c>
      <c r="P12" s="16">
        <v>1.2E-2</v>
      </c>
      <c r="Q12" s="16">
        <v>1.4999999999999999E-2</v>
      </c>
      <c r="R12" s="10">
        <f>Table22[[#This Row],[FwdDiv]]/Table22[[#This Row],[DYT]]</f>
        <v>256.66666666666669</v>
      </c>
      <c r="S12" s="10">
        <f>Table22[[#This Row],[FwdDiv]]/Table22[[#This Row],[DVT]]</f>
        <v>205.33333333333334</v>
      </c>
      <c r="T12" s="11">
        <v>315</v>
      </c>
      <c r="U12" t="str">
        <f>IF(Table22[[#This Row],[Market
Price]] &lt; Table22[[#This Row],[DVPrice]], "ALERT", IF(Table22[[#This Row],[Market
Price]] &lt; Table22[[#This Row],[DYPrice]], "WATCH", "HOLD"))</f>
        <v>HOLD</v>
      </c>
      <c r="V12" s="13" t="s">
        <v>27</v>
      </c>
      <c r="W12" s="14"/>
    </row>
    <row r="13" spans="1:23" x14ac:dyDescent="0.25">
      <c r="A13" t="e" vm="12">
        <v>#VALUE!</v>
      </c>
      <c r="B13" s="1" t="str" cm="1">
        <f t="array" ref="B13">_FV(Table22[[#This Row],[DataField]],"Ticker symbol",TRUE)</f>
        <v>CPB</v>
      </c>
      <c r="C13" s="1" t="s">
        <v>12</v>
      </c>
      <c r="D13" s="3">
        <v>45123</v>
      </c>
      <c r="E13" s="1" t="s">
        <v>46</v>
      </c>
      <c r="F13" s="1" t="s">
        <v>21</v>
      </c>
      <c r="G13" s="1" t="s">
        <v>32</v>
      </c>
      <c r="H13" s="2" cm="1">
        <f t="array" ref="H13">_FV(Table22[[#This Row],[DataField]],"Price",TRUE)</f>
        <v>46.38</v>
      </c>
      <c r="I13" s="2" cm="1">
        <f t="array" ref="I13">_FV(Table22[[#This Row],[DataField]],"52 week low",TRUE)</f>
        <v>44.76</v>
      </c>
      <c r="J13" s="2" cm="1">
        <f t="array" ref="J13">_FV(Table22[[#This Row],[DataField]],"52 week high",TRUE)</f>
        <v>57.774999999999999</v>
      </c>
      <c r="K13" s="15" t="s">
        <v>25</v>
      </c>
      <c r="L13" s="2">
        <v>1.48</v>
      </c>
      <c r="M13" s="16">
        <f>Table22[[#This Row],[FwdDiv]]/Table22[[#This Row],[Market
Price]]</f>
        <v>3.1910306166451054E-2</v>
      </c>
      <c r="N13" s="16">
        <v>0.02</v>
      </c>
      <c r="O13" s="16">
        <v>0</v>
      </c>
      <c r="P13" s="16">
        <v>0.03</v>
      </c>
      <c r="Q13" s="16">
        <v>0.05</v>
      </c>
      <c r="R13" s="10">
        <f>Table22[[#This Row],[FwdDiv]]/Table22[[#This Row],[DYT]]</f>
        <v>49.333333333333336</v>
      </c>
      <c r="S13" s="10">
        <f>Table22[[#This Row],[FwdDiv]]/Table22[[#This Row],[DVT]]</f>
        <v>29.599999999999998</v>
      </c>
      <c r="T13" s="11">
        <v>58</v>
      </c>
      <c r="U13" t="str">
        <f>IF(Table22[[#This Row],[Market
Price]] &lt; Table22[[#This Row],[DVPrice]], "ALERT", IF(Table22[[#This Row],[Market
Price]] &lt; Table22[[#This Row],[DYPrice]], "WATCH", "HOLD"))</f>
        <v>WATCH</v>
      </c>
      <c r="V13" s="13" t="s">
        <v>27</v>
      </c>
      <c r="W13" s="14"/>
    </row>
    <row r="14" spans="1:23" x14ac:dyDescent="0.25">
      <c r="A14" t="e" vm="13">
        <v>#VALUE!</v>
      </c>
      <c r="B14" s="1" t="str" cm="1">
        <f t="array" ref="B14">_FV(Table22[[#This Row],[DataField]],"Ticker symbol",TRUE)</f>
        <v>FLO</v>
      </c>
      <c r="C14" s="1" t="s">
        <v>12</v>
      </c>
      <c r="D14" s="3">
        <v>45126</v>
      </c>
      <c r="E14" s="1" t="s">
        <v>46</v>
      </c>
      <c r="F14" s="1" t="s">
        <v>27</v>
      </c>
      <c r="G14" s="1" t="s">
        <v>31</v>
      </c>
      <c r="H14" s="2" cm="1">
        <f t="array" ref="H14">_FV(Table22[[#This Row],[DataField]],"Price",TRUE)</f>
        <v>24.75</v>
      </c>
      <c r="I14" s="2" cm="1">
        <f t="array" ref="I14">_FV(Table22[[#This Row],[DataField]],"52 week low",TRUE)</f>
        <v>23.87</v>
      </c>
      <c r="J14" s="2" cm="1">
        <f t="array" ref="J14">_FV(Table22[[#This Row],[DataField]],"52 week high",TRUE)</f>
        <v>30.16</v>
      </c>
      <c r="K14" s="15" t="s">
        <v>35</v>
      </c>
      <c r="L14" s="2">
        <v>0.92</v>
      </c>
      <c r="M14" s="16">
        <f>Table22[[#This Row],[FwdDiv]]/Table22[[#This Row],[Market
Price]]</f>
        <v>3.7171717171717175E-2</v>
      </c>
      <c r="N14" s="16">
        <v>8.5000000000000006E-2</v>
      </c>
      <c r="O14" s="16">
        <v>4.5999999999999999E-2</v>
      </c>
      <c r="P14" s="16">
        <v>0.03</v>
      </c>
      <c r="Q14" s="16">
        <v>4.4999999999999998E-2</v>
      </c>
      <c r="R14" s="10">
        <f>Table22[[#This Row],[FwdDiv]]/Table22[[#This Row],[DYT]]</f>
        <v>30.666666666666668</v>
      </c>
      <c r="S14" s="10">
        <f>Table22[[#This Row],[FwdDiv]]/Table22[[#This Row],[DVT]]</f>
        <v>20.444444444444446</v>
      </c>
      <c r="T14" s="11">
        <v>26</v>
      </c>
      <c r="U14" t="str">
        <f>IF(Table22[[#This Row],[Market
Price]] &lt; Table22[[#This Row],[DVPrice]], "ALERT", IF(Table22[[#This Row],[Market
Price]] &lt; Table22[[#This Row],[DYPrice]], "WATCH", "HOLD"))</f>
        <v>WATCH</v>
      </c>
      <c r="V14" s="13" t="s">
        <v>27</v>
      </c>
      <c r="W14" s="14"/>
    </row>
    <row r="15" spans="1:23" x14ac:dyDescent="0.25">
      <c r="A15" t="e" vm="14">
        <v>#VALUE!</v>
      </c>
      <c r="B15" s="1" t="str" cm="1">
        <f t="array" ref="B15">_FV(Table22[[#This Row],[DataField]],"Ticker symbol",TRUE)</f>
        <v>GIS</v>
      </c>
      <c r="C15" s="1" t="s">
        <v>20</v>
      </c>
      <c r="D15" s="3">
        <v>45124</v>
      </c>
      <c r="E15" s="1" t="s">
        <v>46</v>
      </c>
      <c r="F15" s="1" t="s">
        <v>21</v>
      </c>
      <c r="G15" s="1" t="s">
        <v>37</v>
      </c>
      <c r="H15" s="2" cm="1">
        <f t="array" ref="H15">_FV(Table22[[#This Row],[DataField]],"Price",TRUE)</f>
        <v>76.86</v>
      </c>
      <c r="I15" s="2" cm="1">
        <f t="array" ref="I15">_FV(Table22[[#This Row],[DataField]],"52 week low",TRUE)</f>
        <v>72.16</v>
      </c>
      <c r="J15" s="2" cm="1">
        <f t="array" ref="J15">_FV(Table22[[#This Row],[DataField]],"52 week high",TRUE)</f>
        <v>90.89</v>
      </c>
      <c r="K15" s="15" t="s">
        <v>32</v>
      </c>
      <c r="L15" s="2">
        <v>2.36</v>
      </c>
      <c r="M15" s="16">
        <f>Table22[[#This Row],[FwdDiv]]/Table22[[#This Row],[Market
Price]]</f>
        <v>3.0705178246161851E-2</v>
      </c>
      <c r="N15" s="16">
        <v>4.3999999999999997E-2</v>
      </c>
      <c r="O15" s="16">
        <v>9.1999999999999998E-2</v>
      </c>
      <c r="P15" s="16">
        <v>0.03</v>
      </c>
      <c r="Q15" s="16">
        <v>3.5000000000000003E-2</v>
      </c>
      <c r="R15" s="10">
        <f>Table22[[#This Row],[FwdDiv]]/Table22[[#This Row],[DYT]]</f>
        <v>78.666666666666671</v>
      </c>
      <c r="S15" s="10">
        <f>Table22[[#This Row],[FwdDiv]]/Table22[[#This Row],[DVT]]</f>
        <v>67.428571428571416</v>
      </c>
      <c r="T15" s="11">
        <v>78</v>
      </c>
      <c r="U15" t="str">
        <f>IF(Table22[[#This Row],[Market
Price]] &lt; Table22[[#This Row],[DVPrice]], "ALERT", IF(Table22[[#This Row],[Market
Price]] &lt; Table22[[#This Row],[DYPrice]], "WATCH", "HOLD"))</f>
        <v>WATCH</v>
      </c>
      <c r="V15" s="13" t="s">
        <v>27</v>
      </c>
      <c r="W15" s="14"/>
    </row>
    <row r="16" spans="1:23" x14ac:dyDescent="0.25">
      <c r="A16" t="e" vm="15">
        <v>#VALUE!</v>
      </c>
      <c r="B16" s="1" t="str" cm="1">
        <f t="array" ref="B16">_FV(Table22[[#This Row],[DataField]],"Ticker symbol",TRUE)</f>
        <v>SJM</v>
      </c>
      <c r="C16" s="1" t="s">
        <v>20</v>
      </c>
      <c r="D16" s="3">
        <v>45128</v>
      </c>
      <c r="E16" s="1" t="s">
        <v>46</v>
      </c>
      <c r="F16" s="1" t="s">
        <v>21</v>
      </c>
      <c r="G16" s="1" t="s">
        <v>38</v>
      </c>
      <c r="H16" s="2" cm="1">
        <f t="array" ref="H16">_FV(Table22[[#This Row],[DataField]],"Price",TRUE)</f>
        <v>152.845</v>
      </c>
      <c r="I16" s="2" cm="1">
        <f t="array" ref="I16">_FV(Table22[[#This Row],[DataField]],"52 week low",TRUE)</f>
        <v>125.825</v>
      </c>
      <c r="J16" s="2" cm="1">
        <f t="array" ref="J16">_FV(Table22[[#This Row],[DataField]],"52 week high",TRUE)</f>
        <v>163.07</v>
      </c>
      <c r="K16" s="15" t="s">
        <v>45</v>
      </c>
      <c r="L16" s="2">
        <v>4.24</v>
      </c>
      <c r="M16" s="16">
        <f>Table22[[#This Row],[FwdDiv]]/Table22[[#This Row],[Market
Price]]</f>
        <v>2.7740521443292226E-2</v>
      </c>
      <c r="N16" s="16">
        <v>7.0999999999999994E-2</v>
      </c>
      <c r="O16" s="16">
        <v>5.7000000000000002E-2</v>
      </c>
      <c r="P16" s="16">
        <v>2.5000000000000001E-2</v>
      </c>
      <c r="Q16" s="16">
        <v>0.03</v>
      </c>
      <c r="R16" s="10">
        <f>Table22[[#This Row],[FwdDiv]]/Table22[[#This Row],[DYT]]</f>
        <v>169.6</v>
      </c>
      <c r="S16" s="10">
        <f>Table22[[#This Row],[FwdDiv]]/Table22[[#This Row],[DVT]]</f>
        <v>141.33333333333334</v>
      </c>
      <c r="T16" s="11">
        <v>141</v>
      </c>
      <c r="U16" t="str">
        <f>IF(Table22[[#This Row],[Market
Price]] &lt; Table22[[#This Row],[DVPrice]], "ALERT", IF(Table22[[#This Row],[Market
Price]] &lt; Table22[[#This Row],[DYPrice]], "WATCH", "HOLD"))</f>
        <v>WATCH</v>
      </c>
      <c r="V16" s="13" t="s">
        <v>27</v>
      </c>
      <c r="W16" s="14"/>
    </row>
    <row r="17" spans="1:23" x14ac:dyDescent="0.25">
      <c r="A17" t="e" vm="16">
        <v>#VALUE!</v>
      </c>
      <c r="B17" s="1" t="str" cm="1">
        <f t="array" ref="B17">_FV(Table22[[#This Row],[DataField]],"Ticker symbol",TRUE)</f>
        <v>KO</v>
      </c>
      <c r="C17" s="1" t="s">
        <v>12</v>
      </c>
      <c r="D17" s="3">
        <v>45123</v>
      </c>
      <c r="E17" s="1" t="s">
        <v>53</v>
      </c>
      <c r="F17" s="1" t="s">
        <v>21</v>
      </c>
      <c r="G17" s="1" t="s">
        <v>31</v>
      </c>
      <c r="H17" s="2" cm="1">
        <f t="array" ref="H17">_FV(Table22[[#This Row],[DataField]],"Price",TRUE)</f>
        <v>62.585000000000001</v>
      </c>
      <c r="I17" s="2" cm="1">
        <f t="array" ref="I17">_FV(Table22[[#This Row],[DataField]],"52 week low",TRUE)</f>
        <v>54.015000000000001</v>
      </c>
      <c r="J17" s="2" cm="1">
        <f t="array" ref="J17">_FV(Table22[[#This Row],[DataField]],"52 week high",TRUE)</f>
        <v>65.47</v>
      </c>
      <c r="K17" s="15" t="s">
        <v>30</v>
      </c>
      <c r="L17" s="2">
        <v>1.84</v>
      </c>
      <c r="M17" s="16">
        <f>Table22[[#This Row],[FwdDiv]]/Table22[[#This Row],[Market
Price]]</f>
        <v>2.9400015978269554E-2</v>
      </c>
      <c r="N17" s="16">
        <v>5.0999999999999997E-2</v>
      </c>
      <c r="O17" s="16">
        <v>4.5999999999999999E-2</v>
      </c>
      <c r="P17" s="16">
        <v>3.1E-2</v>
      </c>
      <c r="Q17" s="16">
        <v>0.04</v>
      </c>
      <c r="R17" s="10">
        <f>Table22[[#This Row],[FwdDiv]]/Table22[[#This Row],[DYT]]</f>
        <v>59.354838709677423</v>
      </c>
      <c r="S17" s="10">
        <f>Table22[[#This Row],[FwdDiv]]/Table22[[#This Row],[DVT]]</f>
        <v>46</v>
      </c>
      <c r="T17" s="11">
        <v>58</v>
      </c>
      <c r="U17" t="str">
        <f>IF(Table22[[#This Row],[Market
Price]] &lt; Table22[[#This Row],[DVPrice]], "ALERT", IF(Table22[[#This Row],[Market
Price]] &lt; Table22[[#This Row],[DYPrice]], "WATCH", "HOLD"))</f>
        <v>HOLD</v>
      </c>
      <c r="V17" s="13" t="s">
        <v>27</v>
      </c>
      <c r="W17" s="14"/>
    </row>
    <row r="18" spans="1:23" x14ac:dyDescent="0.25">
      <c r="A18" t="e" vm="17">
        <v>#VALUE!</v>
      </c>
      <c r="B18" s="1" t="str" cm="1">
        <f t="array" ref="B18">_FV(Table22[[#This Row],[DataField]],"Ticker symbol",TRUE)</f>
        <v>SBUX</v>
      </c>
      <c r="C18" s="1" t="s">
        <v>20</v>
      </c>
      <c r="D18" s="3">
        <v>45126</v>
      </c>
      <c r="E18" s="1" t="s">
        <v>53</v>
      </c>
      <c r="F18" s="1" t="s">
        <v>21</v>
      </c>
      <c r="G18" s="1" t="s">
        <v>40</v>
      </c>
      <c r="H18" s="2" cm="1">
        <f t="array" ref="H18">_FV(Table22[[#This Row],[DataField]],"Price",TRUE)</f>
        <v>103.13</v>
      </c>
      <c r="I18" s="2" cm="1">
        <f t="array" ref="I18">_FV(Table22[[#This Row],[DataField]],"52 week low",TRUE)</f>
        <v>80</v>
      </c>
      <c r="J18" s="2" cm="1">
        <f t="array" ref="J18">_FV(Table22[[#This Row],[DataField]],"52 week high",TRUE)</f>
        <v>115.48</v>
      </c>
      <c r="K18" s="15" t="s">
        <v>36</v>
      </c>
      <c r="L18" s="2">
        <v>2.12</v>
      </c>
      <c r="M18" s="16">
        <f>Table22[[#This Row],[FwdDiv]]/Table22[[#This Row],[Market
Price]]</f>
        <v>2.0556579074953944E-2</v>
      </c>
      <c r="N18" s="16">
        <v>0.17799999999999999</v>
      </c>
      <c r="O18" s="16">
        <v>0.08</v>
      </c>
      <c r="P18" s="16">
        <v>1.7999999999999999E-2</v>
      </c>
      <c r="Q18" s="16">
        <v>2.5000000000000001E-2</v>
      </c>
      <c r="R18" s="10">
        <f>Table22[[#This Row],[FwdDiv]]/Table22[[#This Row],[DYT]]</f>
        <v>117.77777777777779</v>
      </c>
      <c r="S18" s="10">
        <f>Table22[[#This Row],[FwdDiv]]/Table22[[#This Row],[DVT]]</f>
        <v>84.8</v>
      </c>
      <c r="T18" s="11">
        <v>104</v>
      </c>
      <c r="U18" t="str">
        <f>IF(Table22[[#This Row],[Market
Price]] &lt; Table22[[#This Row],[DVPrice]], "ALERT", IF(Table22[[#This Row],[Market
Price]] &lt; Table22[[#This Row],[DYPrice]], "WATCH", "HOLD"))</f>
        <v>WATCH</v>
      </c>
      <c r="V18" s="13" t="s">
        <v>27</v>
      </c>
      <c r="W18" s="14"/>
    </row>
    <row r="19" spans="1:23" x14ac:dyDescent="0.25">
      <c r="A19" t="e" vm="18">
        <v>#VALUE!</v>
      </c>
      <c r="B19" s="1" t="str" cm="1">
        <f t="array" ref="B19">_FV(Table22[[#This Row],[DataField]],"Ticker symbol",TRUE)</f>
        <v>HRL</v>
      </c>
      <c r="C19" s="1" t="s">
        <v>20</v>
      </c>
      <c r="D19" s="3">
        <v>45124</v>
      </c>
      <c r="E19" s="1" t="s">
        <v>57</v>
      </c>
      <c r="F19" s="1" t="s">
        <v>21</v>
      </c>
      <c r="G19" s="1" t="s">
        <v>33</v>
      </c>
      <c r="H19" s="2" cm="1">
        <f t="array" ref="H19">_FV(Table22[[#This Row],[DataField]],"Price",TRUE)</f>
        <v>40.259900000000002</v>
      </c>
      <c r="I19" s="2" cm="1">
        <f t="array" ref="I19">_FV(Table22[[#This Row],[DataField]],"52 week low",TRUE)</f>
        <v>37.774999999999999</v>
      </c>
      <c r="J19" s="2" cm="1">
        <f t="array" ref="J19">_FV(Table22[[#This Row],[DataField]],"52 week high",TRUE)</f>
        <v>51.69</v>
      </c>
      <c r="K19" s="15" t="s">
        <v>39</v>
      </c>
      <c r="L19" s="2">
        <v>1.1000000000000001</v>
      </c>
      <c r="M19" s="16">
        <f>Table22[[#This Row],[FwdDiv]]/Table22[[#This Row],[Market
Price]]</f>
        <v>2.7322472236642418E-2</v>
      </c>
      <c r="N19" s="16">
        <v>0.126</v>
      </c>
      <c r="O19" s="16">
        <v>5.8000000000000003E-2</v>
      </c>
      <c r="P19" s="16">
        <v>0.02</v>
      </c>
      <c r="Q19" s="16">
        <v>2.75E-2</v>
      </c>
      <c r="R19" s="10">
        <f>Table22[[#This Row],[FwdDiv]]/Table22[[#This Row],[DYT]]</f>
        <v>55</v>
      </c>
      <c r="S19" s="10">
        <f>Table22[[#This Row],[FwdDiv]]/Table22[[#This Row],[DVT]]</f>
        <v>40</v>
      </c>
      <c r="T19" s="11">
        <v>38</v>
      </c>
      <c r="U19" t="str">
        <f>IF(Table22[[#This Row],[Market
Price]] &lt; Table22[[#This Row],[DVPrice]], "ALERT", IF(Table22[[#This Row],[Market
Price]] &lt; Table22[[#This Row],[DYPrice]], "WATCH", "HOLD"))</f>
        <v>WATCH</v>
      </c>
      <c r="V19" s="13" t="s">
        <v>27</v>
      </c>
      <c r="W19" s="14"/>
    </row>
    <row r="20" spans="1:23" x14ac:dyDescent="0.25">
      <c r="A20" t="e" vm="19">
        <v>#VALUE!</v>
      </c>
      <c r="B20" s="1" t="str" cm="1">
        <f t="array" ref="B20">_FV(Table22[[#This Row],[DataField]],"Ticker symbol",TRUE)</f>
        <v>TSN</v>
      </c>
      <c r="C20" s="1" t="s">
        <v>20</v>
      </c>
      <c r="D20" s="3">
        <v>45047</v>
      </c>
      <c r="E20" s="1" t="s">
        <v>57</v>
      </c>
      <c r="F20" s="1" t="s">
        <v>21</v>
      </c>
      <c r="G20" s="1" t="s">
        <v>40</v>
      </c>
      <c r="H20" s="2" cm="1">
        <f t="array" ref="H20">_FV(Table22[[#This Row],[DataField]],"Price",TRUE)</f>
        <v>52.51</v>
      </c>
      <c r="I20" s="2" cm="1">
        <f t="array" ref="I20">_FV(Table22[[#This Row],[DataField]],"52 week low",TRUE)</f>
        <v>47.11</v>
      </c>
      <c r="J20" s="2" cm="1">
        <f t="array" ref="J20">_FV(Table22[[#This Row],[DataField]],"52 week high",TRUE)</f>
        <v>88.76</v>
      </c>
      <c r="K20" s="15" t="s">
        <v>36</v>
      </c>
      <c r="L20" s="2">
        <v>1.92</v>
      </c>
      <c r="M20" s="16">
        <f>Table22[[#This Row],[FwdDiv]]/Table22[[#This Row],[Market
Price]]</f>
        <v>3.6564463911635876E-2</v>
      </c>
      <c r="N20" s="16">
        <v>0.28000000000000003</v>
      </c>
      <c r="O20" s="16">
        <v>0.04</v>
      </c>
      <c r="P20" s="16">
        <v>2.1999999999999999E-2</v>
      </c>
      <c r="Q20" s="16">
        <v>3.2000000000000001E-2</v>
      </c>
      <c r="R20" s="10">
        <f>Table22[[#This Row],[FwdDiv]]/Table22[[#This Row],[DYT]]</f>
        <v>87.27272727272728</v>
      </c>
      <c r="S20" s="10">
        <f>Table22[[#This Row],[FwdDiv]]/Table22[[#This Row],[DVT]]</f>
        <v>60</v>
      </c>
      <c r="T20" s="11">
        <v>103</v>
      </c>
      <c r="U20" t="str">
        <f>IF(Table22[[#This Row],[Market
Price]] &lt; Table22[[#This Row],[DVPrice]], "ALERT", IF(Table22[[#This Row],[Market
Price]] &lt; Table22[[#This Row],[DYPrice]], "WATCH", "HOLD"))</f>
        <v>ALERT</v>
      </c>
      <c r="V20" s="13" t="s">
        <v>21</v>
      </c>
      <c r="W20" s="14"/>
    </row>
    <row r="21" spans="1:23" x14ac:dyDescent="0.25">
      <c r="A21" t="e" vm="20">
        <v>#VALUE!</v>
      </c>
      <c r="B21" s="1" t="str" cm="1">
        <f t="array" ref="B21">_FV(Table22[[#This Row],[DataField]],"Ticker symbol",TRUE)</f>
        <v>MCD</v>
      </c>
      <c r="C21" s="1" t="s">
        <v>20</v>
      </c>
      <c r="D21" s="3">
        <v>45127</v>
      </c>
      <c r="E21" s="1" t="s">
        <v>84</v>
      </c>
      <c r="F21" s="1" t="s">
        <v>21</v>
      </c>
      <c r="G21" s="1" t="s">
        <v>31</v>
      </c>
      <c r="H21" s="2" cm="1">
        <f t="array" ref="H21">_FV(Table22[[#This Row],[DataField]],"Price",TRUE)</f>
        <v>297.69499999999999</v>
      </c>
      <c r="I21" s="2" cm="1">
        <f t="array" ref="I21">_FV(Table22[[#This Row],[DataField]],"52 week low",TRUE)</f>
        <v>230.58</v>
      </c>
      <c r="J21" s="2" cm="1">
        <f t="array" ref="J21">_FV(Table22[[#This Row],[DataField]],"52 week high",TRUE)</f>
        <v>299.33999999999997</v>
      </c>
      <c r="K21" s="15" t="s">
        <v>36</v>
      </c>
      <c r="L21" s="2">
        <v>6.08</v>
      </c>
      <c r="M21" s="16">
        <f>Table22[[#This Row],[FwdDiv]]/Table22[[#This Row],[Market
Price]]</f>
        <v>2.0423587900367825E-2</v>
      </c>
      <c r="N21" s="16">
        <v>7.0000000000000007E-2</v>
      </c>
      <c r="O21" s="16">
        <v>7.8E-2</v>
      </c>
      <c r="P21" s="16">
        <v>2.8000000000000001E-2</v>
      </c>
      <c r="Q21" s="16">
        <v>3.2000000000000001E-2</v>
      </c>
      <c r="R21" s="10">
        <f>Table22[[#This Row],[FwdDiv]]/Table22[[#This Row],[DYT]]</f>
        <v>217.14285714285714</v>
      </c>
      <c r="S21" s="10">
        <f>Table22[[#This Row],[FwdDiv]]/Table22[[#This Row],[DVT]]</f>
        <v>190</v>
      </c>
      <c r="T21" s="11">
        <v>260</v>
      </c>
      <c r="U21" t="str">
        <f>IF(Table22[[#This Row],[Market
Price]] &lt; Table22[[#This Row],[DVPrice]], "ALERT", IF(Table22[[#This Row],[Market
Price]] &lt; Table22[[#This Row],[DYPrice]], "WATCH", "HOLD"))</f>
        <v>HOLD</v>
      </c>
      <c r="V21" s="13" t="s">
        <v>27</v>
      </c>
      <c r="W21" s="14"/>
    </row>
    <row r="22" spans="1:23" x14ac:dyDescent="0.25">
      <c r="A22" t="e" vm="21">
        <v>#VALUE!</v>
      </c>
      <c r="B22" s="1" t="str" cm="1">
        <f t="array" ref="B22">_FV(Table22[[#This Row],[DataField]],"Ticker symbol",TRUE)</f>
        <v>HSY</v>
      </c>
      <c r="C22" s="1" t="s">
        <v>20</v>
      </c>
      <c r="D22" s="3">
        <v>45127</v>
      </c>
      <c r="E22" s="1" t="s">
        <v>80</v>
      </c>
      <c r="F22" s="1" t="s">
        <v>21</v>
      </c>
      <c r="G22" s="1" t="s">
        <v>31</v>
      </c>
      <c r="H22" s="2" cm="1">
        <f t="array" ref="H22">_FV(Table22[[#This Row],[DataField]],"Price",TRUE)</f>
        <v>248.7</v>
      </c>
      <c r="I22" s="2" cm="1">
        <f t="array" ref="I22">_FV(Table22[[#This Row],[DataField]],"52 week low",TRUE)</f>
        <v>211.49</v>
      </c>
      <c r="J22" s="2" cm="1">
        <f t="array" ref="J22">_FV(Table22[[#This Row],[DataField]],"52 week high",TRUE)</f>
        <v>276.88049999999998</v>
      </c>
      <c r="K22" s="15" t="s">
        <v>45</v>
      </c>
      <c r="L22" s="2">
        <v>4.1399999999999997</v>
      </c>
      <c r="M22" s="16">
        <f>Table22[[#This Row],[FwdDiv]]/Table22[[#This Row],[Market
Price]]</f>
        <v>1.6646562123039808E-2</v>
      </c>
      <c r="N22" s="16">
        <v>9.6000000000000002E-2</v>
      </c>
      <c r="O22" s="16">
        <v>0.13600000000000001</v>
      </c>
      <c r="P22" s="16">
        <v>2.1999999999999999E-2</v>
      </c>
      <c r="Q22" s="16">
        <v>2.5000000000000001E-2</v>
      </c>
      <c r="R22" s="10">
        <f>Table22[[#This Row],[FwdDiv]]/Table22[[#This Row],[DYT]]</f>
        <v>188.18181818181819</v>
      </c>
      <c r="S22" s="10">
        <f>Table22[[#This Row],[FwdDiv]]/Table22[[#This Row],[DVT]]</f>
        <v>165.59999999999997</v>
      </c>
      <c r="T22" s="11">
        <v>192</v>
      </c>
      <c r="U22" t="str">
        <f>IF(Table22[[#This Row],[Market
Price]] &lt; Table22[[#This Row],[DVPrice]], "ALERT", IF(Table22[[#This Row],[Market
Price]] &lt; Table22[[#This Row],[DYPrice]], "WATCH", "HOLD"))</f>
        <v>HOLD</v>
      </c>
      <c r="V22" s="13" t="s">
        <v>27</v>
      </c>
      <c r="W22" s="14"/>
    </row>
    <row r="23" spans="1:23" x14ac:dyDescent="0.25">
      <c r="A23" t="e" vm="22">
        <v>#VALUE!</v>
      </c>
      <c r="B23" s="1" t="str" cm="1">
        <f t="array" ref="B23">_FV(Table22[[#This Row],[DataField]],"Ticker symbol",TRUE)</f>
        <v>PEP</v>
      </c>
      <c r="C23" s="1" t="s">
        <v>20</v>
      </c>
      <c r="D23" s="3">
        <v>45047</v>
      </c>
      <c r="E23" s="1" t="s">
        <v>52</v>
      </c>
      <c r="F23" s="1" t="s">
        <v>21</v>
      </c>
      <c r="G23" s="1" t="s">
        <v>31</v>
      </c>
      <c r="H23" s="2" cm="1">
        <f t="array" ref="H23">_FV(Table22[[#This Row],[DataField]],"Price",TRUE)</f>
        <v>191.26</v>
      </c>
      <c r="I23" s="2" cm="1">
        <f t="array" ref="I23">_FV(Table22[[#This Row],[DataField]],"52 week low",TRUE)</f>
        <v>160.97999999999999</v>
      </c>
      <c r="J23" s="2" cm="1">
        <f t="array" ref="J23">_FV(Table22[[#This Row],[DataField]],"52 week high",TRUE)</f>
        <v>196.88</v>
      </c>
      <c r="K23" s="15" t="s">
        <v>35</v>
      </c>
      <c r="L23" s="2">
        <v>4.5999999999999996</v>
      </c>
      <c r="M23" s="16">
        <f>Table22[[#This Row],[FwdDiv]]/Table22[[#This Row],[Market
Price]]</f>
        <v>2.4051030011502664E-2</v>
      </c>
      <c r="N23" s="16">
        <v>7.9000000000000001E-2</v>
      </c>
      <c r="O23" s="16">
        <v>6.5000000000000002E-2</v>
      </c>
      <c r="P23" s="16">
        <v>2.9000000000000001E-2</v>
      </c>
      <c r="Q23" s="16">
        <v>3.3000000000000002E-2</v>
      </c>
      <c r="R23" s="10">
        <f>Table22[[#This Row],[FwdDiv]]/Table22[[#This Row],[DYT]]</f>
        <v>158.62068965517238</v>
      </c>
      <c r="S23" s="10">
        <f>Table22[[#This Row],[FwdDiv]]/Table22[[#This Row],[DVT]]</f>
        <v>139.39393939393938</v>
      </c>
      <c r="T23" s="11">
        <v>176</v>
      </c>
      <c r="U23" t="str">
        <f>IF(Table22[[#This Row],[Market
Price]] &lt; Table22[[#This Row],[DVPrice]], "ALERT", IF(Table22[[#This Row],[Market
Price]] &lt; Table22[[#This Row],[DYPrice]], "WATCH", "HOLD"))</f>
        <v>HOLD</v>
      </c>
      <c r="V23" s="13" t="s">
        <v>21</v>
      </c>
      <c r="W23" s="14">
        <v>0.16</v>
      </c>
    </row>
    <row r="24" spans="1:23" x14ac:dyDescent="0.25">
      <c r="A24" t="e" vm="23">
        <v>#VALUE!</v>
      </c>
      <c r="B24" s="1" t="str" cm="1">
        <f t="array" ref="B24">_FV(Table22[[#This Row],[DataField]],"Ticker symbol",TRUE)</f>
        <v>MKC.V</v>
      </c>
      <c r="C24" s="1" t="s">
        <v>20</v>
      </c>
      <c r="D24" s="3">
        <v>45123</v>
      </c>
      <c r="E24" s="1" t="s">
        <v>58</v>
      </c>
      <c r="F24" s="1" t="s">
        <v>21</v>
      </c>
      <c r="G24" s="1" t="s">
        <v>36</v>
      </c>
      <c r="H24" s="2" cm="1">
        <f t="array" ref="H24">_FV(Table22[[#This Row],[DataField]],"Price",TRUE)</f>
        <v>88</v>
      </c>
      <c r="I24" s="2" cm="1">
        <f t="array" ref="I24">_FV(Table22[[#This Row],[DataField]],"52 week low",TRUE)</f>
        <v>68.010000000000005</v>
      </c>
      <c r="J24" s="2" cm="1">
        <f t="array" ref="J24">_FV(Table22[[#This Row],[DataField]],"52 week high",TRUE)</f>
        <v>94.97</v>
      </c>
      <c r="K24" s="15" t="s">
        <v>31</v>
      </c>
      <c r="L24" s="2">
        <v>1.56</v>
      </c>
      <c r="M24" s="16">
        <f>Table22[[#This Row],[FwdDiv]]/Table22[[#This Row],[Market
Price]]</f>
        <v>1.7727272727272727E-2</v>
      </c>
      <c r="N24" s="16">
        <v>8.6999999999999994E-2</v>
      </c>
      <c r="O24" s="16">
        <v>5.3999999999999999E-2</v>
      </c>
      <c r="P24" s="16">
        <v>0.02</v>
      </c>
      <c r="Q24" s="16">
        <v>2.5000000000000001E-2</v>
      </c>
      <c r="R24" s="10">
        <f>Table22[[#This Row],[FwdDiv]]/Table22[[#This Row],[DYT]]</f>
        <v>78</v>
      </c>
      <c r="S24" s="10">
        <f>Table22[[#This Row],[FwdDiv]]/Table22[[#This Row],[DVT]]</f>
        <v>62.4</v>
      </c>
      <c r="T24" s="11">
        <v>80</v>
      </c>
      <c r="U24" t="str">
        <f>IF(Table22[[#This Row],[Market
Price]] &lt; Table22[[#This Row],[DVPrice]], "ALERT", IF(Table22[[#This Row],[Market
Price]] &lt; Table22[[#This Row],[DYPrice]], "WATCH", "HOLD"))</f>
        <v>HOLD</v>
      </c>
      <c r="V24" s="13" t="s">
        <v>27</v>
      </c>
      <c r="W24" s="14"/>
    </row>
    <row r="25" spans="1:23" x14ac:dyDescent="0.25">
      <c r="A25" t="e" vm="24">
        <v>#VALUE!</v>
      </c>
      <c r="B25" s="1" t="str" cm="1">
        <f t="array" ref="B25">_FV(Table22[[#This Row],[DataField]],"Ticker symbol",TRUE)</f>
        <v>CAT</v>
      </c>
      <c r="C25" s="1" t="s">
        <v>20</v>
      </c>
      <c r="D25" s="3">
        <v>45123</v>
      </c>
      <c r="E25" s="1" t="s">
        <v>44</v>
      </c>
      <c r="F25" s="1" t="s">
        <v>21</v>
      </c>
      <c r="G25" s="1" t="s">
        <v>31</v>
      </c>
      <c r="H25" s="2" cm="1">
        <f t="array" ref="H25">_FV(Table22[[#This Row],[DataField]],"Price",TRUE)</f>
        <v>259.82</v>
      </c>
      <c r="I25" s="2" cm="1">
        <f t="array" ref="I25">_FV(Table22[[#This Row],[DataField]],"52 week low",TRUE)</f>
        <v>160.6</v>
      </c>
      <c r="J25" s="2" cm="1">
        <f t="array" ref="J25">_FV(Table22[[#This Row],[DataField]],"52 week high",TRUE)</f>
        <v>266.04000000000002</v>
      </c>
      <c r="K25" s="15" t="s">
        <v>32</v>
      </c>
      <c r="L25" s="2">
        <v>5.2</v>
      </c>
      <c r="M25" s="16">
        <f>Table22[[#This Row],[FwdDiv]]/Table22[[#This Row],[Market
Price]]</f>
        <v>2.0013855746285891E-2</v>
      </c>
      <c r="N25" s="16">
        <v>8.8999999999999996E-2</v>
      </c>
      <c r="O25" s="16">
        <v>0.126</v>
      </c>
      <c r="P25" s="16">
        <v>2.8000000000000001E-2</v>
      </c>
      <c r="Q25" s="16">
        <v>0.03</v>
      </c>
      <c r="R25" s="10">
        <f>Table22[[#This Row],[FwdDiv]]/Table22[[#This Row],[DYT]]</f>
        <v>185.71428571428572</v>
      </c>
      <c r="S25" s="10">
        <f>Table22[[#This Row],[FwdDiv]]/Table22[[#This Row],[DVT]]</f>
        <v>173.33333333333334</v>
      </c>
      <c r="T25" s="11">
        <v>209</v>
      </c>
      <c r="U25" t="str">
        <f>IF(Table22[[#This Row],[Market
Price]] &lt; Table22[[#This Row],[DVPrice]], "ALERT", IF(Table22[[#This Row],[Market
Price]] &lt; Table22[[#This Row],[DYPrice]], "WATCH", "HOLD"))</f>
        <v>HOLD</v>
      </c>
      <c r="V25" s="13" t="s">
        <v>27</v>
      </c>
      <c r="W25" s="14"/>
    </row>
    <row r="26" spans="1:23" x14ac:dyDescent="0.25">
      <c r="A26" t="e" vm="25">
        <v>#VALUE!</v>
      </c>
      <c r="B26" s="1" t="str" cm="1">
        <f t="array" ref="B26">_FV(Table22[[#This Row],[DataField]],"Ticker symbol",TRUE)</f>
        <v>DE</v>
      </c>
      <c r="C26" s="1" t="s">
        <v>20</v>
      </c>
      <c r="D26" s="3">
        <v>42567</v>
      </c>
      <c r="E26" s="1" t="s">
        <v>44</v>
      </c>
      <c r="F26" s="1" t="s">
        <v>21</v>
      </c>
      <c r="G26" s="1" t="s">
        <v>33</v>
      </c>
      <c r="H26" s="2" cm="1">
        <f t="array" ref="H26">_FV(Table22[[#This Row],[DataField]],"Price",TRUE)</f>
        <v>437.245</v>
      </c>
      <c r="I26" s="2" cm="1">
        <f t="array" ref="I26">_FV(Table22[[#This Row],[DataField]],"52 week low",TRUE)</f>
        <v>308.60500000000002</v>
      </c>
      <c r="J26" s="2" cm="1">
        <f t="array" ref="J26">_FV(Table22[[#This Row],[DataField]],"52 week high",TRUE)</f>
        <v>448.3999</v>
      </c>
      <c r="K26" s="15" t="s">
        <v>30</v>
      </c>
      <c r="L26" s="2">
        <v>5</v>
      </c>
      <c r="M26" s="16">
        <f>Table22[[#This Row],[FwdDiv]]/Table22[[#This Row],[Market
Price]]</f>
        <v>1.1435236537867786E-2</v>
      </c>
      <c r="N26" s="16">
        <v>9.9000000000000005E-2</v>
      </c>
      <c r="O26" s="16">
        <v>0.14699999999999999</v>
      </c>
      <c r="P26" s="16">
        <v>0.02</v>
      </c>
      <c r="Q26" s="16">
        <v>2.5000000000000001E-2</v>
      </c>
      <c r="R26" s="10">
        <f>Table22[[#This Row],[FwdDiv]]/Table22[[#This Row],[DYT]]</f>
        <v>250</v>
      </c>
      <c r="S26" s="10">
        <f>Table22[[#This Row],[FwdDiv]]/Table22[[#This Row],[DVT]]</f>
        <v>200</v>
      </c>
      <c r="T26" s="11">
        <v>377</v>
      </c>
      <c r="U26" t="str">
        <f>IF(Table22[[#This Row],[Market
Price]] &lt; Table22[[#This Row],[DVPrice]], "ALERT", IF(Table22[[#This Row],[Market
Price]] &lt; Table22[[#This Row],[DYPrice]], "WATCH", "HOLD"))</f>
        <v>HOLD</v>
      </c>
      <c r="V26" s="13" t="s">
        <v>27</v>
      </c>
      <c r="W26" s="14"/>
    </row>
    <row r="27" spans="1:23" x14ac:dyDescent="0.25">
      <c r="A27" t="e" vm="26">
        <v>#VALUE!</v>
      </c>
      <c r="B27" s="1" t="str" cm="1">
        <f t="array" ref="B27">_FV(Table22[[#This Row],[DataField]],"Ticker symbol",TRUE)</f>
        <v>CL</v>
      </c>
      <c r="C27" s="1" t="s">
        <v>12</v>
      </c>
      <c r="D27" s="3">
        <v>45127</v>
      </c>
      <c r="E27" s="1" t="s">
        <v>59</v>
      </c>
      <c r="F27" s="1" t="s">
        <v>21</v>
      </c>
      <c r="G27" s="1" t="s">
        <v>31</v>
      </c>
      <c r="H27" s="2" cm="1">
        <f t="array" ref="H27">_FV(Table22[[#This Row],[DataField]],"Price",TRUE)</f>
        <v>77.394999999999996</v>
      </c>
      <c r="I27" s="2" cm="1">
        <f t="array" ref="I27">_FV(Table22[[#This Row],[DataField]],"52 week low",TRUE)</f>
        <v>67.84</v>
      </c>
      <c r="J27" s="2" cm="1">
        <f t="array" ref="J27">_FV(Table22[[#This Row],[DataField]],"52 week high",TRUE)</f>
        <v>83.81</v>
      </c>
      <c r="K27" s="15" t="s">
        <v>38</v>
      </c>
      <c r="L27" s="2">
        <v>1.92</v>
      </c>
      <c r="M27" s="16">
        <f>Table22[[#This Row],[FwdDiv]]/Table22[[#This Row],[Market
Price]]</f>
        <v>2.4807804121713288E-2</v>
      </c>
      <c r="N27" s="16">
        <v>3.6999999999999998E-2</v>
      </c>
      <c r="O27" s="16">
        <v>2.7E-2</v>
      </c>
      <c r="P27" s="16">
        <v>2.5000000000000001E-2</v>
      </c>
      <c r="Q27" s="16">
        <v>3.3000000000000002E-2</v>
      </c>
      <c r="R27" s="10">
        <f>Table22[[#This Row],[FwdDiv]]/Table22[[#This Row],[DYT]]</f>
        <v>76.8</v>
      </c>
      <c r="S27" s="10">
        <f>Table22[[#This Row],[FwdDiv]]/Table22[[#This Row],[DVT]]</f>
        <v>58.18181818181818</v>
      </c>
      <c r="T27" s="11">
        <v>76</v>
      </c>
      <c r="U27" t="str">
        <f>IF(Table22[[#This Row],[Market
Price]] &lt; Table22[[#This Row],[DVPrice]], "ALERT", IF(Table22[[#This Row],[Market
Price]] &lt; Table22[[#This Row],[DYPrice]], "WATCH", "HOLD"))</f>
        <v>HOLD</v>
      </c>
      <c r="V27" s="13" t="s">
        <v>27</v>
      </c>
      <c r="W27" s="14"/>
    </row>
    <row r="28" spans="1:23" x14ac:dyDescent="0.25">
      <c r="A28" t="e" vm="27">
        <v>#VALUE!</v>
      </c>
      <c r="B28" s="1" t="str" cm="1">
        <f t="array" ref="B28">_FV(Table22[[#This Row],[DataField]],"Ticker symbol",TRUE)</f>
        <v>CLX</v>
      </c>
      <c r="C28" s="1" t="s">
        <v>20</v>
      </c>
      <c r="D28" s="3">
        <v>45123</v>
      </c>
      <c r="E28" s="1" t="s">
        <v>59</v>
      </c>
      <c r="F28" s="1" t="s">
        <v>21</v>
      </c>
      <c r="G28" s="1" t="s">
        <v>35</v>
      </c>
      <c r="H28" s="2" cm="1">
        <f t="array" ref="H28">_FV(Table22[[#This Row],[DataField]],"Price",TRUE)</f>
        <v>155.41999999999999</v>
      </c>
      <c r="I28" s="2" cm="1">
        <f t="array" ref="I28">_FV(Table22[[#This Row],[DataField]],"52 week low",TRUE)</f>
        <v>124.58</v>
      </c>
      <c r="J28" s="2" cm="1">
        <f t="array" ref="J28">_FV(Table22[[#This Row],[DataField]],"52 week high",TRUE)</f>
        <v>178.20500000000001</v>
      </c>
      <c r="K28" s="15" t="s">
        <v>32</v>
      </c>
      <c r="L28" s="2">
        <v>4.72</v>
      </c>
      <c r="M28" s="16">
        <f>Table22[[#This Row],[FwdDiv]]/Table22[[#This Row],[Market
Price]]</f>
        <v>3.036932183760134E-2</v>
      </c>
      <c r="N28" s="16">
        <v>6.9000000000000006E-2</v>
      </c>
      <c r="O28" s="16">
        <v>4.4999999999999998E-2</v>
      </c>
      <c r="P28" s="16">
        <v>2.9100000000000001E-2</v>
      </c>
      <c r="Q28" s="16">
        <v>3.3000000000000002E-2</v>
      </c>
      <c r="R28" s="10">
        <f>Table22[[#This Row],[FwdDiv]]/Table22[[#This Row],[DYT]]</f>
        <v>162.19931271477662</v>
      </c>
      <c r="S28" s="10">
        <f>Table22[[#This Row],[FwdDiv]]/Table22[[#This Row],[DVT]]</f>
        <v>143.030303030303</v>
      </c>
      <c r="T28" s="11">
        <v>166</v>
      </c>
      <c r="U28" t="str">
        <f>IF(Table22[[#This Row],[Market
Price]] &lt; Table22[[#This Row],[DVPrice]], "ALERT", IF(Table22[[#This Row],[Market
Price]] &lt; Table22[[#This Row],[DYPrice]], "WATCH", "HOLD"))</f>
        <v>WATCH</v>
      </c>
      <c r="V28" s="13" t="s">
        <v>27</v>
      </c>
      <c r="W28" s="14"/>
    </row>
    <row r="29" spans="1:23" x14ac:dyDescent="0.25">
      <c r="A29" t="e" vm="28">
        <v>#VALUE!</v>
      </c>
      <c r="B29" s="1" t="str" cm="1">
        <f t="array" ref="B29">_FV(Table22[[#This Row],[DataField]],"Ticker symbol",TRUE)</f>
        <v>KMB</v>
      </c>
      <c r="C29" s="1" t="s">
        <v>12</v>
      </c>
      <c r="D29" s="3">
        <v>45127</v>
      </c>
      <c r="E29" s="1" t="s">
        <v>59</v>
      </c>
      <c r="F29" s="1" t="s">
        <v>21</v>
      </c>
      <c r="G29" s="1" t="s">
        <v>31</v>
      </c>
      <c r="H29" s="2" cm="1">
        <f t="array" ref="H29">_FV(Table22[[#This Row],[DataField]],"Price",TRUE)</f>
        <v>136.74</v>
      </c>
      <c r="I29" s="2" cm="1">
        <f t="array" ref="I29">_FV(Table22[[#This Row],[DataField]],"52 week low",TRUE)</f>
        <v>108.74</v>
      </c>
      <c r="J29" s="2" cm="1">
        <f t="array" ref="J29">_FV(Table22[[#This Row],[DataField]],"52 week high",TRUE)</f>
        <v>147.87</v>
      </c>
      <c r="K29" s="15" t="s">
        <v>30</v>
      </c>
      <c r="L29" s="2">
        <v>4.72</v>
      </c>
      <c r="M29" s="16">
        <f>Table22[[#This Row],[FwdDiv]]/Table22[[#This Row],[Market
Price]]</f>
        <v>3.451806347813368E-2</v>
      </c>
      <c r="N29" s="16">
        <v>3.7999999999999999E-2</v>
      </c>
      <c r="O29" s="16">
        <v>1.72E-2</v>
      </c>
      <c r="P29" s="16">
        <v>3.5000000000000003E-2</v>
      </c>
      <c r="Q29" s="16">
        <v>4.4999999999999998E-2</v>
      </c>
      <c r="R29" s="10">
        <f>Table22[[#This Row],[FwdDiv]]/Table22[[#This Row],[DYT]]</f>
        <v>134.85714285714283</v>
      </c>
      <c r="S29" s="10">
        <f>Table22[[#This Row],[FwdDiv]]/Table22[[#This Row],[DVT]]</f>
        <v>104.88888888888889</v>
      </c>
      <c r="T29" s="11">
        <v>134</v>
      </c>
      <c r="U29" t="str">
        <f>IF(Table22[[#This Row],[Market
Price]] &lt; Table22[[#This Row],[DVPrice]], "ALERT", IF(Table22[[#This Row],[Market
Price]] &lt; Table22[[#This Row],[DYPrice]], "WATCH", "HOLD"))</f>
        <v>HOLD</v>
      </c>
      <c r="V29" s="13" t="s">
        <v>27</v>
      </c>
      <c r="W29" s="14"/>
    </row>
    <row r="30" spans="1:23" x14ac:dyDescent="0.25">
      <c r="A30" t="e" vm="29">
        <v>#VALUE!</v>
      </c>
      <c r="B30" s="1" t="str" cm="1">
        <f t="array" ref="B30">_FV(Table22[[#This Row],[DataField]],"Ticker symbol",TRUE)</f>
        <v>PG</v>
      </c>
      <c r="C30" s="1" t="s">
        <v>20</v>
      </c>
      <c r="D30" s="3">
        <v>45124</v>
      </c>
      <c r="E30" s="1" t="s">
        <v>59</v>
      </c>
      <c r="F30" s="1" t="s">
        <v>21</v>
      </c>
      <c r="G30" s="1" t="s">
        <v>35</v>
      </c>
      <c r="H30" s="2" cm="1">
        <f t="array" ref="H30">_FV(Table22[[#This Row],[DataField]],"Price",TRUE)</f>
        <v>152.38</v>
      </c>
      <c r="I30" s="2" cm="1">
        <f t="array" ref="I30">_FV(Table22[[#This Row],[DataField]],"52 week low",TRUE)</f>
        <v>122.18</v>
      </c>
      <c r="J30" s="2" cm="1">
        <f t="array" ref="J30">_FV(Table22[[#This Row],[DataField]],"52 week high",TRUE)</f>
        <v>158.11000000000001</v>
      </c>
      <c r="K30" s="15" t="s">
        <v>38</v>
      </c>
      <c r="L30" s="2">
        <v>3.76</v>
      </c>
      <c r="M30" s="16">
        <f>Table22[[#This Row],[FwdDiv]]/Table22[[#This Row],[Market
Price]]</f>
        <v>2.4675154219713873E-2</v>
      </c>
      <c r="N30" s="16">
        <v>5.0999999999999997E-2</v>
      </c>
      <c r="O30" s="16">
        <v>6.7000000000000004E-2</v>
      </c>
      <c r="P30" s="16">
        <v>2.9000000000000001E-2</v>
      </c>
      <c r="Q30" s="16">
        <v>3.4000000000000002E-2</v>
      </c>
      <c r="R30" s="10">
        <f>Table22[[#This Row],[FwdDiv]]/Table22[[#This Row],[DYT]]</f>
        <v>129.65517241379308</v>
      </c>
      <c r="S30" s="10">
        <f>Table22[[#This Row],[FwdDiv]]/Table22[[#This Row],[DVT]]</f>
        <v>110.58823529411764</v>
      </c>
      <c r="T30" s="11">
        <v>129</v>
      </c>
      <c r="U30" t="str">
        <f>IF(Table22[[#This Row],[Market
Price]] &lt; Table22[[#This Row],[DVPrice]], "ALERT", IF(Table22[[#This Row],[Market
Price]] &lt; Table22[[#This Row],[DYPrice]], "WATCH", "HOLD"))</f>
        <v>HOLD</v>
      </c>
      <c r="V30" s="13" t="s">
        <v>27</v>
      </c>
      <c r="W30" s="14"/>
    </row>
    <row r="31" spans="1:23" x14ac:dyDescent="0.25">
      <c r="A31" t="e" vm="30">
        <v>#VALUE!</v>
      </c>
      <c r="B31" s="1" t="str" cm="1">
        <f t="array" ref="B31">_FV(Table22[[#This Row],[DataField]],"Ticker symbol",TRUE)</f>
        <v>APD</v>
      </c>
      <c r="C31" s="1" t="s">
        <v>20</v>
      </c>
      <c r="D31" s="3">
        <v>45127</v>
      </c>
      <c r="E31" s="1" t="s">
        <v>76</v>
      </c>
      <c r="F31" s="1" t="s">
        <v>21</v>
      </c>
      <c r="G31" s="1" t="s">
        <v>40</v>
      </c>
      <c r="H31" s="2" cm="1">
        <f t="array" ref="H31">_FV(Table22[[#This Row],[DataField]],"Price",TRUE)</f>
        <v>300.54000000000002</v>
      </c>
      <c r="I31" s="2" cm="1">
        <f t="array" ref="I31">_FV(Table22[[#This Row],[DataField]],"52 week low",TRUE)</f>
        <v>224.75489999999999</v>
      </c>
      <c r="J31" s="2" cm="1">
        <f t="array" ref="J31">_FV(Table22[[#This Row],[DataField]],"52 week high",TRUE)</f>
        <v>328.56</v>
      </c>
      <c r="K31" s="15" t="s">
        <v>30</v>
      </c>
      <c r="L31" s="2">
        <v>7</v>
      </c>
      <c r="M31" s="16">
        <f>Table22[[#This Row],[FwdDiv]]/Table22[[#This Row],[Market
Price]]</f>
        <v>2.3291408797497835E-2</v>
      </c>
      <c r="N31" s="16">
        <v>8.5000000000000006E-2</v>
      </c>
      <c r="O31" s="16">
        <v>0.08</v>
      </c>
      <c r="P31" s="16">
        <v>2.3E-2</v>
      </c>
      <c r="Q31" s="16">
        <v>2.5999999999999999E-2</v>
      </c>
      <c r="R31" s="10">
        <f>Table22[[#This Row],[FwdDiv]]/Table22[[#This Row],[DYT]]</f>
        <v>304.3478260869565</v>
      </c>
      <c r="S31" s="10">
        <f>Table22[[#This Row],[FwdDiv]]/Table22[[#This Row],[DVT]]</f>
        <v>269.23076923076923</v>
      </c>
      <c r="T31" s="11">
        <v>319</v>
      </c>
      <c r="U31" t="str">
        <f>IF(Table22[[#This Row],[Market
Price]] &lt; Table22[[#This Row],[DVPrice]], "ALERT", IF(Table22[[#This Row],[Market
Price]] &lt; Table22[[#This Row],[DYPrice]], "WATCH", "HOLD"))</f>
        <v>WATCH</v>
      </c>
      <c r="V31" s="13"/>
      <c r="W31" s="14"/>
    </row>
    <row r="32" spans="1:23" x14ac:dyDescent="0.25">
      <c r="A32" t="e" vm="31">
        <v>#VALUE!</v>
      </c>
      <c r="B32" s="1" t="str" cm="1">
        <f t="array" ref="B32">_FV(Table22[[#This Row],[DataField]],"Ticker symbol",TRUE)</f>
        <v>DOW</v>
      </c>
      <c r="C32" s="1" t="s">
        <v>12</v>
      </c>
      <c r="D32" s="3">
        <v>45126</v>
      </c>
      <c r="E32" s="1" t="s">
        <v>76</v>
      </c>
      <c r="F32" s="1" t="s">
        <v>21</v>
      </c>
      <c r="G32" s="1" t="s">
        <v>31</v>
      </c>
      <c r="H32" s="2" cm="1">
        <f t="array" ref="H32">_FV(Table22[[#This Row],[DataField]],"Price",TRUE)</f>
        <v>52.86</v>
      </c>
      <c r="I32" s="2" cm="1">
        <f t="array" ref="I32">_FV(Table22[[#This Row],[DataField]],"52 week low",TRUE)</f>
        <v>42.91</v>
      </c>
      <c r="J32" s="2" cm="1">
        <f t="array" ref="J32">_FV(Table22[[#This Row],[DataField]],"52 week high",TRUE)</f>
        <v>60.875</v>
      </c>
      <c r="K32" s="15" t="s">
        <v>25</v>
      </c>
      <c r="L32" s="2">
        <v>2.8</v>
      </c>
      <c r="M32" s="16">
        <f>Table22[[#This Row],[FwdDiv]]/Table22[[#This Row],[Market
Price]]</f>
        <v>5.297010972379871E-2</v>
      </c>
      <c r="N32" s="16">
        <v>0</v>
      </c>
      <c r="O32" s="16">
        <v>0</v>
      </c>
      <c r="P32" s="16">
        <v>5.2999999999999999E-2</v>
      </c>
      <c r="Q32" s="16">
        <v>6.5000000000000002E-2</v>
      </c>
      <c r="R32" s="10">
        <f>Table22[[#This Row],[FwdDiv]]/Table22[[#This Row],[DYT]]</f>
        <v>52.830188679245282</v>
      </c>
      <c r="S32" s="10">
        <f>Table22[[#This Row],[FwdDiv]]/Table22[[#This Row],[DVT]]</f>
        <v>43.076923076923073</v>
      </c>
      <c r="T32" s="11">
        <v>72</v>
      </c>
      <c r="U32" t="str">
        <f>IF(Table22[[#This Row],[Market
Price]] &lt; Table22[[#This Row],[DVPrice]], "ALERT", IF(Table22[[#This Row],[Market
Price]] &lt; Table22[[#This Row],[DYPrice]], "WATCH", "HOLD"))</f>
        <v>HOLD</v>
      </c>
      <c r="V32" s="13" t="s">
        <v>27</v>
      </c>
      <c r="W32" s="14"/>
    </row>
    <row r="33" spans="1:23" x14ac:dyDescent="0.25">
      <c r="A33" t="e" vm="32">
        <v>#VALUE!</v>
      </c>
      <c r="B33" s="1" t="str" cm="1">
        <f t="array" ref="B33">_FV(Table22[[#This Row],[DataField]],"Ticker symbol",TRUE)</f>
        <v>EMN</v>
      </c>
      <c r="C33" s="1" t="s">
        <v>20</v>
      </c>
      <c r="D33" s="3">
        <v>45123</v>
      </c>
      <c r="E33" s="1" t="s">
        <v>76</v>
      </c>
      <c r="F33" s="1" t="s">
        <v>21</v>
      </c>
      <c r="G33" s="1" t="s">
        <v>31</v>
      </c>
      <c r="H33" s="2" cm="1">
        <f t="array" ref="H33">_FV(Table22[[#This Row],[DataField]],"Price",TRUE)</f>
        <v>87.055000000000007</v>
      </c>
      <c r="I33" s="2" cm="1">
        <f t="array" ref="I33">_FV(Table22[[#This Row],[DataField]],"52 week low",TRUE)</f>
        <v>69.91</v>
      </c>
      <c r="J33" s="2" cm="1">
        <f t="array" ref="J33">_FV(Table22[[#This Row],[DataField]],"52 week high",TRUE)</f>
        <v>102.18</v>
      </c>
      <c r="K33" s="15" t="s">
        <v>31</v>
      </c>
      <c r="L33" s="2">
        <v>3.16</v>
      </c>
      <c r="M33" s="16">
        <f>Table22[[#This Row],[FwdDiv]]/Table22[[#This Row],[Market
Price]]</f>
        <v>3.6298891505370169E-2</v>
      </c>
      <c r="N33" s="16">
        <v>9.8000000000000004E-2</v>
      </c>
      <c r="O33" s="16">
        <v>8.5000000000000006E-2</v>
      </c>
      <c r="P33" s="16">
        <v>0.03</v>
      </c>
      <c r="Q33" s="16">
        <v>3.5000000000000003E-2</v>
      </c>
      <c r="R33" s="10">
        <f>Table22[[#This Row],[FwdDiv]]/Table22[[#This Row],[DYT]]</f>
        <v>105.33333333333334</v>
      </c>
      <c r="S33" s="10">
        <f>Table22[[#This Row],[FwdDiv]]/Table22[[#This Row],[DVT]]</f>
        <v>90.285714285714278</v>
      </c>
      <c r="T33" s="11">
        <v>130</v>
      </c>
      <c r="U33" t="str">
        <f>IF(Table22[[#This Row],[Market
Price]] &lt; Table22[[#This Row],[DVPrice]], "ALERT", IF(Table22[[#This Row],[Market
Price]] &lt; Table22[[#This Row],[DYPrice]], "WATCH", "HOLD"))</f>
        <v>ALERT</v>
      </c>
      <c r="V33" s="13" t="s">
        <v>21</v>
      </c>
      <c r="W33" s="14"/>
    </row>
    <row r="34" spans="1:23" x14ac:dyDescent="0.25">
      <c r="A34" t="e" vm="33">
        <v>#VALUE!</v>
      </c>
      <c r="B34" s="1" t="str" cm="1">
        <f t="array" ref="B34">_FV(Table22[[#This Row],[DataField]],"Ticker symbol",TRUE)</f>
        <v>LYB</v>
      </c>
      <c r="C34" s="1" t="s">
        <v>20</v>
      </c>
      <c r="D34" s="3">
        <v>45123</v>
      </c>
      <c r="E34" s="1" t="s">
        <v>76</v>
      </c>
      <c r="F34" s="1" t="s">
        <v>21</v>
      </c>
      <c r="G34" s="1" t="s">
        <v>31</v>
      </c>
      <c r="H34" s="2" cm="1">
        <f t="array" ref="H34">_FV(Table22[[#This Row],[DataField]],"Price",TRUE)</f>
        <v>90.72</v>
      </c>
      <c r="I34" s="2" cm="1">
        <f t="array" ref="I34">_FV(Table22[[#This Row],[DataField]],"52 week low",TRUE)</f>
        <v>71.459999999999994</v>
      </c>
      <c r="J34" s="2" cm="1">
        <f t="array" ref="J34">_FV(Table22[[#This Row],[DataField]],"52 week high",TRUE)</f>
        <v>101.3</v>
      </c>
      <c r="K34" s="15" t="s">
        <v>37</v>
      </c>
      <c r="L34" s="2">
        <v>5</v>
      </c>
      <c r="M34" s="16">
        <f>Table22[[#This Row],[FwdDiv]]/Table22[[#This Row],[Market
Price]]</f>
        <v>5.5114638447971785E-2</v>
      </c>
      <c r="N34" s="16">
        <v>9.9000000000000005E-2</v>
      </c>
      <c r="O34" s="16">
        <v>6.4000000000000001E-2</v>
      </c>
      <c r="P34" s="16">
        <v>0.04</v>
      </c>
      <c r="Q34" s="16">
        <v>4.4999999999999998E-2</v>
      </c>
      <c r="R34" s="10">
        <f>Table22[[#This Row],[FwdDiv]]/Table22[[#This Row],[DYT]]</f>
        <v>125</v>
      </c>
      <c r="S34" s="10">
        <f>Table22[[#This Row],[FwdDiv]]/Table22[[#This Row],[DVT]]</f>
        <v>111.11111111111111</v>
      </c>
      <c r="T34" s="11">
        <v>124</v>
      </c>
      <c r="U34" t="str">
        <f>IF(Table22[[#This Row],[Market
Price]] &lt; Table22[[#This Row],[DVPrice]], "ALERT", IF(Table22[[#This Row],[Market
Price]] &lt; Table22[[#This Row],[DYPrice]], "WATCH", "HOLD"))</f>
        <v>ALERT</v>
      </c>
      <c r="V34" s="13" t="s">
        <v>21</v>
      </c>
      <c r="W34" s="14"/>
    </row>
    <row r="35" spans="1:23" x14ac:dyDescent="0.25">
      <c r="A35" t="e" vm="34">
        <v>#VALUE!</v>
      </c>
      <c r="B35" s="1" t="str" cm="1">
        <f t="array" ref="B35">_FV(Table22[[#This Row],[DataField]],"Ticker symbol",TRUE)</f>
        <v>PPG</v>
      </c>
      <c r="C35" s="1" t="s">
        <v>20</v>
      </c>
      <c r="D35" s="3">
        <v>45128</v>
      </c>
      <c r="E35" s="1" t="s">
        <v>76</v>
      </c>
      <c r="F35" s="1" t="s">
        <v>21</v>
      </c>
      <c r="G35" s="1" t="s">
        <v>31</v>
      </c>
      <c r="H35" s="2" cm="1">
        <f t="array" ref="H35">_FV(Table22[[#This Row],[DataField]],"Price",TRUE)</f>
        <v>151.05000000000001</v>
      </c>
      <c r="I35" s="2" cm="1">
        <f t="array" ref="I35">_FV(Table22[[#This Row],[DataField]],"52 week low",TRUE)</f>
        <v>107.4</v>
      </c>
      <c r="J35" s="2" cm="1">
        <f t="array" ref="J35">_FV(Table22[[#This Row],[DataField]],"52 week high",TRUE)</f>
        <v>152.88999999999999</v>
      </c>
      <c r="K35" s="15" t="s">
        <v>45</v>
      </c>
      <c r="L35" s="2">
        <v>2.48</v>
      </c>
      <c r="M35" s="16">
        <f>Table22[[#This Row],[FwdDiv]]/Table22[[#This Row],[Market
Price]]</f>
        <v>1.641840450182059E-2</v>
      </c>
      <c r="N35" s="16">
        <v>7.5999999999999998E-2</v>
      </c>
      <c r="O35" s="16">
        <v>7.0000000000000007E-2</v>
      </c>
      <c r="P35" s="16">
        <v>1.7000000000000001E-2</v>
      </c>
      <c r="Q35" s="16">
        <v>0.02</v>
      </c>
      <c r="R35" s="10">
        <f>Table22[[#This Row],[FwdDiv]]/Table22[[#This Row],[DYT]]</f>
        <v>145.88235294117646</v>
      </c>
      <c r="S35" s="10">
        <f>Table22[[#This Row],[FwdDiv]]/Table22[[#This Row],[DVT]]</f>
        <v>124</v>
      </c>
      <c r="T35" s="11">
        <v>140</v>
      </c>
      <c r="U35" t="str">
        <f>IF(Table22[[#This Row],[Market
Price]] &lt; Table22[[#This Row],[DVPrice]], "ALERT", IF(Table22[[#This Row],[Market
Price]] &lt; Table22[[#This Row],[DYPrice]], "WATCH", "HOLD"))</f>
        <v>HOLD</v>
      </c>
      <c r="V35" s="13" t="s">
        <v>27</v>
      </c>
      <c r="W35" s="14"/>
    </row>
    <row r="36" spans="1:23" x14ac:dyDescent="0.25">
      <c r="A36" t="e" vm="35">
        <v>#VALUE!</v>
      </c>
      <c r="B36" s="1" t="str" cm="1">
        <f t="array" ref="B36">_FV(Table22[[#This Row],[DataField]],"Ticker symbol",TRUE)</f>
        <v>SHW</v>
      </c>
      <c r="C36" s="1" t="s">
        <v>20</v>
      </c>
      <c r="D36" s="3">
        <v>45128</v>
      </c>
      <c r="E36" s="1" t="s">
        <v>76</v>
      </c>
      <c r="F36" s="1" t="s">
        <v>21</v>
      </c>
      <c r="G36" s="1" t="s">
        <v>31</v>
      </c>
      <c r="H36" s="2" cm="1">
        <f t="array" ref="H36">_FV(Table22[[#This Row],[DataField]],"Price",TRUE)</f>
        <v>266.33999999999997</v>
      </c>
      <c r="I36" s="2" cm="1">
        <f t="array" ref="I36">_FV(Table22[[#This Row],[DataField]],"52 week low",TRUE)</f>
        <v>195.24</v>
      </c>
      <c r="J36" s="2" cm="1">
        <f t="array" ref="J36">_FV(Table22[[#This Row],[DataField]],"52 week high",TRUE)</f>
        <v>271.18060000000003</v>
      </c>
      <c r="K36" s="15" t="s">
        <v>34</v>
      </c>
      <c r="L36" s="2">
        <v>2.42</v>
      </c>
      <c r="M36" s="16">
        <f>Table22[[#This Row],[FwdDiv]]/Table22[[#This Row],[Market
Price]]</f>
        <v>9.086130509874597E-3</v>
      </c>
      <c r="N36" s="16">
        <v>0.17</v>
      </c>
      <c r="O36" s="16">
        <v>9.0999999999999998E-2</v>
      </c>
      <c r="P36" s="16">
        <v>1.4999999999999999E-2</v>
      </c>
      <c r="Q36" s="16">
        <v>0.02</v>
      </c>
      <c r="R36" s="10">
        <f>Table22[[#This Row],[FwdDiv]]/Table22[[#This Row],[DYT]]</f>
        <v>161.33333333333334</v>
      </c>
      <c r="S36" s="10">
        <f>Table22[[#This Row],[FwdDiv]]/Table22[[#This Row],[DVT]]</f>
        <v>121</v>
      </c>
      <c r="T36" s="11">
        <v>201</v>
      </c>
      <c r="U36" t="str">
        <f>IF(Table22[[#This Row],[Market
Price]] &lt; Table22[[#This Row],[DVPrice]], "ALERT", IF(Table22[[#This Row],[Market
Price]] &lt; Table22[[#This Row],[DYPrice]], "WATCH", "HOLD"))</f>
        <v>HOLD</v>
      </c>
      <c r="V36" s="13" t="s">
        <v>27</v>
      </c>
      <c r="W36" s="14"/>
    </row>
    <row r="37" spans="1:23" x14ac:dyDescent="0.25">
      <c r="A37" t="e" vm="36">
        <v>#VALUE!</v>
      </c>
      <c r="B37" s="1" t="str" cm="1">
        <f t="array" ref="B37">_FV(Table22[[#This Row],[DataField]],"Ticker symbol",TRUE)</f>
        <v>ITW</v>
      </c>
      <c r="C37" s="1" t="s">
        <v>20</v>
      </c>
      <c r="D37" s="3">
        <v>45127</v>
      </c>
      <c r="E37" s="1" t="s">
        <v>82</v>
      </c>
      <c r="F37" s="1" t="s">
        <v>21</v>
      </c>
      <c r="G37" s="1" t="s">
        <v>31</v>
      </c>
      <c r="H37" s="2" cm="1">
        <f t="array" ref="H37">_FV(Table22[[#This Row],[DataField]],"Price",TRUE)</f>
        <v>255.41</v>
      </c>
      <c r="I37" s="2" cm="1">
        <f t="array" ref="I37">_FV(Table22[[#This Row],[DataField]],"52 week low",TRUE)</f>
        <v>180.27</v>
      </c>
      <c r="J37" s="2" cm="1">
        <f t="array" ref="J37">_FV(Table22[[#This Row],[DataField]],"52 week high",TRUE)</f>
        <v>256.61</v>
      </c>
      <c r="K37" s="15" t="s">
        <v>40</v>
      </c>
      <c r="L37" s="2">
        <v>5.24</v>
      </c>
      <c r="M37" s="16">
        <f>Table22[[#This Row],[FwdDiv]]/Table22[[#This Row],[Market
Price]]</f>
        <v>2.0516033044908188E-2</v>
      </c>
      <c r="N37" s="16">
        <v>0.13200000000000001</v>
      </c>
      <c r="O37" s="16">
        <v>7.1999999999999995E-2</v>
      </c>
      <c r="P37" s="16">
        <v>2.1999999999999999E-2</v>
      </c>
      <c r="Q37" s="16">
        <v>2.7E-2</v>
      </c>
      <c r="R37" s="10">
        <f>Table22[[#This Row],[FwdDiv]]/Table22[[#This Row],[DYT]]</f>
        <v>238.18181818181822</v>
      </c>
      <c r="S37" s="10">
        <f>Table22[[#This Row],[FwdDiv]]/Table22[[#This Row],[DVT]]</f>
        <v>194.07407407407408</v>
      </c>
      <c r="T37" s="11">
        <v>203</v>
      </c>
      <c r="U37" t="str">
        <f>IF(Table22[[#This Row],[Market
Price]] &lt; Table22[[#This Row],[DVPrice]], "ALERT", IF(Table22[[#This Row],[Market
Price]] &lt; Table22[[#This Row],[DYPrice]], "WATCH", "HOLD"))</f>
        <v>HOLD</v>
      </c>
      <c r="V37" s="13" t="s">
        <v>27</v>
      </c>
      <c r="W37" s="14"/>
    </row>
    <row r="38" spans="1:23" x14ac:dyDescent="0.25">
      <c r="A38" t="e" vm="37">
        <v>#VALUE!</v>
      </c>
      <c r="B38" s="1" t="str" cm="1">
        <f t="array" ref="B38">_FV(Table22[[#This Row],[DataField]],"Ticker symbol",TRUE)</f>
        <v>MMM</v>
      </c>
      <c r="C38" s="1" t="s">
        <v>12</v>
      </c>
      <c r="D38" s="3">
        <v>45127</v>
      </c>
      <c r="E38" s="1" t="s">
        <v>85</v>
      </c>
      <c r="F38" s="1" t="s">
        <v>21</v>
      </c>
      <c r="G38" s="1" t="s">
        <v>31</v>
      </c>
      <c r="H38" s="2" cm="1">
        <f t="array" ref="H38">_FV(Table22[[#This Row],[DataField]],"Price",TRUE)</f>
        <v>103.75</v>
      </c>
      <c r="I38" s="2" cm="1">
        <f t="array" ref="I38">_FV(Table22[[#This Row],[DataField]],"52 week low",TRUE)</f>
        <v>92.38</v>
      </c>
      <c r="J38" s="2" cm="1">
        <f t="array" ref="J38">_FV(Table22[[#This Row],[DataField]],"52 week high",TRUE)</f>
        <v>152.30000000000001</v>
      </c>
      <c r="K38" s="15" t="s">
        <v>34</v>
      </c>
      <c r="L38" s="2">
        <v>6</v>
      </c>
      <c r="M38" s="16">
        <f>Table22[[#This Row],[FwdDiv]]/Table22[[#This Row],[Market
Price]]</f>
        <v>5.7831325301204821E-2</v>
      </c>
      <c r="N38" s="16">
        <v>9.4E-2</v>
      </c>
      <c r="O38" s="16">
        <v>7.0000000000000001E-3</v>
      </c>
      <c r="P38" s="16">
        <v>2.8000000000000001E-2</v>
      </c>
      <c r="Q38" s="16">
        <v>0.06</v>
      </c>
      <c r="R38" s="10">
        <f>Table22[[#This Row],[FwdDiv]]/Table22[[#This Row],[DYT]]</f>
        <v>214.28571428571428</v>
      </c>
      <c r="S38" s="10">
        <f>Table22[[#This Row],[FwdDiv]]/Table22[[#This Row],[DVT]]</f>
        <v>100</v>
      </c>
      <c r="T38" s="11">
        <v>121</v>
      </c>
      <c r="U38" t="str">
        <f>IF(Table22[[#This Row],[Market
Price]] &lt; Table22[[#This Row],[DVPrice]], "ALERT", IF(Table22[[#This Row],[Market
Price]] &lt; Table22[[#This Row],[DYPrice]], "WATCH", "HOLD"))</f>
        <v>WATCH</v>
      </c>
      <c r="V38" s="13" t="s">
        <v>27</v>
      </c>
      <c r="W38" s="14"/>
    </row>
    <row r="39" spans="1:23" x14ac:dyDescent="0.25">
      <c r="A39" t="e" vm="38">
        <v>#VALUE!</v>
      </c>
      <c r="B39" s="1" t="str" cm="1">
        <f t="array" ref="B39">_FV(Table22[[#This Row],[DataField]],"Ticker symbol",TRUE)</f>
        <v>AOS</v>
      </c>
      <c r="C39" s="1" t="s">
        <v>20</v>
      </c>
      <c r="D39" s="3">
        <v>45126</v>
      </c>
      <c r="E39" s="1" t="s">
        <v>77</v>
      </c>
      <c r="F39" s="1" t="s">
        <v>21</v>
      </c>
      <c r="G39" s="1" t="s">
        <v>31</v>
      </c>
      <c r="H39" s="2" cm="1">
        <f t="array" ref="H39">_FV(Table22[[#This Row],[DataField]],"Price",TRUE)</f>
        <v>75.995000000000005</v>
      </c>
      <c r="I39" s="2" cm="1">
        <f t="array" ref="I39">_FV(Table22[[#This Row],[DataField]],"52 week low",TRUE)</f>
        <v>46.58</v>
      </c>
      <c r="J39" s="2" cm="1">
        <f t="array" ref="J39">_FV(Table22[[#This Row],[DataField]],"52 week high",TRUE)</f>
        <v>76.944999999999993</v>
      </c>
      <c r="K39" s="15" t="s">
        <v>33</v>
      </c>
      <c r="L39" s="2">
        <v>1.2</v>
      </c>
      <c r="M39" s="16">
        <f>Table22[[#This Row],[FwdDiv]]/Table22[[#This Row],[Market
Price]]</f>
        <v>1.5790512533719322E-2</v>
      </c>
      <c r="N39" s="16">
        <v>0.20699999999999999</v>
      </c>
      <c r="O39" s="16">
        <v>7.5999999999999998E-2</v>
      </c>
      <c r="P39" s="16">
        <v>1.7999999999999999E-2</v>
      </c>
      <c r="Q39" s="16">
        <v>2.5000000000000001E-2</v>
      </c>
      <c r="R39" s="10">
        <f>Table22[[#This Row],[FwdDiv]]/Table22[[#This Row],[DYT]]</f>
        <v>66.666666666666671</v>
      </c>
      <c r="S39" s="10">
        <f>Table22[[#This Row],[FwdDiv]]/Table22[[#This Row],[DVT]]</f>
        <v>47.999999999999993</v>
      </c>
      <c r="T39" s="11">
        <v>66</v>
      </c>
      <c r="U39" t="str">
        <f>IF(Table22[[#This Row],[Market
Price]] &lt; Table22[[#This Row],[DVPrice]], "ALERT", IF(Table22[[#This Row],[Market
Price]] &lt; Table22[[#This Row],[DYPrice]], "WATCH", "HOLD"))</f>
        <v>HOLD</v>
      </c>
      <c r="V39" s="13" t="s">
        <v>27</v>
      </c>
      <c r="W39" s="14"/>
    </row>
    <row r="40" spans="1:23" x14ac:dyDescent="0.25">
      <c r="A40" t="e" vm="39">
        <v>#VALUE!</v>
      </c>
      <c r="B40" s="1" t="str" cm="1">
        <f t="array" ref="B40">_FV(Table22[[#This Row],[DataField]],"Ticker symbol",TRUE)</f>
        <v>SNA</v>
      </c>
      <c r="C40" s="1" t="s">
        <v>20</v>
      </c>
      <c r="D40" s="3">
        <v>45128</v>
      </c>
      <c r="E40" s="1" t="s">
        <v>88</v>
      </c>
      <c r="F40" s="1" t="s">
        <v>21</v>
      </c>
      <c r="G40" s="1" t="s">
        <v>31</v>
      </c>
      <c r="H40" s="2" cm="1">
        <f t="array" ref="H40">_FV(Table22[[#This Row],[DataField]],"Price",TRUE)</f>
        <v>274.14</v>
      </c>
      <c r="I40" s="2" cm="1">
        <f t="array" ref="I40">_FV(Table22[[#This Row],[DataField]],"52 week low",TRUE)</f>
        <v>200.75</v>
      </c>
      <c r="J40" s="2" cm="1">
        <f t="array" ref="J40">_FV(Table22[[#This Row],[DataField]],"52 week high",TRUE)</f>
        <v>297.255</v>
      </c>
      <c r="K40" s="15" t="s">
        <v>36</v>
      </c>
      <c r="L40" s="2">
        <v>6.48</v>
      </c>
      <c r="M40" s="16">
        <f>Table22[[#This Row],[FwdDiv]]/Table22[[#This Row],[Market
Price]]</f>
        <v>2.3637557452396589E-2</v>
      </c>
      <c r="N40" s="16">
        <v>0.154</v>
      </c>
      <c r="O40" s="16">
        <v>0.151</v>
      </c>
      <c r="P40" s="16">
        <v>2.5000000000000001E-2</v>
      </c>
      <c r="Q40" s="16">
        <v>2.7E-2</v>
      </c>
      <c r="R40" s="10">
        <f>Table22[[#This Row],[FwdDiv]]/Table22[[#This Row],[DYT]]</f>
        <v>259.2</v>
      </c>
      <c r="S40" s="10">
        <f>Table22[[#This Row],[FwdDiv]]/Table22[[#This Row],[DVT]]</f>
        <v>240.00000000000003</v>
      </c>
      <c r="T40" s="11">
        <v>193</v>
      </c>
      <c r="U40" t="str">
        <f>IF(Table22[[#This Row],[Market
Price]] &lt; Table22[[#This Row],[DVPrice]], "ALERT", IF(Table22[[#This Row],[Market
Price]] &lt; Table22[[#This Row],[DYPrice]], "WATCH", "HOLD"))</f>
        <v>HOLD</v>
      </c>
      <c r="V40" s="13" t="s">
        <v>27</v>
      </c>
      <c r="W40" s="14"/>
    </row>
    <row r="41" spans="1:23" x14ac:dyDescent="0.25">
      <c r="A41" t="e" vm="40">
        <v>#VALUE!</v>
      </c>
      <c r="B41" s="1" t="str" cm="1">
        <f t="array" ref="B41">_FV(Table22[[#This Row],[DataField]],"Ticker symbol",TRUE)</f>
        <v>FDX</v>
      </c>
      <c r="C41" s="1" t="s">
        <v>20</v>
      </c>
      <c r="D41" s="3">
        <v>45123</v>
      </c>
      <c r="E41" s="1" t="s">
        <v>26</v>
      </c>
      <c r="F41" s="1" t="s">
        <v>21</v>
      </c>
      <c r="G41" s="1" t="s">
        <v>37</v>
      </c>
      <c r="H41" s="2" cm="1">
        <f t="array" ref="H41">_FV(Table22[[#This Row],[DataField]],"Price",TRUE)</f>
        <v>261.26</v>
      </c>
      <c r="I41" s="2" cm="1">
        <f t="array" ref="I41">_FV(Table22[[#This Row],[DataField]],"52 week low",TRUE)</f>
        <v>141.91929999999999</v>
      </c>
      <c r="J41" s="2" cm="1">
        <f t="array" ref="J41">_FV(Table22[[#This Row],[DataField]],"52 week high",TRUE)</f>
        <v>265.60000000000002</v>
      </c>
      <c r="K41" s="15" t="s">
        <v>35</v>
      </c>
      <c r="L41" s="2">
        <v>5.24</v>
      </c>
      <c r="M41" s="16">
        <f>Table22[[#This Row],[FwdDiv]]/Table22[[#This Row],[Market
Price]]</f>
        <v>2.0056648549337825E-2</v>
      </c>
      <c r="N41" s="16">
        <v>0.25600000000000001</v>
      </c>
      <c r="O41" s="16">
        <v>0.14000000000000001</v>
      </c>
      <c r="P41" s="16">
        <v>1.6E-2</v>
      </c>
      <c r="Q41" s="16">
        <v>2.5999999999999999E-2</v>
      </c>
      <c r="R41" s="10">
        <f>Table22[[#This Row],[FwdDiv]]/Table22[[#This Row],[DYT]]</f>
        <v>327.5</v>
      </c>
      <c r="S41" s="10">
        <f>Table22[[#This Row],[FwdDiv]]/Table22[[#This Row],[DVT]]</f>
        <v>201.53846153846155</v>
      </c>
      <c r="T41" s="11">
        <v>222</v>
      </c>
      <c r="U41" t="str">
        <f>IF(Table22[[#This Row],[Market
Price]] &lt; Table22[[#This Row],[DVPrice]], "ALERT", IF(Table22[[#This Row],[Market
Price]] &lt; Table22[[#This Row],[DYPrice]], "WATCH", "HOLD"))</f>
        <v>WATCH</v>
      </c>
      <c r="V41" s="13" t="s">
        <v>27</v>
      </c>
      <c r="W41" s="14"/>
    </row>
    <row r="42" spans="1:23" x14ac:dyDescent="0.25">
      <c r="A42" t="e" vm="41">
        <v>#VALUE!</v>
      </c>
      <c r="B42" s="1" t="str" cm="1">
        <f t="array" ref="B42">_FV(Table22[[#This Row],[DataField]],"Ticker symbol",TRUE)</f>
        <v>UPS</v>
      </c>
      <c r="C42" s="1" t="s">
        <v>20</v>
      </c>
      <c r="D42" s="3">
        <v>45046</v>
      </c>
      <c r="E42" s="1" t="s">
        <v>26</v>
      </c>
      <c r="F42" s="1" t="s">
        <v>21</v>
      </c>
      <c r="G42" s="1" t="s">
        <v>31</v>
      </c>
      <c r="H42" s="2" cm="1">
        <f t="array" ref="H42">_FV(Table22[[#This Row],[DataField]],"Price",TRUE)</f>
        <v>188.27500000000001</v>
      </c>
      <c r="I42" s="2" cm="1">
        <f t="array" ref="I42">_FV(Table22[[#This Row],[DataField]],"52 week low",TRUE)</f>
        <v>154.87180000000001</v>
      </c>
      <c r="J42" s="2" cm="1">
        <f t="array" ref="J42">_FV(Table22[[#This Row],[DataField]],"52 week high",TRUE)</f>
        <v>209.39</v>
      </c>
      <c r="K42" s="15" t="s">
        <v>34</v>
      </c>
      <c r="L42" s="2">
        <v>6.48</v>
      </c>
      <c r="M42" s="16">
        <f>Table22[[#This Row],[FwdDiv]]/Table22[[#This Row],[Market
Price]]</f>
        <v>3.4417740007967074E-2</v>
      </c>
      <c r="N42" s="16">
        <v>0.1</v>
      </c>
      <c r="O42" s="16">
        <v>6.5000000000000002E-2</v>
      </c>
      <c r="P42" s="16">
        <v>0.03</v>
      </c>
      <c r="Q42" s="16">
        <v>3.5000000000000003E-2</v>
      </c>
      <c r="R42" s="10">
        <f>Table22[[#This Row],[FwdDiv]]/Table22[[#This Row],[DYT]]</f>
        <v>216.00000000000003</v>
      </c>
      <c r="S42" s="10">
        <f>Table22[[#This Row],[FwdDiv]]/Table22[[#This Row],[DVT]]</f>
        <v>185.14285714285714</v>
      </c>
      <c r="T42" s="11">
        <v>177</v>
      </c>
      <c r="U42" t="str">
        <f>IF(Table22[[#This Row],[Market
Price]] &lt; Table22[[#This Row],[DVPrice]], "ALERT", IF(Table22[[#This Row],[Market
Price]] &lt; Table22[[#This Row],[DYPrice]], "WATCH", "HOLD"))</f>
        <v>WATCH</v>
      </c>
      <c r="V42" s="13" t="s">
        <v>21</v>
      </c>
      <c r="W42" s="14">
        <v>0.18</v>
      </c>
    </row>
    <row r="43" spans="1:23" x14ac:dyDescent="0.25">
      <c r="A43" t="e" vm="42">
        <v>#VALUE!</v>
      </c>
      <c r="B43" s="1" t="str" cm="1">
        <f t="array" ref="B43">_FV(Table22[[#This Row],[DataField]],"Ticker symbol",TRUE)</f>
        <v>ABC</v>
      </c>
      <c r="C43" s="1" t="s">
        <v>20</v>
      </c>
      <c r="D43" s="3">
        <v>45127</v>
      </c>
      <c r="E43" s="1" t="s">
        <v>78</v>
      </c>
      <c r="F43" s="1" t="s">
        <v>21</v>
      </c>
      <c r="G43" s="1" t="s">
        <v>40</v>
      </c>
      <c r="H43" s="2" cm="1">
        <f t="array" ref="H43">_FV(Table22[[#This Row],[DataField]],"Price",TRUE)</f>
        <v>194.35</v>
      </c>
      <c r="I43" s="2" cm="1">
        <f t="array" ref="I43">_FV(Table22[[#This Row],[DataField]],"52 week low",TRUE)</f>
        <v>135.13999999999999</v>
      </c>
      <c r="J43" s="2" cm="1">
        <f t="array" ref="J43">_FV(Table22[[#This Row],[DataField]],"52 week high",TRUE)</f>
        <v>194.38</v>
      </c>
      <c r="K43" s="15" t="s">
        <v>36</v>
      </c>
      <c r="L43" s="2">
        <v>1.94</v>
      </c>
      <c r="M43" s="16">
        <f>Table22[[#This Row],[FwdDiv]]/Table22[[#This Row],[Market
Price]]</f>
        <v>9.9819912528942636E-3</v>
      </c>
      <c r="N43" s="16">
        <v>8.8999999999999996E-2</v>
      </c>
      <c r="O43" s="16">
        <v>5.3999999999999999E-2</v>
      </c>
      <c r="P43" s="16">
        <v>1.4999999999999999E-2</v>
      </c>
      <c r="Q43" s="16">
        <v>0.02</v>
      </c>
      <c r="R43" s="10">
        <f>Table22[[#This Row],[FwdDiv]]/Table22[[#This Row],[DYT]]</f>
        <v>129.33333333333334</v>
      </c>
      <c r="S43" s="10">
        <f>Table22[[#This Row],[FwdDiv]]/Table22[[#This Row],[DVT]]</f>
        <v>97</v>
      </c>
      <c r="T43" s="11">
        <v>149</v>
      </c>
      <c r="U43" t="str">
        <f>IF(Table22[[#This Row],[Market
Price]] &lt; Table22[[#This Row],[DVPrice]], "ALERT", IF(Table22[[#This Row],[Market
Price]] &lt; Table22[[#This Row],[DYPrice]], "WATCH", "HOLD"))</f>
        <v>HOLD</v>
      </c>
      <c r="V43" s="13" t="s">
        <v>27</v>
      </c>
      <c r="W43" s="14"/>
    </row>
    <row r="44" spans="1:23" x14ac:dyDescent="0.25">
      <c r="A44" t="e" vm="43">
        <v>#VALUE!</v>
      </c>
      <c r="B44" s="1" t="str" cm="1">
        <f t="array" ref="B44">_FV(Table22[[#This Row],[DataField]],"Ticker symbol",TRUE)</f>
        <v>BMY</v>
      </c>
      <c r="C44" s="1" t="s">
        <v>20</v>
      </c>
      <c r="D44" s="3">
        <v>45127</v>
      </c>
      <c r="E44" s="1" t="s">
        <v>60</v>
      </c>
      <c r="F44" s="1" t="s">
        <v>21</v>
      </c>
      <c r="G44" s="1" t="s">
        <v>31</v>
      </c>
      <c r="H44" s="2" cm="1">
        <f t="array" ref="H44">_FV(Table22[[#This Row],[DataField]],"Price",TRUE)</f>
        <v>64.165000000000006</v>
      </c>
      <c r="I44" s="2" cm="1">
        <f t="array" ref="I44">_FV(Table22[[#This Row],[DataField]],"52 week low",TRUE)</f>
        <v>61.405000000000001</v>
      </c>
      <c r="J44" s="2" cm="1">
        <f t="array" ref="J44">_FV(Table22[[#This Row],[DataField]],"52 week high",TRUE)</f>
        <v>81.435000000000002</v>
      </c>
      <c r="K44" s="15" t="s">
        <v>39</v>
      </c>
      <c r="L44" s="2">
        <v>2.2799999999999998</v>
      </c>
      <c r="M44" s="16">
        <f>Table22[[#This Row],[FwdDiv]]/Table22[[#This Row],[Market
Price]]</f>
        <v>3.5533390477674738E-2</v>
      </c>
      <c r="N44" s="16">
        <v>0.05</v>
      </c>
      <c r="O44" s="16">
        <v>4.1000000000000002E-2</v>
      </c>
      <c r="P44" s="16">
        <v>3.2000000000000001E-2</v>
      </c>
      <c r="Q44" s="16">
        <v>3.6999999999999998E-2</v>
      </c>
      <c r="R44" s="10">
        <f>Table22[[#This Row],[FwdDiv]]/Table22[[#This Row],[DYT]]</f>
        <v>71.249999999999986</v>
      </c>
      <c r="S44" s="10">
        <f>Table22[[#This Row],[FwdDiv]]/Table22[[#This Row],[DVT]]</f>
        <v>61.621621621621621</v>
      </c>
      <c r="T44" s="11">
        <v>66</v>
      </c>
      <c r="U44" t="str">
        <f>IF(Table22[[#This Row],[Market
Price]] &lt; Table22[[#This Row],[DVPrice]], "ALERT", IF(Table22[[#This Row],[Market
Price]] &lt; Table22[[#This Row],[DYPrice]], "WATCH", "HOLD"))</f>
        <v>WATCH</v>
      </c>
      <c r="V44" s="13" t="s">
        <v>27</v>
      </c>
      <c r="W44" s="14"/>
    </row>
    <row r="45" spans="1:23" x14ac:dyDescent="0.25">
      <c r="A45" t="e" vm="44">
        <v>#VALUE!</v>
      </c>
      <c r="B45" s="1" t="str" cm="1">
        <f t="array" ref="B45">_FV(Table22[[#This Row],[DataField]],"Ticker symbol",TRUE)</f>
        <v>CAH</v>
      </c>
      <c r="C45" s="1" t="s">
        <v>12</v>
      </c>
      <c r="D45" s="3">
        <v>45123</v>
      </c>
      <c r="E45" s="1" t="s">
        <v>60</v>
      </c>
      <c r="F45" s="1" t="s">
        <v>21</v>
      </c>
      <c r="G45" s="1" t="s">
        <v>35</v>
      </c>
      <c r="H45" s="2" cm="1">
        <f t="array" ref="H45">_FV(Table22[[#This Row],[DataField]],"Price",TRUE)</f>
        <v>94.33</v>
      </c>
      <c r="I45" s="2" cm="1">
        <f t="array" ref="I45">_FV(Table22[[#This Row],[DataField]],"52 week low",TRUE)</f>
        <v>55.3</v>
      </c>
      <c r="J45" s="2" cm="1">
        <f t="array" ref="J45">_FV(Table22[[#This Row],[DataField]],"52 week high",TRUE)</f>
        <v>95.1</v>
      </c>
      <c r="K45" s="15" t="s">
        <v>35</v>
      </c>
      <c r="L45" s="2">
        <v>2</v>
      </c>
      <c r="M45" s="16">
        <f>Table22[[#This Row],[FwdDiv]]/Table22[[#This Row],[Market
Price]]</f>
        <v>2.12021626205873E-2</v>
      </c>
      <c r="N45" s="16">
        <v>6.4000000000000001E-2</v>
      </c>
      <c r="O45" s="16">
        <v>1.6E-2</v>
      </c>
      <c r="P45" s="16">
        <v>2.9000000000000001E-2</v>
      </c>
      <c r="Q45" s="16">
        <v>4.4999999999999998E-2</v>
      </c>
      <c r="R45" s="10">
        <f>Table22[[#This Row],[FwdDiv]]/Table22[[#This Row],[DYT]]</f>
        <v>68.965517241379303</v>
      </c>
      <c r="S45" s="10">
        <f>Table22[[#This Row],[FwdDiv]]/Table22[[#This Row],[DVT]]</f>
        <v>44.444444444444443</v>
      </c>
      <c r="T45" s="11">
        <v>67</v>
      </c>
      <c r="U45" t="str">
        <f>IF(Table22[[#This Row],[Market
Price]] &lt; Table22[[#This Row],[DVPrice]], "ALERT", IF(Table22[[#This Row],[Market
Price]] &lt; Table22[[#This Row],[DYPrice]], "WATCH", "HOLD"))</f>
        <v>HOLD</v>
      </c>
      <c r="V45" s="13" t="s">
        <v>27</v>
      </c>
      <c r="W45" s="14"/>
    </row>
    <row r="46" spans="1:23" x14ac:dyDescent="0.25">
      <c r="A46" t="e" vm="45">
        <v>#VALUE!</v>
      </c>
      <c r="B46" s="1" t="str" cm="1">
        <f t="array" ref="B46">_FV(Table22[[#This Row],[DataField]],"Ticker symbol",TRUE)</f>
        <v>LLY</v>
      </c>
      <c r="C46" s="1" t="s">
        <v>20</v>
      </c>
      <c r="D46" s="3">
        <v>45127</v>
      </c>
      <c r="E46" s="1" t="s">
        <v>60</v>
      </c>
      <c r="F46" s="1" t="s">
        <v>21</v>
      </c>
      <c r="G46" s="1" t="s">
        <v>31</v>
      </c>
      <c r="H46" s="2" cm="1">
        <f t="array" ref="H46">_FV(Table22[[#This Row],[DataField]],"Price",TRUE)</f>
        <v>464.86</v>
      </c>
      <c r="I46" s="2" cm="1">
        <f t="array" ref="I46">_FV(Table22[[#This Row],[DataField]],"52 week low",TRUE)</f>
        <v>296.32</v>
      </c>
      <c r="J46" s="2" cm="1">
        <f t="array" ref="J46">_FV(Table22[[#This Row],[DataField]],"52 week high",TRUE)</f>
        <v>469.87</v>
      </c>
      <c r="K46" s="15" t="s">
        <v>34</v>
      </c>
      <c r="L46" s="2">
        <v>4.53</v>
      </c>
      <c r="M46" s="16">
        <f>Table22[[#This Row],[FwdDiv]]/Table22[[#This Row],[Market
Price]]</f>
        <v>9.7448694230521018E-3</v>
      </c>
      <c r="N46" s="16">
        <v>8.8999999999999996E-2</v>
      </c>
      <c r="O46" s="16">
        <v>0.156</v>
      </c>
      <c r="P46" s="16">
        <v>2.5999999999999999E-2</v>
      </c>
      <c r="Q46" s="16">
        <v>0.03</v>
      </c>
      <c r="R46" s="10">
        <f>Table22[[#This Row],[FwdDiv]]/Table22[[#This Row],[DYT]]</f>
        <v>174.23076923076925</v>
      </c>
      <c r="S46" s="10">
        <f>Table22[[#This Row],[FwdDiv]]/Table22[[#This Row],[DVT]]</f>
        <v>151</v>
      </c>
      <c r="T46" s="11">
        <v>368</v>
      </c>
      <c r="U46" t="str">
        <f>IF(Table22[[#This Row],[Market
Price]] &lt; Table22[[#This Row],[DVPrice]], "ALERT", IF(Table22[[#This Row],[Market
Price]] &lt; Table22[[#This Row],[DYPrice]], "WATCH", "HOLD"))</f>
        <v>HOLD</v>
      </c>
      <c r="V46" s="13" t="s">
        <v>27</v>
      </c>
      <c r="W46" s="14"/>
    </row>
    <row r="47" spans="1:23" x14ac:dyDescent="0.25">
      <c r="A47" t="e" vm="46">
        <v>#VALUE!</v>
      </c>
      <c r="B47" s="1" t="str" cm="1">
        <f t="array" ref="B47">_FV(Table22[[#This Row],[DataField]],"Ticker symbol",TRUE)</f>
        <v>MDT</v>
      </c>
      <c r="C47" s="1" t="s">
        <v>20</v>
      </c>
      <c r="D47" s="3">
        <v>45126</v>
      </c>
      <c r="E47" s="1" t="s">
        <v>71</v>
      </c>
      <c r="F47" s="1" t="s">
        <v>21</v>
      </c>
      <c r="G47" s="1" t="s">
        <v>38</v>
      </c>
      <c r="H47" s="2" cm="1">
        <f t="array" ref="H47">_FV(Table22[[#This Row],[DataField]],"Price",TRUE)</f>
        <v>89.954999999999998</v>
      </c>
      <c r="I47" s="2" cm="1">
        <f t="array" ref="I47">_FV(Table22[[#This Row],[DataField]],"52 week low",TRUE)</f>
        <v>75.765000000000001</v>
      </c>
      <c r="J47" s="2" cm="1">
        <f t="array" ref="J47">_FV(Table22[[#This Row],[DataField]],"52 week high",TRUE)</f>
        <v>95.6</v>
      </c>
      <c r="K47" s="15" t="s">
        <v>35</v>
      </c>
      <c r="L47" s="2">
        <v>2.76</v>
      </c>
      <c r="M47" s="16">
        <f>Table22[[#This Row],[FwdDiv]]/Table22[[#This Row],[Market
Price]]</f>
        <v>3.0682007670501915E-2</v>
      </c>
      <c r="N47" s="16">
        <v>9.6000000000000002E-2</v>
      </c>
      <c r="O47" s="16">
        <v>1.4999999999999999E-2</v>
      </c>
      <c r="P47" s="16">
        <v>2.3E-2</v>
      </c>
      <c r="Q47" s="16">
        <v>0.03</v>
      </c>
      <c r="R47" s="10">
        <f>Table22[[#This Row],[FwdDiv]]/Table22[[#This Row],[DYT]]</f>
        <v>119.99999999999999</v>
      </c>
      <c r="S47" s="10">
        <f>Table22[[#This Row],[FwdDiv]]/Table22[[#This Row],[DVT]]</f>
        <v>92</v>
      </c>
      <c r="T47" s="11">
        <v>112</v>
      </c>
      <c r="U47" t="str">
        <f>IF(Table22[[#This Row],[Market
Price]] &lt; Table22[[#This Row],[DVPrice]], "ALERT", IF(Table22[[#This Row],[Market
Price]] &lt; Table22[[#This Row],[DYPrice]], "WATCH", "HOLD"))</f>
        <v>ALERT</v>
      </c>
      <c r="V47" s="13" t="s">
        <v>27</v>
      </c>
      <c r="W47" s="14"/>
    </row>
    <row r="48" spans="1:23" x14ac:dyDescent="0.25">
      <c r="A48" t="e" vm="47">
        <v>#VALUE!</v>
      </c>
      <c r="B48" s="1" t="str" cm="1">
        <f t="array" ref="B48">_FV(Table22[[#This Row],[DataField]],"Ticker symbol",TRUE)</f>
        <v>ABBV</v>
      </c>
      <c r="C48" s="1" t="s">
        <v>20</v>
      </c>
      <c r="D48" s="3">
        <v>45074</v>
      </c>
      <c r="E48" s="1" t="s">
        <v>62</v>
      </c>
      <c r="F48" s="1" t="s">
        <v>21</v>
      </c>
      <c r="G48" s="1" t="s">
        <v>31</v>
      </c>
      <c r="H48" s="2" cm="1">
        <f t="array" ref="H48">_FV(Table22[[#This Row],[DataField]],"Price",TRUE)</f>
        <v>143.61500000000001</v>
      </c>
      <c r="I48" s="2" cm="1">
        <f t="array" ref="I48">_FV(Table22[[#This Row],[DataField]],"52 week low",TRUE)</f>
        <v>130.96010000000001</v>
      </c>
      <c r="J48" s="2" cm="1">
        <f t="array" ref="J48">_FV(Table22[[#This Row],[DataField]],"52 week high",TRUE)</f>
        <v>168.11</v>
      </c>
      <c r="K48" s="15" t="s">
        <v>39</v>
      </c>
      <c r="L48" s="2">
        <v>5.92</v>
      </c>
      <c r="M48" s="16">
        <f>Table22[[#This Row],[FwdDiv]]/Table22[[#This Row],[Market
Price]]</f>
        <v>4.1221320892664413E-2</v>
      </c>
      <c r="N48" s="16">
        <v>0.13</v>
      </c>
      <c r="O48" s="16">
        <v>0.05</v>
      </c>
      <c r="P48" s="16">
        <v>0.04</v>
      </c>
      <c r="Q48" s="16">
        <v>4.4999999999999998E-2</v>
      </c>
      <c r="R48" s="10">
        <f>Table22[[#This Row],[FwdDiv]]/Table22[[#This Row],[DYT]]</f>
        <v>148</v>
      </c>
      <c r="S48" s="10">
        <f>Table22[[#This Row],[FwdDiv]]/Table22[[#This Row],[DVT]]</f>
        <v>131.55555555555557</v>
      </c>
      <c r="T48" s="11">
        <v>120</v>
      </c>
      <c r="U48" t="str">
        <f>IF(Table22[[#This Row],[Market
Price]] &lt; Table22[[#This Row],[DVPrice]], "ALERT", IF(Table22[[#This Row],[Market
Price]] &lt; Table22[[#This Row],[DYPrice]], "WATCH", "HOLD"))</f>
        <v>WATCH</v>
      </c>
      <c r="V48" s="13" t="s">
        <v>27</v>
      </c>
      <c r="W48" s="14"/>
    </row>
    <row r="49" spans="1:23" x14ac:dyDescent="0.25">
      <c r="A49" t="e" vm="48">
        <v>#VALUE!</v>
      </c>
      <c r="B49" s="1" t="str" cm="1">
        <f t="array" ref="B49">_FV(Table22[[#This Row],[DataField]],"Ticker symbol",TRUE)</f>
        <v>PFE</v>
      </c>
      <c r="C49" s="1" t="s">
        <v>20</v>
      </c>
      <c r="D49" s="3">
        <v>45124</v>
      </c>
      <c r="E49" s="1" t="s">
        <v>62</v>
      </c>
      <c r="F49" s="1" t="s">
        <v>21</v>
      </c>
      <c r="G49" s="1" t="s">
        <v>31</v>
      </c>
      <c r="H49" s="2" cm="1">
        <f t="array" ref="H49">_FV(Table22[[#This Row],[DataField]],"Price",TRUE)</f>
        <v>37.075000000000003</v>
      </c>
      <c r="I49" s="2" cm="1">
        <f t="array" ref="I49">_FV(Table22[[#This Row],[DataField]],"52 week low",TRUE)</f>
        <v>35.35</v>
      </c>
      <c r="J49" s="2" cm="1">
        <f t="array" ref="J49">_FV(Table22[[#This Row],[DataField]],"52 week high",TRUE)</f>
        <v>54.93</v>
      </c>
      <c r="K49" s="15" t="s">
        <v>39</v>
      </c>
      <c r="L49" s="2">
        <v>1.64</v>
      </c>
      <c r="M49" s="16">
        <f>Table22[[#This Row],[FwdDiv]]/Table22[[#This Row],[Market
Price]]</f>
        <v>4.4234659474039102E-2</v>
      </c>
      <c r="N49" s="16">
        <v>5.5E-2</v>
      </c>
      <c r="O49" s="16">
        <v>2.5000000000000001E-2</v>
      </c>
      <c r="P49" s="16">
        <v>3.9E-2</v>
      </c>
      <c r="Q49" s="16">
        <v>4.4999999999999998E-2</v>
      </c>
      <c r="R49" s="10">
        <f>Table22[[#This Row],[FwdDiv]]/Table22[[#This Row],[DYT]]</f>
        <v>42.051282051282051</v>
      </c>
      <c r="S49" s="10">
        <f>Table22[[#This Row],[FwdDiv]]/Table22[[#This Row],[DVT]]</f>
        <v>36.444444444444443</v>
      </c>
      <c r="T49" s="11">
        <v>48</v>
      </c>
      <c r="U49" t="str">
        <f>IF(Table22[[#This Row],[Market
Price]] &lt; Table22[[#This Row],[DVPrice]], "ALERT", IF(Table22[[#This Row],[Market
Price]] &lt; Table22[[#This Row],[DYPrice]], "WATCH", "HOLD"))</f>
        <v>WATCH</v>
      </c>
      <c r="V49" s="13" t="s">
        <v>27</v>
      </c>
      <c r="W49" s="14"/>
    </row>
    <row r="50" spans="1:23" x14ac:dyDescent="0.25">
      <c r="A50" t="e" vm="49">
        <v>#VALUE!</v>
      </c>
      <c r="B50" s="1" t="str" cm="1">
        <f t="array" ref="B50">_FV(Table22[[#This Row],[DataField]],"Ticker symbol",TRUE)</f>
        <v>ZTS</v>
      </c>
      <c r="C50" s="1" t="s">
        <v>20</v>
      </c>
      <c r="D50" s="3">
        <v>45126</v>
      </c>
      <c r="E50" s="1" t="s">
        <v>72</v>
      </c>
      <c r="F50" s="1" t="s">
        <v>21</v>
      </c>
      <c r="G50" s="1" t="s">
        <v>31</v>
      </c>
      <c r="H50" s="2" cm="1">
        <f t="array" ref="H50">_FV(Table22[[#This Row],[DataField]],"Price",TRUE)</f>
        <v>181.25</v>
      </c>
      <c r="I50" s="2" cm="1">
        <f t="array" ref="I50">_FV(Table22[[#This Row],[DataField]],"52 week low",TRUE)</f>
        <v>124.14830000000001</v>
      </c>
      <c r="J50" s="2" cm="1">
        <f t="array" ref="J50">_FV(Table22[[#This Row],[DataField]],"52 week high",TRUE)</f>
        <v>187.81989999999999</v>
      </c>
      <c r="K50" s="15" t="s">
        <v>39</v>
      </c>
      <c r="L50" s="2">
        <v>1.5</v>
      </c>
      <c r="M50" s="16">
        <f>Table22[[#This Row],[FwdDiv]]/Table22[[#This Row],[Market
Price]]</f>
        <v>8.2758620689655175E-3</v>
      </c>
      <c r="N50" s="16">
        <v>0.23</v>
      </c>
      <c r="O50" s="16">
        <v>0.154</v>
      </c>
      <c r="P50" s="16">
        <v>7.0000000000000001E-3</v>
      </c>
      <c r="Q50" s="16">
        <v>8.9999999999999993E-3</v>
      </c>
      <c r="R50" s="10">
        <f>Table22[[#This Row],[FwdDiv]]/Table22[[#This Row],[DYT]]</f>
        <v>214.28571428571428</v>
      </c>
      <c r="S50" s="10">
        <f>Table22[[#This Row],[FwdDiv]]/Table22[[#This Row],[DVT]]</f>
        <v>166.66666666666669</v>
      </c>
      <c r="T50" s="11">
        <v>170</v>
      </c>
      <c r="U50" t="str">
        <f>IF(Table22[[#This Row],[Market
Price]] &lt; Table22[[#This Row],[DVPrice]], "ALERT", IF(Table22[[#This Row],[Market
Price]] &lt; Table22[[#This Row],[DYPrice]], "WATCH", "HOLD"))</f>
        <v>WATCH</v>
      </c>
      <c r="V50" s="13" t="s">
        <v>27</v>
      </c>
      <c r="W50" s="14"/>
    </row>
    <row r="51" spans="1:23" x14ac:dyDescent="0.25">
      <c r="A51" t="e" vm="50">
        <v>#VALUE!</v>
      </c>
      <c r="B51" s="1" t="str" cm="1">
        <f t="array" ref="B51">_FV(Table22[[#This Row],[DataField]],"Ticker symbol",TRUE)</f>
        <v>CVS</v>
      </c>
      <c r="C51" s="1" t="s">
        <v>20</v>
      </c>
      <c r="D51" s="3">
        <v>45127</v>
      </c>
      <c r="E51" s="1" t="s">
        <v>79</v>
      </c>
      <c r="F51" s="1" t="s">
        <v>21</v>
      </c>
      <c r="G51" s="1" t="s">
        <v>31</v>
      </c>
      <c r="H51" s="2" cm="1">
        <f t="array" ref="H51">_FV(Table22[[#This Row],[DataField]],"Price",TRUE)</f>
        <v>75.5</v>
      </c>
      <c r="I51" s="2" cm="1">
        <f t="array" ref="I51">_FV(Table22[[#This Row],[DataField]],"52 week low",TRUE)</f>
        <v>66.34</v>
      </c>
      <c r="J51" s="2" cm="1">
        <f t="array" ref="J51">_FV(Table22[[#This Row],[DataField]],"52 week high",TRUE)</f>
        <v>107.26</v>
      </c>
      <c r="K51" s="15" t="s">
        <v>39</v>
      </c>
      <c r="L51" s="2">
        <v>2.42</v>
      </c>
      <c r="M51" s="16">
        <f>Table22[[#This Row],[FwdDiv]]/Table22[[#This Row],[Market
Price]]</f>
        <v>3.205298013245033E-2</v>
      </c>
      <c r="N51" s="16">
        <v>0.107</v>
      </c>
      <c r="O51" s="16">
        <v>0.1</v>
      </c>
      <c r="P51" s="16">
        <v>2.1999999999999999E-2</v>
      </c>
      <c r="Q51" s="16">
        <v>2.7E-2</v>
      </c>
      <c r="R51" s="10">
        <f>Table22[[#This Row],[FwdDiv]]/Table22[[#This Row],[DYT]]</f>
        <v>110</v>
      </c>
      <c r="S51" s="10">
        <f>Table22[[#This Row],[FwdDiv]]/Table22[[#This Row],[DVT]]</f>
        <v>89.629629629629633</v>
      </c>
      <c r="T51" s="11">
        <v>113</v>
      </c>
      <c r="U51" t="str">
        <f>IF(Table22[[#This Row],[Market
Price]] &lt; Table22[[#This Row],[DVPrice]], "ALERT", IF(Table22[[#This Row],[Market
Price]] &lt; Table22[[#This Row],[DYPrice]], "WATCH", "HOLD"))</f>
        <v>ALERT</v>
      </c>
      <c r="V51" s="13" t="s">
        <v>27</v>
      </c>
      <c r="W51" s="14"/>
    </row>
    <row r="52" spans="1:23" x14ac:dyDescent="0.25">
      <c r="A52" t="e" vm="51">
        <v>#VALUE!</v>
      </c>
      <c r="B52" s="1" t="str" cm="1">
        <f t="array" ref="B52">_FV(Table22[[#This Row],[DataField]],"Ticker symbol",TRUE)</f>
        <v>JNJ</v>
      </c>
      <c r="C52" s="1" t="s">
        <v>20</v>
      </c>
      <c r="D52" s="3">
        <v>45123</v>
      </c>
      <c r="E52" s="1" t="s">
        <v>61</v>
      </c>
      <c r="F52" s="1" t="s">
        <v>21</v>
      </c>
      <c r="G52" s="1" t="s">
        <v>31</v>
      </c>
      <c r="H52" s="2" cm="1">
        <f t="array" ref="H52">_FV(Table22[[#This Row],[DataField]],"Price",TRUE)</f>
        <v>169.64689999999999</v>
      </c>
      <c r="I52" s="2" cm="1">
        <f t="array" ref="I52">_FV(Table22[[#This Row],[DataField]],"52 week low",TRUE)</f>
        <v>150.11000000000001</v>
      </c>
      <c r="J52" s="2" cm="1">
        <f t="array" ref="J52">_FV(Table22[[#This Row],[DataField]],"52 week high",TRUE)</f>
        <v>181.03899999999999</v>
      </c>
      <c r="K52" s="15" t="s">
        <v>37</v>
      </c>
      <c r="L52" s="2">
        <v>4.76</v>
      </c>
      <c r="M52" s="16">
        <f>Table22[[#This Row],[FwdDiv]]/Table22[[#This Row],[Market
Price]]</f>
        <v>2.8058278695337197E-2</v>
      </c>
      <c r="N52" s="16">
        <v>6.3E-2</v>
      </c>
      <c r="O52" s="16">
        <v>7.0000000000000007E-2</v>
      </c>
      <c r="P52" s="16">
        <v>2.8000000000000001E-2</v>
      </c>
      <c r="Q52" s="16">
        <v>3.2000000000000001E-2</v>
      </c>
      <c r="R52" s="10">
        <f>Table22[[#This Row],[FwdDiv]]/Table22[[#This Row],[DYT]]</f>
        <v>170</v>
      </c>
      <c r="S52" s="10">
        <f>Table22[[#This Row],[FwdDiv]]/Table22[[#This Row],[DVT]]</f>
        <v>148.75</v>
      </c>
      <c r="T52" s="11">
        <v>164</v>
      </c>
      <c r="U52" t="str">
        <f>IF(Table22[[#This Row],[Market
Price]] &lt; Table22[[#This Row],[DVPrice]], "ALERT", IF(Table22[[#This Row],[Market
Price]] &lt; Table22[[#This Row],[DYPrice]], "WATCH", "HOLD"))</f>
        <v>WATCH</v>
      </c>
      <c r="V52" s="13" t="s">
        <v>27</v>
      </c>
      <c r="W52" s="14"/>
    </row>
    <row r="53" spans="1:23" x14ac:dyDescent="0.25">
      <c r="A53" t="e" vm="52">
        <v>#VALUE!</v>
      </c>
      <c r="B53" s="1" t="str" cm="1">
        <f t="array" ref="B53">_FV(Table22[[#This Row],[DataField]],"Ticker symbol",TRUE)</f>
        <v>CTRA</v>
      </c>
      <c r="C53" s="1" t="s">
        <v>12</v>
      </c>
      <c r="D53" s="3">
        <v>45127</v>
      </c>
      <c r="E53" s="1" t="s">
        <v>47</v>
      </c>
      <c r="F53" s="1" t="s">
        <v>21</v>
      </c>
      <c r="G53" s="1" t="s">
        <v>31</v>
      </c>
      <c r="H53" s="2" cm="1">
        <f t="array" ref="H53">_FV(Table22[[#This Row],[DataField]],"Price",TRUE)</f>
        <v>26.866099999999999</v>
      </c>
      <c r="I53" s="2" cm="1">
        <f t="array" ref="I53">_FV(Table22[[#This Row],[DataField]],"52 week low",TRUE)</f>
        <v>22.25</v>
      </c>
      <c r="J53" s="2" cm="1">
        <f t="array" ref="J53">_FV(Table22[[#This Row],[DataField]],"52 week high",TRUE)</f>
        <v>32.47</v>
      </c>
      <c r="K53" s="15" t="s">
        <v>25</v>
      </c>
      <c r="L53" s="2">
        <v>2.1</v>
      </c>
      <c r="M53" s="16">
        <f>Table22[[#This Row],[FwdDiv]]/Table22[[#This Row],[Market
Price]]</f>
        <v>7.8165420362464225E-2</v>
      </c>
      <c r="N53" s="16">
        <v>0.02</v>
      </c>
      <c r="O53" s="16">
        <v>0.02</v>
      </c>
      <c r="P53" s="16">
        <v>7.0000000000000007E-2</v>
      </c>
      <c r="Q53" s="16">
        <v>0.09</v>
      </c>
      <c r="R53" s="10">
        <f>Table22[[#This Row],[FwdDiv]]/Table22[[#This Row],[DYT]]</f>
        <v>30</v>
      </c>
      <c r="S53" s="10">
        <f>Table22[[#This Row],[FwdDiv]]/Table22[[#This Row],[DVT]]</f>
        <v>23.333333333333336</v>
      </c>
      <c r="T53" s="11">
        <v>26</v>
      </c>
      <c r="U53" t="str">
        <f>IF(Table22[[#This Row],[Market
Price]] &lt; Table22[[#This Row],[DVPrice]], "ALERT", IF(Table22[[#This Row],[Market
Price]] &lt; Table22[[#This Row],[DYPrice]], "WATCH", "HOLD"))</f>
        <v>WATCH</v>
      </c>
      <c r="V53" s="13" t="s">
        <v>27</v>
      </c>
      <c r="W53" s="14"/>
    </row>
    <row r="54" spans="1:23" x14ac:dyDescent="0.25">
      <c r="A54" t="e" vm="53">
        <v>#VALUE!</v>
      </c>
      <c r="B54" s="1" t="str" cm="1">
        <f t="array" ref="B54">_FV(Table22[[#This Row],[DataField]],"Ticker symbol",TRUE)</f>
        <v>CVX</v>
      </c>
      <c r="C54" s="1" t="s">
        <v>12</v>
      </c>
      <c r="D54" s="3">
        <v>45123</v>
      </c>
      <c r="E54" s="1" t="s">
        <v>47</v>
      </c>
      <c r="F54" s="1" t="s">
        <v>21</v>
      </c>
      <c r="G54" s="1" t="s">
        <v>31</v>
      </c>
      <c r="H54" s="2" cm="1">
        <f t="array" ref="H54">_FV(Table22[[#This Row],[DataField]],"Price",TRUE)</f>
        <v>158.21</v>
      </c>
      <c r="I54" s="2" cm="1">
        <f t="array" ref="I54">_FV(Table22[[#This Row],[DataField]],"52 week low",TRUE)</f>
        <v>140.46</v>
      </c>
      <c r="J54" s="2" cm="1">
        <f t="array" ref="J54">_FV(Table22[[#This Row],[DataField]],"52 week high",TRUE)</f>
        <v>189.68</v>
      </c>
      <c r="K54" s="15" t="s">
        <v>34</v>
      </c>
      <c r="L54" s="2">
        <v>6.04</v>
      </c>
      <c r="M54" s="16">
        <f>Table22[[#This Row],[FwdDiv]]/Table22[[#This Row],[Market
Price]]</f>
        <v>3.8177106377599392E-2</v>
      </c>
      <c r="N54" s="16">
        <v>4.4999999999999998E-2</v>
      </c>
      <c r="O54" s="16">
        <v>6.3E-2</v>
      </c>
      <c r="P54" s="16">
        <v>3.9E-2</v>
      </c>
      <c r="Q54" s="16">
        <v>4.4999999999999998E-2</v>
      </c>
      <c r="R54" s="10">
        <f>Table22[[#This Row],[FwdDiv]]/Table22[[#This Row],[DYT]]</f>
        <v>154.87179487179486</v>
      </c>
      <c r="S54" s="10">
        <f>Table22[[#This Row],[FwdDiv]]/Table22[[#This Row],[DVT]]</f>
        <v>134.22222222222223</v>
      </c>
      <c r="T54" s="11">
        <v>153</v>
      </c>
      <c r="U54" t="str">
        <f>IF(Table22[[#This Row],[Market
Price]] &lt; Table22[[#This Row],[DVPrice]], "ALERT", IF(Table22[[#This Row],[Market
Price]] &lt; Table22[[#This Row],[DYPrice]], "WATCH", "HOLD"))</f>
        <v>HOLD</v>
      </c>
      <c r="V54" s="13" t="s">
        <v>27</v>
      </c>
      <c r="W54" s="14"/>
    </row>
    <row r="55" spans="1:23" x14ac:dyDescent="0.25">
      <c r="A55" t="e" vm="54">
        <v>#VALUE!</v>
      </c>
      <c r="B55" s="1" t="str" cm="1">
        <f t="array" ref="B55">_FV(Table22[[#This Row],[DataField]],"Ticker symbol",TRUE)</f>
        <v>EOG</v>
      </c>
      <c r="C55" s="1" t="s">
        <v>20</v>
      </c>
      <c r="D55" s="3">
        <v>45127</v>
      </c>
      <c r="E55" s="1" t="s">
        <v>47</v>
      </c>
      <c r="F55" s="1" t="s">
        <v>21</v>
      </c>
      <c r="G55" s="1" t="s">
        <v>31</v>
      </c>
      <c r="H55" s="2" cm="1">
        <f t="array" ref="H55">_FV(Table22[[#This Row],[DataField]],"Price",TRUE)</f>
        <v>124.005</v>
      </c>
      <c r="I55" s="2" cm="1">
        <f t="array" ref="I55">_FV(Table22[[#This Row],[DataField]],"52 week low",TRUE)</f>
        <v>94.202399999999997</v>
      </c>
      <c r="J55" s="2" cm="1">
        <f t="array" ref="J55">_FV(Table22[[#This Row],[DataField]],"52 week high",TRUE)</f>
        <v>147.7389</v>
      </c>
      <c r="K55" s="15" t="s">
        <v>39</v>
      </c>
      <c r="L55" s="2">
        <v>3.3</v>
      </c>
      <c r="M55" s="16">
        <f>Table22[[#This Row],[FwdDiv]]/Table22[[#This Row],[Market
Price]]</f>
        <v>2.6611830168138381E-2</v>
      </c>
      <c r="N55" s="16">
        <v>0.26700000000000002</v>
      </c>
      <c r="O55" s="16">
        <v>0.1</v>
      </c>
      <c r="P55" s="16">
        <v>0.03</v>
      </c>
      <c r="Q55" s="16">
        <v>3.3000000000000002E-2</v>
      </c>
      <c r="R55" s="10">
        <f>Table22[[#This Row],[FwdDiv]]/Table22[[#This Row],[DYT]]</f>
        <v>110</v>
      </c>
      <c r="S55" s="10">
        <f>Table22[[#This Row],[FwdDiv]]/Table22[[#This Row],[DVT]]</f>
        <v>99.999999999999986</v>
      </c>
      <c r="T55" s="11">
        <v>108</v>
      </c>
      <c r="U55" t="str">
        <f>IF(Table22[[#This Row],[Market
Price]] &lt; Table22[[#This Row],[DVPrice]], "ALERT", IF(Table22[[#This Row],[Market
Price]] &lt; Table22[[#This Row],[DYPrice]], "WATCH", "HOLD"))</f>
        <v>HOLD</v>
      </c>
      <c r="V55" s="13" t="s">
        <v>27</v>
      </c>
      <c r="W55" s="14"/>
    </row>
    <row r="56" spans="1:23" x14ac:dyDescent="0.25">
      <c r="A56" t="e" vm="55">
        <v>#VALUE!</v>
      </c>
      <c r="B56" s="1" t="str" cm="1">
        <f t="array" ref="B56">_FV(Table22[[#This Row],[DataField]],"Ticker symbol",TRUE)</f>
        <v>XOM</v>
      </c>
      <c r="C56" s="1" t="s">
        <v>12</v>
      </c>
      <c r="D56" s="3">
        <v>45124</v>
      </c>
      <c r="E56" s="1" t="s">
        <v>47</v>
      </c>
      <c r="F56" s="1" t="s">
        <v>21</v>
      </c>
      <c r="G56" s="1" t="s">
        <v>31</v>
      </c>
      <c r="H56" s="2" cm="1">
        <f t="array" ref="H56">_FV(Table22[[#This Row],[DataField]],"Price",TRUE)</f>
        <v>103.83</v>
      </c>
      <c r="I56" s="2" cm="1">
        <f t="array" ref="I56">_FV(Table22[[#This Row],[DataField]],"52 week low",TRUE)</f>
        <v>83.89</v>
      </c>
      <c r="J56" s="2" cm="1">
        <f t="array" ref="J56">_FV(Table22[[#This Row],[DataField]],"52 week high",TRUE)</f>
        <v>119.92</v>
      </c>
      <c r="K56" s="15" t="s">
        <v>36</v>
      </c>
      <c r="L56" s="2">
        <v>3.64</v>
      </c>
      <c r="M56" s="16">
        <f>Table22[[#This Row],[FwdDiv]]/Table22[[#This Row],[Market
Price]]</f>
        <v>3.5057305210440141E-2</v>
      </c>
      <c r="N56" s="16">
        <v>5.0999999999999997E-2</v>
      </c>
      <c r="O56" s="16">
        <v>1.7000000000000001E-2</v>
      </c>
      <c r="P56" s="16">
        <v>3.7999999999999999E-2</v>
      </c>
      <c r="Q56" s="16">
        <v>0.05</v>
      </c>
      <c r="R56" s="10">
        <f>Table22[[#This Row],[FwdDiv]]/Table22[[#This Row],[DYT]]</f>
        <v>95.789473684210535</v>
      </c>
      <c r="S56" s="10">
        <f>Table22[[#This Row],[FwdDiv]]/Table22[[#This Row],[DVT]]</f>
        <v>72.8</v>
      </c>
      <c r="T56" s="11">
        <v>118</v>
      </c>
      <c r="U56" t="str">
        <f>IF(Table22[[#This Row],[Market
Price]] &lt; Table22[[#This Row],[DVPrice]], "ALERT", IF(Table22[[#This Row],[Market
Price]] &lt; Table22[[#This Row],[DYPrice]], "WATCH", "HOLD"))</f>
        <v>HOLD</v>
      </c>
      <c r="V56" s="13" t="s">
        <v>27</v>
      </c>
      <c r="W56" s="14"/>
    </row>
    <row r="57" spans="1:23" x14ac:dyDescent="0.25">
      <c r="A57" t="e" vm="56">
        <v>#VALUE!</v>
      </c>
      <c r="B57" s="1" t="str" cm="1">
        <f t="array" ref="B57">_FV(Table22[[#This Row],[DataField]],"Ticker symbol",TRUE)</f>
        <v>AMLP</v>
      </c>
      <c r="C57" s="1" t="s">
        <v>12</v>
      </c>
      <c r="D57" s="3">
        <v>45047</v>
      </c>
      <c r="E57" s="1" t="s">
        <v>56</v>
      </c>
      <c r="F57" s="1" t="s">
        <v>27</v>
      </c>
      <c r="G57" s="1" t="s">
        <v>31</v>
      </c>
      <c r="H57" s="2" cm="1">
        <f t="array" ref="H57">_FV(Table22[[#This Row],[DataField]],"Price",TRUE)</f>
        <v>41.045000000000002</v>
      </c>
      <c r="I57" s="2" cm="1">
        <f t="array" ref="I57">_FV(Table22[[#This Row],[DataField]],"52 week low",TRUE)</f>
        <v>34.690100000000001</v>
      </c>
      <c r="J57" s="2" cm="1">
        <f t="array" ref="J57">_FV(Table22[[#This Row],[DataField]],"52 week high",TRUE)</f>
        <v>42.47</v>
      </c>
      <c r="K57" s="15" t="s">
        <v>25</v>
      </c>
      <c r="L57" s="2">
        <v>3.08</v>
      </c>
      <c r="M57" s="16">
        <f>Table22[[#This Row],[FwdDiv]]/Table22[[#This Row],[Market
Price]]</f>
        <v>7.5039590693141672E-2</v>
      </c>
      <c r="N57" s="16">
        <v>0</v>
      </c>
      <c r="O57" s="16">
        <v>0.05</v>
      </c>
      <c r="P57" s="16">
        <v>7.0000000000000007E-2</v>
      </c>
      <c r="Q57" s="16">
        <v>0.08</v>
      </c>
      <c r="R57" s="10">
        <f>Table22[[#This Row],[FwdDiv]]/Table22[[#This Row],[DYT]]</f>
        <v>44</v>
      </c>
      <c r="S57" s="10">
        <f>Table22[[#This Row],[FwdDiv]]/Table22[[#This Row],[DVT]]</f>
        <v>38.5</v>
      </c>
      <c r="T57" s="11"/>
      <c r="U57" t="str">
        <f>IF(Table22[[#This Row],[Market
Price]] &lt; Table22[[#This Row],[DVPrice]], "ALERT", IF(Table22[[#This Row],[Market
Price]] &lt; Table22[[#This Row],[DYPrice]], "WATCH", "HOLD"))</f>
        <v>WATCH</v>
      </c>
      <c r="V57" s="13" t="s">
        <v>21</v>
      </c>
      <c r="W57" s="14">
        <v>0.25</v>
      </c>
    </row>
    <row r="58" spans="1:23" x14ac:dyDescent="0.25">
      <c r="A58" t="e" vm="57">
        <v>#VALUE!</v>
      </c>
      <c r="B58" s="1" t="str" cm="1">
        <f t="array" ref="B58">_FV(Table22[[#This Row],[DataField]],"Ticker symbol",TRUE)</f>
        <v>MLPX</v>
      </c>
      <c r="C58" s="1" t="s">
        <v>12</v>
      </c>
      <c r="D58" s="3">
        <v>45126</v>
      </c>
      <c r="E58" s="1" t="s">
        <v>56</v>
      </c>
      <c r="F58" s="1" t="s">
        <v>21</v>
      </c>
      <c r="G58" s="1" t="s">
        <v>31</v>
      </c>
      <c r="H58" s="2" cm="1">
        <f t="array" ref="H58">_FV(Table22[[#This Row],[DataField]],"Price",TRUE)</f>
        <v>42.860900000000001</v>
      </c>
      <c r="I58" s="2" cm="1">
        <f t="array" ref="I58">_FV(Table22[[#This Row],[DataField]],"52 week low",TRUE)</f>
        <v>36.291400000000003</v>
      </c>
      <c r="J58" s="2" cm="1">
        <f t="array" ref="J58">_FV(Table22[[#This Row],[DataField]],"52 week high",TRUE)</f>
        <v>44.38</v>
      </c>
      <c r="K58" s="15" t="s">
        <v>25</v>
      </c>
      <c r="L58" s="2">
        <v>2.2000000000000002</v>
      </c>
      <c r="M58" s="16">
        <f>Table22[[#This Row],[FwdDiv]]/Table22[[#This Row],[Market
Price]]</f>
        <v>5.1328833505596014E-2</v>
      </c>
      <c r="N58" s="16">
        <v>0.28000000000000003</v>
      </c>
      <c r="O58" s="16">
        <v>0.01</v>
      </c>
      <c r="P58" s="16">
        <v>0.06</v>
      </c>
      <c r="Q58" s="16">
        <v>7.0000000000000007E-2</v>
      </c>
      <c r="R58" s="10">
        <f>Table22[[#This Row],[FwdDiv]]/Table22[[#This Row],[DYT]]</f>
        <v>36.666666666666671</v>
      </c>
      <c r="S58" s="10">
        <f>Table22[[#This Row],[FwdDiv]]/Table22[[#This Row],[DVT]]</f>
        <v>31.428571428571427</v>
      </c>
      <c r="T58" s="11"/>
      <c r="U58" t="str">
        <f>IF(Table22[[#This Row],[Market
Price]] &lt; Table22[[#This Row],[DVPrice]], "ALERT", IF(Table22[[#This Row],[Market
Price]] &lt; Table22[[#This Row],[DYPrice]], "WATCH", "HOLD"))</f>
        <v>HOLD</v>
      </c>
      <c r="V58" s="13" t="s">
        <v>27</v>
      </c>
      <c r="W58" s="14"/>
    </row>
    <row r="59" spans="1:23" x14ac:dyDescent="0.25">
      <c r="A59" t="e" vm="58">
        <v>#VALUE!</v>
      </c>
      <c r="B59" s="1" t="str" cm="1">
        <f t="array" ref="B59">_FV(Table22[[#This Row],[DataField]],"Ticker symbol",TRUE)</f>
        <v>AXP</v>
      </c>
      <c r="C59" s="1" t="s">
        <v>20</v>
      </c>
      <c r="D59" s="3">
        <v>45126</v>
      </c>
      <c r="E59" s="1" t="s">
        <v>75</v>
      </c>
      <c r="F59" s="1" t="s">
        <v>21</v>
      </c>
      <c r="G59" s="1" t="s">
        <v>31</v>
      </c>
      <c r="H59" s="2" cm="1">
        <f t="array" ref="H59">_FV(Table22[[#This Row],[DataField]],"Price",TRUE)</f>
        <v>168.625</v>
      </c>
      <c r="I59" s="2" cm="1">
        <f t="array" ref="I59">_FV(Table22[[#This Row],[DataField]],"52 week low",TRUE)</f>
        <v>130.65</v>
      </c>
      <c r="J59" s="2" cm="1">
        <f t="array" ref="J59">_FV(Table22[[#This Row],[DataField]],"52 week high",TRUE)</f>
        <v>182.15</v>
      </c>
      <c r="K59" s="15" t="s">
        <v>38</v>
      </c>
      <c r="L59" s="2">
        <v>2.4</v>
      </c>
      <c r="M59" s="16">
        <f>Table22[[#This Row],[FwdDiv]]/Table22[[#This Row],[Market
Price]]</f>
        <v>1.4232765011119346E-2</v>
      </c>
      <c r="N59" s="16">
        <v>0.159</v>
      </c>
      <c r="O59" s="16">
        <v>0.153</v>
      </c>
      <c r="P59" s="16">
        <v>1.4999999999999999E-2</v>
      </c>
      <c r="Q59" s="16">
        <v>1.7000000000000001E-2</v>
      </c>
      <c r="R59" s="10">
        <f>Table22[[#This Row],[FwdDiv]]/Table22[[#This Row],[DYT]]</f>
        <v>160</v>
      </c>
      <c r="S59" s="10">
        <f>Table22[[#This Row],[FwdDiv]]/Table22[[#This Row],[DVT]]</f>
        <v>141.17647058823528</v>
      </c>
      <c r="T59" s="11">
        <v>169</v>
      </c>
      <c r="U59" t="str">
        <f>IF(Table22[[#This Row],[Market
Price]] &lt; Table22[[#This Row],[DVPrice]], "ALERT", IF(Table22[[#This Row],[Market
Price]] &lt; Table22[[#This Row],[DYPrice]], "WATCH", "HOLD"))</f>
        <v>HOLD</v>
      </c>
      <c r="V59" s="13" t="s">
        <v>27</v>
      </c>
      <c r="W59" s="14"/>
    </row>
    <row r="60" spans="1:23" x14ac:dyDescent="0.25">
      <c r="A60" t="e" vm="59">
        <v>#VALUE!</v>
      </c>
      <c r="B60" s="1" t="str" cm="1">
        <f t="array" ref="B60">_FV(Table22[[#This Row],[DataField]],"Ticker symbol",TRUE)</f>
        <v>V</v>
      </c>
      <c r="C60" s="1" t="s">
        <v>20</v>
      </c>
      <c r="D60" s="3">
        <v>45126</v>
      </c>
      <c r="E60" s="1" t="s">
        <v>75</v>
      </c>
      <c r="F60" s="1" t="s">
        <v>21</v>
      </c>
      <c r="G60" s="1" t="s">
        <v>40</v>
      </c>
      <c r="H60" s="2" cm="1">
        <f t="array" ref="H60">_FV(Table22[[#This Row],[DataField]],"Price",TRUE)</f>
        <v>239.52</v>
      </c>
      <c r="I60" s="2" cm="1">
        <f t="array" ref="I60">_FV(Table22[[#This Row],[DataField]],"52 week low",TRUE)</f>
        <v>174.6</v>
      </c>
      <c r="J60" s="2" cm="1">
        <f t="array" ref="J60">_FV(Table22[[#This Row],[DataField]],"52 week high",TRUE)</f>
        <v>245.37</v>
      </c>
      <c r="K60" s="15" t="s">
        <v>36</v>
      </c>
      <c r="L60" s="2">
        <v>1.8</v>
      </c>
      <c r="M60" s="16">
        <f>Table22[[#This Row],[FwdDiv]]/Table22[[#This Row],[Market
Price]]</f>
        <v>7.5150300601202402E-3</v>
      </c>
      <c r="N60" s="16">
        <v>0.186</v>
      </c>
      <c r="O60" s="16">
        <v>0.2</v>
      </c>
      <c r="P60" s="16">
        <v>7.0000000000000001E-3</v>
      </c>
      <c r="Q60" s="16">
        <v>8.0000000000000002E-3</v>
      </c>
      <c r="R60" s="10">
        <f>Table22[[#This Row],[FwdDiv]]/Table22[[#This Row],[DYT]]</f>
        <v>257.14285714285717</v>
      </c>
      <c r="S60" s="10">
        <f>Table22[[#This Row],[FwdDiv]]/Table22[[#This Row],[DVT]]</f>
        <v>225</v>
      </c>
      <c r="T60" s="11">
        <v>240</v>
      </c>
      <c r="U60" t="str">
        <f>IF(Table22[[#This Row],[Market
Price]] &lt; Table22[[#This Row],[DVPrice]], "ALERT", IF(Table22[[#This Row],[Market
Price]] &lt; Table22[[#This Row],[DYPrice]], "WATCH", "HOLD"))</f>
        <v>WATCH</v>
      </c>
      <c r="V60" s="13" t="s">
        <v>27</v>
      </c>
      <c r="W60" s="14"/>
    </row>
    <row r="61" spans="1:23" x14ac:dyDescent="0.25">
      <c r="A61" t="e" vm="60">
        <v>#VALUE!</v>
      </c>
      <c r="B61" s="1" t="str" cm="1">
        <f t="array" ref="B61">_FV(Table22[[#This Row],[DataField]],"Ticker symbol",TRUE)</f>
        <v>ADP</v>
      </c>
      <c r="C61" s="1" t="s">
        <v>20</v>
      </c>
      <c r="D61" s="3">
        <v>45126</v>
      </c>
      <c r="E61" s="1" t="s">
        <v>90</v>
      </c>
      <c r="F61" s="1" t="s">
        <v>21</v>
      </c>
      <c r="G61" s="1" t="s">
        <v>35</v>
      </c>
      <c r="H61" s="2" cm="1">
        <f t="array" ref="H61">_FV(Table22[[#This Row],[DataField]],"Price",TRUE)</f>
        <v>238.7</v>
      </c>
      <c r="I61" s="2" cm="1">
        <f t="array" ref="I61">_FV(Table22[[#This Row],[DataField]],"52 week low",TRUE)</f>
        <v>201.46</v>
      </c>
      <c r="J61" s="2" cm="1">
        <f t="array" ref="J61">_FV(Table22[[#This Row],[DataField]],"52 week high",TRUE)</f>
        <v>274.92</v>
      </c>
      <c r="K61" s="15" t="s">
        <v>31</v>
      </c>
      <c r="L61" s="2">
        <v>5</v>
      </c>
      <c r="M61" s="16">
        <f>Table22[[#This Row],[FwdDiv]]/Table22[[#This Row],[Market
Price]]</f>
        <v>2.0946795140343529E-2</v>
      </c>
      <c r="N61" s="16">
        <v>0.11600000000000001</v>
      </c>
      <c r="O61" s="16">
        <v>0.2</v>
      </c>
      <c r="P61" s="16">
        <v>2.3E-2</v>
      </c>
      <c r="Q61" s="16">
        <v>2.5000000000000001E-2</v>
      </c>
      <c r="R61" s="10">
        <f>Table22[[#This Row],[FwdDiv]]/Table22[[#This Row],[DYT]]</f>
        <v>217.39130434782609</v>
      </c>
      <c r="S61" s="10">
        <f>Table22[[#This Row],[FwdDiv]]/Table22[[#This Row],[DVT]]</f>
        <v>200</v>
      </c>
      <c r="T61" s="11">
        <v>228</v>
      </c>
      <c r="U61" t="str">
        <f>IF(Table22[[#This Row],[Market
Price]] &lt; Table22[[#This Row],[DVPrice]], "ALERT", IF(Table22[[#This Row],[Market
Price]] &lt; Table22[[#This Row],[DYPrice]], "WATCH", "HOLD"))</f>
        <v>HOLD</v>
      </c>
      <c r="V61" s="13" t="s">
        <v>27</v>
      </c>
      <c r="W61" s="14"/>
    </row>
    <row r="62" spans="1:23" x14ac:dyDescent="0.25">
      <c r="A62" t="e" vm="61">
        <v>#VALUE!</v>
      </c>
      <c r="B62" s="1" t="str" cm="1">
        <f t="array" ref="B62">_FV(Table22[[#This Row],[DataField]],"Ticker symbol",TRUE)</f>
        <v>CNI</v>
      </c>
      <c r="C62" s="1" t="s">
        <v>12</v>
      </c>
      <c r="D62" s="3">
        <v>45125</v>
      </c>
      <c r="E62" s="1" t="s">
        <v>49</v>
      </c>
      <c r="F62" s="1" t="s">
        <v>21</v>
      </c>
      <c r="G62" s="1" t="s">
        <v>31</v>
      </c>
      <c r="H62" s="2" cm="1">
        <f t="array" ref="H62">_FV(Table22[[#This Row],[DataField]],"Price",TRUE)</f>
        <v>117.589</v>
      </c>
      <c r="I62" s="2" cm="1">
        <f t="array" ref="I62">_FV(Table22[[#This Row],[DataField]],"52 week low",TRUE)</f>
        <v>103.79</v>
      </c>
      <c r="J62" s="2" cm="1">
        <f t="array" ref="J62">_FV(Table22[[#This Row],[DataField]],"52 week high",TRUE)</f>
        <v>129.88999999999999</v>
      </c>
      <c r="K62" s="15" t="s">
        <v>30</v>
      </c>
      <c r="L62" s="2">
        <v>3.16</v>
      </c>
      <c r="M62" s="16">
        <f>Table22[[#This Row],[FwdDiv]]/Table22[[#This Row],[Market
Price]]</f>
        <v>2.6873261954774682E-2</v>
      </c>
      <c r="N62" s="16">
        <v>0.14599999999999999</v>
      </c>
      <c r="O62" s="16">
        <v>7.8E-2</v>
      </c>
      <c r="P62" s="16">
        <v>0.02</v>
      </c>
      <c r="Q62" s="16">
        <v>2.8000000000000001E-2</v>
      </c>
      <c r="R62" s="10">
        <f>Table22[[#This Row],[FwdDiv]]/Table22[[#This Row],[DYT]]</f>
        <v>158</v>
      </c>
      <c r="S62" s="10">
        <f>Table22[[#This Row],[FwdDiv]]/Table22[[#This Row],[DVT]]</f>
        <v>112.85714285714286</v>
      </c>
      <c r="T62" s="11">
        <v>111</v>
      </c>
      <c r="U62" t="str">
        <f>IF(Table22[[#This Row],[Market
Price]] &lt; Table22[[#This Row],[DVPrice]], "ALERT", IF(Table22[[#This Row],[Market
Price]] &lt; Table22[[#This Row],[DYPrice]], "WATCH", "HOLD"))</f>
        <v>WATCH</v>
      </c>
      <c r="V62" s="13" t="s">
        <v>27</v>
      </c>
      <c r="W62" s="14"/>
    </row>
    <row r="63" spans="1:23" x14ac:dyDescent="0.25">
      <c r="A63" t="e" vm="62">
        <v>#VALUE!</v>
      </c>
      <c r="B63" s="1" t="str" cm="1">
        <f t="array" ref="B63">_FV(Table22[[#This Row],[DataField]],"Ticker symbol",TRUE)</f>
        <v>UNP</v>
      </c>
      <c r="C63" s="1" t="s">
        <v>20</v>
      </c>
      <c r="D63" s="3">
        <v>45125</v>
      </c>
      <c r="E63" s="1" t="s">
        <v>49</v>
      </c>
      <c r="F63" s="1" t="s">
        <v>21</v>
      </c>
      <c r="G63" s="1" t="s">
        <v>31</v>
      </c>
      <c r="H63" s="2" cm="1">
        <f t="array" ref="H63">_FV(Table22[[#This Row],[DataField]],"Price",TRUE)</f>
        <v>214.39</v>
      </c>
      <c r="I63" s="2" cm="1">
        <f t="array" ref="I63">_FV(Table22[[#This Row],[DataField]],"52 week low",TRUE)</f>
        <v>183.69</v>
      </c>
      <c r="J63" s="2" cm="1">
        <f t="array" ref="J63">_FV(Table22[[#This Row],[DataField]],"52 week high",TRUE)</f>
        <v>242.35499999999999</v>
      </c>
      <c r="K63" s="15" t="s">
        <v>37</v>
      </c>
      <c r="L63" s="2">
        <v>5.2</v>
      </c>
      <c r="M63" s="16">
        <f>Table22[[#This Row],[FwdDiv]]/Table22[[#This Row],[Market
Price]]</f>
        <v>2.4254862633518358E-2</v>
      </c>
      <c r="N63" s="16">
        <v>0.154</v>
      </c>
      <c r="O63" s="16">
        <v>2.4E-2</v>
      </c>
      <c r="P63" s="16">
        <v>2.1000000000000001E-2</v>
      </c>
      <c r="Q63" s="16">
        <v>2.9000000000000001E-2</v>
      </c>
      <c r="R63" s="10">
        <f>Table22[[#This Row],[FwdDiv]]/Table22[[#This Row],[DYT]]</f>
        <v>247.61904761904762</v>
      </c>
      <c r="S63" s="10">
        <f>Table22[[#This Row],[FwdDiv]]/Table22[[#This Row],[DVT]]</f>
        <v>179.31034482758619</v>
      </c>
      <c r="T63" s="11">
        <v>203</v>
      </c>
      <c r="U63" t="str">
        <f>IF(Table22[[#This Row],[Market
Price]] &lt; Table22[[#This Row],[DVPrice]], "ALERT", IF(Table22[[#This Row],[Market
Price]] &lt; Table22[[#This Row],[DYPrice]], "WATCH", "HOLD"))</f>
        <v>WATCH</v>
      </c>
      <c r="V63" s="13" t="s">
        <v>27</v>
      </c>
      <c r="W63" s="14"/>
    </row>
    <row r="64" spans="1:23" x14ac:dyDescent="0.25">
      <c r="A64" t="e" vm="63">
        <v>#VALUE!</v>
      </c>
      <c r="B64" s="1" t="str" cm="1">
        <f t="array" ref="B64">_FV(Table22[[#This Row],[DataField]],"Ticker symbol",TRUE)</f>
        <v>COST</v>
      </c>
      <c r="C64" s="1" t="s">
        <v>20</v>
      </c>
      <c r="D64" s="3">
        <v>45123</v>
      </c>
      <c r="E64" s="1" t="s">
        <v>69</v>
      </c>
      <c r="F64" s="1" t="s">
        <v>21</v>
      </c>
      <c r="G64" s="1" t="s">
        <v>45</v>
      </c>
      <c r="H64" s="2" cm="1">
        <f t="array" ref="H64">_FV(Table22[[#This Row],[DataField]],"Price",TRUE)</f>
        <v>561.27</v>
      </c>
      <c r="I64" s="2" cm="1">
        <f t="array" ref="I64">_FV(Table22[[#This Row],[DataField]],"52 week low",TRUE)</f>
        <v>447.9</v>
      </c>
      <c r="J64" s="2" cm="1">
        <f t="array" ref="J64">_FV(Table22[[#This Row],[DataField]],"52 week high",TRUE)</f>
        <v>564.75</v>
      </c>
      <c r="K64" s="15" t="s">
        <v>37</v>
      </c>
      <c r="L64" s="2">
        <v>4.08</v>
      </c>
      <c r="M64" s="16">
        <f>Table22[[#This Row],[FwdDiv]]/Table22[[#This Row],[Market
Price]]</f>
        <v>7.2692287134534187E-3</v>
      </c>
      <c r="N64" s="16">
        <v>0.13300000000000001</v>
      </c>
      <c r="O64" s="16">
        <v>0.20699999999999999</v>
      </c>
      <c r="P64" s="16">
        <v>0.01</v>
      </c>
      <c r="Q64" s="16">
        <v>1.4999999999999999E-2</v>
      </c>
      <c r="R64" s="10">
        <f>Table22[[#This Row],[FwdDiv]]/Table22[[#This Row],[DYT]]</f>
        <v>408</v>
      </c>
      <c r="S64" s="10">
        <f>Table22[[#This Row],[FwdDiv]]/Table22[[#This Row],[DVT]]</f>
        <v>272</v>
      </c>
      <c r="T64" s="11">
        <v>491</v>
      </c>
      <c r="U64" t="str">
        <f>IF(Table22[[#This Row],[Market
Price]] &lt; Table22[[#This Row],[DVPrice]], "ALERT", IF(Table22[[#This Row],[Market
Price]] &lt; Table22[[#This Row],[DYPrice]], "WATCH", "HOLD"))</f>
        <v>HOLD</v>
      </c>
      <c r="V64" s="13" t="s">
        <v>27</v>
      </c>
      <c r="W64" s="14"/>
    </row>
    <row r="65" spans="1:23" x14ac:dyDescent="0.25">
      <c r="A65" t="e" vm="64">
        <v>#VALUE!</v>
      </c>
      <c r="B65" s="1" t="str" cm="1">
        <f t="array" ref="B65">_FV(Table22[[#This Row],[DataField]],"Ticker symbol",TRUE)</f>
        <v>TGT</v>
      </c>
      <c r="C65" s="1" t="s">
        <v>20</v>
      </c>
      <c r="D65" s="3">
        <v>45125</v>
      </c>
      <c r="E65" s="1" t="s">
        <v>69</v>
      </c>
      <c r="F65" s="1" t="s">
        <v>21</v>
      </c>
      <c r="G65" s="1" t="s">
        <v>39</v>
      </c>
      <c r="H65" s="2" cm="1">
        <f t="array" ref="H65">_FV(Table22[[#This Row],[DataField]],"Price",TRUE)</f>
        <v>133.93</v>
      </c>
      <c r="I65" s="2" cm="1">
        <f t="array" ref="I65">_FV(Table22[[#This Row],[DataField]],"52 week low",TRUE)</f>
        <v>125.08</v>
      </c>
      <c r="J65" s="2" cm="1">
        <f t="array" ref="J65">_FV(Table22[[#This Row],[DataField]],"52 week high",TRUE)</f>
        <v>183.88659999999999</v>
      </c>
      <c r="K65" s="15" t="s">
        <v>45</v>
      </c>
      <c r="L65" s="2">
        <v>4.4000000000000004</v>
      </c>
      <c r="M65" s="16">
        <f>Table22[[#This Row],[FwdDiv]]/Table22[[#This Row],[Market
Price]]</f>
        <v>3.2852982901515719E-2</v>
      </c>
      <c r="N65" s="16">
        <v>0.109</v>
      </c>
      <c r="O65" s="16">
        <v>0.1</v>
      </c>
      <c r="P65" s="16">
        <v>2.8000000000000001E-2</v>
      </c>
      <c r="Q65" s="16">
        <v>3.3000000000000002E-2</v>
      </c>
      <c r="R65" s="10">
        <f>Table22[[#This Row],[FwdDiv]]/Table22[[#This Row],[DYT]]</f>
        <v>157.14285714285714</v>
      </c>
      <c r="S65" s="10">
        <f>Table22[[#This Row],[FwdDiv]]/Table22[[#This Row],[DVT]]</f>
        <v>133.33333333333334</v>
      </c>
      <c r="T65" s="11">
        <v>165</v>
      </c>
      <c r="U65" t="str">
        <f>IF(Table22[[#This Row],[Market
Price]] &lt; Table22[[#This Row],[DVPrice]], "ALERT", IF(Table22[[#This Row],[Market
Price]] &lt; Table22[[#This Row],[DYPrice]], "WATCH", "HOLD"))</f>
        <v>WATCH</v>
      </c>
      <c r="V65" s="13" t="s">
        <v>27</v>
      </c>
      <c r="W65" s="14"/>
    </row>
    <row r="66" spans="1:23" x14ac:dyDescent="0.25">
      <c r="A66" t="e" vm="65">
        <v>#VALUE!</v>
      </c>
      <c r="B66" s="1" t="str" cm="1">
        <f t="array" ref="B66">_FV(Table22[[#This Row],[DataField]],"Ticker symbol",TRUE)</f>
        <v>WMT</v>
      </c>
      <c r="C66" s="1" t="s">
        <v>12</v>
      </c>
      <c r="D66" s="3">
        <v>45074</v>
      </c>
      <c r="E66" s="1" t="s">
        <v>69</v>
      </c>
      <c r="F66" s="1" t="s">
        <v>21</v>
      </c>
      <c r="G66" s="1" t="s">
        <v>39</v>
      </c>
      <c r="H66" s="2" cm="1">
        <f t="array" ref="H66">_FV(Table22[[#This Row],[DataField]],"Price",TRUE)</f>
        <v>158.52000000000001</v>
      </c>
      <c r="I66" s="2" cm="1">
        <f t="array" ref="I66">_FV(Table22[[#This Row],[DataField]],"52 week low",TRUE)</f>
        <v>120.06</v>
      </c>
      <c r="J66" s="2" cm="1">
        <f t="array" ref="J66">_FV(Table22[[#This Row],[DataField]],"52 week high",TRUE)</f>
        <v>159.12</v>
      </c>
      <c r="K66" s="15" t="s">
        <v>30</v>
      </c>
      <c r="L66" s="2">
        <v>2.2799999999999998</v>
      </c>
      <c r="M66" s="16">
        <f>Table22[[#This Row],[FwdDiv]]/Table22[[#This Row],[Market
Price]]</f>
        <v>1.4383043149129445E-2</v>
      </c>
      <c r="N66" s="16">
        <v>0.02</v>
      </c>
      <c r="O66" s="16">
        <v>1.7999999999999999E-2</v>
      </c>
      <c r="P66" s="16">
        <v>0.02</v>
      </c>
      <c r="Q66" s="16">
        <v>0.03</v>
      </c>
      <c r="R66" s="10">
        <f>Table22[[#This Row],[FwdDiv]]/Table22[[#This Row],[DYT]]</f>
        <v>113.99999999999999</v>
      </c>
      <c r="S66" s="10">
        <f>Table22[[#This Row],[FwdDiv]]/Table22[[#This Row],[DVT]]</f>
        <v>76</v>
      </c>
      <c r="T66" s="11">
        <v>148</v>
      </c>
      <c r="U66" t="str">
        <f>IF(Table22[[#This Row],[Market
Price]] &lt; Table22[[#This Row],[DVPrice]], "ALERT", IF(Table22[[#This Row],[Market
Price]] &lt; Table22[[#This Row],[DYPrice]], "WATCH", "HOLD"))</f>
        <v>HOLD</v>
      </c>
      <c r="V66" s="13" t="s">
        <v>27</v>
      </c>
      <c r="W66" s="14"/>
    </row>
    <row r="67" spans="1:23" x14ac:dyDescent="0.25">
      <c r="A67" t="e" vm="66">
        <v>#VALUE!</v>
      </c>
      <c r="B67" s="1" t="str" cm="1">
        <f t="array" ref="B67">_FV(Table22[[#This Row],[DataField]],"Ticker symbol",TRUE)</f>
        <v>HD</v>
      </c>
      <c r="C67" s="1" t="s">
        <v>20</v>
      </c>
      <c r="D67" s="3">
        <v>45017</v>
      </c>
      <c r="E67" s="1" t="s">
        <v>29</v>
      </c>
      <c r="F67" s="1" t="s">
        <v>21</v>
      </c>
      <c r="G67" s="1" t="s">
        <v>39</v>
      </c>
      <c r="H67" s="2" cm="1">
        <f t="array" ref="H67">_FV(Table22[[#This Row],[DataField]],"Price",TRUE)</f>
        <v>321.10000000000002</v>
      </c>
      <c r="I67" s="2" cm="1">
        <f t="array" ref="I67">_FV(Table22[[#This Row],[DataField]],"52 week low",TRUE)</f>
        <v>265.61</v>
      </c>
      <c r="J67" s="2" cm="1">
        <f t="array" ref="J67">_FV(Table22[[#This Row],[DataField]],"52 week high",TRUE)</f>
        <v>347.25</v>
      </c>
      <c r="K67" s="15" t="s">
        <v>30</v>
      </c>
      <c r="L67" s="2">
        <v>8.36</v>
      </c>
      <c r="M67" s="16">
        <f>Table22[[#This Row],[FwdDiv]]/Table22[[#This Row],[Market
Price]]</f>
        <v>2.6035502958579877E-2</v>
      </c>
      <c r="N67" s="16">
        <v>0.185</v>
      </c>
      <c r="O67" s="16">
        <v>0.1</v>
      </c>
      <c r="P67" s="16">
        <v>2.4E-2</v>
      </c>
      <c r="Q67" s="16">
        <v>2.8000000000000001E-2</v>
      </c>
      <c r="R67" s="10">
        <f>Table22[[#This Row],[FwdDiv]]/Table22[[#This Row],[DYT]]</f>
        <v>348.33333333333331</v>
      </c>
      <c r="S67" s="10">
        <f>Table22[[#This Row],[FwdDiv]]/Table22[[#This Row],[DVT]]</f>
        <v>298.57142857142856</v>
      </c>
      <c r="T67" s="4">
        <v>267</v>
      </c>
      <c r="U67" t="str">
        <f>IF(Table22[[#This Row],[Market
Price]] &lt; Table22[[#This Row],[DVPrice]], "ALERT", IF(Table22[[#This Row],[Market
Price]] &lt; Table22[[#This Row],[DYPrice]], "WATCH", "HOLD"))</f>
        <v>WATCH</v>
      </c>
      <c r="V67" s="13" t="s">
        <v>21</v>
      </c>
      <c r="W67" s="14"/>
    </row>
    <row r="68" spans="1:23" x14ac:dyDescent="0.25">
      <c r="A68" t="e" vm="67">
        <v>#VALUE!</v>
      </c>
      <c r="B68" s="1" t="str" cm="1">
        <f t="array" ref="B68">_FV(Table22[[#This Row],[DataField]],"Ticker symbol",TRUE)</f>
        <v>LOW</v>
      </c>
      <c r="C68" s="1" t="s">
        <v>20</v>
      </c>
      <c r="D68" s="3">
        <v>45030</v>
      </c>
      <c r="E68" s="1" t="s">
        <v>29</v>
      </c>
      <c r="F68" s="1" t="s">
        <v>21</v>
      </c>
      <c r="G68" s="1" t="s">
        <v>39</v>
      </c>
      <c r="H68" s="2" cm="1">
        <f t="array" ref="H68">_FV(Table22[[#This Row],[DataField]],"Price",TRUE)</f>
        <v>233.59</v>
      </c>
      <c r="I68" s="2" cm="1">
        <f t="array" ref="I68">_FV(Table22[[#This Row],[DataField]],"52 week low",TRUE)</f>
        <v>176.5</v>
      </c>
      <c r="J68" s="2" cm="1">
        <f t="array" ref="J68">_FV(Table22[[#This Row],[DataField]],"52 week high",TRUE)</f>
        <v>235.07</v>
      </c>
      <c r="K68" s="15" t="s">
        <v>32</v>
      </c>
      <c r="L68" s="2">
        <v>4.2</v>
      </c>
      <c r="M68" s="16">
        <f>Table22[[#This Row],[FwdDiv]]/Table22[[#This Row],[Market
Price]]</f>
        <v>1.7980221756068324E-2</v>
      </c>
      <c r="N68" s="16">
        <v>0.2</v>
      </c>
      <c r="O68" s="16">
        <v>0.32</v>
      </c>
      <c r="P68" s="16">
        <v>1.7999999999999999E-2</v>
      </c>
      <c r="Q68" s="16">
        <v>0.02</v>
      </c>
      <c r="R68" s="10">
        <f>Table22[[#This Row],[FwdDiv]]/Table22[[#This Row],[DYT]]</f>
        <v>233.33333333333337</v>
      </c>
      <c r="S68" s="10">
        <f>Table22[[#This Row],[FwdDiv]]/Table22[[#This Row],[DVT]]</f>
        <v>210</v>
      </c>
      <c r="T68" s="11">
        <v>218</v>
      </c>
      <c r="U68" t="str">
        <f>IF(Table22[[#This Row],[Market
Price]] &lt; Table22[[#This Row],[DVPrice]], "ALERT", IF(Table22[[#This Row],[Market
Price]] &lt; Table22[[#This Row],[DYPrice]], "WATCH", "HOLD"))</f>
        <v>HOLD</v>
      </c>
      <c r="V68" s="13" t="s">
        <v>21</v>
      </c>
      <c r="W68" s="14">
        <v>0.2</v>
      </c>
    </row>
    <row r="69" spans="1:23" x14ac:dyDescent="0.25">
      <c r="A69" t="e" vm="68">
        <v>#VALUE!</v>
      </c>
      <c r="B69" s="1" t="str" cm="1">
        <f t="array" ref="B69">_FV(Table22[[#This Row],[DataField]],"Ticker symbol",TRUE)</f>
        <v>O</v>
      </c>
      <c r="C69" s="1" t="s">
        <v>12</v>
      </c>
      <c r="D69" s="3">
        <v>45189</v>
      </c>
      <c r="E69" s="1" t="s">
        <v>63</v>
      </c>
      <c r="F69" s="1" t="s">
        <v>21</v>
      </c>
      <c r="G69" s="1" t="s">
        <v>31</v>
      </c>
      <c r="H69" s="2" cm="1">
        <f t="array" ref="H69">_FV(Table22[[#This Row],[DataField]],"Price",TRUE)</f>
        <v>62.86</v>
      </c>
      <c r="I69" s="2" cm="1">
        <f t="array" ref="I69">_FV(Table22[[#This Row],[DataField]],"52 week low",TRUE)</f>
        <v>55.5</v>
      </c>
      <c r="J69" s="2" cm="1">
        <f t="array" ref="J69">_FV(Table22[[#This Row],[DataField]],"52 week high",TRUE)</f>
        <v>75.11</v>
      </c>
      <c r="K69" s="15" t="s">
        <v>25</v>
      </c>
      <c r="L69" s="2">
        <v>3</v>
      </c>
      <c r="M69" s="16">
        <f>Table22[[#This Row],[FwdDiv]]/Table22[[#This Row],[Market
Price]]</f>
        <v>4.7725103404390713E-2</v>
      </c>
      <c r="N69" s="16">
        <v>5.3999999999999999E-2</v>
      </c>
      <c r="O69" s="16">
        <v>4.3999999999999997E-2</v>
      </c>
      <c r="P69" s="16">
        <v>4.4999999999999998E-2</v>
      </c>
      <c r="Q69" s="16">
        <v>5.5E-2</v>
      </c>
      <c r="R69" s="10">
        <f>Table22[[#This Row],[FwdDiv]]/Table22[[#This Row],[DYT]]</f>
        <v>66.666666666666671</v>
      </c>
      <c r="S69" s="10">
        <f>Table22[[#This Row],[FwdDiv]]/Table22[[#This Row],[DVT]]</f>
        <v>54.545454545454547</v>
      </c>
      <c r="T69" s="11">
        <v>76</v>
      </c>
      <c r="U69" t="str">
        <f>IF(Table22[[#This Row],[Market
Price]] &lt; Table22[[#This Row],[DVPrice]], "ALERT", IF(Table22[[#This Row],[Market
Price]] &lt; Table22[[#This Row],[DYPrice]], "WATCH", "HOLD"))</f>
        <v>WATCH</v>
      </c>
      <c r="V69" s="13" t="s">
        <v>27</v>
      </c>
      <c r="W69" s="14"/>
    </row>
    <row r="70" spans="1:23" x14ac:dyDescent="0.25">
      <c r="A70" t="e" vm="69">
        <v>#VALUE!</v>
      </c>
      <c r="B70" s="1" t="str" cm="1">
        <f t="array" ref="B70">_FV(Table22[[#This Row],[DataField]],"Ticker symbol",TRUE)</f>
        <v>SPG</v>
      </c>
      <c r="C70" s="1" t="s">
        <v>12</v>
      </c>
      <c r="D70" s="3">
        <v>45067</v>
      </c>
      <c r="E70" s="1" t="s">
        <v>63</v>
      </c>
      <c r="F70" s="1" t="s">
        <v>21</v>
      </c>
      <c r="G70" s="1" t="s">
        <v>31</v>
      </c>
      <c r="H70" s="2" cm="1">
        <f t="array" ref="H70">_FV(Table22[[#This Row],[DataField]],"Price",TRUE)</f>
        <v>124.2</v>
      </c>
      <c r="I70" s="2" cm="1">
        <f t="array" ref="I70">_FV(Table22[[#This Row],[DataField]],"52 week low",TRUE)</f>
        <v>86.02</v>
      </c>
      <c r="J70" s="2" cm="1">
        <f t="array" ref="J70">_FV(Table22[[#This Row],[DataField]],"52 week high",TRUE)</f>
        <v>133.08000000000001</v>
      </c>
      <c r="K70" s="15" t="s">
        <v>35</v>
      </c>
      <c r="L70" s="2">
        <v>7.4</v>
      </c>
      <c r="M70" s="16">
        <f>Table22[[#This Row],[FwdDiv]]/Table22[[#This Row],[Market
Price]]</f>
        <v>5.9581320450885669E-2</v>
      </c>
      <c r="N70" s="16">
        <v>7.0000000000000007E-2</v>
      </c>
      <c r="O70" s="16">
        <v>7.0000000000000007E-2</v>
      </c>
      <c r="P70" s="16">
        <v>5.5E-2</v>
      </c>
      <c r="Q70" s="16">
        <v>7.0000000000000007E-2</v>
      </c>
      <c r="R70" s="10">
        <f>Table22[[#This Row],[FwdDiv]]/Table22[[#This Row],[DYT]]</f>
        <v>134.54545454545456</v>
      </c>
      <c r="S70" s="10">
        <f>Table22[[#This Row],[FwdDiv]]/Table22[[#This Row],[DVT]]</f>
        <v>105.71428571428571</v>
      </c>
      <c r="T70" s="11">
        <v>150</v>
      </c>
      <c r="U70" t="str">
        <f>IF(Table22[[#This Row],[Market
Price]] &lt; Table22[[#This Row],[DVPrice]], "ALERT", IF(Table22[[#This Row],[Market
Price]] &lt; Table22[[#This Row],[DYPrice]], "WATCH", "HOLD"))</f>
        <v>WATCH</v>
      </c>
      <c r="V70" s="13" t="s">
        <v>21</v>
      </c>
      <c r="W70" s="14">
        <v>7.0000000000000007E-2</v>
      </c>
    </row>
    <row r="71" spans="1:23" x14ac:dyDescent="0.25">
      <c r="A71" t="e" vm="70">
        <v>#VALUE!</v>
      </c>
      <c r="B71" s="1" t="str" cm="1">
        <f t="array" ref="B71">_FV(Table22[[#This Row],[DataField]],"Ticker symbol",TRUE)</f>
        <v>TSCO</v>
      </c>
      <c r="C71" s="1" t="s">
        <v>20</v>
      </c>
      <c r="D71" s="3">
        <v>45125</v>
      </c>
      <c r="E71" s="1" t="s">
        <v>64</v>
      </c>
      <c r="F71" s="1" t="s">
        <v>21</v>
      </c>
      <c r="G71" s="1" t="s">
        <v>31</v>
      </c>
      <c r="H71" s="2" cm="1">
        <f t="array" ref="H71">_FV(Table22[[#This Row],[DataField]],"Price",TRUE)</f>
        <v>215.59</v>
      </c>
      <c r="I71" s="2" cm="1">
        <f t="array" ref="I71">_FV(Table22[[#This Row],[DataField]],"52 week low",TRUE)</f>
        <v>181.4</v>
      </c>
      <c r="J71" s="2" cm="1">
        <f t="array" ref="J71">_FV(Table22[[#This Row],[DataField]],"52 week high",TRUE)</f>
        <v>251.17</v>
      </c>
      <c r="K71" s="15" t="s">
        <v>34</v>
      </c>
      <c r="L71" s="2">
        <v>4.12</v>
      </c>
      <c r="M71" s="16">
        <f>Table22[[#This Row],[FwdDiv]]/Table22[[#This Row],[Market
Price]]</f>
        <v>1.9110348346398257E-2</v>
      </c>
      <c r="N71" s="16">
        <v>0.25</v>
      </c>
      <c r="O71" s="16">
        <v>0.12</v>
      </c>
      <c r="P71" s="16">
        <v>1.2999999999999999E-2</v>
      </c>
      <c r="Q71" s="16">
        <v>2.5000000000000001E-2</v>
      </c>
      <c r="R71" s="10">
        <f>Table22[[#This Row],[FwdDiv]]/Table22[[#This Row],[DYT]]</f>
        <v>316.92307692307696</v>
      </c>
      <c r="S71" s="10">
        <f>Table22[[#This Row],[FwdDiv]]/Table22[[#This Row],[DVT]]</f>
        <v>164.79999999999998</v>
      </c>
      <c r="T71" s="11">
        <v>214</v>
      </c>
      <c r="U71" t="str">
        <f>IF(Table22[[#This Row],[Market
Price]] &lt; Table22[[#This Row],[DVPrice]], "ALERT", IF(Table22[[#This Row],[Market
Price]] &lt; Table22[[#This Row],[DYPrice]], "WATCH", "HOLD"))</f>
        <v>WATCH</v>
      </c>
      <c r="V71" s="13" t="s">
        <v>27</v>
      </c>
      <c r="W71" s="14"/>
    </row>
    <row r="72" spans="1:23" x14ac:dyDescent="0.25">
      <c r="A72" t="e" vm="71">
        <v>#VALUE!</v>
      </c>
      <c r="B72" s="1" t="str" cm="1">
        <f t="array" ref="B72">_FV(Table22[[#This Row],[DataField]],"Ticker symbol",TRUE)</f>
        <v>BBY</v>
      </c>
      <c r="C72" s="1" t="s">
        <v>20</v>
      </c>
      <c r="D72" s="3">
        <v>45122</v>
      </c>
      <c r="E72" s="1" t="s">
        <v>65</v>
      </c>
      <c r="F72" s="1" t="s">
        <v>21</v>
      </c>
      <c r="G72" s="1" t="s">
        <v>39</v>
      </c>
      <c r="H72" s="2" cm="1">
        <f t="array" ref="H72">_FV(Table22[[#This Row],[DataField]],"Price",TRUE)</f>
        <v>83.25</v>
      </c>
      <c r="I72" s="2" cm="1">
        <f t="array" ref="I72">_FV(Table22[[#This Row],[DataField]],"52 week low",TRUE)</f>
        <v>60.784999999999997</v>
      </c>
      <c r="J72" s="2" cm="1">
        <f t="array" ref="J72">_FV(Table22[[#This Row],[DataField]],"52 week high",TRUE)</f>
        <v>93.3215</v>
      </c>
      <c r="K72" s="15" t="s">
        <v>30</v>
      </c>
      <c r="L72" s="2">
        <v>3.68</v>
      </c>
      <c r="M72" s="16">
        <f>Table22[[#This Row],[FwdDiv]]/Table22[[#This Row],[Market
Price]]</f>
        <v>4.4204204204204206E-2</v>
      </c>
      <c r="N72" s="16">
        <v>0.193</v>
      </c>
      <c r="O72" s="16">
        <v>4.5999999999999999E-2</v>
      </c>
      <c r="P72" s="16">
        <v>0.03</v>
      </c>
      <c r="Q72" s="16">
        <v>0.04</v>
      </c>
      <c r="R72" s="10">
        <f>Table22[[#This Row],[FwdDiv]]/Table22[[#This Row],[DYT]]</f>
        <v>122.66666666666667</v>
      </c>
      <c r="S72" s="10">
        <f>Table22[[#This Row],[FwdDiv]]/Table22[[#This Row],[DVT]]</f>
        <v>92</v>
      </c>
      <c r="T72" s="11">
        <v>100</v>
      </c>
      <c r="U72" t="str">
        <f>IF(Table22[[#This Row],[Market
Price]] &lt; Table22[[#This Row],[DVPrice]], "ALERT", IF(Table22[[#This Row],[Market
Price]] &lt; Table22[[#This Row],[DYPrice]], "WATCH", "HOLD"))</f>
        <v>ALERT</v>
      </c>
      <c r="V72" s="13" t="s">
        <v>27</v>
      </c>
      <c r="W72" s="14"/>
    </row>
    <row r="73" spans="1:23" x14ac:dyDescent="0.25">
      <c r="A73" t="e" vm="72">
        <v>#VALUE!</v>
      </c>
      <c r="B73" s="1" t="str" cm="1">
        <f t="array" ref="B73">_FV(Table22[[#This Row],[DataField]],"Ticker symbol",TRUE)</f>
        <v>FAST</v>
      </c>
      <c r="C73" s="1" t="s">
        <v>20</v>
      </c>
      <c r="D73" s="3">
        <v>45126</v>
      </c>
      <c r="E73" s="1" t="s">
        <v>67</v>
      </c>
      <c r="F73" s="1" t="s">
        <v>21</v>
      </c>
      <c r="G73" s="1" t="s">
        <v>31</v>
      </c>
      <c r="H73" s="2" cm="1">
        <f t="array" ref="H73">_FV(Table22[[#This Row],[DataField]],"Price",TRUE)</f>
        <v>58.12</v>
      </c>
      <c r="I73" s="2" cm="1">
        <f t="array" ref="I73">_FV(Table22[[#This Row],[DataField]],"52 week low",TRUE)</f>
        <v>43.73</v>
      </c>
      <c r="J73" s="2" cm="1">
        <f t="array" ref="J73">_FV(Table22[[#This Row],[DataField]],"52 week high",TRUE)</f>
        <v>59.43</v>
      </c>
      <c r="K73" s="15" t="s">
        <v>34</v>
      </c>
      <c r="L73" s="2">
        <v>1.4</v>
      </c>
      <c r="M73" s="16">
        <f>Table22[[#This Row],[FwdDiv]]/Table22[[#This Row],[Market
Price]]</f>
        <v>2.4088093599449415E-2</v>
      </c>
      <c r="N73" s="16">
        <v>0.13500000000000001</v>
      </c>
      <c r="O73" s="16">
        <v>0.129</v>
      </c>
      <c r="P73" s="16">
        <v>2.4E-2</v>
      </c>
      <c r="Q73" s="16">
        <v>2.7E-2</v>
      </c>
      <c r="R73" s="10">
        <f>Table22[[#This Row],[FwdDiv]]/Table22[[#This Row],[DYT]]</f>
        <v>58.333333333333329</v>
      </c>
      <c r="S73" s="10">
        <f>Table22[[#This Row],[FwdDiv]]/Table22[[#This Row],[DVT]]</f>
        <v>51.851851851851848</v>
      </c>
      <c r="T73" s="11">
        <v>48</v>
      </c>
      <c r="U73" t="str">
        <f>IF(Table22[[#This Row],[Market
Price]] &lt; Table22[[#This Row],[DVPrice]], "ALERT", IF(Table22[[#This Row],[Market
Price]] &lt; Table22[[#This Row],[DYPrice]], "WATCH", "HOLD"))</f>
        <v>WATCH</v>
      </c>
      <c r="V73" s="13" t="s">
        <v>27</v>
      </c>
      <c r="W73" s="14"/>
    </row>
    <row r="74" spans="1:23" x14ac:dyDescent="0.25">
      <c r="A74" t="e" vm="73">
        <v>#VALUE!</v>
      </c>
      <c r="B74" s="1" t="str" cm="1">
        <f t="array" ref="B74">_FV(Table22[[#This Row],[DataField]],"Ticker symbol",TRUE)</f>
        <v>AVGO</v>
      </c>
      <c r="C74" s="1" t="s">
        <v>20</v>
      </c>
      <c r="D74" s="3">
        <v>45122</v>
      </c>
      <c r="E74" s="1" t="s">
        <v>41</v>
      </c>
      <c r="F74" s="1" t="s">
        <v>21</v>
      </c>
      <c r="G74" s="1" t="s">
        <v>33</v>
      </c>
      <c r="H74" s="2" cm="1">
        <f t="array" ref="H74">_FV(Table22[[#This Row],[DataField]],"Price",TRUE)</f>
        <v>905.56</v>
      </c>
      <c r="I74" s="2" cm="1">
        <f t="array" ref="I74">_FV(Table22[[#This Row],[DataField]],"52 week low",TRUE)</f>
        <v>415.06819999999999</v>
      </c>
      <c r="J74" s="2" cm="1">
        <f t="array" ref="J74">_FV(Table22[[#This Row],[DataField]],"52 week high",TRUE)</f>
        <v>921.7799</v>
      </c>
      <c r="K74" s="15" t="s">
        <v>31</v>
      </c>
      <c r="L74" s="2">
        <v>18.399999999999999</v>
      </c>
      <c r="M74" s="16">
        <f>Table22[[#This Row],[FwdDiv]]/Table22[[#This Row],[Market
Price]]</f>
        <v>2.0318918680153716E-2</v>
      </c>
      <c r="N74" s="16">
        <v>0.42699999999999999</v>
      </c>
      <c r="O74" s="16">
        <v>0.122</v>
      </c>
      <c r="P74" s="16">
        <v>2.5999999999999999E-2</v>
      </c>
      <c r="Q74" s="16">
        <v>0.03</v>
      </c>
      <c r="R74" s="10">
        <f>Table22[[#This Row],[FwdDiv]]/Table22[[#This Row],[DYT]]</f>
        <v>707.69230769230762</v>
      </c>
      <c r="S74" s="10">
        <f>Table22[[#This Row],[FwdDiv]]/Table22[[#This Row],[DVT]]</f>
        <v>613.33333333333326</v>
      </c>
      <c r="T74" s="11">
        <v>790</v>
      </c>
      <c r="U74" t="str">
        <f>IF(Table22[[#This Row],[Market
Price]] &lt; Table22[[#This Row],[DVPrice]], "ALERT", IF(Table22[[#This Row],[Market
Price]] &lt; Table22[[#This Row],[DYPrice]], "WATCH", "HOLD"))</f>
        <v>HOLD</v>
      </c>
      <c r="V74" s="13" t="s">
        <v>27</v>
      </c>
      <c r="W74" s="14"/>
    </row>
    <row r="75" spans="1:23" x14ac:dyDescent="0.25">
      <c r="A75" t="e" vm="74">
        <v>#VALUE!</v>
      </c>
      <c r="B75" s="1" t="str" cm="1">
        <f t="array" ref="B75">_FV(Table22[[#This Row],[DataField]],"Ticker symbol",TRUE)</f>
        <v>INTC</v>
      </c>
      <c r="C75" s="1" t="s">
        <v>12</v>
      </c>
      <c r="D75" s="3">
        <v>45126</v>
      </c>
      <c r="E75" s="1" t="s">
        <v>41</v>
      </c>
      <c r="F75" s="1" t="s">
        <v>21</v>
      </c>
      <c r="G75" s="1" t="s">
        <v>31</v>
      </c>
      <c r="H75" s="2" cm="1">
        <f t="array" ref="H75">_FV(Table22[[#This Row],[DataField]],"Price",TRUE)</f>
        <v>33.659999999999997</v>
      </c>
      <c r="I75" s="2" cm="1">
        <f t="array" ref="I75">_FV(Table22[[#This Row],[DataField]],"52 week low",TRUE)</f>
        <v>24.59</v>
      </c>
      <c r="J75" s="2" cm="1">
        <f t="array" ref="J75">_FV(Table22[[#This Row],[DataField]],"52 week high",TRUE)</f>
        <v>40.645000000000003</v>
      </c>
      <c r="K75" s="15" t="s">
        <v>25</v>
      </c>
      <c r="L75" s="2">
        <v>0.5</v>
      </c>
      <c r="M75" s="16">
        <f>Table22[[#This Row],[FwdDiv]]/Table22[[#This Row],[Market
Price]]</f>
        <v>1.4854426619132503E-2</v>
      </c>
      <c r="N75" s="16">
        <v>5.3999999999999999E-2</v>
      </c>
      <c r="O75" s="16">
        <v>-0.65</v>
      </c>
      <c r="P75" s="16">
        <v>3.1E-2</v>
      </c>
      <c r="Q75" s="16">
        <v>0.05</v>
      </c>
      <c r="R75" s="10">
        <f>Table22[[#This Row],[FwdDiv]]/Table22[[#This Row],[DYT]]</f>
        <v>16.129032258064516</v>
      </c>
      <c r="S75" s="10">
        <f>Table22[[#This Row],[FwdDiv]]/Table22[[#This Row],[DVT]]</f>
        <v>10</v>
      </c>
      <c r="T75" s="11">
        <v>35</v>
      </c>
      <c r="U75" t="str">
        <f>IF(Table22[[#This Row],[Market
Price]] &lt; Table22[[#This Row],[DVPrice]], "ALERT", IF(Table22[[#This Row],[Market
Price]] &lt; Table22[[#This Row],[DYPrice]], "WATCH", "HOLD"))</f>
        <v>HOLD</v>
      </c>
      <c r="V75" s="13" t="s">
        <v>27</v>
      </c>
      <c r="W75" s="14"/>
    </row>
    <row r="76" spans="1:23" x14ac:dyDescent="0.25">
      <c r="A76" t="e" vm="75">
        <v>#VALUE!</v>
      </c>
      <c r="B76" s="1" t="str" cm="1">
        <f t="array" ref="B76">_FV(Table22[[#This Row],[DataField]],"Ticker symbol",TRUE)</f>
        <v>QCOM</v>
      </c>
      <c r="C76" s="1" t="s">
        <v>20</v>
      </c>
      <c r="D76" s="3">
        <v>45128</v>
      </c>
      <c r="E76" s="1" t="s">
        <v>41</v>
      </c>
      <c r="F76" s="1" t="s">
        <v>21</v>
      </c>
      <c r="G76" s="1" t="s">
        <v>40</v>
      </c>
      <c r="H76" s="2" cm="1">
        <f t="array" ref="H76">_FV(Table22[[#This Row],[DataField]],"Price",TRUE)</f>
        <v>121.7</v>
      </c>
      <c r="I76" s="2" cm="1">
        <f t="array" ref="I76">_FV(Table22[[#This Row],[DataField]],"52 week low",TRUE)</f>
        <v>101.47</v>
      </c>
      <c r="J76" s="2" cm="1">
        <f t="array" ref="J76">_FV(Table22[[#This Row],[DataField]],"52 week high",TRUE)</f>
        <v>156.66</v>
      </c>
      <c r="K76" s="15" t="s">
        <v>37</v>
      </c>
      <c r="L76" s="2">
        <v>3.2</v>
      </c>
      <c r="M76" s="16">
        <f>Table22[[#This Row],[FwdDiv]]/Table22[[#This Row],[Market
Price]]</f>
        <v>2.6294165981922763E-2</v>
      </c>
      <c r="N76" s="16">
        <v>0.122</v>
      </c>
      <c r="O76" s="16">
        <v>7.4999999999999997E-2</v>
      </c>
      <c r="P76" s="16">
        <v>2.5999999999999999E-2</v>
      </c>
      <c r="Q76" s="16">
        <v>0.03</v>
      </c>
      <c r="R76" s="10">
        <f>Table22[[#This Row],[FwdDiv]]/Table22[[#This Row],[DYT]]</f>
        <v>123.07692307692309</v>
      </c>
      <c r="S76" s="10">
        <f>Table22[[#This Row],[FwdDiv]]/Table22[[#This Row],[DVT]]</f>
        <v>106.66666666666667</v>
      </c>
      <c r="T76" s="11">
        <v>140</v>
      </c>
      <c r="U76" t="str">
        <f>IF(Table22[[#This Row],[Market
Price]] &lt; Table22[[#This Row],[DVPrice]], "ALERT", IF(Table22[[#This Row],[Market
Price]] &lt; Table22[[#This Row],[DYPrice]], "WATCH", "HOLD"))</f>
        <v>WATCH</v>
      </c>
      <c r="V76" s="13" t="s">
        <v>27</v>
      </c>
      <c r="W76" s="14"/>
    </row>
    <row r="77" spans="1:23" x14ac:dyDescent="0.25">
      <c r="A77" t="e" vm="76">
        <v>#VALUE!</v>
      </c>
      <c r="B77" s="1" t="str" cm="1">
        <f t="array" ref="B77">_FV(Table22[[#This Row],[DataField]],"Ticker symbol",TRUE)</f>
        <v>TXN</v>
      </c>
      <c r="C77" s="1" t="s">
        <v>20</v>
      </c>
      <c r="D77" s="3">
        <v>45017</v>
      </c>
      <c r="E77" s="1" t="s">
        <v>22</v>
      </c>
      <c r="F77" s="1" t="s">
        <v>21</v>
      </c>
      <c r="G77" s="1" t="s">
        <v>31</v>
      </c>
      <c r="H77" s="2" cm="1">
        <f t="array" ref="H77">_FV(Table22[[#This Row],[DataField]],"Price",TRUE)</f>
        <v>184.22</v>
      </c>
      <c r="I77" s="2" cm="1">
        <f t="array" ref="I77">_FV(Table22[[#This Row],[DataField]],"52 week low",TRUE)</f>
        <v>145.97</v>
      </c>
      <c r="J77" s="2" cm="1">
        <f t="array" ref="J77">_FV(Table22[[#This Row],[DataField]],"52 week high",TRUE)</f>
        <v>186.3</v>
      </c>
      <c r="K77" s="15" t="s">
        <v>31</v>
      </c>
      <c r="L77" s="2">
        <v>4.96</v>
      </c>
      <c r="M77" s="16">
        <f>Table22[[#This Row],[FwdDiv]]/Table22[[#This Row],[Market
Price]]</f>
        <v>2.6924329605905982E-2</v>
      </c>
      <c r="N77" s="16">
        <v>0.21</v>
      </c>
      <c r="O77" s="16">
        <v>0.115</v>
      </c>
      <c r="P77" s="16">
        <v>2.5999999999999999E-2</v>
      </c>
      <c r="Q77" s="16">
        <v>0.03</v>
      </c>
      <c r="R77" s="10">
        <f>Table22[[#This Row],[FwdDiv]]/Table22[[#This Row],[DYT]]</f>
        <v>190.76923076923077</v>
      </c>
      <c r="S77" s="2">
        <f>Table22[[#This Row],[FwdDiv]]/Table22[[#This Row],[DVT]]</f>
        <v>165.33333333333334</v>
      </c>
      <c r="T77" s="4">
        <v>168</v>
      </c>
      <c r="U77" t="str">
        <f>IF(Table22[[#This Row],[Market
Price]] &lt; Table22[[#This Row],[DVPrice]], "ALERT", IF(Table22[[#This Row],[Market
Price]] &lt; Table22[[#This Row],[DYPrice]], "WATCH", "HOLD"))</f>
        <v>WATCH</v>
      </c>
      <c r="V77" s="13" t="s">
        <v>21</v>
      </c>
      <c r="W77" s="14">
        <v>0.13</v>
      </c>
    </row>
    <row r="78" spans="1:23" x14ac:dyDescent="0.25">
      <c r="A78" t="e" vm="77">
        <v>#VALUE!</v>
      </c>
      <c r="B78" s="1" t="str" cm="1">
        <f t="array" ref="B78">_FV(Table22[[#This Row],[DataField]],"Ticker symbol",TRUE)</f>
        <v>LRCX</v>
      </c>
      <c r="C78" s="1" t="s">
        <v>20</v>
      </c>
      <c r="D78" s="3">
        <v>45123</v>
      </c>
      <c r="E78" s="1" t="s">
        <v>51</v>
      </c>
      <c r="F78" s="1" t="s">
        <v>21</v>
      </c>
      <c r="G78" s="1" t="s">
        <v>35</v>
      </c>
      <c r="H78" s="2" cm="1">
        <f t="array" ref="H78">_FV(Table22[[#This Row],[DataField]],"Price",TRUE)</f>
        <v>619.08500000000004</v>
      </c>
      <c r="I78" s="2" cm="1">
        <f t="array" ref="I78">_FV(Table22[[#This Row],[DataField]],"52 week low",TRUE)</f>
        <v>299.59199999999998</v>
      </c>
      <c r="J78" s="2" cm="1">
        <f t="array" ref="J78">_FV(Table22[[#This Row],[DataField]],"52 week high",TRUE)</f>
        <v>663.83249999999998</v>
      </c>
      <c r="K78" s="15" t="s">
        <v>40</v>
      </c>
      <c r="L78" s="2">
        <v>6.9</v>
      </c>
      <c r="M78" s="16">
        <f>Table22[[#This Row],[FwdDiv]]/Table22[[#This Row],[Market
Price]]</f>
        <v>1.1145480830580616E-2</v>
      </c>
      <c r="N78" s="16">
        <v>0.31900000000000001</v>
      </c>
      <c r="O78" s="16">
        <v>0.15</v>
      </c>
      <c r="P78" s="16">
        <v>1.5299999999999999E-2</v>
      </c>
      <c r="Q78" s="16">
        <v>0.02</v>
      </c>
      <c r="R78" s="10">
        <f>Table22[[#This Row],[FwdDiv]]/Table22[[#This Row],[DYT]]</f>
        <v>450.98039215686276</v>
      </c>
      <c r="S78" s="10">
        <f>Table22[[#This Row],[FwdDiv]]/Table22[[#This Row],[DVT]]</f>
        <v>345</v>
      </c>
      <c r="T78" s="11">
        <v>620</v>
      </c>
      <c r="U78" t="str">
        <f>IF(Table22[[#This Row],[Market
Price]] &lt; Table22[[#This Row],[DVPrice]], "ALERT", IF(Table22[[#This Row],[Market
Price]] &lt; Table22[[#This Row],[DYPrice]], "WATCH", "HOLD"))</f>
        <v>HOLD</v>
      </c>
      <c r="V78" s="13" t="s">
        <v>27</v>
      </c>
      <c r="W78" s="14"/>
    </row>
    <row r="79" spans="1:23" x14ac:dyDescent="0.25">
      <c r="A79" t="e" vm="78">
        <v>#VALUE!</v>
      </c>
      <c r="B79" s="1" t="str" cm="1">
        <f t="array" ref="B79">_FV(Table22[[#This Row],[DataField]],"Ticker symbol",TRUE)</f>
        <v>INTU</v>
      </c>
      <c r="C79" s="1" t="s">
        <v>20</v>
      </c>
      <c r="D79" s="3">
        <v>45127</v>
      </c>
      <c r="E79" s="1" t="s">
        <v>81</v>
      </c>
      <c r="F79" s="1" t="s">
        <v>21</v>
      </c>
      <c r="G79" s="1" t="s">
        <v>32</v>
      </c>
      <c r="H79" s="2" cm="1">
        <f t="array" ref="H79">_FV(Table22[[#This Row],[DataField]],"Price",TRUE)</f>
        <v>494.81</v>
      </c>
      <c r="I79" s="2" cm="1">
        <f t="array" ref="I79">_FV(Table22[[#This Row],[DataField]],"52 week low",TRUE)</f>
        <v>352.63</v>
      </c>
      <c r="J79" s="2" cm="1">
        <f t="array" ref="J79">_FV(Table22[[#This Row],[DataField]],"52 week high",TRUE)</f>
        <v>508.09</v>
      </c>
      <c r="K79" s="15" t="s">
        <v>33</v>
      </c>
      <c r="L79" s="2">
        <v>3.12</v>
      </c>
      <c r="M79" s="16">
        <f>Table22[[#This Row],[FwdDiv]]/Table22[[#This Row],[Market
Price]]</f>
        <v>6.3054505769891472E-3</v>
      </c>
      <c r="N79" s="16">
        <v>0.14399999999999999</v>
      </c>
      <c r="O79" s="16">
        <v>0.14699999999999999</v>
      </c>
      <c r="P79" s="16">
        <v>0.01</v>
      </c>
      <c r="Q79" s="16">
        <v>1.4999999999999999E-2</v>
      </c>
      <c r="R79" s="10">
        <f>Table22[[#This Row],[FwdDiv]]/Table22[[#This Row],[DYT]]</f>
        <v>312</v>
      </c>
      <c r="S79" s="10">
        <f>Table22[[#This Row],[FwdDiv]]/Table22[[#This Row],[DVT]]</f>
        <v>208.00000000000003</v>
      </c>
      <c r="T79" s="11">
        <v>503</v>
      </c>
      <c r="U79" t="str">
        <f>IF(Table22[[#This Row],[Market
Price]] &lt; Table22[[#This Row],[DVPrice]], "ALERT", IF(Table22[[#This Row],[Market
Price]] &lt; Table22[[#This Row],[DYPrice]], "WATCH", "HOLD"))</f>
        <v>HOLD</v>
      </c>
      <c r="V79" s="13" t="s">
        <v>27</v>
      </c>
      <c r="W79" s="14"/>
    </row>
    <row r="80" spans="1:23" x14ac:dyDescent="0.25">
      <c r="A80" t="e" vm="79">
        <v>#VALUE!</v>
      </c>
      <c r="B80" s="1" t="str" cm="1">
        <f t="array" ref="B80">_FV(Table22[[#This Row],[DataField]],"Ticker symbol",TRUE)</f>
        <v>MAN</v>
      </c>
      <c r="C80" s="1" t="s">
        <v>20</v>
      </c>
      <c r="D80" s="3">
        <v>45127</v>
      </c>
      <c r="E80" s="1" t="s">
        <v>83</v>
      </c>
      <c r="F80" s="1" t="s">
        <v>21</v>
      </c>
      <c r="G80" s="1" t="s">
        <v>31</v>
      </c>
      <c r="H80" s="2" cm="1">
        <f t="array" ref="H80">_FV(Table22[[#This Row],[DataField]],"Price",TRUE)</f>
        <v>79.59</v>
      </c>
      <c r="I80" s="2" cm="1">
        <f t="array" ref="I80">_FV(Table22[[#This Row],[DataField]],"52 week low",TRUE)</f>
        <v>64</v>
      </c>
      <c r="J80" s="2" cm="1">
        <f t="array" ref="J80">_FV(Table22[[#This Row],[DataField]],"52 week high",TRUE)</f>
        <v>92.43</v>
      </c>
      <c r="K80" s="15" t="s">
        <v>37</v>
      </c>
      <c r="L80" s="2">
        <v>2.94</v>
      </c>
      <c r="M80" s="16">
        <f>Table22[[#This Row],[FwdDiv]]/Table22[[#This Row],[Market
Price]]</f>
        <v>3.6939313984168866E-2</v>
      </c>
      <c r="N80" s="16">
        <v>2.7E-2</v>
      </c>
      <c r="O80" s="16">
        <v>0.13300000000000001</v>
      </c>
      <c r="P80" s="16">
        <v>0.03</v>
      </c>
      <c r="Q80" s="16">
        <v>3.3000000000000002E-2</v>
      </c>
      <c r="R80" s="10">
        <f>Table22[[#This Row],[FwdDiv]]/Table22[[#This Row],[DYT]]</f>
        <v>98</v>
      </c>
      <c r="S80" s="10">
        <f>Table22[[#This Row],[FwdDiv]]/Table22[[#This Row],[DVT]]</f>
        <v>89.090909090909079</v>
      </c>
      <c r="T80" s="11">
        <v>89</v>
      </c>
      <c r="U80" t="str">
        <f>IF(Table22[[#This Row],[Market
Price]] &lt; Table22[[#This Row],[DVPrice]], "ALERT", IF(Table22[[#This Row],[Market
Price]] &lt; Table22[[#This Row],[DYPrice]], "WATCH", "HOLD"))</f>
        <v>ALERT</v>
      </c>
      <c r="V80" s="13" t="s">
        <v>27</v>
      </c>
      <c r="W80" s="14"/>
    </row>
    <row r="81" spans="1:23" x14ac:dyDescent="0.25">
      <c r="A81" t="e" vm="80">
        <v>#VALUE!</v>
      </c>
      <c r="B81" s="1" t="str" cm="1">
        <f t="array" ref="B81">_FV(Table22[[#This Row],[DataField]],"Ticker symbol",TRUE)</f>
        <v>MSFT</v>
      </c>
      <c r="C81" s="1" t="s">
        <v>20</v>
      </c>
      <c r="D81" s="3">
        <v>45049</v>
      </c>
      <c r="E81" s="1" t="s">
        <v>23</v>
      </c>
      <c r="F81" s="1" t="s">
        <v>21</v>
      </c>
      <c r="G81" s="1" t="s">
        <v>35</v>
      </c>
      <c r="H81" s="2" cm="1">
        <f t="array" ref="H81">_FV(Table22[[#This Row],[DataField]],"Price",TRUE)</f>
        <v>347.02</v>
      </c>
      <c r="I81" s="2" cm="1">
        <f t="array" ref="I81">_FV(Table22[[#This Row],[DataField]],"52 week low",TRUE)</f>
        <v>213.43100000000001</v>
      </c>
      <c r="J81" s="2" cm="1">
        <f t="array" ref="J81">_FV(Table22[[#This Row],[DataField]],"52 week high",TRUE)</f>
        <v>366.78</v>
      </c>
      <c r="K81" s="15" t="s">
        <v>36</v>
      </c>
      <c r="L81" s="2">
        <v>2.72</v>
      </c>
      <c r="M81" s="16">
        <f>Table22[[#This Row],[FwdDiv]]/Table22[[#This Row],[Market
Price]]</f>
        <v>7.8381649472652887E-3</v>
      </c>
      <c r="N81" s="16">
        <v>0.123</v>
      </c>
      <c r="O81" s="16">
        <v>0.105</v>
      </c>
      <c r="P81" s="16">
        <v>0.01</v>
      </c>
      <c r="Q81" s="16">
        <v>0.01</v>
      </c>
      <c r="R81" s="10">
        <f>Table22[[#This Row],[FwdDiv]]/Table22[[#This Row],[DYT]]</f>
        <v>272</v>
      </c>
      <c r="S81" s="10">
        <f>Table22[[#This Row],[FwdDiv]]/Table22[[#This Row],[DVT]]</f>
        <v>272</v>
      </c>
      <c r="T81" s="11">
        <v>325</v>
      </c>
      <c r="U81" t="str">
        <f>IF(Table22[[#This Row],[Market
Price]] &lt; Table22[[#This Row],[DVPrice]], "ALERT", IF(Table22[[#This Row],[Market
Price]] &lt; Table22[[#This Row],[DYPrice]], "WATCH", "HOLD"))</f>
        <v>HOLD</v>
      </c>
      <c r="V81" s="13" t="s">
        <v>21</v>
      </c>
      <c r="W81" s="14">
        <v>0.18</v>
      </c>
    </row>
    <row r="82" spans="1:23" x14ac:dyDescent="0.25">
      <c r="A82" t="e" vm="81">
        <v>#VALUE!</v>
      </c>
      <c r="B82" s="1" t="str" cm="1">
        <f t="array" ref="B82">_FV(Table22[[#This Row],[DataField]],"Ticker symbol",TRUE)</f>
        <v>AAPL</v>
      </c>
      <c r="C82" s="1" t="s">
        <v>20</v>
      </c>
      <c r="D82" s="3">
        <v>45049</v>
      </c>
      <c r="E82" s="1" t="s">
        <v>54</v>
      </c>
      <c r="F82" s="1" t="s">
        <v>21</v>
      </c>
      <c r="G82" s="1" t="s">
        <v>33</v>
      </c>
      <c r="H82" s="2" cm="1">
        <f t="array" ref="H82">_FV(Table22[[#This Row],[DataField]],"Price",TRUE)</f>
        <v>193.14189999999999</v>
      </c>
      <c r="I82" s="2" cm="1">
        <f t="array" ref="I82">_FV(Table22[[#This Row],[DataField]],"52 week low",TRUE)</f>
        <v>124.17</v>
      </c>
      <c r="J82" s="2" cm="1">
        <f t="array" ref="J82">_FV(Table22[[#This Row],[DataField]],"52 week high",TRUE)</f>
        <v>198.23</v>
      </c>
      <c r="K82" s="15" t="s">
        <v>37</v>
      </c>
      <c r="L82" s="2">
        <v>0.96</v>
      </c>
      <c r="M82" s="16">
        <f>Table22[[#This Row],[FwdDiv]]/Table22[[#This Row],[Market
Price]]</f>
        <v>4.9704388327959908E-3</v>
      </c>
      <c r="N82" s="16">
        <v>0.09</v>
      </c>
      <c r="O82" s="16">
        <v>4.2999999999999997E-2</v>
      </c>
      <c r="P82" s="16">
        <v>6.0000000000000001E-3</v>
      </c>
      <c r="Q82" s="16">
        <v>7.0000000000000001E-3</v>
      </c>
      <c r="R82" s="10">
        <f>Table22[[#This Row],[FwdDiv]]/Table22[[#This Row],[DYT]]</f>
        <v>160</v>
      </c>
      <c r="S82" s="10">
        <f>Table22[[#This Row],[FwdDiv]]/Table22[[#This Row],[DVT]]</f>
        <v>137.14285714285714</v>
      </c>
      <c r="T82" s="11">
        <v>150</v>
      </c>
      <c r="U82" t="str">
        <f>IF(Table22[[#This Row],[Market
Price]] &lt; Table22[[#This Row],[DVPrice]], "ALERT", IF(Table22[[#This Row],[Market
Price]] &lt; Table22[[#This Row],[DYPrice]], "WATCH", "HOLD"))</f>
        <v>HOLD</v>
      </c>
      <c r="V82" s="13" t="s">
        <v>21</v>
      </c>
      <c r="W82" s="14">
        <v>0.28999999999999998</v>
      </c>
    </row>
    <row r="83" spans="1:23" x14ac:dyDescent="0.25">
      <c r="A83" t="e" vm="82">
        <v>#VALUE!</v>
      </c>
      <c r="B83" s="1" t="str" cm="1">
        <f t="array" ref="B83">_FV(Table22[[#This Row],[DataField]],"Ticker symbol",TRUE)</f>
        <v>MO</v>
      </c>
      <c r="C83" s="1" t="s">
        <v>12</v>
      </c>
      <c r="D83" s="3">
        <v>45124</v>
      </c>
      <c r="E83" s="1" t="s">
        <v>48</v>
      </c>
      <c r="F83" s="1" t="s">
        <v>27</v>
      </c>
      <c r="G83" s="1" t="s">
        <v>31</v>
      </c>
      <c r="H83" s="2" cm="1">
        <f t="array" ref="H83">_FV(Table22[[#This Row],[DataField]],"Price",TRUE)</f>
        <v>45.6</v>
      </c>
      <c r="I83" s="2" cm="1">
        <f t="array" ref="I83">_FV(Table22[[#This Row],[DataField]],"52 week low",TRUE)</f>
        <v>40.35</v>
      </c>
      <c r="J83" s="2" cm="1">
        <f t="array" ref="J83">_FV(Table22[[#This Row],[DataField]],"52 week high",TRUE)</f>
        <v>48.99</v>
      </c>
      <c r="K83" s="15" t="s">
        <v>40</v>
      </c>
      <c r="L83" s="2">
        <v>3.76</v>
      </c>
      <c r="M83" s="16">
        <f>Table22[[#This Row],[FwdDiv]]/Table22[[#This Row],[Market
Price]]</f>
        <v>8.2456140350877186E-2</v>
      </c>
      <c r="N83" s="16">
        <v>7.4999999999999997E-2</v>
      </c>
      <c r="O83" s="16">
        <v>0.02</v>
      </c>
      <c r="P83" s="16">
        <v>6.5000000000000002E-2</v>
      </c>
      <c r="Q83" s="16">
        <v>0.08</v>
      </c>
      <c r="R83" s="10">
        <f>Table22[[#This Row],[FwdDiv]]/Table22[[#This Row],[DYT]]</f>
        <v>57.84615384615384</v>
      </c>
      <c r="S83" s="10">
        <f>Table22[[#This Row],[FwdDiv]]/Table22[[#This Row],[DVT]]</f>
        <v>46.999999999999993</v>
      </c>
      <c r="T83" s="11">
        <v>52</v>
      </c>
      <c r="U83" t="str">
        <f>IF(Table22[[#This Row],[Market
Price]] &lt; Table22[[#This Row],[DVPrice]], "ALERT", IF(Table22[[#This Row],[Market
Price]] &lt; Table22[[#This Row],[DYPrice]], "WATCH", "HOLD"))</f>
        <v>ALERT</v>
      </c>
      <c r="V83" s="13" t="s">
        <v>27</v>
      </c>
      <c r="W83" s="14"/>
    </row>
    <row r="84" spans="1:23" x14ac:dyDescent="0.25">
      <c r="A84" t="e" vm="83">
        <v>#VALUE!</v>
      </c>
      <c r="B84" s="1" t="str" cm="1">
        <f t="array" ref="B84">_FV(Table22[[#This Row],[DataField]],"Ticker symbol",TRUE)</f>
        <v>PM</v>
      </c>
      <c r="C84" s="1" t="s">
        <v>12</v>
      </c>
      <c r="D84" s="3">
        <v>45124</v>
      </c>
      <c r="E84" s="1" t="s">
        <v>48</v>
      </c>
      <c r="F84" s="1" t="s">
        <v>21</v>
      </c>
      <c r="G84" s="1" t="s">
        <v>31</v>
      </c>
      <c r="H84" s="2" cm="1">
        <f t="array" ref="H84">_FV(Table22[[#This Row],[DataField]],"Price",TRUE)</f>
        <v>97.85</v>
      </c>
      <c r="I84" s="2" cm="1">
        <f t="array" ref="I84">_FV(Table22[[#This Row],[DataField]],"52 week low",TRUE)</f>
        <v>82.85</v>
      </c>
      <c r="J84" s="2" cm="1">
        <f t="array" ref="J84">_FV(Table22[[#This Row],[DataField]],"52 week high",TRUE)</f>
        <v>105.62</v>
      </c>
      <c r="K84" s="15" t="s">
        <v>40</v>
      </c>
      <c r="L84" s="2">
        <v>5.08</v>
      </c>
      <c r="M84" s="16">
        <f>Table22[[#This Row],[FwdDiv]]/Table22[[#This Row],[Market
Price]]</f>
        <v>5.1916198262646915E-2</v>
      </c>
      <c r="N84" s="16">
        <v>4.5999999999999999E-2</v>
      </c>
      <c r="O84" s="16">
        <v>2.9000000000000001E-2</v>
      </c>
      <c r="P84" s="16">
        <v>4.5999999999999999E-2</v>
      </c>
      <c r="Q84" s="16">
        <v>0.06</v>
      </c>
      <c r="R84" s="10">
        <f>Table22[[#This Row],[FwdDiv]]/Table22[[#This Row],[DYT]]</f>
        <v>110.43478260869566</v>
      </c>
      <c r="S84" s="10">
        <f>Table22[[#This Row],[FwdDiv]]/Table22[[#This Row],[DVT]]</f>
        <v>84.666666666666671</v>
      </c>
      <c r="T84" s="11">
        <v>103</v>
      </c>
      <c r="U84" t="str">
        <f>IF(Table22[[#This Row],[Market
Price]] &lt; Table22[[#This Row],[DVPrice]], "ALERT", IF(Table22[[#This Row],[Market
Price]] &lt; Table22[[#This Row],[DYPrice]], "WATCH", "HOLD"))</f>
        <v>WATCH</v>
      </c>
      <c r="V84" s="13" t="s">
        <v>27</v>
      </c>
      <c r="W84" s="14"/>
    </row>
    <row r="85" spans="1:23" x14ac:dyDescent="0.25">
      <c r="A85" t="e" vm="84">
        <v>#VALUE!</v>
      </c>
      <c r="B85" s="1" t="str" cm="1">
        <f t="array" ref="B85">_FV(Table22[[#This Row],[DataField]],"Ticker symbol",TRUE)</f>
        <v>AMT</v>
      </c>
      <c r="C85" s="1" t="s">
        <v>20</v>
      </c>
      <c r="D85" s="3">
        <v>45074</v>
      </c>
      <c r="E85" s="1" t="s">
        <v>66</v>
      </c>
      <c r="F85" s="1" t="s">
        <v>21</v>
      </c>
      <c r="G85" s="1" t="s">
        <v>31</v>
      </c>
      <c r="H85" s="2" cm="1">
        <f t="array" ref="H85">_FV(Table22[[#This Row],[DataField]],"Price",TRUE)</f>
        <v>185.41499999999999</v>
      </c>
      <c r="I85" s="2" cm="1">
        <f t="array" ref="I85">_FV(Table22[[#This Row],[DataField]],"52 week low",TRUE)</f>
        <v>178.17</v>
      </c>
      <c r="J85" s="2" cm="1">
        <f t="array" ref="J85">_FV(Table22[[#This Row],[DataField]],"52 week high",TRUE)</f>
        <v>282.47000000000003</v>
      </c>
      <c r="K85" s="15" t="s">
        <v>25</v>
      </c>
      <c r="L85" s="2">
        <v>6.27</v>
      </c>
      <c r="M85" s="16">
        <f>Table22[[#This Row],[FwdDiv]]/Table22[[#This Row],[Market
Price]]</f>
        <v>3.3816034301431923E-2</v>
      </c>
      <c r="N85" s="16">
        <v>0.191</v>
      </c>
      <c r="O85" s="16">
        <v>7.0000000000000007E-2</v>
      </c>
      <c r="P85" s="16">
        <v>2.5000000000000001E-2</v>
      </c>
      <c r="Q85" s="16">
        <v>0.03</v>
      </c>
      <c r="R85" s="10">
        <f>Table22[[#This Row],[FwdDiv]]/Table22[[#This Row],[DYT]]</f>
        <v>250.79999999999998</v>
      </c>
      <c r="S85" s="10">
        <f>Table22[[#This Row],[FwdDiv]]/Table22[[#This Row],[DVT]]</f>
        <v>209</v>
      </c>
      <c r="T85" s="11">
        <v>225</v>
      </c>
      <c r="U85" t="str">
        <f>IF(Table22[[#This Row],[Market
Price]] &lt; Table22[[#This Row],[DVPrice]], "ALERT", IF(Table22[[#This Row],[Market
Price]] &lt; Table22[[#This Row],[DYPrice]], "WATCH", "HOLD"))</f>
        <v>ALERT</v>
      </c>
      <c r="V85" s="13" t="s">
        <v>21</v>
      </c>
      <c r="W85" s="14"/>
    </row>
    <row r="86" spans="1:23" x14ac:dyDescent="0.25">
      <c r="A86" t="e" vm="85">
        <v>#VALUE!</v>
      </c>
      <c r="B86" s="1" t="str" cm="1">
        <f t="array" ref="B86">_FV(Table22[[#This Row],[DataField]],"Ticker symbol",TRUE)</f>
        <v>CCI</v>
      </c>
      <c r="C86" s="1" t="s">
        <v>20</v>
      </c>
      <c r="D86" s="3">
        <v>45127</v>
      </c>
      <c r="E86" s="1" t="s">
        <v>66</v>
      </c>
      <c r="F86" s="1" t="s">
        <v>21</v>
      </c>
      <c r="G86" s="1" t="s">
        <v>31</v>
      </c>
      <c r="H86" s="2" cm="1">
        <f t="array" ref="H86">_FV(Table22[[#This Row],[DataField]],"Price",TRUE)</f>
        <v>107.35</v>
      </c>
      <c r="I86" s="2" cm="1">
        <f t="array" ref="I86">_FV(Table22[[#This Row],[DataField]],"52 week low",TRUE)</f>
        <v>103.22</v>
      </c>
      <c r="J86" s="2" cm="1">
        <f t="array" ref="J86">_FV(Table22[[#This Row],[DataField]],"52 week high",TRUE)</f>
        <v>184.92</v>
      </c>
      <c r="K86" s="15" t="s">
        <v>31</v>
      </c>
      <c r="L86" s="2">
        <v>6.24</v>
      </c>
      <c r="M86" s="16">
        <f>Table22[[#This Row],[FwdDiv]]/Table22[[#This Row],[Market
Price]]</f>
        <v>5.8127619934792742E-2</v>
      </c>
      <c r="N86" s="16">
        <v>8.6999999999999994E-2</v>
      </c>
      <c r="O86" s="16">
        <v>9.4E-2</v>
      </c>
      <c r="P86" s="16">
        <v>3.6999999999999998E-2</v>
      </c>
      <c r="Q86" s="16">
        <v>4.4999999999999998E-2</v>
      </c>
      <c r="R86" s="10">
        <f>Table22[[#This Row],[FwdDiv]]/Table22[[#This Row],[DYT]]</f>
        <v>168.64864864864867</v>
      </c>
      <c r="S86" s="10">
        <f>Table22[[#This Row],[FwdDiv]]/Table22[[#This Row],[DVT]]</f>
        <v>138.66666666666669</v>
      </c>
      <c r="T86" s="11">
        <v>140</v>
      </c>
      <c r="U86" t="str">
        <f>IF(Table22[[#This Row],[Market
Price]] &lt; Table22[[#This Row],[DVPrice]], "ALERT", IF(Table22[[#This Row],[Market
Price]] &lt; Table22[[#This Row],[DYPrice]], "WATCH", "HOLD"))</f>
        <v>ALERT</v>
      </c>
      <c r="V86" s="13" t="s">
        <v>27</v>
      </c>
      <c r="W86" s="14"/>
    </row>
    <row r="87" spans="1:23" x14ac:dyDescent="0.25">
      <c r="A87" t="e" vm="86">
        <v>#VALUE!</v>
      </c>
      <c r="B87" s="1" t="str" cm="1">
        <f t="array" ref="B87">_FV(Table22[[#This Row],[DataField]],"Ticker symbol",TRUE)</f>
        <v>D</v>
      </c>
      <c r="C87" s="1" t="s">
        <v>12</v>
      </c>
      <c r="D87" s="3">
        <v>45123</v>
      </c>
      <c r="E87" s="1" t="s">
        <v>55</v>
      </c>
      <c r="F87" s="1" t="s">
        <v>21</v>
      </c>
      <c r="G87" s="1" t="s">
        <v>31</v>
      </c>
      <c r="H87" s="2" cm="1">
        <f t="array" ref="H87">_FV(Table22[[#This Row],[DataField]],"Price",TRUE)</f>
        <v>53.72</v>
      </c>
      <c r="I87" s="2" cm="1">
        <f t="array" ref="I87">_FV(Table22[[#This Row],[DataField]],"52 week low",TRUE)</f>
        <v>48.475000000000001</v>
      </c>
      <c r="J87" s="2" cm="1">
        <f t="array" ref="J87">_FV(Table22[[#This Row],[DataField]],"52 week high",TRUE)</f>
        <v>86.28</v>
      </c>
      <c r="K87" s="15" t="s">
        <v>25</v>
      </c>
      <c r="L87" s="2">
        <v>2.67</v>
      </c>
      <c r="M87" s="16">
        <f>Table22[[#This Row],[FwdDiv]]/Table22[[#This Row],[Market
Price]]</f>
        <v>4.9702159344750557E-2</v>
      </c>
      <c r="N87" s="16">
        <v>3.1E-2</v>
      </c>
      <c r="O87" s="16">
        <v>0</v>
      </c>
      <c r="P87" s="16">
        <v>0.04</v>
      </c>
      <c r="Q87" s="16">
        <v>0.05</v>
      </c>
      <c r="R87" s="10">
        <f>Table22[[#This Row],[FwdDiv]]/Table22[[#This Row],[DYT]]</f>
        <v>66.75</v>
      </c>
      <c r="S87" s="10">
        <f>Table22[[#This Row],[FwdDiv]]/Table22[[#This Row],[DVT]]</f>
        <v>53.4</v>
      </c>
      <c r="T87" s="11">
        <v>59</v>
      </c>
      <c r="U87" t="str">
        <f>IF(Table22[[#This Row],[Market
Price]] &lt; Table22[[#This Row],[DVPrice]], "ALERT", IF(Table22[[#This Row],[Market
Price]] &lt; Table22[[#This Row],[DYPrice]], "WATCH", "HOLD"))</f>
        <v>WATCH</v>
      </c>
      <c r="V87" s="13" t="s">
        <v>27</v>
      </c>
      <c r="W87" s="14"/>
    </row>
    <row r="88" spans="1:23" x14ac:dyDescent="0.25">
      <c r="A88" t="e" vm="87">
        <v>#VALUE!</v>
      </c>
      <c r="B88" s="1" t="str" cm="1">
        <f t="array" ref="B88">_FV(Table22[[#This Row],[DataField]],"Ticker symbol",TRUE)</f>
        <v>DUK</v>
      </c>
      <c r="C88" s="1" t="s">
        <v>12</v>
      </c>
      <c r="D88" s="3">
        <v>45126</v>
      </c>
      <c r="E88" s="1" t="s">
        <v>55</v>
      </c>
      <c r="F88" s="1" t="s">
        <v>21</v>
      </c>
      <c r="G88" s="1" t="s">
        <v>31</v>
      </c>
      <c r="H88" s="2" cm="1">
        <f t="array" ref="H88">_FV(Table22[[#This Row],[DataField]],"Price",TRUE)</f>
        <v>94.3</v>
      </c>
      <c r="I88" s="2" cm="1">
        <f t="array" ref="I88">_FV(Table22[[#This Row],[DataField]],"52 week low",TRUE)</f>
        <v>83.76</v>
      </c>
      <c r="J88" s="2" cm="1">
        <f t="array" ref="J88">_FV(Table22[[#This Row],[DataField]],"52 week high",TRUE)</f>
        <v>113.67</v>
      </c>
      <c r="K88" s="15" t="s">
        <v>45</v>
      </c>
      <c r="L88" s="2">
        <v>5</v>
      </c>
      <c r="M88" s="16">
        <f>Table22[[#This Row],[FwdDiv]]/Table22[[#This Row],[Market
Price]]</f>
        <v>5.3022269353128315E-2</v>
      </c>
      <c r="N88" s="16">
        <v>0.04</v>
      </c>
      <c r="O88" s="16">
        <v>0.156</v>
      </c>
      <c r="P88" s="16">
        <v>4.5999999999999999E-2</v>
      </c>
      <c r="Q88" s="16">
        <v>0.05</v>
      </c>
      <c r="R88" s="10">
        <f>Table22[[#This Row],[FwdDiv]]/Table22[[#This Row],[DYT]]</f>
        <v>108.69565217391305</v>
      </c>
      <c r="S88" s="10">
        <f>Table22[[#This Row],[FwdDiv]]/Table22[[#This Row],[DVT]]</f>
        <v>100</v>
      </c>
      <c r="T88" s="11">
        <v>105</v>
      </c>
      <c r="U88" t="str">
        <f>IF(Table22[[#This Row],[Market
Price]] &lt; Table22[[#This Row],[DVPrice]], "ALERT", IF(Table22[[#This Row],[Market
Price]] &lt; Table22[[#This Row],[DYPrice]], "WATCH", "HOLD"))</f>
        <v>ALERT</v>
      </c>
      <c r="V88" s="13" t="s">
        <v>27</v>
      </c>
      <c r="W88" s="14"/>
    </row>
    <row r="89" spans="1:23" x14ac:dyDescent="0.25">
      <c r="A89" t="e" vm="88">
        <v>#VALUE!</v>
      </c>
      <c r="B89" s="1" t="str" cm="1">
        <f t="array" ref="B89">_FV(Table22[[#This Row],[DataField]],"Ticker symbol",TRUE)</f>
        <v>ED</v>
      </c>
      <c r="C89" s="1" t="s">
        <v>12</v>
      </c>
      <c r="D89" s="3">
        <v>45126</v>
      </c>
      <c r="E89" s="1" t="s">
        <v>55</v>
      </c>
      <c r="F89" s="1" t="s">
        <v>21</v>
      </c>
      <c r="G89" s="1" t="s">
        <v>31</v>
      </c>
      <c r="H89" s="2" cm="1">
        <f t="array" ref="H89">_FV(Table22[[#This Row],[DataField]],"Price",TRUE)</f>
        <v>97.52</v>
      </c>
      <c r="I89" s="2" cm="1">
        <f t="array" ref="I89">_FV(Table22[[#This Row],[DataField]],"52 week low",TRUE)</f>
        <v>78.099999999999994</v>
      </c>
      <c r="J89" s="2" cm="1">
        <f t="array" ref="J89">_FV(Table22[[#This Row],[DataField]],"52 week high",TRUE)</f>
        <v>102.21</v>
      </c>
      <c r="K89" s="15" t="s">
        <v>34</v>
      </c>
      <c r="L89" s="2">
        <v>3.24</v>
      </c>
      <c r="M89" s="16">
        <f>Table22[[#This Row],[FwdDiv]]/Table22[[#This Row],[Market
Price]]</f>
        <v>3.3223954060705503E-2</v>
      </c>
      <c r="N89" s="16">
        <v>2.8000000000000001E-2</v>
      </c>
      <c r="O89" s="16">
        <v>2.5000000000000001E-2</v>
      </c>
      <c r="P89" s="16">
        <v>4.4999999999999998E-2</v>
      </c>
      <c r="Q89" s="16">
        <v>5.5E-2</v>
      </c>
      <c r="R89" s="10">
        <f>Table22[[#This Row],[FwdDiv]]/Table22[[#This Row],[DYT]]</f>
        <v>72.000000000000014</v>
      </c>
      <c r="S89" s="10">
        <f>Table22[[#This Row],[FwdDiv]]/Table22[[#This Row],[DVT]]</f>
        <v>58.909090909090914</v>
      </c>
      <c r="T89" s="11">
        <v>89</v>
      </c>
      <c r="U89" t="str">
        <f>IF(Table22[[#This Row],[Market
Price]] &lt; Table22[[#This Row],[DVPrice]], "ALERT", IF(Table22[[#This Row],[Market
Price]] &lt; Table22[[#This Row],[DYPrice]], "WATCH", "HOLD"))</f>
        <v>HOLD</v>
      </c>
      <c r="V89" s="13" t="s">
        <v>27</v>
      </c>
      <c r="W89" s="14"/>
    </row>
    <row r="90" spans="1:23" x14ac:dyDescent="0.25">
      <c r="A90" t="e" vm="89">
        <v>#VALUE!</v>
      </c>
      <c r="B90" s="1" t="str" cm="1">
        <f t="array" ref="B90">_FV(Table22[[#This Row],[DataField]],"Ticker symbol",TRUE)</f>
        <v>SO</v>
      </c>
      <c r="C90" s="1" t="s">
        <v>12</v>
      </c>
      <c r="D90" s="3">
        <v>45125</v>
      </c>
      <c r="E90" s="1" t="s">
        <v>55</v>
      </c>
      <c r="F90" s="1" t="s">
        <v>21</v>
      </c>
      <c r="G90" s="1" t="s">
        <v>31</v>
      </c>
      <c r="H90" s="2" cm="1">
        <f t="array" ref="H90">_FV(Table22[[#This Row],[DataField]],"Price",TRUE)</f>
        <v>72.400000000000006</v>
      </c>
      <c r="I90" s="2" cm="1">
        <f t="array" ref="I90">_FV(Table22[[#This Row],[DataField]],"52 week low",TRUE)</f>
        <v>58.85</v>
      </c>
      <c r="J90" s="2" cm="1">
        <f t="array" ref="J90">_FV(Table22[[#This Row],[DataField]],"52 week high",TRUE)</f>
        <v>80.569999999999993</v>
      </c>
      <c r="K90" s="15" t="s">
        <v>37</v>
      </c>
      <c r="L90" s="2">
        <v>2.8</v>
      </c>
      <c r="M90" s="16">
        <f>Table22[[#This Row],[FwdDiv]]/Table22[[#This Row],[Market
Price]]</f>
        <v>3.8674033149171262E-2</v>
      </c>
      <c r="N90" s="16">
        <v>3.4000000000000002E-2</v>
      </c>
      <c r="O90" s="16">
        <v>3.6999999999999998E-2</v>
      </c>
      <c r="P90" s="16">
        <v>4.4999999999999998E-2</v>
      </c>
      <c r="Q90" s="16">
        <v>0.05</v>
      </c>
      <c r="R90" s="10">
        <f>Table22[[#This Row],[FwdDiv]]/Table22[[#This Row],[DYT]]</f>
        <v>62.222222222222221</v>
      </c>
      <c r="S90" s="10">
        <f>Table22[[#This Row],[FwdDiv]]/Table22[[#This Row],[DVT]]</f>
        <v>55.999999999999993</v>
      </c>
      <c r="T90" s="11">
        <v>68</v>
      </c>
      <c r="U90" t="str">
        <f>IF(Table22[[#This Row],[Market
Price]] &lt; Table22[[#This Row],[DVPrice]], "ALERT", IF(Table22[[#This Row],[Market
Price]] &lt; Table22[[#This Row],[DYPrice]], "WATCH", "HOLD"))</f>
        <v>HOLD</v>
      </c>
      <c r="V90" s="13" t="s">
        <v>27</v>
      </c>
      <c r="W90" s="14"/>
    </row>
    <row r="91" spans="1:23" x14ac:dyDescent="0.25">
      <c r="A91" t="e" vm="90">
        <v>#VALUE!</v>
      </c>
      <c r="B91" s="1" t="str" cm="1">
        <f t="array" ref="B91">_FV(Table22[[#This Row],[DataField]],"Ticker symbol",TRUE)</f>
        <v>T</v>
      </c>
      <c r="C91" s="1" t="s">
        <v>12</v>
      </c>
      <c r="D91" s="3">
        <v>45047</v>
      </c>
      <c r="E91" s="1" t="s">
        <v>70</v>
      </c>
      <c r="F91" s="1" t="s">
        <v>21</v>
      </c>
      <c r="G91" s="1" t="s">
        <v>31</v>
      </c>
      <c r="H91" s="2" cm="1">
        <f t="array" ref="H91">_FV(Table22[[#This Row],[DataField]],"Price",TRUE)</f>
        <v>14.675000000000001</v>
      </c>
      <c r="I91" s="2" cm="1">
        <f t="array" ref="I91">_FV(Table22[[#This Row],[DataField]],"52 week low",TRUE)</f>
        <v>13.43</v>
      </c>
      <c r="J91" s="2" cm="1">
        <f t="array" ref="J91">_FV(Table22[[#This Row],[DataField]],"52 week high",TRUE)</f>
        <v>21.12</v>
      </c>
      <c r="K91" s="15" t="s">
        <v>25</v>
      </c>
      <c r="L91" s="2">
        <v>1.1100000000000001</v>
      </c>
      <c r="M91" s="16">
        <f>Table22[[#This Row],[FwdDiv]]/Table22[[#This Row],[Market
Price]]</f>
        <v>7.5638841567291309E-2</v>
      </c>
      <c r="N91" s="16">
        <v>-0.03</v>
      </c>
      <c r="O91" s="16">
        <v>0</v>
      </c>
      <c r="P91" s="16">
        <v>5.5E-2</v>
      </c>
      <c r="Q91" s="16">
        <v>7.0000000000000007E-2</v>
      </c>
      <c r="R91" s="10">
        <f>Table22[[#This Row],[FwdDiv]]/Table22[[#This Row],[DYT]]</f>
        <v>20.181818181818183</v>
      </c>
      <c r="S91" s="10">
        <f>Table22[[#This Row],[FwdDiv]]/Table22[[#This Row],[DVT]]</f>
        <v>15.857142857142858</v>
      </c>
      <c r="T91" s="11">
        <v>25</v>
      </c>
      <c r="U91" t="str">
        <f>IF(Table22[[#This Row],[Market
Price]] &lt; Table22[[#This Row],[DVPrice]], "ALERT", IF(Table22[[#This Row],[Market
Price]] &lt; Table22[[#This Row],[DYPrice]], "WATCH", "HOLD"))</f>
        <v>ALERT</v>
      </c>
      <c r="V91" s="13" t="s">
        <v>21</v>
      </c>
      <c r="W91" s="14"/>
    </row>
    <row r="92" spans="1:23" x14ac:dyDescent="0.25">
      <c r="A92" t="e" vm="91">
        <v>#VALUE!</v>
      </c>
      <c r="B92" s="1" t="str" cm="1">
        <f t="array" ref="B92">_FV(Table22[[#This Row],[DataField]],"Ticker symbol",TRUE)</f>
        <v>VZ</v>
      </c>
      <c r="C92" s="1" t="s">
        <v>12</v>
      </c>
      <c r="D92" s="3">
        <v>45044</v>
      </c>
      <c r="E92" s="1" t="s">
        <v>70</v>
      </c>
      <c r="F92" s="1" t="s">
        <v>21</v>
      </c>
      <c r="G92" s="1" t="s">
        <v>31</v>
      </c>
      <c r="H92" s="2" cm="1">
        <f t="array" ref="H92">_FV(Table22[[#This Row],[DataField]],"Price",TRUE)</f>
        <v>33.56</v>
      </c>
      <c r="I92" s="2" cm="1">
        <f t="array" ref="I92">_FV(Table22[[#This Row],[DataField]],"52 week low",TRUE)</f>
        <v>31.25</v>
      </c>
      <c r="J92" s="2" cm="1">
        <f t="array" ref="J92">_FV(Table22[[#This Row],[DataField]],"52 week high",TRUE)</f>
        <v>47.88</v>
      </c>
      <c r="K92" s="15" t="s">
        <v>33</v>
      </c>
      <c r="L92" s="2">
        <v>2.62</v>
      </c>
      <c r="M92" s="16">
        <f>Table22[[#This Row],[FwdDiv]]/Table22[[#This Row],[Market
Price]]</f>
        <v>7.8069129916567337E-2</v>
      </c>
      <c r="N92" s="16">
        <v>2.4500000000000001E-2</v>
      </c>
      <c r="O92" s="16">
        <v>0.02</v>
      </c>
      <c r="P92" s="16">
        <v>0.05</v>
      </c>
      <c r="Q92" s="16">
        <v>6.5000000000000002E-2</v>
      </c>
      <c r="R92" s="10">
        <f>Table22[[#This Row],[FwdDiv]]/Table22[[#This Row],[DYT]]</f>
        <v>52.4</v>
      </c>
      <c r="S92" s="10">
        <f>Table22[[#This Row],[FwdDiv]]/Table22[[#This Row],[DVT]]</f>
        <v>40.307692307692307</v>
      </c>
      <c r="T92" s="11">
        <v>57</v>
      </c>
      <c r="U92" t="str">
        <f>IF(Table22[[#This Row],[Market
Price]] &lt; Table22[[#This Row],[DVPrice]], "ALERT", IF(Table22[[#This Row],[Market
Price]] &lt; Table22[[#This Row],[DYPrice]], "WATCH", "HOLD"))</f>
        <v>ALERT</v>
      </c>
      <c r="V92" s="13" t="s">
        <v>21</v>
      </c>
      <c r="W92" s="14"/>
    </row>
    <row r="93" spans="1:23" x14ac:dyDescent="0.25">
      <c r="A93" t="e" vm="92">
        <v>#VALUE!</v>
      </c>
      <c r="B93" s="1" t="str" cm="1">
        <f t="array" ref="B93">_FV(Table22[[#This Row],[DataField]],"Ticker symbol",TRUE)</f>
        <v>CMCSA</v>
      </c>
      <c r="C93" s="1" t="s">
        <v>20</v>
      </c>
      <c r="D93" s="3">
        <v>45074</v>
      </c>
      <c r="E93" s="1" t="s">
        <v>68</v>
      </c>
      <c r="F93" s="1" t="s">
        <v>21</v>
      </c>
      <c r="G93" s="1" t="s">
        <v>31</v>
      </c>
      <c r="H93" s="2" cm="1">
        <f t="array" ref="H93">_FV(Table22[[#This Row],[DataField]],"Price",TRUE)</f>
        <v>43.07</v>
      </c>
      <c r="I93" s="2" cm="1">
        <f t="array" ref="I93">_FV(Table22[[#This Row],[DataField]],"52 week low",TRUE)</f>
        <v>28.39</v>
      </c>
      <c r="J93" s="2" cm="1">
        <f t="array" ref="J93">_FV(Table22[[#This Row],[DataField]],"52 week high",TRUE)</f>
        <v>43.715000000000003</v>
      </c>
      <c r="K93" s="15" t="s">
        <v>38</v>
      </c>
      <c r="L93" s="2">
        <v>1.1599999999999999</v>
      </c>
      <c r="M93" s="16">
        <f>Table22[[#This Row],[FwdDiv]]/Table22[[#This Row],[Market
Price]]</f>
        <v>2.6932899930345946E-2</v>
      </c>
      <c r="N93" s="16">
        <v>0.11600000000000001</v>
      </c>
      <c r="O93" s="16">
        <v>7.3999999999999996E-2</v>
      </c>
      <c r="P93" s="16">
        <v>0.02</v>
      </c>
      <c r="Q93" s="16">
        <v>2.7E-2</v>
      </c>
      <c r="R93" s="10">
        <f>Table22[[#This Row],[FwdDiv]]/Table22[[#This Row],[DYT]]</f>
        <v>57.999999999999993</v>
      </c>
      <c r="S93" s="10">
        <f>Table22[[#This Row],[FwdDiv]]/Table22[[#This Row],[DVT]]</f>
        <v>42.962962962962962</v>
      </c>
      <c r="T93" s="11">
        <v>60</v>
      </c>
      <c r="U93" t="str">
        <f>IF(Table22[[#This Row],[Market
Price]] &lt; Table22[[#This Row],[DVPrice]], "ALERT", IF(Table22[[#This Row],[Market
Price]] &lt; Table22[[#This Row],[DYPrice]], "WATCH", "HOLD"))</f>
        <v>WATCH</v>
      </c>
      <c r="V93" s="13" t="s">
        <v>21</v>
      </c>
      <c r="W93" s="14"/>
    </row>
    <row r="94" spans="1:23" x14ac:dyDescent="0.25">
      <c r="A94" t="e" vm="93">
        <v>#VALUE!</v>
      </c>
      <c r="B94" s="1" t="str" cm="1">
        <f t="array" ref="B94">_FV(Table22[[#This Row],[DataField]],"Ticker symbol",TRUE)</f>
        <v>WM</v>
      </c>
      <c r="C94" s="1" t="s">
        <v>20</v>
      </c>
      <c r="D94" s="3">
        <v>45124</v>
      </c>
      <c r="E94" s="1" t="s">
        <v>50</v>
      </c>
      <c r="F94" s="1" t="s">
        <v>21</v>
      </c>
      <c r="G94" s="1" t="s">
        <v>31</v>
      </c>
      <c r="H94" s="2" cm="1">
        <f t="array" ref="H94">_FV(Table22[[#This Row],[DataField]],"Price",TRUE)</f>
        <v>172.6</v>
      </c>
      <c r="I94" s="2" cm="1">
        <f t="array" ref="I94">_FV(Table22[[#This Row],[DataField]],"52 week low",TRUE)</f>
        <v>148.31</v>
      </c>
      <c r="J94" s="2" cm="1">
        <f t="array" ref="J94">_FV(Table22[[#This Row],[DataField]],"52 week high",TRUE)</f>
        <v>175.98</v>
      </c>
      <c r="K94" s="15" t="s">
        <v>30</v>
      </c>
      <c r="L94" s="2">
        <v>2.8</v>
      </c>
      <c r="M94" s="16">
        <f>Table22[[#This Row],[FwdDiv]]/Table22[[#This Row],[Market
Price]]</f>
        <v>1.6222479721900347E-2</v>
      </c>
      <c r="N94" s="16">
        <v>6.8000000000000005E-2</v>
      </c>
      <c r="O94" s="16">
        <v>7.6999999999999999E-2</v>
      </c>
      <c r="P94" s="16">
        <v>2.7E-2</v>
      </c>
      <c r="Q94" s="16">
        <v>3.3000000000000002E-2</v>
      </c>
      <c r="R94" s="10">
        <f>Table22[[#This Row],[FwdDiv]]/Table22[[#This Row],[DYT]]</f>
        <v>103.7037037037037</v>
      </c>
      <c r="S94" s="10">
        <f>Table22[[#This Row],[FwdDiv]]/Table22[[#This Row],[DVT]]</f>
        <v>84.848484848484844</v>
      </c>
      <c r="T94" s="11">
        <v>145</v>
      </c>
      <c r="U94" t="str">
        <f>IF(Table22[[#This Row],[Market
Price]] &lt; Table22[[#This Row],[DVPrice]], "ALERT", IF(Table22[[#This Row],[Market
Price]] &lt; Table22[[#This Row],[DYPrice]], "WATCH", "HOLD"))</f>
        <v>HOLD</v>
      </c>
      <c r="V94" s="13" t="s">
        <v>27</v>
      </c>
      <c r="W94" s="14"/>
    </row>
    <row r="95" spans="1:23" x14ac:dyDescent="0.25">
      <c r="A95" t="e" vm="94">
        <v>#VALUE!</v>
      </c>
      <c r="B95" s="1" t="str" cm="1">
        <f t="array" ref="B95">_FV(Table22[[#This Row],[DataField]],"Ticker symbol",TRUE)</f>
        <v>UFPI</v>
      </c>
      <c r="C95" s="1" t="s">
        <v>20</v>
      </c>
      <c r="D95" s="3">
        <v>45128</v>
      </c>
      <c r="E95" s="1" t="s">
        <v>91</v>
      </c>
      <c r="F95" s="1" t="s">
        <v>27</v>
      </c>
      <c r="G95" s="1" t="s">
        <v>31</v>
      </c>
      <c r="H95" s="2" cm="1">
        <f t="array" ref="H95">_FV(Table22[[#This Row],[DataField]],"Price",TRUE)</f>
        <v>100.94</v>
      </c>
      <c r="I95" s="2" cm="1">
        <f t="array" ref="I95">_FV(Table22[[#This Row],[DataField]],"52 week low",TRUE)</f>
        <v>66.165000000000006</v>
      </c>
      <c r="J95" s="2" cm="1">
        <f t="array" ref="J95">_FV(Table22[[#This Row],[DataField]],"52 week high",TRUE)</f>
        <v>103.39</v>
      </c>
      <c r="K95" s="15" t="s">
        <v>25</v>
      </c>
      <c r="L95" s="2">
        <v>1</v>
      </c>
      <c r="M95" s="16">
        <f>Table22[[#This Row],[FwdDiv]]/Table22[[#This Row],[Market
Price]]</f>
        <v>9.906875371507827E-3</v>
      </c>
      <c r="N95" s="16">
        <v>0.23</v>
      </c>
      <c r="O95" s="16">
        <v>5.2999999999999999E-2</v>
      </c>
      <c r="P95" s="16">
        <v>1.2999999999999999E-2</v>
      </c>
      <c r="Q95" s="16">
        <v>0.02</v>
      </c>
      <c r="R95" s="10">
        <f>Table22[[#This Row],[FwdDiv]]/Table22[[#This Row],[DYT]]</f>
        <v>76.92307692307692</v>
      </c>
      <c r="S95" s="10">
        <f>Table22[[#This Row],[FwdDiv]]/Table22[[#This Row],[DVT]]</f>
        <v>50</v>
      </c>
      <c r="T95" s="11">
        <v>114</v>
      </c>
      <c r="U95" t="str">
        <f>IF(Table22[[#This Row],[Market
Price]] &lt; Table22[[#This Row],[DVPrice]], "ALERT", IF(Table22[[#This Row],[Market
Price]] &lt; Table22[[#This Row],[DYPrice]], "WATCH", "HOLD"))</f>
        <v>HOLD</v>
      </c>
      <c r="V95" s="13" t="s">
        <v>27</v>
      </c>
      <c r="W95" s="14"/>
    </row>
    <row r="96" spans="1:23" x14ac:dyDescent="0.25">
      <c r="A96" t="e" vm="95">
        <v>#VALUE!</v>
      </c>
      <c r="B96" s="1" t="str" cm="1">
        <f t="array" ref="B96">_FV(Table22[[#This Row],[DataField]],"Ticker symbol",TRUE)</f>
        <v>UNH</v>
      </c>
      <c r="C96" s="1" t="s">
        <v>20</v>
      </c>
      <c r="D96" s="3">
        <v>45128</v>
      </c>
      <c r="E96" s="1" t="s">
        <v>92</v>
      </c>
      <c r="F96" s="1" t="s">
        <v>21</v>
      </c>
      <c r="G96" s="1" t="s">
        <v>31</v>
      </c>
      <c r="H96" s="2" cm="1">
        <f t="array" ref="H96">_FV(Table22[[#This Row],[DataField]],"Price",TRUE)</f>
        <v>509.01</v>
      </c>
      <c r="I96" s="2" cm="1">
        <f t="array" ref="I96">_FV(Table22[[#This Row],[DataField]],"52 week low",TRUE)</f>
        <v>445.68</v>
      </c>
      <c r="J96" s="2" cm="1">
        <f t="array" ref="J96">_FV(Table22[[#This Row],[DataField]],"52 week high",TRUE)</f>
        <v>558.1</v>
      </c>
      <c r="K96" s="15" t="s">
        <v>35</v>
      </c>
      <c r="L96" s="2">
        <v>7.52</v>
      </c>
      <c r="M96" s="16">
        <f>Table22[[#This Row],[FwdDiv]]/Table22[[#This Row],[Market
Price]]</f>
        <v>1.4773776546629732E-2</v>
      </c>
      <c r="N96" s="16">
        <v>0.215</v>
      </c>
      <c r="O96" s="16">
        <v>0.13900000000000001</v>
      </c>
      <c r="P96" s="16">
        <v>1.4E-2</v>
      </c>
      <c r="Q96" s="16">
        <v>1.7000000000000001E-2</v>
      </c>
      <c r="R96" s="10">
        <f>Table22[[#This Row],[FwdDiv]]/Table22[[#This Row],[DYT]]</f>
        <v>537.14285714285711</v>
      </c>
      <c r="S96" s="10">
        <f>Table22[[#This Row],[FwdDiv]]/Table22[[#This Row],[DVT]]</f>
        <v>442.35294117647055</v>
      </c>
      <c r="T96" s="11">
        <v>462</v>
      </c>
      <c r="U96" t="str">
        <f>IF(Table22[[#This Row],[Market
Price]] &lt; Table22[[#This Row],[DVPrice]], "ALERT", IF(Table22[[#This Row],[Market
Price]] &lt; Table22[[#This Row],[DYPrice]], "WATCH", "HOLD"))</f>
        <v>WATCH</v>
      </c>
      <c r="V96" s="13" t="s">
        <v>27</v>
      </c>
      <c r="W96" s="14"/>
    </row>
  </sheetData>
  <phoneticPr fontId="2" type="noConversion"/>
  <conditionalFormatting sqref="U2:U96">
    <cfRule type="containsText" dxfId="1" priority="1" operator="containsText" text="WATCH">
      <formula>NOT(ISERROR(SEARCH("WATCH",U2)))</formula>
    </cfRule>
    <cfRule type="containsText" dxfId="0" priority="3" operator="containsText" text="ALERT">
      <formula>NOT(ISERROR(SEARCH("ALERT",U2)))</formula>
    </cfRule>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DivValTracker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Harvey Wargo</dc:creator>
  <cp:keywords/>
  <dc:description/>
  <cp:lastModifiedBy>Harvey Wargo</cp:lastModifiedBy>
  <cp:revision/>
  <dcterms:created xsi:type="dcterms:W3CDTF">2022-07-22T10:05:17Z</dcterms:created>
  <dcterms:modified xsi:type="dcterms:W3CDTF">2023-07-21T14:31:51Z</dcterms:modified>
  <cp:category/>
  <cp:contentStatus/>
</cp:coreProperties>
</file>