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23" documentId="13_ncr:1_{5CA9CA33-710C-3446-9049-297C0625DB0E}" xr6:coauthVersionLast="47" xr6:coauthVersionMax="47" xr10:uidLastSave="{5DE2CF03-330B-024E-93E7-EAF1678A9C25}"/>
  <bookViews>
    <workbookView xWindow="0" yWindow="-21100" windowWidth="34560" windowHeight="21100" activeTab="3" xr2:uid="{95A28185-8DFF-42C0-8050-1CD1129F7BA4}"/>
  </bookViews>
  <sheets>
    <sheet name="Sheet2" sheetId="2" r:id="rId1"/>
    <sheet name="Sheet1" sheetId="1" r:id="rId2"/>
    <sheet name="Sheet3" sheetId="3" r:id="rId3"/>
    <sheet name="Sheet4" sheetId="4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4" l="1"/>
  <c r="P4" i="4" s="1"/>
  <c r="O3" i="4"/>
  <c r="P3" i="4" s="1"/>
  <c r="O2" i="4"/>
  <c r="P2" i="4" s="1"/>
  <c r="I11" i="1" l="1"/>
  <c r="I10" i="1"/>
  <c r="I9" i="1"/>
  <c r="I8" i="1"/>
  <c r="I7" i="1"/>
  <c r="I6" i="1"/>
  <c r="O19" i="1"/>
  <c r="O18" i="1"/>
  <c r="I12" i="1"/>
  <c r="I13" i="1"/>
  <c r="O6" i="1"/>
  <c r="O8" i="1"/>
  <c r="O9" i="1"/>
  <c r="O10" i="1"/>
  <c r="O11" i="1"/>
  <c r="O12" i="1"/>
  <c r="O13" i="1"/>
  <c r="O14" i="1"/>
  <c r="O15" i="1"/>
  <c r="O16" i="1"/>
  <c r="O17" i="1"/>
  <c r="O7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14" i="1"/>
</calcChain>
</file>

<file path=xl/sharedStrings.xml><?xml version="1.0" encoding="utf-8"?>
<sst xmlns="http://schemas.openxmlformats.org/spreadsheetml/2006/main" count="30" uniqueCount="28">
  <si>
    <t>Year</t>
  </si>
  <si>
    <t>Ex-Date</t>
  </si>
  <si>
    <t>Record Date</t>
  </si>
  <si>
    <t>Payable Date</t>
  </si>
  <si>
    <t>Return of Capital</t>
  </si>
  <si>
    <t>Qualified Dividend</t>
  </si>
  <si>
    <t>Total</t>
  </si>
  <si>
    <t>Row Labels</t>
  </si>
  <si>
    <t>Grand Total</t>
  </si>
  <si>
    <t>Sum of Total</t>
  </si>
  <si>
    <t>Growth</t>
  </si>
  <si>
    <t>DVT</t>
  </si>
  <si>
    <t>BuyYear</t>
  </si>
  <si>
    <t>Lot</t>
  </si>
  <si>
    <t>Buy Price</t>
  </si>
  <si>
    <t>Dividends</t>
  </si>
  <si>
    <t>CurrentPrice</t>
  </si>
  <si>
    <t>Years</t>
  </si>
  <si>
    <t>TotalReturn</t>
  </si>
  <si>
    <t>CAGR</t>
  </si>
  <si>
    <t>Break</t>
  </si>
  <si>
    <t>SellPrice</t>
  </si>
  <si>
    <t>SellDate</t>
  </si>
  <si>
    <t>SellDiv</t>
  </si>
  <si>
    <t>SellReturn</t>
  </si>
  <si>
    <t>SellCAGR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</si>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</sst>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yy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9" fontId="0" fillId="0" borderId="0" xfId="2" applyFont="1"/>
    <xf numFmtId="164" fontId="0" fillId="0" borderId="0" xfId="0" applyNumberFormat="1"/>
    <xf numFmtId="9" fontId="0" fillId="2" borderId="1" xfId="2" applyFont="1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165" fontId="0" fillId="0" borderId="3" xfId="2" applyNumberFormat="1" applyFont="1" applyBorder="1"/>
    <xf numFmtId="0" fontId="0" fillId="0" borderId="3" xfId="2" applyNumberFormat="1" applyFont="1" applyBorder="1"/>
    <xf numFmtId="14" fontId="0" fillId="0" borderId="4" xfId="0" applyNumberFormat="1" applyBorder="1"/>
    <xf numFmtId="44" fontId="0" fillId="0" borderId="4" xfId="1" applyFont="1" applyBorder="1"/>
    <xf numFmtId="0" fontId="0" fillId="0" borderId="4" xfId="0" applyBorder="1"/>
    <xf numFmtId="44" fontId="0" fillId="0" borderId="4" xfId="0" applyNumberFormat="1" applyBorder="1"/>
    <xf numFmtId="10" fontId="0" fillId="0" borderId="4" xfId="2" applyNumberFormat="1" applyFont="1" applyBorder="1"/>
    <xf numFmtId="0" fontId="0" fillId="3" borderId="4" xfId="0" applyFill="1" applyBorder="1"/>
    <xf numFmtId="165" fontId="0" fillId="0" borderId="5" xfId="2" applyNumberFormat="1" applyFont="1" applyBorder="1"/>
    <xf numFmtId="0" fontId="0" fillId="0" borderId="6" xfId="0" applyBorder="1"/>
    <xf numFmtId="44" fontId="0" fillId="0" borderId="6" xfId="1" applyFont="1" applyBorder="1"/>
    <xf numFmtId="44" fontId="0" fillId="0" borderId="6" xfId="2" applyNumberFormat="1" applyFont="1" applyBorder="1"/>
    <xf numFmtId="10" fontId="0" fillId="0" borderId="6" xfId="0" applyNumberFormat="1" applyBorder="1"/>
    <xf numFmtId="0" fontId="0" fillId="0" borderId="7" xfId="0" applyBorder="1"/>
  </cellXfs>
  <cellStyles count="3">
    <cellStyle name="Currency" xfId="1" builtinId="4"/>
    <cellStyle name="Normal" xfId="0" builtinId="0"/>
    <cellStyle name="Percent" xfId="2" builtinId="5"/>
  </cellStyles>
  <dxfs count="2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64" formatCode="m/d/yyyy"/>
    </dxf>
    <dxf>
      <numFmt numFmtId="164" formatCode="m/d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600075</xdr:colOff>
      <xdr:row>31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27D664-34F0-655B-80F8-88293F29DEA2}"/>
            </a:ext>
          </a:extLst>
        </xdr:cNvPr>
        <xdr:cNvSpPr txBox="1"/>
      </xdr:nvSpPr>
      <xdr:spPr>
        <a:xfrm>
          <a:off x="1219200" y="571500"/>
          <a:ext cx="5476875" cy="550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MOS: 7.0%%</a:t>
          </a:r>
        </a:p>
        <a:p>
          <a:r>
            <a:rPr lang="en-US" sz="1100"/>
            <a:t>Median Low: N/A</a:t>
          </a:r>
        </a:p>
        <a:p>
          <a:r>
            <a:rPr lang="en-US" sz="1100"/>
            <a:t>Median High: N/A</a:t>
          </a:r>
        </a:p>
        <a:p>
          <a:r>
            <a:rPr lang="en-US" sz="1100"/>
            <a:t>Growth Low: N/A</a:t>
          </a:r>
        </a:p>
        <a:p>
          <a:r>
            <a:rPr lang="en-US" sz="1100"/>
            <a:t>Growth High: N/A</a:t>
          </a:r>
        </a:p>
        <a:p>
          <a:r>
            <a:rPr lang="en-US" sz="1100"/>
            <a:t>Ex Div: 2-5-8-11</a:t>
          </a:r>
        </a:p>
        <a:p>
          <a:r>
            <a:rPr lang="en-US" sz="1100"/>
            <a:t>Div Pay: 2-5-8-11</a:t>
          </a:r>
        </a:p>
        <a:p>
          <a:r>
            <a:rPr lang="en-US" sz="1100"/>
            <a:t>Div History: 2003</a:t>
          </a:r>
        </a:p>
        <a:p>
          <a:r>
            <a:rPr lang="en-US" sz="1100"/>
            <a:t>Div Increase: N/A</a:t>
          </a:r>
        </a:p>
        <a:p>
          <a:r>
            <a:rPr lang="en-US" sz="1100"/>
            <a:t>DivGro Streak: N/A</a:t>
          </a:r>
        </a:p>
        <a:p>
          <a:r>
            <a:rPr lang="en-US" sz="1100"/>
            <a:t>Certainty: Yes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https://www.alpsfunds.com/products/etf/AMLP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Ex Div: Feb-May-Aug-Nov</a:t>
          </a:r>
        </a:p>
        <a:p>
          <a:r>
            <a:rPr lang="en-US" sz="1100"/>
            <a:t>Div Pay: Feb-May-Aug-Nov</a:t>
          </a:r>
        </a:p>
        <a:p>
          <a:r>
            <a:rPr lang="en-US" sz="1100"/>
            <a:t>Div History: Long</a:t>
          </a:r>
        </a:p>
        <a:p>
          <a:r>
            <a:rPr lang="en-US" sz="1100"/>
            <a:t>Business: Oil &amp; Gas Pipeline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ET - Energy Transfer LP - 10%</a:t>
          </a:r>
        </a:p>
        <a:p>
          <a:r>
            <a:rPr lang="en-US" sz="1100"/>
            <a:t>WES - Western Midstream Partners LP - 10%</a:t>
          </a:r>
        </a:p>
        <a:p>
          <a:r>
            <a:rPr lang="en-US" sz="1100"/>
            <a:t>EPD - Enterprise Products Partners LP - 10%</a:t>
          </a:r>
        </a:p>
        <a:p>
          <a:r>
            <a:rPr lang="en-US" sz="1100"/>
            <a:t>PAA - Plains All American Pipeline LP - 10% </a:t>
          </a:r>
        </a:p>
        <a:p>
          <a:r>
            <a:rPr lang="en-US" sz="1100"/>
            <a:t>MMP - Magellan Midstream partners LP - 10%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048.751396412037" createdVersion="8" refreshedVersion="8" minRefreshableVersion="3" recordCount="53" xr:uid="{7351CE4F-55AE-4797-AA36-7CB0A4DCFDF7}">
  <cacheSource type="worksheet">
    <worksheetSource name="Table1"/>
  </cacheSource>
  <cacheFields count="7">
    <cacheField name="Ex-Date" numFmtId="0">
      <sharedItems containsNonDate="0" containsDate="1" containsString="0" containsBlank="1" minDate="2010-11-05T00:00:00" maxDate="2022-11-10T00:00:00"/>
    </cacheField>
    <cacheField name="Record Date" numFmtId="0">
      <sharedItems containsNonDate="0" containsDate="1" containsString="0" containsBlank="1" minDate="2010-11-09T00:00:00" maxDate="2022-11-11T00:00:00"/>
    </cacheField>
    <cacheField name="Payable Date" numFmtId="0">
      <sharedItems containsSemiMixedTypes="0" containsNonDate="0" containsDate="1" containsString="0" minDate="2010-11-12T00:00:00" maxDate="2023-11-15T00:00:00"/>
    </cacheField>
    <cacheField name="Return of Capital" numFmtId="8">
      <sharedItems containsString="0" containsBlank="1" containsNumber="1" minValue="0" maxValue="1.4950000000000001"/>
    </cacheField>
    <cacheField name="Qualified Dividend" numFmtId="0">
      <sharedItems containsBlank="1" containsMixedTypes="1" containsNumber="1" minValue="0" maxValue="1.0329999999999999"/>
    </cacheField>
    <cacheField name="Total" numFmtId="8">
      <sharedItems containsString="0" containsBlank="1" containsNumber="1" minValue="0.68" maxValue="1.4950000000000001"/>
    </cacheField>
    <cacheField name="Year" numFmtId="0">
      <sharedItems containsSemiMixedTypes="0" containsString="0" containsNumber="1" containsInteger="1" minValue="2010" maxValue="2023" count="14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d v="2010-11-05T00:00:00"/>
    <d v="2010-11-09T00:00:00"/>
    <d v="2010-11-12T00:00:00"/>
    <n v="1.2397"/>
    <n v="0"/>
    <n v="1.2397"/>
    <x v="0"/>
  </r>
  <r>
    <d v="2011-02-07T00:00:00"/>
    <d v="2011-02-09T00:00:00"/>
    <d v="2011-02-15T00:00:00"/>
    <n v="1.0458480000000001"/>
    <n v="0.17036699999999999"/>
    <n v="1.216215"/>
    <x v="1"/>
  </r>
  <r>
    <d v="2011-05-06T00:00:00"/>
    <d v="2011-05-10T00:00:00"/>
    <d v="2011-05-13T00:00:00"/>
    <n v="1.0569710000000001"/>
    <n v="0.172179"/>
    <n v="1.22915"/>
    <x v="1"/>
  </r>
  <r>
    <d v="2011-08-05T00:00:00"/>
    <d v="2011-08-09T00:00:00"/>
    <d v="2011-08-12T00:00:00"/>
    <n v="1.085898"/>
    <n v="0.17689199999999999"/>
    <n v="1.2627900000000001"/>
    <x v="1"/>
  </r>
  <r>
    <d v="2011-11-07T00:00:00"/>
    <d v="2011-11-09T00:00:00"/>
    <d v="2011-11-14T00:00:00"/>
    <n v="1.108231"/>
    <n v="0.18053"/>
    <n v="1.288761"/>
    <x v="1"/>
  </r>
  <r>
    <d v="2012-02-07T00:00:00"/>
    <d v="2012-02-09T00:00:00"/>
    <d v="2012-02-14T00:00:00"/>
    <n v="1.2110080000000001"/>
    <n v="3.8270000000000001E-3"/>
    <n v="1.2148350000000001"/>
    <x v="2"/>
  </r>
  <r>
    <d v="2012-05-07T00:00:00"/>
    <d v="2012-05-09T00:00:00"/>
    <d v="2012-05-14T00:00:00"/>
    <n v="1.221141"/>
    <n v="3.859E-3"/>
    <n v="1.2250000000000001"/>
    <x v="2"/>
  </r>
  <r>
    <d v="2012-08-07T00:00:00"/>
    <d v="2012-08-09T00:00:00"/>
    <d v="2012-08-14T00:00:00"/>
    <n v="1.2560309999999999"/>
    <n v="3.9690000000000003E-3"/>
    <n v="1.26"/>
    <x v="2"/>
  </r>
  <r>
    <d v="2012-11-07T00:00:00"/>
    <d v="2012-11-09T00:00:00"/>
    <d v="2012-11-14T00:00:00"/>
    <n v="1.275968"/>
    <n v="4.032E-3"/>
    <n v="1.28"/>
    <x v="2"/>
  </r>
  <r>
    <d v="2013-02-07T00:00:00"/>
    <d v="2013-02-11T00:00:00"/>
    <d v="2013-02-14T00:00:00"/>
    <n v="1.3049999999999999"/>
    <n v="0"/>
    <n v="1.3049999999999999"/>
    <x v="3"/>
  </r>
  <r>
    <d v="2013-05-07T00:00:00"/>
    <d v="2013-05-09T00:00:00"/>
    <d v="2013-05-14T00:00:00"/>
    <n v="1.32"/>
    <n v="0"/>
    <n v="1.32"/>
    <x v="3"/>
  </r>
  <r>
    <d v="2013-08-07T00:00:00"/>
    <d v="2013-08-09T00:00:00"/>
    <d v="2013-08-14T00:00:00"/>
    <n v="1.345"/>
    <n v="0"/>
    <n v="1.345"/>
    <x v="3"/>
  </r>
  <r>
    <d v="2013-11-07T00:00:00"/>
    <d v="2013-11-12T00:00:00"/>
    <d v="2013-11-15T00:00:00"/>
    <n v="1.37"/>
    <n v="0"/>
    <n v="1.37"/>
    <x v="3"/>
  </r>
  <r>
    <d v="2014-02-06T00:00:00"/>
    <d v="2014-02-10T00:00:00"/>
    <d v="2014-02-13T00:00:00"/>
    <n v="0.49698999999999999"/>
    <n v="0.89300999999999997"/>
    <n v="1.39"/>
    <x v="4"/>
  </r>
  <r>
    <d v="2014-05-06T00:00:00"/>
    <d v="2014-05-08T00:00:00"/>
    <d v="2014-05-13T00:00:00"/>
    <n v="0.49878"/>
    <n v="0.89622000000000002"/>
    <n v="1.395"/>
    <x v="4"/>
  </r>
  <r>
    <d v="2014-08-06T00:00:00"/>
    <d v="2014-08-08T00:00:00"/>
    <d v="2014-08-13T00:00:00"/>
    <n v="0.50771500000000003"/>
    <n v="0.91228500000000001"/>
    <n v="1.42"/>
    <x v="4"/>
  </r>
  <r>
    <d v="2014-11-06T00:00:00"/>
    <d v="2014-11-10T00:00:00"/>
    <d v="2014-11-14T00:00:00"/>
    <n v="0.51665499999999998"/>
    <n v="0.92834499999999998"/>
    <n v="1.4450000000000001"/>
    <x v="4"/>
  </r>
  <r>
    <d v="2015-02-11T00:00:00"/>
    <d v="2015-02-13T00:00:00"/>
    <d v="2015-02-19T00:00:00"/>
    <n v="1.4624999999999999"/>
    <n v="0"/>
    <n v="1.4624999999999999"/>
    <x v="5"/>
  </r>
  <r>
    <d v="2015-05-13T00:00:00"/>
    <d v="2015-05-15T00:00:00"/>
    <d v="2015-05-20T00:00:00"/>
    <n v="1.4775"/>
    <n v="0"/>
    <n v="1.4775"/>
    <x v="5"/>
  </r>
  <r>
    <d v="2015-08-12T00:00:00"/>
    <d v="2015-08-14T00:00:00"/>
    <d v="2015-08-19T00:00:00"/>
    <n v="1.4950000000000001"/>
    <n v="0"/>
    <n v="1.4950000000000001"/>
    <x v="5"/>
  </r>
  <r>
    <d v="2015-11-10T00:00:00"/>
    <d v="2015-11-13T00:00:00"/>
    <d v="2015-11-18T00:00:00"/>
    <n v="1.4950000000000001"/>
    <n v="0"/>
    <n v="1.4950000000000001"/>
    <x v="5"/>
  </r>
  <r>
    <d v="2016-02-10T00:00:00"/>
    <d v="2016-02-12T00:00:00"/>
    <d v="2016-02-18T00:00:00"/>
    <n v="1.4950000000000001"/>
    <n v="0"/>
    <n v="1.4950000000000001"/>
    <x v="6"/>
  </r>
  <r>
    <d v="2016-05-11T00:00:00"/>
    <d v="2016-05-13T00:00:00"/>
    <d v="2016-05-18T00:00:00"/>
    <n v="1.2"/>
    <n v="0"/>
    <n v="1.2"/>
    <x v="6"/>
  </r>
  <r>
    <d v="2016-08-10T00:00:00"/>
    <d v="2016-08-12T00:00:00"/>
    <d v="2016-08-17T00:00:00"/>
    <n v="1.2"/>
    <n v="0"/>
    <n v="1.2"/>
    <x v="6"/>
  </r>
  <r>
    <d v="2016-11-09T00:00:00"/>
    <d v="2016-11-14T00:00:00"/>
    <d v="2016-11-17T00:00:00"/>
    <n v="1.2"/>
    <n v="0"/>
    <n v="1.2"/>
    <x v="6"/>
  </r>
  <r>
    <d v="2017-02-08T00:00:00"/>
    <d v="2017-02-10T00:00:00"/>
    <d v="2017-02-15T00:00:00"/>
    <n v="1.125"/>
    <n v="0"/>
    <n v="1.125"/>
    <x v="7"/>
  </r>
  <r>
    <d v="2017-05-10T00:00:00"/>
    <d v="2017-05-12T00:00:00"/>
    <d v="2017-05-17T00:00:00"/>
    <n v="1.075"/>
    <n v="0"/>
    <n v="1.075"/>
    <x v="7"/>
  </r>
  <r>
    <d v="2017-08-09T00:00:00"/>
    <d v="2017-08-11T00:00:00"/>
    <d v="2017-08-16T00:00:00"/>
    <n v="1.075"/>
    <n v="0"/>
    <n v="1.075"/>
    <x v="7"/>
  </r>
  <r>
    <d v="2017-11-09T00:00:00"/>
    <d v="2017-11-10T00:00:00"/>
    <d v="2017-11-15T00:00:00"/>
    <n v="1.026"/>
    <n v="0"/>
    <n v="1.026"/>
    <x v="7"/>
  </r>
  <r>
    <d v="2018-02-08T00:00:00"/>
    <d v="2018-02-09T00:00:00"/>
    <d v="2018-02-15T00:00:00"/>
    <n v="0"/>
    <n v="1.0329999999999999"/>
    <n v="1.0329999999999999"/>
    <x v="8"/>
  </r>
  <r>
    <d v="2018-05-10T00:00:00"/>
    <d v="2018-05-11T00:00:00"/>
    <d v="2018-05-17T00:00:00"/>
    <n v="0"/>
    <n v="1.0329999999999999"/>
    <n v="1.0329999999999999"/>
    <x v="8"/>
  </r>
  <r>
    <d v="2018-08-09T00:00:00"/>
    <d v="2018-08-10T00:00:00"/>
    <d v="2018-08-16T00:00:00"/>
    <n v="0"/>
    <n v="1.0329999999999999"/>
    <n v="1.0329999999999999"/>
    <x v="8"/>
  </r>
  <r>
    <d v="2018-11-08T00:00:00"/>
    <d v="2018-11-09T00:00:00"/>
    <d v="2018-11-15T00:00:00"/>
    <n v="0"/>
    <n v="0.95650000000000002"/>
    <n v="0.95650000000000002"/>
    <x v="8"/>
  </r>
  <r>
    <d v="2019-02-14T00:00:00"/>
    <d v="2019-02-15T00:00:00"/>
    <d v="2019-02-21T00:00:00"/>
    <n v="0.97499999999999998"/>
    <n v="0"/>
    <n v="0.97499999999999998"/>
    <x v="9"/>
  </r>
  <r>
    <d v="2019-05-09T00:00:00"/>
    <d v="2019-05-10T00:00:00"/>
    <d v="2019-05-16T00:00:00"/>
    <n v="0.97499999999999998"/>
    <n v="0"/>
    <n v="0.97499999999999998"/>
    <x v="9"/>
  </r>
  <r>
    <d v="2019-08-08T00:00:00"/>
    <d v="2019-08-09T00:00:00"/>
    <d v="2019-08-15T00:00:00"/>
    <n v="0.95"/>
    <n v="0"/>
    <n v="0.95"/>
    <x v="9"/>
  </r>
  <r>
    <d v="2019-11-14T00:00:00"/>
    <d v="2019-11-15T00:00:00"/>
    <d v="2019-11-21T00:00:00"/>
    <n v="0.97499999999999998"/>
    <n v="0"/>
    <n v="0.97499999999999998"/>
    <x v="9"/>
  </r>
  <r>
    <d v="2020-02-13T00:00:00"/>
    <d v="2020-02-14T00:00:00"/>
    <d v="2020-02-20T00:00:00"/>
    <n v="0.95"/>
    <s v="--"/>
    <n v="0.95"/>
    <x v="10"/>
  </r>
  <r>
    <d v="2020-05-07T00:00:00"/>
    <d v="2020-05-08T00:00:00"/>
    <d v="2020-05-14T00:00:00"/>
    <n v="0.75"/>
    <s v="--"/>
    <n v="0.75"/>
    <x v="10"/>
  </r>
  <r>
    <d v="2020-08-13T00:00:00"/>
    <d v="2020-08-14T00:00:00"/>
    <d v="2020-08-20T00:00:00"/>
    <n v="0.75"/>
    <s v="--"/>
    <n v="0.75"/>
    <x v="10"/>
  </r>
  <r>
    <d v="2020-11-12T00:00:00"/>
    <d v="2020-11-13T00:00:00"/>
    <d v="2020-11-19T00:00:00"/>
    <n v="0.71"/>
    <s v="--"/>
    <n v="0.71"/>
    <x v="10"/>
  </r>
  <r>
    <d v="2021-02-11T00:00:00"/>
    <d v="2021-02-12T00:00:00"/>
    <d v="2021-02-18T00:00:00"/>
    <n v="0.68"/>
    <n v="0"/>
    <n v="0.68"/>
    <x v="11"/>
  </r>
  <r>
    <d v="2021-05-13T00:00:00"/>
    <d v="2021-05-14T00:00:00"/>
    <d v="2021-05-20T00:00:00"/>
    <n v="0.68"/>
    <n v="0"/>
    <n v="0.68"/>
    <x v="11"/>
  </r>
  <r>
    <d v="2021-08-12T00:00:00"/>
    <d v="2021-08-13T00:00:00"/>
    <d v="2021-08-19T00:00:00"/>
    <n v="0.68"/>
    <n v="0"/>
    <n v="0.68"/>
    <x v="11"/>
  </r>
  <r>
    <d v="2021-11-10T00:00:00"/>
    <d v="2021-11-12T00:00:00"/>
    <d v="2021-11-18T00:00:00"/>
    <n v="0.76"/>
    <n v="0"/>
    <n v="0.76"/>
    <x v="11"/>
  </r>
  <r>
    <d v="2022-02-10T00:00:00"/>
    <d v="2022-02-11T00:00:00"/>
    <d v="2022-02-17T00:00:00"/>
    <n v="0.71"/>
    <m/>
    <n v="0.71"/>
    <x v="12"/>
  </r>
  <r>
    <d v="2022-05-12T00:00:00"/>
    <m/>
    <d v="2022-05-19T00:00:00"/>
    <n v="0.73"/>
    <m/>
    <n v="0.73"/>
    <x v="12"/>
  </r>
  <r>
    <d v="2022-08-11T00:00:00"/>
    <d v="2022-08-12T00:00:00"/>
    <d v="2022-08-18T00:00:00"/>
    <n v="0.74"/>
    <m/>
    <n v="0.74"/>
    <x v="12"/>
  </r>
  <r>
    <d v="2022-11-09T00:00:00"/>
    <d v="2022-11-10T00:00:00"/>
    <d v="2022-11-16T00:00:00"/>
    <n v="0.75"/>
    <m/>
    <n v="0.75"/>
    <x v="12"/>
  </r>
  <r>
    <m/>
    <m/>
    <d v="2023-02-14T00:00:00"/>
    <n v="0.77"/>
    <m/>
    <n v="0.77"/>
    <x v="13"/>
  </r>
  <r>
    <m/>
    <m/>
    <d v="2023-05-16T00:00:00"/>
    <m/>
    <m/>
    <m/>
    <x v="13"/>
  </r>
  <r>
    <m/>
    <m/>
    <d v="2023-08-15T00:00:00"/>
    <m/>
    <m/>
    <m/>
    <x v="13"/>
  </r>
  <r>
    <m/>
    <m/>
    <d v="2023-11-14T00:00:00"/>
    <m/>
    <m/>
    <m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438FF-AD3C-46FE-AD00-9C3192AF68F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7">
    <pivotField numFmtId="14" showAll="0"/>
    <pivotField numFmtId="14" showAll="0"/>
    <pivotField numFmtId="14" showAll="0"/>
    <pivotField numFmtId="8" showAll="0"/>
    <pivotField showAll="0"/>
    <pivotField dataField="1" numFmtId="8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26997C-AC22-4822-B60F-0CDC5980EC6F}" name="Table1" displayName="Table1" ref="C5:I58" totalsRowShown="0">
  <autoFilter ref="C5:I58" xr:uid="{ED26997C-AC22-4822-B60F-0CDC5980EC6F}"/>
  <sortState xmlns:xlrd2="http://schemas.microsoft.com/office/spreadsheetml/2017/richdata2" ref="C6:I58">
    <sortCondition descending="1" ref="E5:E58"/>
  </sortState>
  <tableColumns count="7">
    <tableColumn id="1" xr3:uid="{86E3124C-0433-43A3-93EF-CC649F188015}" name="Ex-Date" dataDxfId="26"/>
    <tableColumn id="2" xr3:uid="{C7BEFC31-312A-464A-9D90-05EFBE15AD6C}" name="Record Date" dataDxfId="25"/>
    <tableColumn id="3" xr3:uid="{247C6A32-8976-4E1A-BE44-1DD4F17CA750}" name="Payable Date" dataDxfId="24"/>
    <tableColumn id="4" xr3:uid="{BCFB4F00-3828-45C2-87F0-AF9FAFB57F4E}" name="Return of Capital" dataDxfId="23"/>
    <tableColumn id="5" xr3:uid="{09FEAFDB-8D7B-4703-84B1-BCB99A92776E}" name="Qualified Dividend" dataDxfId="22"/>
    <tableColumn id="6" xr3:uid="{EF15604A-7539-4698-B65C-8C592631256C}" name="Total" dataDxfId="21"/>
    <tableColumn id="7" xr3:uid="{CE26A394-6BF3-409E-97F0-D7F8708BA58C}" name="Year" dataDxfId="20">
      <calculatedColumnFormula>YEAR(Table1[[#This Row],[Payable Date]])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74A6D4-F8A0-4BFC-96BF-AE3D291127F1}" name="Table2" displayName="Table2" ref="M5:O19" totalsRowShown="0">
  <autoFilter ref="M5:O19" xr:uid="{8274A6D4-F8A0-4BFC-96BF-AE3D291127F1}"/>
  <tableColumns count="3">
    <tableColumn id="1" xr3:uid="{A4FEDD11-4185-467F-A606-7C5D4A913247}" name="Year" dataDxfId="19"/>
    <tableColumn id="2" xr3:uid="{A13830E5-4A72-4EE0-B184-1644963635B9}" name="Total" dataCellStyle="Currency"/>
    <tableColumn id="3" xr3:uid="{CB530A78-B5D9-4955-B487-AF0779BEA226}" name="Grow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D25BD3-5B5A-C449-A004-4E38EBC36479}" name="Table24" displayName="Table24" ref="H1:V4" totalsRowShown="0" headerRowDxfId="18" headerRowBorderDxfId="16" tableBorderDxfId="17" totalsRowBorderDxfId="15">
  <autoFilter ref="H1:V4" xr:uid="{5BD25BD3-5B5A-C449-A004-4E38EBC36479}"/>
  <tableColumns count="15">
    <tableColumn id="1" xr3:uid="{2E13EEDB-062F-844F-97A3-136F9C67F718}" name="DVT" dataDxfId="14" dataCellStyle="Percent"/>
    <tableColumn id="2" xr3:uid="{08A47AB4-DED6-5747-8DC1-F759F68A2285}" name="BuyYear" dataDxfId="13"/>
    <tableColumn id="3" xr3:uid="{A739B245-DEC8-6E4F-893D-17632F717E3D}" name="Lot" dataDxfId="12" dataCellStyle="Currency"/>
    <tableColumn id="4" xr3:uid="{07BCDA16-5473-E346-A924-328E3DF973BE}" name="Buy Price" dataDxfId="11" dataCellStyle="Currency"/>
    <tableColumn id="5" xr3:uid="{E27FF8A2-197A-CA41-B8DC-54C9868DD47B}" name="Dividends" dataDxfId="10" dataCellStyle="Currency"/>
    <tableColumn id="6" xr3:uid="{A69EE26E-CEC7-2F47-830A-F4E133F989A4}" name="CurrentPrice" dataDxfId="9" dataCellStyle="Currency"/>
    <tableColumn id="7" xr3:uid="{28DDEE2E-5927-A447-97D7-6F9E3E1723F3}" name="Years" dataDxfId="8">
      <calculatedColumnFormula>L2+K2</calculatedColumnFormula>
    </tableColumn>
    <tableColumn id="8" xr3:uid="{BE888675-F47F-874B-982B-AC3791FD14E0}" name="TotalReturn" dataDxfId="7" dataCellStyle="Percent">
      <calculatedColumnFormula>M2+L2</calculatedColumnFormula>
    </tableColumn>
    <tableColumn id="9" xr3:uid="{5B38DE36-440F-554F-A93A-420D65B9569B}" name="CAGR" dataDxfId="6">
      <calculatedColumnFormula>(Table24[[#This Row],[TotalReturn]]/Table24[[#This Row],[Buy Price]])^(1/(Table24[[#This Row],[Years]]-Table24[[#This Row],[BuyYear]]))-1</calculatedColumnFormula>
    </tableColumn>
    <tableColumn id="10" xr3:uid="{FECD3E07-C96C-F149-88C7-FF26AC627056}" name="Break" dataDxfId="5"/>
    <tableColumn id="11" xr3:uid="{B0A9DBDC-C4B1-1E4D-97E1-0C855E77B822}" name="SellPrice" dataDxfId="4"/>
    <tableColumn id="12" xr3:uid="{A06B7F0B-327B-2249-84C5-F3E91CFB6599}" name="SellDate" dataDxfId="3"/>
    <tableColumn id="13" xr3:uid="{463A7AB5-B493-894A-8113-DFF28ED82061}" name="SellDiv" dataDxfId="2"/>
    <tableColumn id="14" xr3:uid="{67F3EC89-D4D5-A844-BA28-A944B9902E25}" name="SellReturn" dataDxfId="1"/>
    <tableColumn id="15" xr3:uid="{1796B744-0D41-DB44-9B5B-25EC5E279064}" name="SellCAGR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0A63-F42C-41EE-B3F2-866CF9B3ED30}">
  <dimension ref="A3:B18"/>
  <sheetViews>
    <sheetView workbookViewId="0">
      <selection activeCell="A3" sqref="A3:B17"/>
    </sheetView>
  </sheetViews>
  <sheetFormatPr baseColWidth="10" defaultColWidth="8.83203125" defaultRowHeight="15" x14ac:dyDescent="0.2"/>
  <cols>
    <col min="1" max="1" width="12.1640625" bestFit="1" customWidth="1"/>
    <col min="2" max="2" width="10.5" bestFit="1" customWidth="1"/>
  </cols>
  <sheetData>
    <row r="3" spans="1:2" x14ac:dyDescent="0.2">
      <c r="A3" s="3" t="s">
        <v>7</v>
      </c>
      <c r="B3" t="s">
        <v>9</v>
      </c>
    </row>
    <row r="4" spans="1:2" x14ac:dyDescent="0.2">
      <c r="A4" s="4">
        <v>2010</v>
      </c>
      <c r="B4">
        <v>1.2397</v>
      </c>
    </row>
    <row r="5" spans="1:2" x14ac:dyDescent="0.2">
      <c r="A5" s="4">
        <v>2011</v>
      </c>
      <c r="B5">
        <v>4.9969159999999997</v>
      </c>
    </row>
    <row r="6" spans="1:2" x14ac:dyDescent="0.2">
      <c r="A6" s="4">
        <v>2012</v>
      </c>
      <c r="B6">
        <v>4.9798350000000005</v>
      </c>
    </row>
    <row r="7" spans="1:2" x14ac:dyDescent="0.2">
      <c r="A7" s="4">
        <v>2013</v>
      </c>
      <c r="B7">
        <v>5.34</v>
      </c>
    </row>
    <row r="8" spans="1:2" x14ac:dyDescent="0.2">
      <c r="A8" s="4">
        <v>2014</v>
      </c>
      <c r="B8">
        <v>5.65</v>
      </c>
    </row>
    <row r="9" spans="1:2" x14ac:dyDescent="0.2">
      <c r="A9" s="4">
        <v>2015</v>
      </c>
      <c r="B9">
        <v>5.9300000000000006</v>
      </c>
    </row>
    <row r="10" spans="1:2" x14ac:dyDescent="0.2">
      <c r="A10" s="4">
        <v>2016</v>
      </c>
      <c r="B10">
        <v>5.0950000000000006</v>
      </c>
    </row>
    <row r="11" spans="1:2" x14ac:dyDescent="0.2">
      <c r="A11" s="4">
        <v>2017</v>
      </c>
      <c r="B11">
        <v>4.3010000000000002</v>
      </c>
    </row>
    <row r="12" spans="1:2" x14ac:dyDescent="0.2">
      <c r="A12" s="4">
        <v>2018</v>
      </c>
      <c r="B12">
        <v>4.0554999999999994</v>
      </c>
    </row>
    <row r="13" spans="1:2" x14ac:dyDescent="0.2">
      <c r="A13" s="4">
        <v>2019</v>
      </c>
      <c r="B13">
        <v>3.875</v>
      </c>
    </row>
    <row r="14" spans="1:2" x14ac:dyDescent="0.2">
      <c r="A14" s="4">
        <v>2020</v>
      </c>
      <c r="B14">
        <v>3.16</v>
      </c>
    </row>
    <row r="15" spans="1:2" x14ac:dyDescent="0.2">
      <c r="A15" s="4">
        <v>2021</v>
      </c>
      <c r="B15">
        <v>2.8</v>
      </c>
    </row>
    <row r="16" spans="1:2" x14ac:dyDescent="0.2">
      <c r="A16" s="4">
        <v>2022</v>
      </c>
      <c r="B16">
        <v>2.9299999999999997</v>
      </c>
    </row>
    <row r="17" spans="1:2" x14ac:dyDescent="0.2">
      <c r="A17" s="4">
        <v>2023</v>
      </c>
      <c r="B17">
        <v>0.77</v>
      </c>
    </row>
    <row r="18" spans="1:2" x14ac:dyDescent="0.2">
      <c r="A18" s="4" t="s">
        <v>8</v>
      </c>
      <c r="B18">
        <v>55.122951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8398-13E1-458A-9BDA-19F83B362532}">
  <dimension ref="C5:O58"/>
  <sheetViews>
    <sheetView workbookViewId="0">
      <selection activeCell="H11" sqref="H9:H11"/>
    </sheetView>
  </sheetViews>
  <sheetFormatPr baseColWidth="10" defaultColWidth="8.83203125" defaultRowHeight="15" x14ac:dyDescent="0.2"/>
  <cols>
    <col min="3" max="3" width="10.6640625" bestFit="1" customWidth="1"/>
    <col min="4" max="4" width="13.83203125" customWidth="1"/>
    <col min="5" max="5" width="14.6640625" customWidth="1"/>
    <col min="6" max="6" width="18" customWidth="1"/>
    <col min="7" max="7" width="18.1640625" bestFit="1" customWidth="1"/>
    <col min="9" max="9" width="9.83203125" bestFit="1" customWidth="1"/>
  </cols>
  <sheetData>
    <row r="5" spans="3:15" x14ac:dyDescent="0.2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0</v>
      </c>
      <c r="M5" t="s">
        <v>0</v>
      </c>
      <c r="N5" t="s">
        <v>6</v>
      </c>
      <c r="O5" t="s">
        <v>10</v>
      </c>
    </row>
    <row r="6" spans="3:15" x14ac:dyDescent="0.2">
      <c r="C6" s="7"/>
      <c r="D6" s="7"/>
      <c r="E6" s="7">
        <v>45244</v>
      </c>
      <c r="F6" s="2"/>
      <c r="G6" s="2"/>
      <c r="H6" s="2"/>
      <c r="I6">
        <f>YEAR(Table1[[#This Row],[Payable Date]])</f>
        <v>2023</v>
      </c>
      <c r="M6" s="4">
        <v>2010</v>
      </c>
      <c r="N6" s="5">
        <v>1.2397</v>
      </c>
      <c r="O6" s="6" t="e">
        <f>(Table2[[#This Row],[Total]]-N5)/N5</f>
        <v>#VALUE!</v>
      </c>
    </row>
    <row r="7" spans="3:15" x14ac:dyDescent="0.2">
      <c r="C7" s="7"/>
      <c r="D7" s="7"/>
      <c r="E7" s="7">
        <v>45153</v>
      </c>
      <c r="F7" s="2"/>
      <c r="G7" s="2"/>
      <c r="H7" s="2"/>
      <c r="I7">
        <f>YEAR(Table1[[#This Row],[Payable Date]])</f>
        <v>2023</v>
      </c>
      <c r="M7" s="4">
        <v>2011</v>
      </c>
      <c r="N7" s="5">
        <v>4.9969159999999997</v>
      </c>
      <c r="O7" s="6">
        <f>(Table2[[#This Row],[Total]]-N6)/N6</f>
        <v>3.030746148261676</v>
      </c>
    </row>
    <row r="8" spans="3:15" x14ac:dyDescent="0.2">
      <c r="C8" s="7"/>
      <c r="D8" s="7"/>
      <c r="E8" s="7">
        <v>45062</v>
      </c>
      <c r="F8" s="2"/>
      <c r="G8" s="2"/>
      <c r="H8" s="2"/>
      <c r="I8">
        <f>YEAR(Table1[[#This Row],[Payable Date]])</f>
        <v>2023</v>
      </c>
      <c r="M8" s="4">
        <v>2012</v>
      </c>
      <c r="N8" s="5">
        <v>4.9798350000000005</v>
      </c>
      <c r="O8" s="6">
        <f>(Table2[[#This Row],[Total]]-N7)/N7</f>
        <v>-3.4183084126287568E-3</v>
      </c>
    </row>
    <row r="9" spans="3:15" x14ac:dyDescent="0.2">
      <c r="C9" s="7"/>
      <c r="D9" s="7"/>
      <c r="E9" s="7">
        <v>44971</v>
      </c>
      <c r="F9" s="2">
        <v>0.77</v>
      </c>
      <c r="G9" s="2"/>
      <c r="H9" s="2">
        <v>0.77</v>
      </c>
      <c r="I9">
        <f>YEAR(Table1[[#This Row],[Payable Date]])</f>
        <v>2023</v>
      </c>
      <c r="M9" s="4">
        <v>2013</v>
      </c>
      <c r="N9" s="5">
        <v>5.34</v>
      </c>
      <c r="O9" s="6">
        <f>(Table2[[#This Row],[Total]]-N8)/N8</f>
        <v>7.2324685456445714E-2</v>
      </c>
    </row>
    <row r="10" spans="3:15" x14ac:dyDescent="0.2">
      <c r="C10" s="7">
        <v>44874</v>
      </c>
      <c r="D10" s="7">
        <v>44875</v>
      </c>
      <c r="E10" s="7">
        <v>44881</v>
      </c>
      <c r="F10" s="2">
        <v>0.75</v>
      </c>
      <c r="G10" s="2"/>
      <c r="H10" s="2">
        <v>0.75</v>
      </c>
      <c r="I10">
        <f>YEAR(Table1[[#This Row],[Payable Date]])</f>
        <v>2022</v>
      </c>
      <c r="M10" s="4">
        <v>2014</v>
      </c>
      <c r="N10" s="5">
        <v>5.6499999999999995</v>
      </c>
      <c r="O10" s="6">
        <f>(Table2[[#This Row],[Total]]-N9)/N9</f>
        <v>5.8052434456928766E-2</v>
      </c>
    </row>
    <row r="11" spans="3:15" x14ac:dyDescent="0.2">
      <c r="C11" s="7">
        <v>44784</v>
      </c>
      <c r="D11" s="7">
        <v>44785</v>
      </c>
      <c r="E11" s="7">
        <v>44791</v>
      </c>
      <c r="F11" s="2">
        <v>0.74</v>
      </c>
      <c r="G11" s="2"/>
      <c r="H11" s="2">
        <v>0.74</v>
      </c>
      <c r="I11">
        <f>YEAR(Table1[[#This Row],[Payable Date]])</f>
        <v>2022</v>
      </c>
      <c r="M11" s="4">
        <v>2015</v>
      </c>
      <c r="N11" s="5">
        <v>5.93</v>
      </c>
      <c r="O11" s="6">
        <f>(Table2[[#This Row],[Total]]-N10)/N10</f>
        <v>4.9557522123893853E-2</v>
      </c>
    </row>
    <row r="12" spans="3:15" x14ac:dyDescent="0.2">
      <c r="C12" s="1">
        <v>44693</v>
      </c>
      <c r="D12" s="1"/>
      <c r="E12" s="1">
        <v>44700</v>
      </c>
      <c r="F12" s="2">
        <v>0.73</v>
      </c>
      <c r="G12" s="2"/>
      <c r="H12" s="2">
        <v>0.73</v>
      </c>
      <c r="I12">
        <f>YEAR(Table1[[#This Row],[Payable Date]])</f>
        <v>2022</v>
      </c>
      <c r="M12" s="4">
        <v>2016</v>
      </c>
      <c r="N12" s="5">
        <v>5.0949999999999998</v>
      </c>
      <c r="O12" s="6">
        <f>(Table2[[#This Row],[Total]]-N11)/N11</f>
        <v>-0.14080944350758853</v>
      </c>
    </row>
    <row r="13" spans="3:15" x14ac:dyDescent="0.2">
      <c r="C13" s="1">
        <v>44602</v>
      </c>
      <c r="D13" s="1">
        <v>44603</v>
      </c>
      <c r="E13" s="1">
        <v>44609</v>
      </c>
      <c r="F13" s="2">
        <v>0.71</v>
      </c>
      <c r="G13" s="2"/>
      <c r="H13" s="2">
        <v>0.71</v>
      </c>
      <c r="I13">
        <f>YEAR(Table1[[#This Row],[Payable Date]])</f>
        <v>2022</v>
      </c>
      <c r="M13" s="4">
        <v>2017</v>
      </c>
      <c r="N13" s="5">
        <v>4.3010000000000002</v>
      </c>
      <c r="O13" s="6">
        <f>(Table2[[#This Row],[Total]]-N12)/N12</f>
        <v>-0.1558390578999018</v>
      </c>
    </row>
    <row r="14" spans="3:15" x14ac:dyDescent="0.2">
      <c r="C14" s="1">
        <v>44510</v>
      </c>
      <c r="D14" s="1">
        <v>44512</v>
      </c>
      <c r="E14" s="1">
        <v>44518</v>
      </c>
      <c r="F14" s="2">
        <v>0.76</v>
      </c>
      <c r="G14" s="2"/>
      <c r="H14" s="2">
        <v>0.76</v>
      </c>
      <c r="I14">
        <f>YEAR(Table1[[#This Row],[Payable Date]])</f>
        <v>2021</v>
      </c>
      <c r="M14" s="4">
        <v>2018</v>
      </c>
      <c r="N14" s="5">
        <v>4.0555000000000003</v>
      </c>
      <c r="O14" s="6">
        <f>(Table2[[#This Row],[Total]]-N13)/N13</f>
        <v>-5.7079748895605631E-2</v>
      </c>
    </row>
    <row r="15" spans="3:15" x14ac:dyDescent="0.2">
      <c r="C15" s="1">
        <v>44420</v>
      </c>
      <c r="D15" s="1">
        <v>44421</v>
      </c>
      <c r="E15" s="1">
        <v>44427</v>
      </c>
      <c r="F15" s="2">
        <v>0.68</v>
      </c>
      <c r="G15" s="2"/>
      <c r="H15" s="2">
        <v>0.68</v>
      </c>
      <c r="I15">
        <f>YEAR(Table1[[#This Row],[Payable Date]])</f>
        <v>2021</v>
      </c>
      <c r="M15" s="4">
        <v>2019</v>
      </c>
      <c r="N15" s="5">
        <v>3.875</v>
      </c>
      <c r="O15" s="6">
        <f>(Table2[[#This Row],[Total]]-N14)/N14</f>
        <v>-4.4507459006287838E-2</v>
      </c>
    </row>
    <row r="16" spans="3:15" x14ac:dyDescent="0.2">
      <c r="C16" s="1">
        <v>44329</v>
      </c>
      <c r="D16" s="1">
        <v>44330</v>
      </c>
      <c r="E16" s="1">
        <v>44336</v>
      </c>
      <c r="F16" s="2">
        <v>0.68</v>
      </c>
      <c r="G16" s="2"/>
      <c r="H16" s="2">
        <v>0.68</v>
      </c>
      <c r="I16">
        <f>YEAR(Table1[[#This Row],[Payable Date]])</f>
        <v>2021</v>
      </c>
      <c r="M16" s="4">
        <v>2020</v>
      </c>
      <c r="N16" s="5">
        <v>3.16</v>
      </c>
      <c r="O16" s="6">
        <f>(Table2[[#This Row],[Total]]-N15)/N15</f>
        <v>-0.18451612903225803</v>
      </c>
    </row>
    <row r="17" spans="3:15" x14ac:dyDescent="0.2">
      <c r="C17" s="1">
        <v>44238</v>
      </c>
      <c r="D17" s="1">
        <v>44239</v>
      </c>
      <c r="E17" s="1">
        <v>44245</v>
      </c>
      <c r="F17" s="2">
        <v>0.68</v>
      </c>
      <c r="G17" s="2"/>
      <c r="H17" s="2">
        <v>0.68</v>
      </c>
      <c r="I17">
        <f>YEAR(Table1[[#This Row],[Payable Date]])</f>
        <v>2021</v>
      </c>
      <c r="M17" s="4">
        <v>2021</v>
      </c>
      <c r="N17" s="5">
        <v>2.8000000000000003</v>
      </c>
      <c r="O17" s="6">
        <f>(Table2[[#This Row],[Total]]-N16)/N16</f>
        <v>-0.11392405063291135</v>
      </c>
    </row>
    <row r="18" spans="3:15" x14ac:dyDescent="0.2">
      <c r="C18" s="1">
        <v>44147</v>
      </c>
      <c r="D18" s="1">
        <v>44148</v>
      </c>
      <c r="E18" s="1">
        <v>44154</v>
      </c>
      <c r="F18" s="2">
        <v>0.71</v>
      </c>
      <c r="H18" s="2">
        <v>0.71</v>
      </c>
      <c r="I18">
        <f>YEAR(Table1[[#This Row],[Payable Date]])</f>
        <v>2020</v>
      </c>
      <c r="M18" s="4">
        <v>2022</v>
      </c>
      <c r="N18" s="5">
        <v>2.93</v>
      </c>
      <c r="O18" s="6">
        <f>(Table2[[#This Row],[Total]]-N17)/N17</f>
        <v>4.6428571428571389E-2</v>
      </c>
    </row>
    <row r="19" spans="3:15" x14ac:dyDescent="0.2">
      <c r="C19" s="1">
        <v>44056</v>
      </c>
      <c r="D19" s="1">
        <v>44057</v>
      </c>
      <c r="E19" s="1">
        <v>44063</v>
      </c>
      <c r="F19" s="2">
        <v>0.75</v>
      </c>
      <c r="H19" s="2">
        <v>0.75</v>
      </c>
      <c r="I19">
        <f>YEAR(Table1[[#This Row],[Payable Date]])</f>
        <v>2020</v>
      </c>
      <c r="M19" s="4">
        <v>2023</v>
      </c>
      <c r="N19" s="5">
        <v>3.08</v>
      </c>
      <c r="O19" s="6">
        <f>(Table2[[#This Row],[Total]]-N18)/N18</f>
        <v>5.1194539249146721E-2</v>
      </c>
    </row>
    <row r="20" spans="3:15" x14ac:dyDescent="0.2">
      <c r="C20" s="1">
        <v>43958</v>
      </c>
      <c r="D20" s="1">
        <v>43959</v>
      </c>
      <c r="E20" s="1">
        <v>43965</v>
      </c>
      <c r="F20" s="2">
        <v>0.75</v>
      </c>
      <c r="H20" s="2">
        <v>0.75</v>
      </c>
      <c r="I20">
        <f>YEAR(Table1[[#This Row],[Payable Date]])</f>
        <v>2020</v>
      </c>
    </row>
    <row r="21" spans="3:15" x14ac:dyDescent="0.2">
      <c r="C21" s="1">
        <v>43874</v>
      </c>
      <c r="D21" s="1">
        <v>43875</v>
      </c>
      <c r="E21" s="1">
        <v>43881</v>
      </c>
      <c r="F21" s="2">
        <v>0.95</v>
      </c>
      <c r="H21" s="2">
        <v>0.95</v>
      </c>
      <c r="I21">
        <f>YEAR(Table1[[#This Row],[Payable Date]])</f>
        <v>2020</v>
      </c>
    </row>
    <row r="22" spans="3:15" x14ac:dyDescent="0.2">
      <c r="C22" s="1">
        <v>43783</v>
      </c>
      <c r="D22" s="1">
        <v>43784</v>
      </c>
      <c r="E22" s="1">
        <v>43790</v>
      </c>
      <c r="F22" s="2">
        <v>0.97499999999999998</v>
      </c>
      <c r="G22" s="2"/>
      <c r="H22" s="2">
        <v>0.97499999999999998</v>
      </c>
      <c r="I22">
        <f>YEAR(Table1[[#This Row],[Payable Date]])</f>
        <v>2019</v>
      </c>
    </row>
    <row r="23" spans="3:15" x14ac:dyDescent="0.2">
      <c r="C23" s="1">
        <v>43685</v>
      </c>
      <c r="D23" s="1">
        <v>43686</v>
      </c>
      <c r="E23" s="1">
        <v>43692</v>
      </c>
      <c r="F23" s="2">
        <v>0.95</v>
      </c>
      <c r="G23" s="2"/>
      <c r="H23" s="2">
        <v>0.95</v>
      </c>
      <c r="I23">
        <f>YEAR(Table1[[#This Row],[Payable Date]])</f>
        <v>2019</v>
      </c>
    </row>
    <row r="24" spans="3:15" x14ac:dyDescent="0.2">
      <c r="C24" s="1">
        <v>43594</v>
      </c>
      <c r="D24" s="1">
        <v>43595</v>
      </c>
      <c r="E24" s="1">
        <v>43601</v>
      </c>
      <c r="F24" s="2">
        <v>0.97499999999999998</v>
      </c>
      <c r="G24" s="2"/>
      <c r="H24" s="2">
        <v>0.97499999999999998</v>
      </c>
      <c r="I24">
        <f>YEAR(Table1[[#This Row],[Payable Date]])</f>
        <v>2019</v>
      </c>
    </row>
    <row r="25" spans="3:15" x14ac:dyDescent="0.2">
      <c r="C25" s="1">
        <v>43510</v>
      </c>
      <c r="D25" s="1">
        <v>43511</v>
      </c>
      <c r="E25" s="1">
        <v>43517</v>
      </c>
      <c r="F25" s="2">
        <v>0.97499999999999998</v>
      </c>
      <c r="G25" s="2"/>
      <c r="H25" s="2">
        <v>0.97499999999999998</v>
      </c>
      <c r="I25">
        <f>YEAR(Table1[[#This Row],[Payable Date]])</f>
        <v>2019</v>
      </c>
    </row>
    <row r="26" spans="3:15" x14ac:dyDescent="0.2">
      <c r="C26" s="1">
        <v>43412</v>
      </c>
      <c r="D26" s="1">
        <v>43413</v>
      </c>
      <c r="E26" s="1">
        <v>43419</v>
      </c>
      <c r="F26" s="2"/>
      <c r="G26" s="2">
        <v>0.95650000000000002</v>
      </c>
      <c r="H26" s="2">
        <v>0.95650000000000002</v>
      </c>
      <c r="I26">
        <f>YEAR(Table1[[#This Row],[Payable Date]])</f>
        <v>2018</v>
      </c>
    </row>
    <row r="27" spans="3:15" x14ac:dyDescent="0.2">
      <c r="C27" s="1">
        <v>43321</v>
      </c>
      <c r="D27" s="1">
        <v>43322</v>
      </c>
      <c r="E27" s="1">
        <v>43328</v>
      </c>
      <c r="F27" s="2"/>
      <c r="G27" s="2">
        <v>1.0329999999999999</v>
      </c>
      <c r="H27" s="2">
        <v>1.0329999999999999</v>
      </c>
      <c r="I27">
        <f>YEAR(Table1[[#This Row],[Payable Date]])</f>
        <v>2018</v>
      </c>
    </row>
    <row r="28" spans="3:15" x14ac:dyDescent="0.2">
      <c r="C28" s="1">
        <v>43230</v>
      </c>
      <c r="D28" s="1">
        <v>43231</v>
      </c>
      <c r="E28" s="1">
        <v>43237</v>
      </c>
      <c r="F28" s="2"/>
      <c r="G28" s="2">
        <v>1.0329999999999999</v>
      </c>
      <c r="H28" s="2">
        <v>1.0329999999999999</v>
      </c>
      <c r="I28">
        <f>YEAR(Table1[[#This Row],[Payable Date]])</f>
        <v>2018</v>
      </c>
    </row>
    <row r="29" spans="3:15" x14ac:dyDescent="0.2">
      <c r="C29" s="1">
        <v>43139</v>
      </c>
      <c r="D29" s="1">
        <v>43140</v>
      </c>
      <c r="E29" s="1">
        <v>43146</v>
      </c>
      <c r="F29" s="2"/>
      <c r="G29" s="2">
        <v>1.0329999999999999</v>
      </c>
      <c r="H29" s="2">
        <v>1.0329999999999999</v>
      </c>
      <c r="I29">
        <f>YEAR(Table1[[#This Row],[Payable Date]])</f>
        <v>2018</v>
      </c>
    </row>
    <row r="30" spans="3:15" x14ac:dyDescent="0.2">
      <c r="C30" s="1">
        <v>43048</v>
      </c>
      <c r="D30" s="1">
        <v>43049</v>
      </c>
      <c r="E30" s="1">
        <v>43054</v>
      </c>
      <c r="F30" s="2">
        <v>1.026</v>
      </c>
      <c r="G30" s="2"/>
      <c r="H30" s="2">
        <v>1.026</v>
      </c>
      <c r="I30">
        <f>YEAR(Table1[[#This Row],[Payable Date]])</f>
        <v>2017</v>
      </c>
    </row>
    <row r="31" spans="3:15" x14ac:dyDescent="0.2">
      <c r="C31" s="1">
        <v>42956</v>
      </c>
      <c r="D31" s="1">
        <v>42958</v>
      </c>
      <c r="E31" s="1">
        <v>42963</v>
      </c>
      <c r="F31" s="2">
        <v>1.075</v>
      </c>
      <c r="G31" s="2"/>
      <c r="H31" s="2">
        <v>1.075</v>
      </c>
      <c r="I31">
        <f>YEAR(Table1[[#This Row],[Payable Date]])</f>
        <v>2017</v>
      </c>
    </row>
    <row r="32" spans="3:15" x14ac:dyDescent="0.2">
      <c r="C32" s="1">
        <v>42865</v>
      </c>
      <c r="D32" s="1">
        <v>42867</v>
      </c>
      <c r="E32" s="1">
        <v>42872</v>
      </c>
      <c r="F32" s="2">
        <v>1.075</v>
      </c>
      <c r="G32" s="2"/>
      <c r="H32" s="2">
        <v>1.075</v>
      </c>
      <c r="I32">
        <f>YEAR(Table1[[#This Row],[Payable Date]])</f>
        <v>2017</v>
      </c>
    </row>
    <row r="33" spans="3:9" x14ac:dyDescent="0.2">
      <c r="C33" s="1">
        <v>42774</v>
      </c>
      <c r="D33" s="1">
        <v>42776</v>
      </c>
      <c r="E33" s="1">
        <v>42781</v>
      </c>
      <c r="F33" s="2">
        <v>1.125</v>
      </c>
      <c r="G33" s="2"/>
      <c r="H33" s="2">
        <v>1.125</v>
      </c>
      <c r="I33">
        <f>YEAR(Table1[[#This Row],[Payable Date]])</f>
        <v>2017</v>
      </c>
    </row>
    <row r="34" spans="3:9" x14ac:dyDescent="0.2">
      <c r="C34" s="1">
        <v>42683</v>
      </c>
      <c r="D34" s="1">
        <v>42688</v>
      </c>
      <c r="E34" s="1">
        <v>42691</v>
      </c>
      <c r="F34" s="2">
        <v>1.2</v>
      </c>
      <c r="G34" s="2"/>
      <c r="H34" s="2">
        <v>1.2</v>
      </c>
      <c r="I34">
        <f>YEAR(Table1[[#This Row],[Payable Date]])</f>
        <v>2016</v>
      </c>
    </row>
    <row r="35" spans="3:9" x14ac:dyDescent="0.2">
      <c r="C35" s="1">
        <v>42592</v>
      </c>
      <c r="D35" s="1">
        <v>42594</v>
      </c>
      <c r="E35" s="1">
        <v>42599</v>
      </c>
      <c r="F35" s="2">
        <v>1.2</v>
      </c>
      <c r="G35" s="2"/>
      <c r="H35" s="2">
        <v>1.2</v>
      </c>
      <c r="I35">
        <f>YEAR(Table1[[#This Row],[Payable Date]])</f>
        <v>2016</v>
      </c>
    </row>
    <row r="36" spans="3:9" x14ac:dyDescent="0.2">
      <c r="C36" s="1">
        <v>42501</v>
      </c>
      <c r="D36" s="1">
        <v>42503</v>
      </c>
      <c r="E36" s="1">
        <v>42508</v>
      </c>
      <c r="F36" s="2">
        <v>1.2</v>
      </c>
      <c r="G36" s="2"/>
      <c r="H36" s="2">
        <v>1.2</v>
      </c>
      <c r="I36">
        <f>YEAR(Table1[[#This Row],[Payable Date]])</f>
        <v>2016</v>
      </c>
    </row>
    <row r="37" spans="3:9" x14ac:dyDescent="0.2">
      <c r="C37" s="1">
        <v>42410</v>
      </c>
      <c r="D37" s="1">
        <v>42412</v>
      </c>
      <c r="E37" s="1">
        <v>42418</v>
      </c>
      <c r="F37" s="2">
        <v>1.4950000000000001</v>
      </c>
      <c r="G37" s="2"/>
      <c r="H37" s="2">
        <v>1.4950000000000001</v>
      </c>
      <c r="I37">
        <f>YEAR(Table1[[#This Row],[Payable Date]])</f>
        <v>2016</v>
      </c>
    </row>
    <row r="38" spans="3:9" x14ac:dyDescent="0.2">
      <c r="C38" s="1">
        <v>42318</v>
      </c>
      <c r="D38" s="1">
        <v>42321</v>
      </c>
      <c r="E38" s="1">
        <v>42326</v>
      </c>
      <c r="F38" s="2">
        <v>1.4950000000000001</v>
      </c>
      <c r="G38" s="2"/>
      <c r="H38" s="2">
        <v>1.4950000000000001</v>
      </c>
      <c r="I38">
        <f>YEAR(Table1[[#This Row],[Payable Date]])</f>
        <v>2015</v>
      </c>
    </row>
    <row r="39" spans="3:9" x14ac:dyDescent="0.2">
      <c r="C39" s="1">
        <v>42228</v>
      </c>
      <c r="D39" s="1">
        <v>42230</v>
      </c>
      <c r="E39" s="1">
        <v>42235</v>
      </c>
      <c r="F39" s="2">
        <v>1.4950000000000001</v>
      </c>
      <c r="G39" s="2"/>
      <c r="H39" s="2">
        <v>1.4950000000000001</v>
      </c>
      <c r="I39">
        <f>YEAR(Table1[[#This Row],[Payable Date]])</f>
        <v>2015</v>
      </c>
    </row>
    <row r="40" spans="3:9" x14ac:dyDescent="0.2">
      <c r="C40" s="1">
        <v>42137</v>
      </c>
      <c r="D40" s="1">
        <v>42139</v>
      </c>
      <c r="E40" s="1">
        <v>42144</v>
      </c>
      <c r="F40" s="2">
        <v>1.4775</v>
      </c>
      <c r="G40" s="2"/>
      <c r="H40" s="2">
        <v>1.4775</v>
      </c>
      <c r="I40">
        <f>YEAR(Table1[[#This Row],[Payable Date]])</f>
        <v>2015</v>
      </c>
    </row>
    <row r="41" spans="3:9" x14ac:dyDescent="0.2">
      <c r="C41" s="1">
        <v>42046</v>
      </c>
      <c r="D41" s="1">
        <v>42048</v>
      </c>
      <c r="E41" s="1">
        <v>42054</v>
      </c>
      <c r="F41" s="2">
        <v>1.4624999999999999</v>
      </c>
      <c r="G41" s="2"/>
      <c r="H41" s="2">
        <v>1.4624999999999999</v>
      </c>
      <c r="I41">
        <f>YEAR(Table1[[#This Row],[Payable Date]])</f>
        <v>2015</v>
      </c>
    </row>
    <row r="42" spans="3:9" x14ac:dyDescent="0.2">
      <c r="C42" s="1">
        <v>41949</v>
      </c>
      <c r="D42" s="1">
        <v>41953</v>
      </c>
      <c r="E42" s="1">
        <v>41957</v>
      </c>
      <c r="F42" s="2">
        <v>0.51665499999999998</v>
      </c>
      <c r="G42" s="2">
        <v>0.92834499999999998</v>
      </c>
      <c r="H42" s="2">
        <v>1.4450000000000001</v>
      </c>
      <c r="I42">
        <f>YEAR(Table1[[#This Row],[Payable Date]])</f>
        <v>2014</v>
      </c>
    </row>
    <row r="43" spans="3:9" x14ac:dyDescent="0.2">
      <c r="C43" s="1">
        <v>41857</v>
      </c>
      <c r="D43" s="1">
        <v>41859</v>
      </c>
      <c r="E43" s="1">
        <v>41864</v>
      </c>
      <c r="F43" s="2">
        <v>0.50771500000000003</v>
      </c>
      <c r="G43" s="2">
        <v>0.91228500000000001</v>
      </c>
      <c r="H43" s="2">
        <v>1.42</v>
      </c>
      <c r="I43">
        <f>YEAR(Table1[[#This Row],[Payable Date]])</f>
        <v>2014</v>
      </c>
    </row>
    <row r="44" spans="3:9" x14ac:dyDescent="0.2">
      <c r="C44" s="1">
        <v>41765</v>
      </c>
      <c r="D44" s="1">
        <v>41767</v>
      </c>
      <c r="E44" s="1">
        <v>41772</v>
      </c>
      <c r="F44" s="2">
        <v>0.49878</v>
      </c>
      <c r="G44" s="2">
        <v>0.89622000000000002</v>
      </c>
      <c r="H44" s="2">
        <v>1.395</v>
      </c>
      <c r="I44">
        <f>YEAR(Table1[[#This Row],[Payable Date]])</f>
        <v>2014</v>
      </c>
    </row>
    <row r="45" spans="3:9" x14ac:dyDescent="0.2">
      <c r="C45" s="1">
        <v>41676</v>
      </c>
      <c r="D45" s="1">
        <v>41680</v>
      </c>
      <c r="E45" s="1">
        <v>41683</v>
      </c>
      <c r="F45" s="2">
        <v>0.49698999999999999</v>
      </c>
      <c r="G45" s="2">
        <v>0.89300999999999997</v>
      </c>
      <c r="H45" s="2">
        <v>1.39</v>
      </c>
      <c r="I45">
        <f>YEAR(Table1[[#This Row],[Payable Date]])</f>
        <v>2014</v>
      </c>
    </row>
    <row r="46" spans="3:9" x14ac:dyDescent="0.2">
      <c r="C46" s="1">
        <v>41585</v>
      </c>
      <c r="D46" s="1">
        <v>41590</v>
      </c>
      <c r="E46" s="1">
        <v>41593</v>
      </c>
      <c r="F46" s="2">
        <v>1.37</v>
      </c>
      <c r="G46" s="2"/>
      <c r="H46" s="2">
        <v>1.37</v>
      </c>
      <c r="I46">
        <f>YEAR(Table1[[#This Row],[Payable Date]])</f>
        <v>2013</v>
      </c>
    </row>
    <row r="47" spans="3:9" x14ac:dyDescent="0.2">
      <c r="C47" s="1">
        <v>41493</v>
      </c>
      <c r="D47" s="1">
        <v>41495</v>
      </c>
      <c r="E47" s="1">
        <v>41500</v>
      </c>
      <c r="F47" s="2">
        <v>1.345</v>
      </c>
      <c r="G47" s="2"/>
      <c r="H47" s="2">
        <v>1.345</v>
      </c>
      <c r="I47">
        <f>YEAR(Table1[[#This Row],[Payable Date]])</f>
        <v>2013</v>
      </c>
    </row>
    <row r="48" spans="3:9" x14ac:dyDescent="0.2">
      <c r="C48" s="1">
        <v>41401</v>
      </c>
      <c r="D48" s="1">
        <v>41403</v>
      </c>
      <c r="E48" s="1">
        <v>41408</v>
      </c>
      <c r="F48" s="2">
        <v>1.32</v>
      </c>
      <c r="G48" s="2"/>
      <c r="H48" s="2">
        <v>1.32</v>
      </c>
      <c r="I48">
        <f>YEAR(Table1[[#This Row],[Payable Date]])</f>
        <v>2013</v>
      </c>
    </row>
    <row r="49" spans="3:9" x14ac:dyDescent="0.2">
      <c r="C49" s="1">
        <v>41312</v>
      </c>
      <c r="D49" s="1">
        <v>41316</v>
      </c>
      <c r="E49" s="1">
        <v>41319</v>
      </c>
      <c r="F49" s="2">
        <v>1.3049999999999999</v>
      </c>
      <c r="G49" s="2"/>
      <c r="H49" s="2">
        <v>1.3049999999999999</v>
      </c>
      <c r="I49">
        <f>YEAR(Table1[[#This Row],[Payable Date]])</f>
        <v>2013</v>
      </c>
    </row>
    <row r="50" spans="3:9" x14ac:dyDescent="0.2">
      <c r="C50" s="1">
        <v>41220</v>
      </c>
      <c r="D50" s="1">
        <v>41222</v>
      </c>
      <c r="E50" s="1">
        <v>41227</v>
      </c>
      <c r="F50" s="2">
        <v>1.275968</v>
      </c>
      <c r="G50" s="2"/>
      <c r="H50" s="2">
        <v>1.28</v>
      </c>
      <c r="I50">
        <f>YEAR(Table1[[#This Row],[Payable Date]])</f>
        <v>2012</v>
      </c>
    </row>
    <row r="51" spans="3:9" x14ac:dyDescent="0.2">
      <c r="C51" s="1">
        <v>41128</v>
      </c>
      <c r="D51" s="1">
        <v>41130</v>
      </c>
      <c r="E51" s="1">
        <v>41135</v>
      </c>
      <c r="F51" s="2">
        <v>1.2560309999999999</v>
      </c>
      <c r="G51" s="2"/>
      <c r="H51" s="2">
        <v>1.26</v>
      </c>
      <c r="I51">
        <f>YEAR(Table1[[#This Row],[Payable Date]])</f>
        <v>2012</v>
      </c>
    </row>
    <row r="52" spans="3:9" x14ac:dyDescent="0.2">
      <c r="C52" s="1">
        <v>41036</v>
      </c>
      <c r="D52" s="1">
        <v>41038</v>
      </c>
      <c r="E52" s="1">
        <v>41043</v>
      </c>
      <c r="F52" s="2">
        <v>1.221141</v>
      </c>
      <c r="G52" s="2"/>
      <c r="H52" s="2">
        <v>1.2250000000000001</v>
      </c>
      <c r="I52">
        <f>YEAR(Table1[[#This Row],[Payable Date]])</f>
        <v>2012</v>
      </c>
    </row>
    <row r="53" spans="3:9" x14ac:dyDescent="0.2">
      <c r="C53" s="1">
        <v>40946</v>
      </c>
      <c r="D53" s="1">
        <v>40948</v>
      </c>
      <c r="E53" s="1">
        <v>40953</v>
      </c>
      <c r="F53" s="2">
        <v>1.2110080000000001</v>
      </c>
      <c r="G53" s="2"/>
      <c r="H53" s="2">
        <v>1.2148350000000001</v>
      </c>
      <c r="I53">
        <f>YEAR(Table1[[#This Row],[Payable Date]])</f>
        <v>2012</v>
      </c>
    </row>
    <row r="54" spans="3:9" x14ac:dyDescent="0.2">
      <c r="C54" s="1">
        <v>40854</v>
      </c>
      <c r="D54" s="1">
        <v>40856</v>
      </c>
      <c r="E54" s="1">
        <v>40861</v>
      </c>
      <c r="F54" s="2">
        <v>1.108231</v>
      </c>
      <c r="G54" s="2">
        <v>0.18053</v>
      </c>
      <c r="H54" s="2">
        <v>1.288761</v>
      </c>
      <c r="I54">
        <f>YEAR(Table1[[#This Row],[Payable Date]])</f>
        <v>2011</v>
      </c>
    </row>
    <row r="55" spans="3:9" x14ac:dyDescent="0.2">
      <c r="C55" s="1">
        <v>40760</v>
      </c>
      <c r="D55" s="1">
        <v>40764</v>
      </c>
      <c r="E55" s="1">
        <v>40767</v>
      </c>
      <c r="F55" s="2">
        <v>1.085898</v>
      </c>
      <c r="G55" s="2">
        <v>0.17689199999999999</v>
      </c>
      <c r="H55" s="2">
        <v>1.2627900000000001</v>
      </c>
      <c r="I55">
        <f>YEAR(Table1[[#This Row],[Payable Date]])</f>
        <v>2011</v>
      </c>
    </row>
    <row r="56" spans="3:9" x14ac:dyDescent="0.2">
      <c r="C56" s="1">
        <v>40669</v>
      </c>
      <c r="D56" s="1">
        <v>40673</v>
      </c>
      <c r="E56" s="1">
        <v>40676</v>
      </c>
      <c r="F56" s="2">
        <v>1.0569710000000001</v>
      </c>
      <c r="G56" s="2">
        <v>0.172179</v>
      </c>
      <c r="H56" s="2">
        <v>1.22915</v>
      </c>
      <c r="I56">
        <f>YEAR(Table1[[#This Row],[Payable Date]])</f>
        <v>2011</v>
      </c>
    </row>
    <row r="57" spans="3:9" x14ac:dyDescent="0.2">
      <c r="C57" s="1">
        <v>40581</v>
      </c>
      <c r="D57" s="1">
        <v>40583</v>
      </c>
      <c r="E57" s="1">
        <v>40589</v>
      </c>
      <c r="F57" s="2">
        <v>1.0458480000000001</v>
      </c>
      <c r="G57" s="2">
        <v>0.17036699999999999</v>
      </c>
      <c r="H57" s="2">
        <v>1.216215</v>
      </c>
      <c r="I57">
        <f>YEAR(Table1[[#This Row],[Payable Date]])</f>
        <v>2011</v>
      </c>
    </row>
    <row r="58" spans="3:9" x14ac:dyDescent="0.2">
      <c r="C58" s="1">
        <v>40487</v>
      </c>
      <c r="D58" s="1">
        <v>40491</v>
      </c>
      <c r="E58" s="1">
        <v>40494</v>
      </c>
      <c r="F58" s="2">
        <v>1.2397</v>
      </c>
      <c r="G58" s="2"/>
      <c r="H58" s="2">
        <v>1.2397</v>
      </c>
      <c r="I58">
        <f>YEAR(Table1[[#This Row],[Payable Date]])</f>
        <v>2010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FF61-0F84-4079-A8D6-73F7D4F84549}">
  <dimension ref="A1"/>
  <sheetViews>
    <sheetView workbookViewId="0">
      <selection activeCell="M14" sqref="M14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B937-E316-A74A-B345-02F153409487}">
  <dimension ref="H1:V4"/>
  <sheetViews>
    <sheetView tabSelected="1" workbookViewId="0">
      <selection activeCell="M3" sqref="M3"/>
    </sheetView>
  </sheetViews>
  <sheetFormatPr baseColWidth="10" defaultRowHeight="15" x14ac:dyDescent="0.2"/>
  <cols>
    <col min="13" max="13" width="13.6640625" bestFit="1" customWidth="1"/>
  </cols>
  <sheetData>
    <row r="1" spans="8:22" x14ac:dyDescent="0.2">
      <c r="H1" s="8" t="s">
        <v>11</v>
      </c>
      <c r="I1" s="8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9" t="s">
        <v>18</v>
      </c>
      <c r="P1" s="9" t="s">
        <v>19</v>
      </c>
      <c r="Q1" s="10" t="s">
        <v>20</v>
      </c>
      <c r="R1" s="11" t="s">
        <v>21</v>
      </c>
      <c r="S1" s="11" t="s">
        <v>22</v>
      </c>
      <c r="T1" s="11" t="s">
        <v>23</v>
      </c>
      <c r="U1" s="11" t="s">
        <v>24</v>
      </c>
      <c r="V1" s="11" t="s">
        <v>25</v>
      </c>
    </row>
    <row r="2" spans="8:22" x14ac:dyDescent="0.2">
      <c r="H2" s="12">
        <v>0.08</v>
      </c>
      <c r="I2" s="13">
        <v>2022</v>
      </c>
      <c r="J2" s="14" t="s">
        <v>26</v>
      </c>
      <c r="K2" s="15">
        <v>35</v>
      </c>
      <c r="L2" s="15">
        <v>3</v>
      </c>
      <c r="M2" s="15">
        <v>38</v>
      </c>
      <c r="N2" s="16">
        <v>2023</v>
      </c>
      <c r="O2" s="17">
        <f>M2+L2</f>
        <v>41</v>
      </c>
      <c r="P2" s="18">
        <f>(Table24[[#This Row],[TotalReturn]]/Table24[[#This Row],[Buy Price]])^(1/(Table24[[#This Row],[Years]]-Table24[[#This Row],[BuyYear]]))-1</f>
        <v>0.17142857142857149</v>
      </c>
      <c r="Q2" s="19"/>
      <c r="R2" s="16"/>
      <c r="S2" s="16"/>
      <c r="T2" s="16"/>
      <c r="U2" s="16"/>
      <c r="V2" s="16"/>
    </row>
    <row r="3" spans="8:22" x14ac:dyDescent="0.2">
      <c r="H3" s="20">
        <v>0.08</v>
      </c>
      <c r="I3" s="21">
        <v>2022</v>
      </c>
      <c r="J3" s="22" t="s">
        <v>27</v>
      </c>
      <c r="K3" s="22">
        <v>31</v>
      </c>
      <c r="L3" s="22">
        <v>2.2999999999999998</v>
      </c>
      <c r="M3" s="15">
        <v>38</v>
      </c>
      <c r="N3" s="16">
        <v>2023</v>
      </c>
      <c r="O3" s="23">
        <f>M3+L3</f>
        <v>40.299999999999997</v>
      </c>
      <c r="P3" s="24">
        <f>(Table24[[#This Row],[TotalReturn]]/Table24[[#This Row],[Buy Price]])^(1/(Table24[[#This Row],[Years]]-Table24[[#This Row],[BuyYear]]))-1</f>
        <v>0.29999999999999982</v>
      </c>
      <c r="Q3" s="21"/>
      <c r="R3" s="21"/>
      <c r="S3" s="21"/>
      <c r="T3" s="21"/>
      <c r="U3" s="25"/>
      <c r="V3" s="21"/>
    </row>
    <row r="4" spans="8:22" x14ac:dyDescent="0.2">
      <c r="H4" s="20"/>
      <c r="I4" s="21"/>
      <c r="J4" s="22"/>
      <c r="K4" s="22"/>
      <c r="L4" s="22"/>
      <c r="M4" s="15"/>
      <c r="N4" s="16"/>
      <c r="O4" s="23">
        <f>M4+L4</f>
        <v>0</v>
      </c>
      <c r="P4" s="24" t="e">
        <f>(Table24[[#This Row],[TotalReturn]]/Table24[[#This Row],[Buy Price]])^(1/(Table24[[#This Row],[Years]]-Table24[[#This Row],[BuyYear]]))-1</f>
        <v>#DIV/0!</v>
      </c>
      <c r="Q4" s="21"/>
      <c r="R4" s="21"/>
      <c r="S4" s="21"/>
      <c r="T4" s="21"/>
      <c r="U4" s="25"/>
      <c r="V4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2022-06-01T11:14:51Z</dcterms:created>
  <dcterms:modified xsi:type="dcterms:W3CDTF">2023-05-03T21:03:17Z</dcterms:modified>
</cp:coreProperties>
</file>