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drawings/drawing3.xml" ContentType="application/vnd.openxmlformats-officedocument.drawing+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defaultThemeVersion="166925"/>
  <mc:AlternateContent xmlns:mc="http://schemas.openxmlformats.org/markup-compatibility/2006">
    <mc:Choice Requires="x15">
      <x15ac:absPath xmlns:x15ac="http://schemas.microsoft.com/office/spreadsheetml/2010/11/ac" url="https://d.docs.live.net/bcb0b6f0298eff0f/Dividend-Value-Repo/Dividend-Stock-Analysis/Stock-Sheets/"/>
    </mc:Choice>
  </mc:AlternateContent>
  <xr:revisionPtr revIDLastSave="84" documentId="13_ncr:1_{DD63BF34-CD00-7841-9F45-E364501B14C9}" xr6:coauthVersionLast="47" xr6:coauthVersionMax="47" xr10:uidLastSave="{0D5AC2AE-7B1F-6A44-9B22-46E300A87F00}"/>
  <bookViews>
    <workbookView xWindow="0" yWindow="-21100" windowWidth="34560" windowHeight="21100" tabRatio="720" activeTab="9" xr2:uid="{9825DF3D-1B58-4C24-A60D-565D808A20BC}"/>
  </bookViews>
  <sheets>
    <sheet name="DVT" sheetId="26" r:id="rId1"/>
    <sheet name="DYT-MM" sheetId="20" r:id="rId2"/>
    <sheet name="DivGro" sheetId="23" r:id="rId3"/>
    <sheet name="DYT-Graph" sheetId="25" r:id="rId4"/>
    <sheet name="CASH" sheetId="16" r:id="rId5"/>
    <sheet name="COST" sheetId="18" r:id="rId6"/>
    <sheet name="DEBT" sheetId="17" r:id="rId7"/>
    <sheet name="OWNER" sheetId="19" r:id="rId8"/>
    <sheet name="Market" sheetId="21" r:id="rId9"/>
    <sheet name="Record" sheetId="22" r:id="rId10"/>
    <sheet name="Projections" sheetId="10" r:id="rId11"/>
    <sheet name="Notes-Business" sheetId="24" r:id="rId12"/>
    <sheet name="Formulas" sheetId="5" r:id="rId13"/>
    <sheet name="Ratios" sheetId="14" r:id="rId1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3" i="22" l="1"/>
  <c r="R4" i="22"/>
  <c r="R5" i="22"/>
  <c r="R6" i="22"/>
  <c r="R7" i="22"/>
  <c r="Q7" i="22"/>
  <c r="Q6" i="22"/>
  <c r="Q5" i="22"/>
  <c r="W4" i="22"/>
  <c r="X4" i="22" s="1"/>
  <c r="Q4" i="22"/>
  <c r="Q3" i="22"/>
  <c r="E34" i="23"/>
  <c r="G34" i="23"/>
  <c r="F4331" i="25" l="1"/>
  <c r="G4331" i="25" s="1"/>
  <c r="F4330" i="25"/>
  <c r="G4330" i="25" s="1"/>
  <c r="F4329" i="25"/>
  <c r="G4329" i="25" s="1"/>
  <c r="F4328" i="25"/>
  <c r="G4328" i="25" s="1"/>
  <c r="F4327" i="25"/>
  <c r="G4327" i="25" s="1"/>
  <c r="F4326" i="25"/>
  <c r="G4326" i="25" s="1"/>
  <c r="F4325" i="25"/>
  <c r="G4325" i="25" s="1"/>
  <c r="F4324" i="25"/>
  <c r="G4324" i="25" s="1"/>
  <c r="F4323" i="25"/>
  <c r="G4323" i="25" s="1"/>
  <c r="F4322" i="25"/>
  <c r="G4322" i="25" s="1"/>
  <c r="F4321" i="25"/>
  <c r="G4321" i="25" s="1"/>
  <c r="F4320" i="25"/>
  <c r="G4320" i="25" s="1"/>
  <c r="F4319" i="25"/>
  <c r="G4319" i="25" s="1"/>
  <c r="F4318" i="25"/>
  <c r="G4318" i="25" s="1"/>
  <c r="F4317" i="25"/>
  <c r="G4317" i="25" s="1"/>
  <c r="F4316" i="25"/>
  <c r="G4316" i="25" s="1"/>
  <c r="F4315" i="25"/>
  <c r="G4315" i="25" s="1"/>
  <c r="F4314" i="25"/>
  <c r="G4314" i="25" s="1"/>
  <c r="F4313" i="25"/>
  <c r="G4313" i="25" s="1"/>
  <c r="F4312" i="25"/>
  <c r="G4312" i="25" s="1"/>
  <c r="F4311" i="25"/>
  <c r="G4311" i="25" s="1"/>
  <c r="F4310" i="25"/>
  <c r="G4310" i="25" s="1"/>
  <c r="F4309" i="25"/>
  <c r="G4309" i="25" s="1"/>
  <c r="F4308" i="25"/>
  <c r="G4308" i="25" s="1"/>
  <c r="F4307" i="25"/>
  <c r="G4307" i="25" s="1"/>
  <c r="F4306" i="25"/>
  <c r="G4306" i="25" s="1"/>
  <c r="F4305" i="25"/>
  <c r="G4305" i="25" s="1"/>
  <c r="F4304" i="25"/>
  <c r="G4304" i="25" s="1"/>
  <c r="F4303" i="25"/>
  <c r="G4303" i="25" s="1"/>
  <c r="F4302" i="25"/>
  <c r="G4302" i="25" s="1"/>
  <c r="F4301" i="25"/>
  <c r="G4301" i="25" s="1"/>
  <c r="F4300" i="25"/>
  <c r="G4300" i="25" s="1"/>
  <c r="F4299" i="25"/>
  <c r="G4299" i="25" s="1"/>
  <c r="F4298" i="25"/>
  <c r="G4298" i="25" s="1"/>
  <c r="F4297" i="25"/>
  <c r="G4297" i="25" s="1"/>
  <c r="F4296" i="25"/>
  <c r="G4296" i="25" s="1"/>
  <c r="F4295" i="25"/>
  <c r="G4295" i="25" s="1"/>
  <c r="F4294" i="25"/>
  <c r="G4294" i="25" s="1"/>
  <c r="F4293" i="25"/>
  <c r="G4293" i="25" s="1"/>
  <c r="F4292" i="25"/>
  <c r="G4292" i="25" s="1"/>
  <c r="F4291" i="25"/>
  <c r="G4291" i="25" s="1"/>
  <c r="F4290" i="25"/>
  <c r="G4290" i="25" s="1"/>
  <c r="F4289" i="25"/>
  <c r="G4289" i="25" s="1"/>
  <c r="F4288" i="25"/>
  <c r="G4288" i="25" s="1"/>
  <c r="F4287" i="25"/>
  <c r="G4287" i="25" s="1"/>
  <c r="F4286" i="25"/>
  <c r="G4286" i="25" s="1"/>
  <c r="F4285" i="25"/>
  <c r="G4285" i="25" s="1"/>
  <c r="F4284" i="25"/>
  <c r="G4284" i="25" s="1"/>
  <c r="F4283" i="25"/>
  <c r="G4283" i="25" s="1"/>
  <c r="F4282" i="25"/>
  <c r="G4282" i="25" s="1"/>
  <c r="F4281" i="25"/>
  <c r="G4281" i="25" s="1"/>
  <c r="F4280" i="25"/>
  <c r="G4280" i="25" s="1"/>
  <c r="F4279" i="25"/>
  <c r="G4279" i="25" s="1"/>
  <c r="F4278" i="25"/>
  <c r="G4278" i="25" s="1"/>
  <c r="F4277" i="25"/>
  <c r="G4277" i="25" s="1"/>
  <c r="F4276" i="25"/>
  <c r="G4276" i="25" s="1"/>
  <c r="F4275" i="25"/>
  <c r="G4275" i="25" s="1"/>
  <c r="F4274" i="25"/>
  <c r="G4274" i="25" s="1"/>
  <c r="F4273" i="25"/>
  <c r="G4273" i="25" s="1"/>
  <c r="F4272" i="25"/>
  <c r="G4272" i="25" s="1"/>
  <c r="F4271" i="25"/>
  <c r="G4271" i="25" s="1"/>
  <c r="F4270" i="25"/>
  <c r="G4270" i="25" s="1"/>
  <c r="F4269" i="25"/>
  <c r="G4269" i="25" s="1"/>
  <c r="F4268" i="25"/>
  <c r="G4268" i="25" s="1"/>
  <c r="F4267" i="25"/>
  <c r="G4267" i="25" s="1"/>
  <c r="F4266" i="25"/>
  <c r="G4266" i="25" s="1"/>
  <c r="F4265" i="25"/>
  <c r="G4265" i="25" s="1"/>
  <c r="F4264" i="25"/>
  <c r="G4264" i="25" s="1"/>
  <c r="F4263" i="25"/>
  <c r="G4263" i="25" s="1"/>
  <c r="F4262" i="25"/>
  <c r="G4262" i="25" s="1"/>
  <c r="F4261" i="25"/>
  <c r="G4261" i="25" s="1"/>
  <c r="F4260" i="25"/>
  <c r="G4260" i="25" s="1"/>
  <c r="F4259" i="25"/>
  <c r="G4259" i="25" s="1"/>
  <c r="F4258" i="25"/>
  <c r="G4258" i="25" s="1"/>
  <c r="F4257" i="25"/>
  <c r="G4257" i="25" s="1"/>
  <c r="F4256" i="25"/>
  <c r="G4256" i="25" s="1"/>
  <c r="F4255" i="25"/>
  <c r="G4255" i="25" s="1"/>
  <c r="F4254" i="25"/>
  <c r="G4254" i="25" s="1"/>
  <c r="F4253" i="25"/>
  <c r="G4253" i="25" s="1"/>
  <c r="F4252" i="25"/>
  <c r="G4252" i="25" s="1"/>
  <c r="F4251" i="25"/>
  <c r="G4251" i="25" s="1"/>
  <c r="F4250" i="25"/>
  <c r="G4250" i="25" s="1"/>
  <c r="F4249" i="25"/>
  <c r="G4249" i="25" s="1"/>
  <c r="F4248" i="25"/>
  <c r="G4248" i="25" s="1"/>
  <c r="F4247" i="25"/>
  <c r="G4247" i="25" s="1"/>
  <c r="F4246" i="25"/>
  <c r="G4246" i="25" s="1"/>
  <c r="F4245" i="25"/>
  <c r="G4245" i="25" s="1"/>
  <c r="F4244" i="25"/>
  <c r="G4244" i="25" s="1"/>
  <c r="F4243" i="25"/>
  <c r="G4243" i="25" s="1"/>
  <c r="F4242" i="25"/>
  <c r="G4242" i="25" s="1"/>
  <c r="F4241" i="25"/>
  <c r="G4241" i="25" s="1"/>
  <c r="F4240" i="25"/>
  <c r="G4240" i="25" s="1"/>
  <c r="F4239" i="25"/>
  <c r="G4239" i="25" s="1"/>
  <c r="F4238" i="25"/>
  <c r="G4238" i="25" s="1"/>
  <c r="F4237" i="25"/>
  <c r="G4237" i="25" s="1"/>
  <c r="F4236" i="25"/>
  <c r="G4236" i="25" s="1"/>
  <c r="F4235" i="25"/>
  <c r="G4235" i="25" s="1"/>
  <c r="F4234" i="25"/>
  <c r="G4234" i="25" s="1"/>
  <c r="F4233" i="25"/>
  <c r="G4233" i="25" s="1"/>
  <c r="F4232" i="25"/>
  <c r="G4232" i="25" s="1"/>
  <c r="F4231" i="25"/>
  <c r="G4231" i="25" s="1"/>
  <c r="F4230" i="25"/>
  <c r="G4230" i="25" s="1"/>
  <c r="F4229" i="25"/>
  <c r="G4229" i="25" s="1"/>
  <c r="F4228" i="25"/>
  <c r="G4228" i="25" s="1"/>
  <c r="F4227" i="25"/>
  <c r="G4227" i="25" s="1"/>
  <c r="F4226" i="25"/>
  <c r="G4226" i="25" s="1"/>
  <c r="F4225" i="25"/>
  <c r="G4225" i="25" s="1"/>
  <c r="F4224" i="25"/>
  <c r="G4224" i="25" s="1"/>
  <c r="F4223" i="25"/>
  <c r="G4223" i="25" s="1"/>
  <c r="F4222" i="25"/>
  <c r="G4222" i="25" s="1"/>
  <c r="F4221" i="25"/>
  <c r="G4221" i="25" s="1"/>
  <c r="F4220" i="25"/>
  <c r="G4220" i="25" s="1"/>
  <c r="F4219" i="25"/>
  <c r="G4219" i="25" s="1"/>
  <c r="F4218" i="25"/>
  <c r="G4218" i="25" s="1"/>
  <c r="F4217" i="25"/>
  <c r="G4217" i="25" s="1"/>
  <c r="F4216" i="25"/>
  <c r="G4216" i="25" s="1"/>
  <c r="F4215" i="25"/>
  <c r="G4215" i="25" s="1"/>
  <c r="F4214" i="25"/>
  <c r="G4214" i="25" s="1"/>
  <c r="F4213" i="25"/>
  <c r="G4213" i="25" s="1"/>
  <c r="F4212" i="25"/>
  <c r="G4212" i="25" s="1"/>
  <c r="F4211" i="25"/>
  <c r="G4211" i="25" s="1"/>
  <c r="F4210" i="25"/>
  <c r="G4210" i="25" s="1"/>
  <c r="F4209" i="25"/>
  <c r="G4209" i="25" s="1"/>
  <c r="F4208" i="25"/>
  <c r="G4208" i="25" s="1"/>
  <c r="F4207" i="25"/>
  <c r="G4207" i="25" s="1"/>
  <c r="F4206" i="25"/>
  <c r="G4206" i="25" s="1"/>
  <c r="F4205" i="25"/>
  <c r="G4205" i="25" s="1"/>
  <c r="F4204" i="25"/>
  <c r="G4204" i="25" s="1"/>
  <c r="F4203" i="25"/>
  <c r="G4203" i="25" s="1"/>
  <c r="F4202" i="25"/>
  <c r="G4202" i="25" s="1"/>
  <c r="F4201" i="25"/>
  <c r="G4201" i="25" s="1"/>
  <c r="F4200" i="25"/>
  <c r="G4200" i="25" s="1"/>
  <c r="F4199" i="25"/>
  <c r="G4199" i="25" s="1"/>
  <c r="F4198" i="25"/>
  <c r="G4198" i="25" s="1"/>
  <c r="F4197" i="25"/>
  <c r="G4197" i="25" s="1"/>
  <c r="F4196" i="25"/>
  <c r="G4196" i="25" s="1"/>
  <c r="F4195" i="25"/>
  <c r="G4195" i="25" s="1"/>
  <c r="F4194" i="25"/>
  <c r="G4194" i="25" s="1"/>
  <c r="F4193" i="25"/>
  <c r="G4193" i="25" s="1"/>
  <c r="F4192" i="25"/>
  <c r="G4192" i="25" s="1"/>
  <c r="F4191" i="25"/>
  <c r="G4191" i="25" s="1"/>
  <c r="F4190" i="25"/>
  <c r="G4190" i="25" s="1"/>
  <c r="F4189" i="25"/>
  <c r="G4189" i="25" s="1"/>
  <c r="F4188" i="25"/>
  <c r="G4188" i="25" s="1"/>
  <c r="F4187" i="25"/>
  <c r="G4187" i="25" s="1"/>
  <c r="F4186" i="25"/>
  <c r="G4186" i="25" s="1"/>
  <c r="F4185" i="25"/>
  <c r="G4185" i="25" s="1"/>
  <c r="F4184" i="25"/>
  <c r="G4184" i="25" s="1"/>
  <c r="F4183" i="25"/>
  <c r="G4183" i="25" s="1"/>
  <c r="F4182" i="25"/>
  <c r="G4182" i="25" s="1"/>
  <c r="F4181" i="25"/>
  <c r="G4181" i="25" s="1"/>
  <c r="F4180" i="25"/>
  <c r="G4180" i="25" s="1"/>
  <c r="F4179" i="25"/>
  <c r="G4179" i="25" s="1"/>
  <c r="F4178" i="25"/>
  <c r="G4178" i="25" s="1"/>
  <c r="F4177" i="25"/>
  <c r="G4177" i="25" s="1"/>
  <c r="F4176" i="25"/>
  <c r="G4176" i="25" s="1"/>
  <c r="F4175" i="25"/>
  <c r="G4175" i="25" s="1"/>
  <c r="F4174" i="25"/>
  <c r="G4174" i="25" s="1"/>
  <c r="F4173" i="25"/>
  <c r="G4173" i="25" s="1"/>
  <c r="F4172" i="25"/>
  <c r="G4172" i="25" s="1"/>
  <c r="F4171" i="25"/>
  <c r="G4171" i="25" s="1"/>
  <c r="F4170" i="25"/>
  <c r="G4170" i="25" s="1"/>
  <c r="F4169" i="25"/>
  <c r="G4169" i="25" s="1"/>
  <c r="F4168" i="25"/>
  <c r="G4168" i="25" s="1"/>
  <c r="F4167" i="25"/>
  <c r="G4167" i="25" s="1"/>
  <c r="F4166" i="25"/>
  <c r="G4166" i="25" s="1"/>
  <c r="F4165" i="25"/>
  <c r="G4165" i="25" s="1"/>
  <c r="F4164" i="25"/>
  <c r="G4164" i="25" s="1"/>
  <c r="F4163" i="25"/>
  <c r="G4163" i="25" s="1"/>
  <c r="F4162" i="25"/>
  <c r="G4162" i="25" s="1"/>
  <c r="F4161" i="25"/>
  <c r="G4161" i="25" s="1"/>
  <c r="F4160" i="25"/>
  <c r="G4160" i="25" s="1"/>
  <c r="F4159" i="25"/>
  <c r="G4159" i="25" s="1"/>
  <c r="F4158" i="25"/>
  <c r="G4158" i="25" s="1"/>
  <c r="F4157" i="25"/>
  <c r="G4157" i="25" s="1"/>
  <c r="F4156" i="25"/>
  <c r="G4156" i="25" s="1"/>
  <c r="F4155" i="25"/>
  <c r="G4155" i="25" s="1"/>
  <c r="F4154" i="25"/>
  <c r="G4154" i="25" s="1"/>
  <c r="F4153" i="25"/>
  <c r="G4153" i="25" s="1"/>
  <c r="F4152" i="25"/>
  <c r="G4152" i="25" s="1"/>
  <c r="F4151" i="25"/>
  <c r="G4151" i="25" s="1"/>
  <c r="F4150" i="25"/>
  <c r="G4150" i="25" s="1"/>
  <c r="F4149" i="25"/>
  <c r="G4149" i="25" s="1"/>
  <c r="F4148" i="25"/>
  <c r="G4148" i="25" s="1"/>
  <c r="F4147" i="25"/>
  <c r="G4147" i="25" s="1"/>
  <c r="F4146" i="25"/>
  <c r="G4146" i="25" s="1"/>
  <c r="F4145" i="25"/>
  <c r="G4145" i="25" s="1"/>
  <c r="F4144" i="25"/>
  <c r="G4144" i="25" s="1"/>
  <c r="F4143" i="25"/>
  <c r="G4143" i="25" s="1"/>
  <c r="F4142" i="25"/>
  <c r="G4142" i="25" s="1"/>
  <c r="F4141" i="25"/>
  <c r="G4141" i="25" s="1"/>
  <c r="F4140" i="25"/>
  <c r="G4140" i="25" s="1"/>
  <c r="F4139" i="25"/>
  <c r="G4139" i="25" s="1"/>
  <c r="F4138" i="25"/>
  <c r="G4138" i="25" s="1"/>
  <c r="F4137" i="25"/>
  <c r="G4137" i="25" s="1"/>
  <c r="F4136" i="25"/>
  <c r="G4136" i="25" s="1"/>
  <c r="F4135" i="25"/>
  <c r="G4135" i="25" s="1"/>
  <c r="F4134" i="25"/>
  <c r="G4134" i="25" s="1"/>
  <c r="F4133" i="25"/>
  <c r="G4133" i="25" s="1"/>
  <c r="F4132" i="25"/>
  <c r="G4132" i="25" s="1"/>
  <c r="F4131" i="25"/>
  <c r="G4131" i="25" s="1"/>
  <c r="F4130" i="25"/>
  <c r="G4130" i="25" s="1"/>
  <c r="F4129" i="25"/>
  <c r="G4129" i="25" s="1"/>
  <c r="F4128" i="25"/>
  <c r="G4128" i="25" s="1"/>
  <c r="F4127" i="25"/>
  <c r="G4127" i="25" s="1"/>
  <c r="F4126" i="25"/>
  <c r="G4126" i="25" s="1"/>
  <c r="F4125" i="25"/>
  <c r="G4125" i="25" s="1"/>
  <c r="F4124" i="25"/>
  <c r="G4124" i="25" s="1"/>
  <c r="F4123" i="25"/>
  <c r="G4123" i="25" s="1"/>
  <c r="F4122" i="25"/>
  <c r="G4122" i="25" s="1"/>
  <c r="F4121" i="25"/>
  <c r="G4121" i="25" s="1"/>
  <c r="F4120" i="25"/>
  <c r="G4120" i="25" s="1"/>
  <c r="F4119" i="25"/>
  <c r="G4119" i="25" s="1"/>
  <c r="F4118" i="25"/>
  <c r="G4118" i="25" s="1"/>
  <c r="F4117" i="25"/>
  <c r="G4117" i="25" s="1"/>
  <c r="F4116" i="25"/>
  <c r="G4116" i="25" s="1"/>
  <c r="F4115" i="25"/>
  <c r="G4115" i="25" s="1"/>
  <c r="F4114" i="25"/>
  <c r="G4114" i="25" s="1"/>
  <c r="F4113" i="25"/>
  <c r="G4113" i="25" s="1"/>
  <c r="F4112" i="25"/>
  <c r="G4112" i="25" s="1"/>
  <c r="F4111" i="25"/>
  <c r="G4111" i="25" s="1"/>
  <c r="F4110" i="25"/>
  <c r="G4110" i="25" s="1"/>
  <c r="F4109" i="25"/>
  <c r="G4109" i="25" s="1"/>
  <c r="F4108" i="25"/>
  <c r="G4108" i="25" s="1"/>
  <c r="F4107" i="25"/>
  <c r="G4107" i="25" s="1"/>
  <c r="F4106" i="25"/>
  <c r="G4106" i="25" s="1"/>
  <c r="F4105" i="25"/>
  <c r="G4105" i="25" s="1"/>
  <c r="F4104" i="25"/>
  <c r="G4104" i="25" s="1"/>
  <c r="F4103" i="25"/>
  <c r="G4103" i="25" s="1"/>
  <c r="F4102" i="25"/>
  <c r="G4102" i="25" s="1"/>
  <c r="F4101" i="25"/>
  <c r="G4101" i="25" s="1"/>
  <c r="F4100" i="25"/>
  <c r="G4100" i="25" s="1"/>
  <c r="F4099" i="25"/>
  <c r="G4099" i="25" s="1"/>
  <c r="F4098" i="25"/>
  <c r="G4098" i="25" s="1"/>
  <c r="F4097" i="25"/>
  <c r="G4097" i="25" s="1"/>
  <c r="F4096" i="25"/>
  <c r="G4096" i="25" s="1"/>
  <c r="F4095" i="25"/>
  <c r="G4095" i="25" s="1"/>
  <c r="F4094" i="25"/>
  <c r="G4094" i="25" s="1"/>
  <c r="F4093" i="25"/>
  <c r="G4093" i="25" s="1"/>
  <c r="F4092" i="25"/>
  <c r="G4092" i="25" s="1"/>
  <c r="F4091" i="25"/>
  <c r="G4091" i="25" s="1"/>
  <c r="F4090" i="25"/>
  <c r="G4090" i="25" s="1"/>
  <c r="F4089" i="25"/>
  <c r="G4089" i="25" s="1"/>
  <c r="F4088" i="25"/>
  <c r="G4088" i="25" s="1"/>
  <c r="F4087" i="25"/>
  <c r="G4087" i="25" s="1"/>
  <c r="F4086" i="25"/>
  <c r="G4086" i="25" s="1"/>
  <c r="F4085" i="25"/>
  <c r="G4085" i="25" s="1"/>
  <c r="F4084" i="25"/>
  <c r="G4084" i="25" s="1"/>
  <c r="F4083" i="25"/>
  <c r="G4083" i="25" s="1"/>
  <c r="F4082" i="25"/>
  <c r="G4082" i="25" s="1"/>
  <c r="F4081" i="25"/>
  <c r="G4081" i="25" s="1"/>
  <c r="F4080" i="25"/>
  <c r="G4080" i="25" s="1"/>
  <c r="F4079" i="25"/>
  <c r="G4079" i="25" s="1"/>
  <c r="F4078" i="25"/>
  <c r="G4078" i="25" s="1"/>
  <c r="F4077" i="25"/>
  <c r="G4077" i="25" s="1"/>
  <c r="F4076" i="25"/>
  <c r="G4076" i="25" s="1"/>
  <c r="F4075" i="25"/>
  <c r="G4075" i="25" s="1"/>
  <c r="F4074" i="25"/>
  <c r="G4074" i="25" s="1"/>
  <c r="F4073" i="25"/>
  <c r="G4073" i="25" s="1"/>
  <c r="F4072" i="25"/>
  <c r="G4072" i="25" s="1"/>
  <c r="F4071" i="25"/>
  <c r="G4071" i="25" s="1"/>
  <c r="F4070" i="25"/>
  <c r="G4070" i="25" s="1"/>
  <c r="F4069" i="25"/>
  <c r="G4069" i="25" s="1"/>
  <c r="F4068" i="25"/>
  <c r="G4068" i="25" s="1"/>
  <c r="F4067" i="25"/>
  <c r="G4067" i="25" s="1"/>
  <c r="F4066" i="25"/>
  <c r="G4066" i="25" s="1"/>
  <c r="F4065" i="25"/>
  <c r="G4065" i="25" s="1"/>
  <c r="F4064" i="25"/>
  <c r="G4064" i="25" s="1"/>
  <c r="F4063" i="25"/>
  <c r="G4063" i="25" s="1"/>
  <c r="F4062" i="25"/>
  <c r="G4062" i="25" s="1"/>
  <c r="F4061" i="25"/>
  <c r="G4061" i="25" s="1"/>
  <c r="F4060" i="25"/>
  <c r="G4060" i="25" s="1"/>
  <c r="F4059" i="25"/>
  <c r="G4059" i="25" s="1"/>
  <c r="F4058" i="25"/>
  <c r="G4058" i="25" s="1"/>
  <c r="F4057" i="25"/>
  <c r="G4057" i="25" s="1"/>
  <c r="F4056" i="25"/>
  <c r="G4056" i="25" s="1"/>
  <c r="F4055" i="25"/>
  <c r="G4055" i="25" s="1"/>
  <c r="F4054" i="25"/>
  <c r="G4054" i="25" s="1"/>
  <c r="F4053" i="25"/>
  <c r="G4053" i="25" s="1"/>
  <c r="F4052" i="25"/>
  <c r="G4052" i="25" s="1"/>
  <c r="F4051" i="25"/>
  <c r="G4051" i="25" s="1"/>
  <c r="F4050" i="25"/>
  <c r="G4050" i="25" s="1"/>
  <c r="F4049" i="25"/>
  <c r="G4049" i="25" s="1"/>
  <c r="F4048" i="25"/>
  <c r="G4048" i="25" s="1"/>
  <c r="F4047" i="25"/>
  <c r="G4047" i="25" s="1"/>
  <c r="F4046" i="25"/>
  <c r="G4046" i="25" s="1"/>
  <c r="F4045" i="25"/>
  <c r="G4045" i="25" s="1"/>
  <c r="F4044" i="25"/>
  <c r="G4044" i="25" s="1"/>
  <c r="F4043" i="25"/>
  <c r="G4043" i="25" s="1"/>
  <c r="F4042" i="25"/>
  <c r="G4042" i="25" s="1"/>
  <c r="F4041" i="25"/>
  <c r="G4041" i="25" s="1"/>
  <c r="F4040" i="25"/>
  <c r="G4040" i="25" s="1"/>
  <c r="F4039" i="25"/>
  <c r="G4039" i="25" s="1"/>
  <c r="F4038" i="25"/>
  <c r="G4038" i="25" s="1"/>
  <c r="F4037" i="25"/>
  <c r="G4037" i="25" s="1"/>
  <c r="F4036" i="25"/>
  <c r="G4036" i="25" s="1"/>
  <c r="F4035" i="25"/>
  <c r="G4035" i="25" s="1"/>
  <c r="F4034" i="25"/>
  <c r="G4034" i="25" s="1"/>
  <c r="F4033" i="25"/>
  <c r="G4033" i="25" s="1"/>
  <c r="F4032" i="25"/>
  <c r="G4032" i="25" s="1"/>
  <c r="F4031" i="25"/>
  <c r="G4031" i="25" s="1"/>
  <c r="F4030" i="25"/>
  <c r="G4030" i="25" s="1"/>
  <c r="F4029" i="25"/>
  <c r="G4029" i="25" s="1"/>
  <c r="F4028" i="25"/>
  <c r="G4028" i="25" s="1"/>
  <c r="F4027" i="25"/>
  <c r="G4027" i="25" s="1"/>
  <c r="F4026" i="25"/>
  <c r="G4026" i="25" s="1"/>
  <c r="F4025" i="25"/>
  <c r="G4025" i="25" s="1"/>
  <c r="F4024" i="25"/>
  <c r="G4024" i="25" s="1"/>
  <c r="F4023" i="25"/>
  <c r="G4023" i="25" s="1"/>
  <c r="F4022" i="25"/>
  <c r="G4022" i="25" s="1"/>
  <c r="F4021" i="25"/>
  <c r="G4021" i="25" s="1"/>
  <c r="F4020" i="25"/>
  <c r="G4020" i="25" s="1"/>
  <c r="F4019" i="25"/>
  <c r="G4019" i="25" s="1"/>
  <c r="F4018" i="25"/>
  <c r="G4018" i="25" s="1"/>
  <c r="F4017" i="25"/>
  <c r="G4017" i="25" s="1"/>
  <c r="F4016" i="25"/>
  <c r="G4016" i="25" s="1"/>
  <c r="F4015" i="25"/>
  <c r="G4015" i="25" s="1"/>
  <c r="F4014" i="25"/>
  <c r="G4014" i="25" s="1"/>
  <c r="F4013" i="25"/>
  <c r="G4013" i="25" s="1"/>
  <c r="F4012" i="25"/>
  <c r="G4012" i="25" s="1"/>
  <c r="F4011" i="25"/>
  <c r="G4011" i="25" s="1"/>
  <c r="F4010" i="25"/>
  <c r="G4010" i="25" s="1"/>
  <c r="F4009" i="25"/>
  <c r="G4009" i="25" s="1"/>
  <c r="F4008" i="25"/>
  <c r="G4008" i="25" s="1"/>
  <c r="F4007" i="25"/>
  <c r="G4007" i="25" s="1"/>
  <c r="F4006" i="25"/>
  <c r="G4006" i="25" s="1"/>
  <c r="F4005" i="25"/>
  <c r="G4005" i="25" s="1"/>
  <c r="F4004" i="25"/>
  <c r="G4004" i="25" s="1"/>
  <c r="F4003" i="25"/>
  <c r="G4003" i="25" s="1"/>
  <c r="F4002" i="25"/>
  <c r="G4002" i="25" s="1"/>
  <c r="F4001" i="25"/>
  <c r="G4001" i="25" s="1"/>
  <c r="F4000" i="25"/>
  <c r="G4000" i="25" s="1"/>
  <c r="F3999" i="25"/>
  <c r="G3999" i="25" s="1"/>
  <c r="F3998" i="25"/>
  <c r="G3998" i="25" s="1"/>
  <c r="F3997" i="25"/>
  <c r="G3997" i="25" s="1"/>
  <c r="F3996" i="25"/>
  <c r="G3996" i="25" s="1"/>
  <c r="F3995" i="25"/>
  <c r="G3995" i="25" s="1"/>
  <c r="F3994" i="25"/>
  <c r="G3994" i="25" s="1"/>
  <c r="F3993" i="25"/>
  <c r="G3993" i="25" s="1"/>
  <c r="F3992" i="25"/>
  <c r="G3992" i="25" s="1"/>
  <c r="F3991" i="25"/>
  <c r="G3991" i="25" s="1"/>
  <c r="F3990" i="25"/>
  <c r="G3990" i="25" s="1"/>
  <c r="F3989" i="25"/>
  <c r="G3989" i="25" s="1"/>
  <c r="F3988" i="25"/>
  <c r="G3988" i="25" s="1"/>
  <c r="F3987" i="25"/>
  <c r="G3987" i="25" s="1"/>
  <c r="F3986" i="25"/>
  <c r="G3986" i="25" s="1"/>
  <c r="F3985" i="25"/>
  <c r="G3985" i="25" s="1"/>
  <c r="F3984" i="25"/>
  <c r="G3984" i="25" s="1"/>
  <c r="F3983" i="25"/>
  <c r="G3983" i="25" s="1"/>
  <c r="F3982" i="25"/>
  <c r="G3982" i="25" s="1"/>
  <c r="F3981" i="25"/>
  <c r="G3981" i="25" s="1"/>
  <c r="F3980" i="25"/>
  <c r="G3980" i="25" s="1"/>
  <c r="F3979" i="25"/>
  <c r="G3979" i="25" s="1"/>
  <c r="F3978" i="25"/>
  <c r="G3978" i="25" s="1"/>
  <c r="F3977" i="25"/>
  <c r="G3977" i="25" s="1"/>
  <c r="F3976" i="25"/>
  <c r="G3976" i="25" s="1"/>
  <c r="F3975" i="25"/>
  <c r="G3975" i="25" s="1"/>
  <c r="F3974" i="25"/>
  <c r="G3974" i="25" s="1"/>
  <c r="F3973" i="25"/>
  <c r="G3973" i="25" s="1"/>
  <c r="F3972" i="25"/>
  <c r="G3972" i="25" s="1"/>
  <c r="F3971" i="25"/>
  <c r="G3971" i="25" s="1"/>
  <c r="F3970" i="25"/>
  <c r="G3970" i="25" s="1"/>
  <c r="F3969" i="25"/>
  <c r="G3969" i="25" s="1"/>
  <c r="F3968" i="25"/>
  <c r="G3968" i="25" s="1"/>
  <c r="F3967" i="25"/>
  <c r="G3967" i="25" s="1"/>
  <c r="F3966" i="25"/>
  <c r="G3966" i="25" s="1"/>
  <c r="F3965" i="25"/>
  <c r="G3965" i="25" s="1"/>
  <c r="F3964" i="25"/>
  <c r="G3964" i="25" s="1"/>
  <c r="F3963" i="25"/>
  <c r="G3963" i="25" s="1"/>
  <c r="F3962" i="25"/>
  <c r="G3962" i="25" s="1"/>
  <c r="F3961" i="25"/>
  <c r="G3961" i="25" s="1"/>
  <c r="F3960" i="25"/>
  <c r="G3960" i="25" s="1"/>
  <c r="F3959" i="25"/>
  <c r="G3959" i="25" s="1"/>
  <c r="F3958" i="25"/>
  <c r="G3958" i="25" s="1"/>
  <c r="F3957" i="25"/>
  <c r="G3957" i="25" s="1"/>
  <c r="F3956" i="25"/>
  <c r="G3956" i="25" s="1"/>
  <c r="F3955" i="25"/>
  <c r="G3955" i="25" s="1"/>
  <c r="F3954" i="25"/>
  <c r="G3954" i="25" s="1"/>
  <c r="F3953" i="25"/>
  <c r="G3953" i="25" s="1"/>
  <c r="F3952" i="25"/>
  <c r="G3952" i="25" s="1"/>
  <c r="F3951" i="25"/>
  <c r="G3951" i="25" s="1"/>
  <c r="F3950" i="25"/>
  <c r="G3950" i="25" s="1"/>
  <c r="F3949" i="25"/>
  <c r="G3949" i="25" s="1"/>
  <c r="F3948" i="25"/>
  <c r="G3948" i="25" s="1"/>
  <c r="F3947" i="25"/>
  <c r="G3947" i="25" s="1"/>
  <c r="F3946" i="25"/>
  <c r="G3946" i="25" s="1"/>
  <c r="F3945" i="25"/>
  <c r="G3945" i="25" s="1"/>
  <c r="F3944" i="25"/>
  <c r="G3944" i="25" s="1"/>
  <c r="F3943" i="25"/>
  <c r="G3943" i="25" s="1"/>
  <c r="F3942" i="25"/>
  <c r="G3942" i="25" s="1"/>
  <c r="F3941" i="25"/>
  <c r="G3941" i="25" s="1"/>
  <c r="F3940" i="25"/>
  <c r="G3940" i="25" s="1"/>
  <c r="F3939" i="25"/>
  <c r="G3939" i="25" s="1"/>
  <c r="F3938" i="25"/>
  <c r="G3938" i="25" s="1"/>
  <c r="F3937" i="25"/>
  <c r="G3937" i="25" s="1"/>
  <c r="F3936" i="25"/>
  <c r="G3936" i="25" s="1"/>
  <c r="F3935" i="25"/>
  <c r="G3935" i="25" s="1"/>
  <c r="F3934" i="25"/>
  <c r="G3934" i="25" s="1"/>
  <c r="F3933" i="25"/>
  <c r="G3933" i="25" s="1"/>
  <c r="F3932" i="25"/>
  <c r="G3932" i="25" s="1"/>
  <c r="F3931" i="25"/>
  <c r="G3931" i="25" s="1"/>
  <c r="F3930" i="25"/>
  <c r="G3930" i="25" s="1"/>
  <c r="F3929" i="25"/>
  <c r="G3929" i="25" s="1"/>
  <c r="F3928" i="25"/>
  <c r="G3928" i="25" s="1"/>
  <c r="F3927" i="25"/>
  <c r="G3927" i="25" s="1"/>
  <c r="F3926" i="25"/>
  <c r="G3926" i="25" s="1"/>
  <c r="F3925" i="25"/>
  <c r="G3925" i="25" s="1"/>
  <c r="F3924" i="25"/>
  <c r="G3924" i="25" s="1"/>
  <c r="F3923" i="25"/>
  <c r="G3923" i="25" s="1"/>
  <c r="F3922" i="25"/>
  <c r="G3922" i="25" s="1"/>
  <c r="F3921" i="25"/>
  <c r="G3921" i="25" s="1"/>
  <c r="F3920" i="25"/>
  <c r="G3920" i="25" s="1"/>
  <c r="F3919" i="25"/>
  <c r="G3919" i="25" s="1"/>
  <c r="F3918" i="25"/>
  <c r="G3918" i="25" s="1"/>
  <c r="F3917" i="25"/>
  <c r="G3917" i="25" s="1"/>
  <c r="F3916" i="25"/>
  <c r="G3916" i="25" s="1"/>
  <c r="F3915" i="25"/>
  <c r="G3915" i="25" s="1"/>
  <c r="F3914" i="25"/>
  <c r="G3914" i="25" s="1"/>
  <c r="F3913" i="25"/>
  <c r="G3913" i="25" s="1"/>
  <c r="F3912" i="25"/>
  <c r="G3912" i="25" s="1"/>
  <c r="F3911" i="25"/>
  <c r="G3911" i="25" s="1"/>
  <c r="F3910" i="25"/>
  <c r="G3910" i="25" s="1"/>
  <c r="F3909" i="25"/>
  <c r="G3909" i="25" s="1"/>
  <c r="F3908" i="25"/>
  <c r="G3908" i="25" s="1"/>
  <c r="F3907" i="25"/>
  <c r="G3907" i="25" s="1"/>
  <c r="F3906" i="25"/>
  <c r="G3906" i="25" s="1"/>
  <c r="F3905" i="25"/>
  <c r="G3905" i="25" s="1"/>
  <c r="F3904" i="25"/>
  <c r="G3904" i="25" s="1"/>
  <c r="F3903" i="25"/>
  <c r="G3903" i="25" s="1"/>
  <c r="F3902" i="25"/>
  <c r="G3902" i="25" s="1"/>
  <c r="F3901" i="25"/>
  <c r="G3901" i="25" s="1"/>
  <c r="F3900" i="25"/>
  <c r="G3900" i="25" s="1"/>
  <c r="F3899" i="25"/>
  <c r="G3899" i="25" s="1"/>
  <c r="F3898" i="25"/>
  <c r="G3898" i="25" s="1"/>
  <c r="F3897" i="25"/>
  <c r="G3897" i="25" s="1"/>
  <c r="F3896" i="25"/>
  <c r="G3896" i="25" s="1"/>
  <c r="F3895" i="25"/>
  <c r="G3895" i="25" s="1"/>
  <c r="F3894" i="25"/>
  <c r="G3894" i="25" s="1"/>
  <c r="F3893" i="25"/>
  <c r="G3893" i="25" s="1"/>
  <c r="F3892" i="25"/>
  <c r="G3892" i="25" s="1"/>
  <c r="F3891" i="25"/>
  <c r="G3891" i="25" s="1"/>
  <c r="F3890" i="25"/>
  <c r="G3890" i="25" s="1"/>
  <c r="F3889" i="25"/>
  <c r="G3889" i="25" s="1"/>
  <c r="F3888" i="25"/>
  <c r="G3888" i="25" s="1"/>
  <c r="F3887" i="25"/>
  <c r="G3887" i="25" s="1"/>
  <c r="F3886" i="25"/>
  <c r="G3886" i="25" s="1"/>
  <c r="F3885" i="25"/>
  <c r="G3885" i="25" s="1"/>
  <c r="F3884" i="25"/>
  <c r="G3884" i="25" s="1"/>
  <c r="F3883" i="25"/>
  <c r="G3883" i="25" s="1"/>
  <c r="F3882" i="25"/>
  <c r="G3882" i="25" s="1"/>
  <c r="F3881" i="25"/>
  <c r="G3881" i="25" s="1"/>
  <c r="F3880" i="25"/>
  <c r="G3880" i="25" s="1"/>
  <c r="F3879" i="25"/>
  <c r="G3879" i="25" s="1"/>
  <c r="F3878" i="25"/>
  <c r="G3878" i="25" s="1"/>
  <c r="F3877" i="25"/>
  <c r="G3877" i="25" s="1"/>
  <c r="F3876" i="25"/>
  <c r="G3876" i="25" s="1"/>
  <c r="F3875" i="25"/>
  <c r="G3875" i="25" s="1"/>
  <c r="F3874" i="25"/>
  <c r="G3874" i="25" s="1"/>
  <c r="F3873" i="25"/>
  <c r="G3873" i="25" s="1"/>
  <c r="F3872" i="25"/>
  <c r="G3872" i="25" s="1"/>
  <c r="F3871" i="25"/>
  <c r="G3871" i="25" s="1"/>
  <c r="F3870" i="25"/>
  <c r="G3870" i="25" s="1"/>
  <c r="F3869" i="25"/>
  <c r="G3869" i="25" s="1"/>
  <c r="F3868" i="25"/>
  <c r="G3868" i="25" s="1"/>
  <c r="F3867" i="25"/>
  <c r="G3867" i="25" s="1"/>
  <c r="F3866" i="25"/>
  <c r="G3866" i="25" s="1"/>
  <c r="F3865" i="25"/>
  <c r="G3865" i="25" s="1"/>
  <c r="F3864" i="25"/>
  <c r="G3864" i="25" s="1"/>
  <c r="F3863" i="25"/>
  <c r="G3863" i="25" s="1"/>
  <c r="F3862" i="25"/>
  <c r="G3862" i="25" s="1"/>
  <c r="F3861" i="25"/>
  <c r="G3861" i="25" s="1"/>
  <c r="F3860" i="25"/>
  <c r="G3860" i="25" s="1"/>
  <c r="F3859" i="25"/>
  <c r="G3859" i="25" s="1"/>
  <c r="F3858" i="25"/>
  <c r="G3858" i="25" s="1"/>
  <c r="F3857" i="25"/>
  <c r="G3857" i="25" s="1"/>
  <c r="F3856" i="25"/>
  <c r="G3856" i="25" s="1"/>
  <c r="F3855" i="25"/>
  <c r="G3855" i="25" s="1"/>
  <c r="F3854" i="25"/>
  <c r="G3854" i="25" s="1"/>
  <c r="F3853" i="25"/>
  <c r="G3853" i="25" s="1"/>
  <c r="F3852" i="25"/>
  <c r="G3852" i="25" s="1"/>
  <c r="F3851" i="25"/>
  <c r="G3851" i="25" s="1"/>
  <c r="F3850" i="25"/>
  <c r="G3850" i="25" s="1"/>
  <c r="F3849" i="25"/>
  <c r="G3849" i="25" s="1"/>
  <c r="F3848" i="25"/>
  <c r="G3848" i="25" s="1"/>
  <c r="F3847" i="25"/>
  <c r="G3847" i="25" s="1"/>
  <c r="F3846" i="25"/>
  <c r="G3846" i="25" s="1"/>
  <c r="F3845" i="25"/>
  <c r="G3845" i="25" s="1"/>
  <c r="F3844" i="25"/>
  <c r="G3844" i="25" s="1"/>
  <c r="F3843" i="25"/>
  <c r="G3843" i="25" s="1"/>
  <c r="F3842" i="25"/>
  <c r="G3842" i="25" s="1"/>
  <c r="F3841" i="25"/>
  <c r="G3841" i="25" s="1"/>
  <c r="F3840" i="25"/>
  <c r="G3840" i="25" s="1"/>
  <c r="F3839" i="25"/>
  <c r="G3839" i="25" s="1"/>
  <c r="F3838" i="25"/>
  <c r="G3838" i="25" s="1"/>
  <c r="F3837" i="25"/>
  <c r="G3837" i="25" s="1"/>
  <c r="F3836" i="25"/>
  <c r="G3836" i="25" s="1"/>
  <c r="F3835" i="25"/>
  <c r="G3835" i="25" s="1"/>
  <c r="F3834" i="25"/>
  <c r="G3834" i="25" s="1"/>
  <c r="F3833" i="25"/>
  <c r="G3833" i="25" s="1"/>
  <c r="F3832" i="25"/>
  <c r="G3832" i="25" s="1"/>
  <c r="F3831" i="25"/>
  <c r="G3831" i="25" s="1"/>
  <c r="F3830" i="25"/>
  <c r="G3830" i="25" s="1"/>
  <c r="F3829" i="25"/>
  <c r="G3829" i="25" s="1"/>
  <c r="F3828" i="25"/>
  <c r="G3828" i="25" s="1"/>
  <c r="F3827" i="25"/>
  <c r="G3827" i="25" s="1"/>
  <c r="F3826" i="25"/>
  <c r="G3826" i="25" s="1"/>
  <c r="F3825" i="25"/>
  <c r="G3825" i="25" s="1"/>
  <c r="F3824" i="25"/>
  <c r="G3824" i="25" s="1"/>
  <c r="F3823" i="25"/>
  <c r="G3823" i="25" s="1"/>
  <c r="F3822" i="25"/>
  <c r="G3822" i="25" s="1"/>
  <c r="F3821" i="25"/>
  <c r="G3821" i="25" s="1"/>
  <c r="F3820" i="25"/>
  <c r="G3820" i="25" s="1"/>
  <c r="F3819" i="25"/>
  <c r="G3819" i="25" s="1"/>
  <c r="F3818" i="25"/>
  <c r="G3818" i="25" s="1"/>
  <c r="F3817" i="25"/>
  <c r="G3817" i="25" s="1"/>
  <c r="F3816" i="25"/>
  <c r="G3816" i="25" s="1"/>
  <c r="F3815" i="25"/>
  <c r="G3815" i="25" s="1"/>
  <c r="F3814" i="25"/>
  <c r="G3814" i="25" s="1"/>
  <c r="F3813" i="25"/>
  <c r="G3813" i="25" s="1"/>
  <c r="F3812" i="25"/>
  <c r="G3812" i="25" s="1"/>
  <c r="F3811" i="25"/>
  <c r="G3811" i="25" s="1"/>
  <c r="F3810" i="25"/>
  <c r="G3810" i="25" s="1"/>
  <c r="F3809" i="25"/>
  <c r="G3809" i="25" s="1"/>
  <c r="F3808" i="25"/>
  <c r="G3808" i="25" s="1"/>
  <c r="F3807" i="25"/>
  <c r="G3807" i="25" s="1"/>
  <c r="F3806" i="25"/>
  <c r="G3806" i="25" s="1"/>
  <c r="F3805" i="25"/>
  <c r="G3805" i="25" s="1"/>
  <c r="F3804" i="25"/>
  <c r="G3804" i="25" s="1"/>
  <c r="F3803" i="25"/>
  <c r="G3803" i="25" s="1"/>
  <c r="F3802" i="25"/>
  <c r="G3802" i="25" s="1"/>
  <c r="F3801" i="25"/>
  <c r="G3801" i="25" s="1"/>
  <c r="F3800" i="25"/>
  <c r="G3800" i="25" s="1"/>
  <c r="F3799" i="25"/>
  <c r="G3799" i="25" s="1"/>
  <c r="F3798" i="25"/>
  <c r="G3798" i="25" s="1"/>
  <c r="F3797" i="25"/>
  <c r="G3797" i="25" s="1"/>
  <c r="F3796" i="25"/>
  <c r="G3796" i="25" s="1"/>
  <c r="F3795" i="25"/>
  <c r="G3795" i="25" s="1"/>
  <c r="F3794" i="25"/>
  <c r="G3794" i="25" s="1"/>
  <c r="F3793" i="25"/>
  <c r="G3793" i="25" s="1"/>
  <c r="F3792" i="25"/>
  <c r="G3792" i="25" s="1"/>
  <c r="F3791" i="25"/>
  <c r="G3791" i="25" s="1"/>
  <c r="F3790" i="25"/>
  <c r="G3790" i="25" s="1"/>
  <c r="F3789" i="25"/>
  <c r="G3789" i="25" s="1"/>
  <c r="F3788" i="25"/>
  <c r="G3788" i="25" s="1"/>
  <c r="F3787" i="25"/>
  <c r="G3787" i="25" s="1"/>
  <c r="F3786" i="25"/>
  <c r="G3786" i="25" s="1"/>
  <c r="F3785" i="25"/>
  <c r="G3785" i="25" s="1"/>
  <c r="F3784" i="25"/>
  <c r="G3784" i="25" s="1"/>
  <c r="F3783" i="25"/>
  <c r="G3783" i="25" s="1"/>
  <c r="F3782" i="25"/>
  <c r="G3782" i="25" s="1"/>
  <c r="F3781" i="25"/>
  <c r="G3781" i="25" s="1"/>
  <c r="F3780" i="25"/>
  <c r="G3780" i="25" s="1"/>
  <c r="F3779" i="25"/>
  <c r="G3779" i="25" s="1"/>
  <c r="F3778" i="25"/>
  <c r="G3778" i="25" s="1"/>
  <c r="F3777" i="25"/>
  <c r="G3777" i="25" s="1"/>
  <c r="F3776" i="25"/>
  <c r="G3776" i="25" s="1"/>
  <c r="F3775" i="25"/>
  <c r="G3775" i="25" s="1"/>
  <c r="F3774" i="25"/>
  <c r="G3774" i="25" s="1"/>
  <c r="F3773" i="25"/>
  <c r="G3773" i="25" s="1"/>
  <c r="F3772" i="25"/>
  <c r="G3772" i="25" s="1"/>
  <c r="F3771" i="25"/>
  <c r="G3771" i="25" s="1"/>
  <c r="F3770" i="25"/>
  <c r="G3770" i="25" s="1"/>
  <c r="F3769" i="25"/>
  <c r="G3769" i="25" s="1"/>
  <c r="F3768" i="25"/>
  <c r="G3768" i="25" s="1"/>
  <c r="F3767" i="25"/>
  <c r="G3767" i="25" s="1"/>
  <c r="F3766" i="25"/>
  <c r="G3766" i="25" s="1"/>
  <c r="F3765" i="25"/>
  <c r="G3765" i="25" s="1"/>
  <c r="F3764" i="25"/>
  <c r="G3764" i="25" s="1"/>
  <c r="F3763" i="25"/>
  <c r="G3763" i="25" s="1"/>
  <c r="F3762" i="25"/>
  <c r="G3762" i="25" s="1"/>
  <c r="F3761" i="25"/>
  <c r="G3761" i="25" s="1"/>
  <c r="F3760" i="25"/>
  <c r="G3760" i="25" s="1"/>
  <c r="F3759" i="25"/>
  <c r="G3759" i="25" s="1"/>
  <c r="F3758" i="25"/>
  <c r="G3758" i="25" s="1"/>
  <c r="F3757" i="25"/>
  <c r="G3757" i="25" s="1"/>
  <c r="F3756" i="25"/>
  <c r="G3756" i="25" s="1"/>
  <c r="F3755" i="25"/>
  <c r="G3755" i="25" s="1"/>
  <c r="F3754" i="25"/>
  <c r="G3754" i="25" s="1"/>
  <c r="F3753" i="25"/>
  <c r="G3753" i="25" s="1"/>
  <c r="F3752" i="25"/>
  <c r="G3752" i="25" s="1"/>
  <c r="F3751" i="25"/>
  <c r="G3751" i="25" s="1"/>
  <c r="F3750" i="25"/>
  <c r="G3750" i="25" s="1"/>
  <c r="F3749" i="25"/>
  <c r="G3749" i="25" s="1"/>
  <c r="F3748" i="25"/>
  <c r="G3748" i="25" s="1"/>
  <c r="F3747" i="25"/>
  <c r="G3747" i="25" s="1"/>
  <c r="F3746" i="25"/>
  <c r="G3746" i="25" s="1"/>
  <c r="F3745" i="25"/>
  <c r="G3745" i="25" s="1"/>
  <c r="F3744" i="25"/>
  <c r="G3744" i="25" s="1"/>
  <c r="F3743" i="25"/>
  <c r="G3743" i="25" s="1"/>
  <c r="F3742" i="25"/>
  <c r="G3742" i="25" s="1"/>
  <c r="F3741" i="25"/>
  <c r="G3741" i="25" s="1"/>
  <c r="F3740" i="25"/>
  <c r="G3740" i="25" s="1"/>
  <c r="F3739" i="25"/>
  <c r="G3739" i="25" s="1"/>
  <c r="F3738" i="25"/>
  <c r="G3738" i="25" s="1"/>
  <c r="F3737" i="25"/>
  <c r="G3737" i="25" s="1"/>
  <c r="F3736" i="25"/>
  <c r="G3736" i="25" s="1"/>
  <c r="F3735" i="25"/>
  <c r="G3735" i="25" s="1"/>
  <c r="F3734" i="25"/>
  <c r="G3734" i="25" s="1"/>
  <c r="F3733" i="25"/>
  <c r="G3733" i="25" s="1"/>
  <c r="F3732" i="25"/>
  <c r="G3732" i="25" s="1"/>
  <c r="F3731" i="25"/>
  <c r="G3731" i="25" s="1"/>
  <c r="F3730" i="25"/>
  <c r="G3730" i="25" s="1"/>
  <c r="F3729" i="25"/>
  <c r="G3729" i="25" s="1"/>
  <c r="F3728" i="25"/>
  <c r="G3728" i="25" s="1"/>
  <c r="F3727" i="25"/>
  <c r="G3727" i="25" s="1"/>
  <c r="F3726" i="25"/>
  <c r="G3726" i="25" s="1"/>
  <c r="F3725" i="25"/>
  <c r="G3725" i="25" s="1"/>
  <c r="F3724" i="25"/>
  <c r="G3724" i="25" s="1"/>
  <c r="F3723" i="25"/>
  <c r="G3723" i="25" s="1"/>
  <c r="F3722" i="25"/>
  <c r="G3722" i="25" s="1"/>
  <c r="F3721" i="25"/>
  <c r="G3721" i="25" s="1"/>
  <c r="F3720" i="25"/>
  <c r="G3720" i="25" s="1"/>
  <c r="F3719" i="25"/>
  <c r="G3719" i="25" s="1"/>
  <c r="F3718" i="25"/>
  <c r="G3718" i="25" s="1"/>
  <c r="F3717" i="25"/>
  <c r="G3717" i="25" s="1"/>
  <c r="F3716" i="25"/>
  <c r="G3716" i="25" s="1"/>
  <c r="F3715" i="25"/>
  <c r="G3715" i="25" s="1"/>
  <c r="F3714" i="25"/>
  <c r="G3714" i="25" s="1"/>
  <c r="F3713" i="25"/>
  <c r="G3713" i="25" s="1"/>
  <c r="F3712" i="25"/>
  <c r="G3712" i="25" s="1"/>
  <c r="F3711" i="25"/>
  <c r="G3711" i="25" s="1"/>
  <c r="F3710" i="25"/>
  <c r="G3710" i="25" s="1"/>
  <c r="F3709" i="25"/>
  <c r="G3709" i="25" s="1"/>
  <c r="F3708" i="25"/>
  <c r="G3708" i="25" s="1"/>
  <c r="F3707" i="25"/>
  <c r="G3707" i="25" s="1"/>
  <c r="F3706" i="25"/>
  <c r="G3706" i="25" s="1"/>
  <c r="F3705" i="25"/>
  <c r="G3705" i="25" s="1"/>
  <c r="F3704" i="25"/>
  <c r="G3704" i="25" s="1"/>
  <c r="F3703" i="25"/>
  <c r="G3703" i="25" s="1"/>
  <c r="F3702" i="25"/>
  <c r="G3702" i="25" s="1"/>
  <c r="F3701" i="25"/>
  <c r="G3701" i="25" s="1"/>
  <c r="F3700" i="25"/>
  <c r="G3700" i="25" s="1"/>
  <c r="F3699" i="25"/>
  <c r="G3699" i="25" s="1"/>
  <c r="F3698" i="25"/>
  <c r="G3698" i="25" s="1"/>
  <c r="F3697" i="25"/>
  <c r="G3697" i="25" s="1"/>
  <c r="F3696" i="25"/>
  <c r="G3696" i="25" s="1"/>
  <c r="F3695" i="25"/>
  <c r="G3695" i="25" s="1"/>
  <c r="F3694" i="25"/>
  <c r="G3694" i="25" s="1"/>
  <c r="F3693" i="25"/>
  <c r="G3693" i="25" s="1"/>
  <c r="F3692" i="25"/>
  <c r="G3692" i="25" s="1"/>
  <c r="F3691" i="25"/>
  <c r="G3691" i="25" s="1"/>
  <c r="F3690" i="25"/>
  <c r="G3690" i="25" s="1"/>
  <c r="F3689" i="25"/>
  <c r="G3689" i="25" s="1"/>
  <c r="F3688" i="25"/>
  <c r="G3688" i="25" s="1"/>
  <c r="F3687" i="25"/>
  <c r="G3687" i="25" s="1"/>
  <c r="F3686" i="25"/>
  <c r="G3686" i="25" s="1"/>
  <c r="F3685" i="25"/>
  <c r="G3685" i="25" s="1"/>
  <c r="F3684" i="25"/>
  <c r="G3684" i="25" s="1"/>
  <c r="F3683" i="25"/>
  <c r="G3683" i="25" s="1"/>
  <c r="F3682" i="25"/>
  <c r="G3682" i="25" s="1"/>
  <c r="F3681" i="25"/>
  <c r="G3681" i="25" s="1"/>
  <c r="F3680" i="25"/>
  <c r="G3680" i="25" s="1"/>
  <c r="F3679" i="25"/>
  <c r="G3679" i="25" s="1"/>
  <c r="F3678" i="25"/>
  <c r="G3678" i="25" s="1"/>
  <c r="F3677" i="25"/>
  <c r="G3677" i="25" s="1"/>
  <c r="F3676" i="25"/>
  <c r="G3676" i="25" s="1"/>
  <c r="F3675" i="25"/>
  <c r="G3675" i="25" s="1"/>
  <c r="F3674" i="25"/>
  <c r="G3674" i="25" s="1"/>
  <c r="F3673" i="25"/>
  <c r="G3673" i="25" s="1"/>
  <c r="F3672" i="25"/>
  <c r="G3672" i="25" s="1"/>
  <c r="F3671" i="25"/>
  <c r="G3671" i="25" s="1"/>
  <c r="F3670" i="25"/>
  <c r="G3670" i="25" s="1"/>
  <c r="F3669" i="25"/>
  <c r="G3669" i="25" s="1"/>
  <c r="F3668" i="25"/>
  <c r="G3668" i="25" s="1"/>
  <c r="F3667" i="25"/>
  <c r="G3667" i="25" s="1"/>
  <c r="F3666" i="25"/>
  <c r="G3666" i="25" s="1"/>
  <c r="F3665" i="25"/>
  <c r="G3665" i="25" s="1"/>
  <c r="F3664" i="25"/>
  <c r="G3664" i="25" s="1"/>
  <c r="F3663" i="25"/>
  <c r="G3663" i="25" s="1"/>
  <c r="F3662" i="25"/>
  <c r="G3662" i="25" s="1"/>
  <c r="F3661" i="25"/>
  <c r="G3661" i="25" s="1"/>
  <c r="F3660" i="25"/>
  <c r="G3660" i="25" s="1"/>
  <c r="F3659" i="25"/>
  <c r="G3659" i="25" s="1"/>
  <c r="F3658" i="25"/>
  <c r="G3658" i="25" s="1"/>
  <c r="F3657" i="25"/>
  <c r="G3657" i="25" s="1"/>
  <c r="F3656" i="25"/>
  <c r="G3656" i="25" s="1"/>
  <c r="F3655" i="25"/>
  <c r="G3655" i="25" s="1"/>
  <c r="F3654" i="25"/>
  <c r="G3654" i="25" s="1"/>
  <c r="F3653" i="25"/>
  <c r="G3653" i="25" s="1"/>
  <c r="F3652" i="25"/>
  <c r="G3652" i="25" s="1"/>
  <c r="F3651" i="25"/>
  <c r="G3651" i="25" s="1"/>
  <c r="F3650" i="25"/>
  <c r="G3650" i="25" s="1"/>
  <c r="F3649" i="25"/>
  <c r="G3649" i="25" s="1"/>
  <c r="F3648" i="25"/>
  <c r="G3648" i="25" s="1"/>
  <c r="F3647" i="25"/>
  <c r="G3647" i="25" s="1"/>
  <c r="F3646" i="25"/>
  <c r="G3646" i="25" s="1"/>
  <c r="F3645" i="25"/>
  <c r="G3645" i="25" s="1"/>
  <c r="F3644" i="25"/>
  <c r="G3644" i="25" s="1"/>
  <c r="F3643" i="25"/>
  <c r="G3643" i="25" s="1"/>
  <c r="F3642" i="25"/>
  <c r="G3642" i="25" s="1"/>
  <c r="F3641" i="25"/>
  <c r="G3641" i="25" s="1"/>
  <c r="F3640" i="25"/>
  <c r="G3640" i="25" s="1"/>
  <c r="F3639" i="25"/>
  <c r="G3639" i="25" s="1"/>
  <c r="F3638" i="25"/>
  <c r="G3638" i="25" s="1"/>
  <c r="F3637" i="25"/>
  <c r="G3637" i="25" s="1"/>
  <c r="F3636" i="25"/>
  <c r="G3636" i="25" s="1"/>
  <c r="F3635" i="25"/>
  <c r="G3635" i="25" s="1"/>
  <c r="F3634" i="25"/>
  <c r="G3634" i="25" s="1"/>
  <c r="F3633" i="25"/>
  <c r="G3633" i="25" s="1"/>
  <c r="F3632" i="25"/>
  <c r="G3632" i="25" s="1"/>
  <c r="F3631" i="25"/>
  <c r="G3631" i="25" s="1"/>
  <c r="F3630" i="25"/>
  <c r="G3630" i="25" s="1"/>
  <c r="F3629" i="25"/>
  <c r="G3629" i="25" s="1"/>
  <c r="F3628" i="25"/>
  <c r="G3628" i="25" s="1"/>
  <c r="F3627" i="25"/>
  <c r="G3627" i="25" s="1"/>
  <c r="F3626" i="25"/>
  <c r="G3626" i="25" s="1"/>
  <c r="F3625" i="25"/>
  <c r="G3625" i="25" s="1"/>
  <c r="F3624" i="25"/>
  <c r="G3624" i="25" s="1"/>
  <c r="F3623" i="25"/>
  <c r="G3623" i="25" s="1"/>
  <c r="F3622" i="25"/>
  <c r="G3622" i="25" s="1"/>
  <c r="F3621" i="25"/>
  <c r="G3621" i="25" s="1"/>
  <c r="F3620" i="25"/>
  <c r="G3620" i="25" s="1"/>
  <c r="F3619" i="25"/>
  <c r="G3619" i="25" s="1"/>
  <c r="F3618" i="25"/>
  <c r="G3618" i="25" s="1"/>
  <c r="F3617" i="25"/>
  <c r="G3617" i="25" s="1"/>
  <c r="F3616" i="25"/>
  <c r="G3616" i="25" s="1"/>
  <c r="F3615" i="25"/>
  <c r="G3615" i="25" s="1"/>
  <c r="F3614" i="25"/>
  <c r="G3614" i="25" s="1"/>
  <c r="F3613" i="25"/>
  <c r="G3613" i="25" s="1"/>
  <c r="F3612" i="25"/>
  <c r="G3612" i="25" s="1"/>
  <c r="F3611" i="25"/>
  <c r="G3611" i="25" s="1"/>
  <c r="F3610" i="25"/>
  <c r="G3610" i="25" s="1"/>
  <c r="F3609" i="25"/>
  <c r="G3609" i="25" s="1"/>
  <c r="F3608" i="25"/>
  <c r="G3608" i="25" s="1"/>
  <c r="F3607" i="25"/>
  <c r="G3607" i="25" s="1"/>
  <c r="F3606" i="25"/>
  <c r="G3606" i="25" s="1"/>
  <c r="F3605" i="25"/>
  <c r="G3605" i="25" s="1"/>
  <c r="F3604" i="25"/>
  <c r="G3604" i="25" s="1"/>
  <c r="F3603" i="25"/>
  <c r="G3603" i="25" s="1"/>
  <c r="F3602" i="25"/>
  <c r="G3602" i="25" s="1"/>
  <c r="F3601" i="25"/>
  <c r="G3601" i="25" s="1"/>
  <c r="F3600" i="25"/>
  <c r="G3600" i="25" s="1"/>
  <c r="F3599" i="25"/>
  <c r="G3599" i="25" s="1"/>
  <c r="F3598" i="25"/>
  <c r="G3598" i="25" s="1"/>
  <c r="F3597" i="25"/>
  <c r="G3597" i="25" s="1"/>
  <c r="F3596" i="25"/>
  <c r="G3596" i="25" s="1"/>
  <c r="F3595" i="25"/>
  <c r="G3595" i="25" s="1"/>
  <c r="F3594" i="25"/>
  <c r="G3594" i="25" s="1"/>
  <c r="F3593" i="25"/>
  <c r="G3593" i="25" s="1"/>
  <c r="F3592" i="25"/>
  <c r="G3592" i="25" s="1"/>
  <c r="F3591" i="25"/>
  <c r="G3591" i="25" s="1"/>
  <c r="F3590" i="25"/>
  <c r="G3590" i="25" s="1"/>
  <c r="F3589" i="25"/>
  <c r="G3589" i="25" s="1"/>
  <c r="F3588" i="25"/>
  <c r="G3588" i="25" s="1"/>
  <c r="F3587" i="25"/>
  <c r="G3587" i="25" s="1"/>
  <c r="F3586" i="25"/>
  <c r="G3586" i="25" s="1"/>
  <c r="F3585" i="25"/>
  <c r="G3585" i="25" s="1"/>
  <c r="F3584" i="25"/>
  <c r="G3584" i="25" s="1"/>
  <c r="F3583" i="25"/>
  <c r="G3583" i="25" s="1"/>
  <c r="F3582" i="25"/>
  <c r="G3582" i="25" s="1"/>
  <c r="F3581" i="25"/>
  <c r="G3581" i="25" s="1"/>
  <c r="F3580" i="25"/>
  <c r="G3580" i="25" s="1"/>
  <c r="F3579" i="25"/>
  <c r="G3579" i="25" s="1"/>
  <c r="F3578" i="25"/>
  <c r="G3578" i="25" s="1"/>
  <c r="F3577" i="25"/>
  <c r="G3577" i="25" s="1"/>
  <c r="F3576" i="25"/>
  <c r="G3576" i="25" s="1"/>
  <c r="F3575" i="25"/>
  <c r="G3575" i="25" s="1"/>
  <c r="F3574" i="25"/>
  <c r="G3574" i="25" s="1"/>
  <c r="F3573" i="25"/>
  <c r="G3573" i="25" s="1"/>
  <c r="F3572" i="25"/>
  <c r="G3572" i="25" s="1"/>
  <c r="F3571" i="25"/>
  <c r="G3571" i="25" s="1"/>
  <c r="F3570" i="25"/>
  <c r="G3570" i="25" s="1"/>
  <c r="F3569" i="25"/>
  <c r="G3569" i="25" s="1"/>
  <c r="F3568" i="25"/>
  <c r="G3568" i="25" s="1"/>
  <c r="F3567" i="25"/>
  <c r="G3567" i="25" s="1"/>
  <c r="F3566" i="25"/>
  <c r="G3566" i="25" s="1"/>
  <c r="F3565" i="25"/>
  <c r="G3565" i="25" s="1"/>
  <c r="F3564" i="25"/>
  <c r="G3564" i="25" s="1"/>
  <c r="F3563" i="25"/>
  <c r="G3563" i="25" s="1"/>
  <c r="F3562" i="25"/>
  <c r="G3562" i="25" s="1"/>
  <c r="F3561" i="25"/>
  <c r="G3561" i="25" s="1"/>
  <c r="F3560" i="25"/>
  <c r="G3560" i="25" s="1"/>
  <c r="F3559" i="25"/>
  <c r="G3559" i="25" s="1"/>
  <c r="F3558" i="25"/>
  <c r="G3558" i="25" s="1"/>
  <c r="F3557" i="25"/>
  <c r="G3557" i="25" s="1"/>
  <c r="F3556" i="25"/>
  <c r="G3556" i="25" s="1"/>
  <c r="F3555" i="25"/>
  <c r="G3555" i="25" s="1"/>
  <c r="F3554" i="25"/>
  <c r="G3554" i="25" s="1"/>
  <c r="F3553" i="25"/>
  <c r="G3553" i="25" s="1"/>
  <c r="F3552" i="25"/>
  <c r="G3552" i="25" s="1"/>
  <c r="F3551" i="25"/>
  <c r="G3551" i="25" s="1"/>
  <c r="F3550" i="25"/>
  <c r="G3550" i="25" s="1"/>
  <c r="F3549" i="25"/>
  <c r="G3549" i="25" s="1"/>
  <c r="F3548" i="25"/>
  <c r="G3548" i="25" s="1"/>
  <c r="F3547" i="25"/>
  <c r="G3547" i="25" s="1"/>
  <c r="F3546" i="25"/>
  <c r="G3546" i="25" s="1"/>
  <c r="F3545" i="25"/>
  <c r="G3545" i="25" s="1"/>
  <c r="F3544" i="25"/>
  <c r="G3544" i="25" s="1"/>
  <c r="F3543" i="25"/>
  <c r="G3543" i="25" s="1"/>
  <c r="F3542" i="25"/>
  <c r="G3542" i="25" s="1"/>
  <c r="F3541" i="25"/>
  <c r="G3541" i="25" s="1"/>
  <c r="F3540" i="25"/>
  <c r="G3540" i="25" s="1"/>
  <c r="F3539" i="25"/>
  <c r="G3539" i="25" s="1"/>
  <c r="F3538" i="25"/>
  <c r="G3538" i="25" s="1"/>
  <c r="F3537" i="25"/>
  <c r="G3537" i="25" s="1"/>
  <c r="F3536" i="25"/>
  <c r="G3536" i="25" s="1"/>
  <c r="F3535" i="25"/>
  <c r="G3535" i="25" s="1"/>
  <c r="F3534" i="25"/>
  <c r="G3534" i="25" s="1"/>
  <c r="F3533" i="25"/>
  <c r="G3533" i="25" s="1"/>
  <c r="F3532" i="25"/>
  <c r="G3532" i="25" s="1"/>
  <c r="F3531" i="25"/>
  <c r="G3531" i="25" s="1"/>
  <c r="F3530" i="25"/>
  <c r="G3530" i="25" s="1"/>
  <c r="F3529" i="25"/>
  <c r="G3529" i="25" s="1"/>
  <c r="F3528" i="25"/>
  <c r="G3528" i="25" s="1"/>
  <c r="F3527" i="25"/>
  <c r="G3527" i="25" s="1"/>
  <c r="F3526" i="25"/>
  <c r="G3526" i="25" s="1"/>
  <c r="F3525" i="25"/>
  <c r="G3525" i="25" s="1"/>
  <c r="F3524" i="25"/>
  <c r="G3524" i="25" s="1"/>
  <c r="F3523" i="25"/>
  <c r="G3523" i="25" s="1"/>
  <c r="F3522" i="25"/>
  <c r="G3522" i="25" s="1"/>
  <c r="F3521" i="25"/>
  <c r="G3521" i="25" s="1"/>
  <c r="F3520" i="25"/>
  <c r="G3520" i="25" s="1"/>
  <c r="F3519" i="25"/>
  <c r="G3519" i="25" s="1"/>
  <c r="F3518" i="25"/>
  <c r="G3518" i="25" s="1"/>
  <c r="F3517" i="25"/>
  <c r="G3517" i="25" s="1"/>
  <c r="F3516" i="25"/>
  <c r="G3516" i="25" s="1"/>
  <c r="F3515" i="25"/>
  <c r="G3515" i="25" s="1"/>
  <c r="F3514" i="25"/>
  <c r="G3514" i="25" s="1"/>
  <c r="F3513" i="25"/>
  <c r="G3513" i="25" s="1"/>
  <c r="F3512" i="25"/>
  <c r="G3512" i="25" s="1"/>
  <c r="F3511" i="25"/>
  <c r="G3511" i="25" s="1"/>
  <c r="F3510" i="25"/>
  <c r="G3510" i="25" s="1"/>
  <c r="F3509" i="25"/>
  <c r="G3509" i="25" s="1"/>
  <c r="F3508" i="25"/>
  <c r="G3508" i="25" s="1"/>
  <c r="F3507" i="25"/>
  <c r="G3507" i="25" s="1"/>
  <c r="F3506" i="25"/>
  <c r="G3506" i="25" s="1"/>
  <c r="F3505" i="25"/>
  <c r="G3505" i="25" s="1"/>
  <c r="F3504" i="25"/>
  <c r="G3504" i="25" s="1"/>
  <c r="F3503" i="25"/>
  <c r="G3503" i="25" s="1"/>
  <c r="F3502" i="25"/>
  <c r="G3502" i="25" s="1"/>
  <c r="F3501" i="25"/>
  <c r="G3501" i="25" s="1"/>
  <c r="F3500" i="25"/>
  <c r="G3500" i="25" s="1"/>
  <c r="F3499" i="25"/>
  <c r="G3499" i="25" s="1"/>
  <c r="F3498" i="25"/>
  <c r="G3498" i="25" s="1"/>
  <c r="F3497" i="25"/>
  <c r="G3497" i="25" s="1"/>
  <c r="F3496" i="25"/>
  <c r="G3496" i="25" s="1"/>
  <c r="F3495" i="25"/>
  <c r="G3495" i="25" s="1"/>
  <c r="F3494" i="25"/>
  <c r="G3494" i="25" s="1"/>
  <c r="F3493" i="25"/>
  <c r="G3493" i="25" s="1"/>
  <c r="F3492" i="25"/>
  <c r="G3492" i="25" s="1"/>
  <c r="F3491" i="25"/>
  <c r="G3491" i="25" s="1"/>
  <c r="F3490" i="25"/>
  <c r="G3490" i="25" s="1"/>
  <c r="F3489" i="25"/>
  <c r="G3489" i="25" s="1"/>
  <c r="F3488" i="25"/>
  <c r="G3488" i="25" s="1"/>
  <c r="F3487" i="25"/>
  <c r="G3487" i="25" s="1"/>
  <c r="F3486" i="25"/>
  <c r="G3486" i="25" s="1"/>
  <c r="F3485" i="25"/>
  <c r="G3485" i="25" s="1"/>
  <c r="F3484" i="25"/>
  <c r="G3484" i="25" s="1"/>
  <c r="F3483" i="25"/>
  <c r="G3483" i="25" s="1"/>
  <c r="F3482" i="25"/>
  <c r="G3482" i="25" s="1"/>
  <c r="F3481" i="25"/>
  <c r="G3481" i="25" s="1"/>
  <c r="F3480" i="25"/>
  <c r="G3480" i="25" s="1"/>
  <c r="F3479" i="25"/>
  <c r="G3479" i="25" s="1"/>
  <c r="F3478" i="25"/>
  <c r="G3478" i="25" s="1"/>
  <c r="F3477" i="25"/>
  <c r="G3477" i="25" s="1"/>
  <c r="F3476" i="25"/>
  <c r="G3476" i="25" s="1"/>
  <c r="F3475" i="25"/>
  <c r="G3475" i="25" s="1"/>
  <c r="F3474" i="25"/>
  <c r="G3474" i="25" s="1"/>
  <c r="F3473" i="25"/>
  <c r="G3473" i="25" s="1"/>
  <c r="F3472" i="25"/>
  <c r="G3472" i="25" s="1"/>
  <c r="F3471" i="25"/>
  <c r="G3471" i="25" s="1"/>
  <c r="F3470" i="25"/>
  <c r="G3470" i="25" s="1"/>
  <c r="F3469" i="25"/>
  <c r="G3469" i="25" s="1"/>
  <c r="F3468" i="25"/>
  <c r="G3468" i="25" s="1"/>
  <c r="F3467" i="25"/>
  <c r="G3467" i="25" s="1"/>
  <c r="F3466" i="25"/>
  <c r="G3466" i="25" s="1"/>
  <c r="F3465" i="25"/>
  <c r="G3465" i="25" s="1"/>
  <c r="F3464" i="25"/>
  <c r="G3464" i="25" s="1"/>
  <c r="F3463" i="25"/>
  <c r="G3463" i="25" s="1"/>
  <c r="F3462" i="25"/>
  <c r="G3462" i="25" s="1"/>
  <c r="F3461" i="25"/>
  <c r="G3461" i="25" s="1"/>
  <c r="F3460" i="25"/>
  <c r="G3460" i="25" s="1"/>
  <c r="F3459" i="25"/>
  <c r="G3459" i="25" s="1"/>
  <c r="F3458" i="25"/>
  <c r="G3458" i="25" s="1"/>
  <c r="F3457" i="25"/>
  <c r="G3457" i="25" s="1"/>
  <c r="F3456" i="25"/>
  <c r="G3456" i="25" s="1"/>
  <c r="F3455" i="25"/>
  <c r="G3455" i="25" s="1"/>
  <c r="F3454" i="25"/>
  <c r="G3454" i="25" s="1"/>
  <c r="F3453" i="25"/>
  <c r="G3453" i="25" s="1"/>
  <c r="F3452" i="25"/>
  <c r="G3452" i="25" s="1"/>
  <c r="F3451" i="25"/>
  <c r="G3451" i="25" s="1"/>
  <c r="F3450" i="25"/>
  <c r="G3450" i="25" s="1"/>
  <c r="F3449" i="25"/>
  <c r="G3449" i="25" s="1"/>
  <c r="F3448" i="25"/>
  <c r="G3448" i="25" s="1"/>
  <c r="F3447" i="25"/>
  <c r="G3447" i="25" s="1"/>
  <c r="F3446" i="25"/>
  <c r="G3446" i="25" s="1"/>
  <c r="F3445" i="25"/>
  <c r="G3445" i="25" s="1"/>
  <c r="F3444" i="25"/>
  <c r="G3444" i="25" s="1"/>
  <c r="F3443" i="25"/>
  <c r="G3443" i="25" s="1"/>
  <c r="F3442" i="25"/>
  <c r="G3442" i="25" s="1"/>
  <c r="F3441" i="25"/>
  <c r="G3441" i="25" s="1"/>
  <c r="F3440" i="25"/>
  <c r="G3440" i="25" s="1"/>
  <c r="F3439" i="25"/>
  <c r="G3439" i="25" s="1"/>
  <c r="F3438" i="25"/>
  <c r="G3438" i="25" s="1"/>
  <c r="F3437" i="25"/>
  <c r="G3437" i="25" s="1"/>
  <c r="F3436" i="25"/>
  <c r="G3436" i="25" s="1"/>
  <c r="F3435" i="25"/>
  <c r="G3435" i="25" s="1"/>
  <c r="F3434" i="25"/>
  <c r="G3434" i="25" s="1"/>
  <c r="F3433" i="25"/>
  <c r="G3433" i="25" s="1"/>
  <c r="F3432" i="25"/>
  <c r="G3432" i="25" s="1"/>
  <c r="F3431" i="25"/>
  <c r="G3431" i="25" s="1"/>
  <c r="F3430" i="25"/>
  <c r="G3430" i="25" s="1"/>
  <c r="F3429" i="25"/>
  <c r="G3429" i="25" s="1"/>
  <c r="F3428" i="25"/>
  <c r="G3428" i="25" s="1"/>
  <c r="F3427" i="25"/>
  <c r="G3427" i="25" s="1"/>
  <c r="F3426" i="25"/>
  <c r="G3426" i="25" s="1"/>
  <c r="F3425" i="25"/>
  <c r="G3425" i="25" s="1"/>
  <c r="F3424" i="25"/>
  <c r="G3424" i="25" s="1"/>
  <c r="F3423" i="25"/>
  <c r="G3423" i="25" s="1"/>
  <c r="F3422" i="25"/>
  <c r="G3422" i="25" s="1"/>
  <c r="F3421" i="25"/>
  <c r="G3421" i="25" s="1"/>
  <c r="F3420" i="25"/>
  <c r="G3420" i="25" s="1"/>
  <c r="F3419" i="25"/>
  <c r="G3419" i="25" s="1"/>
  <c r="F3418" i="25"/>
  <c r="G3418" i="25" s="1"/>
  <c r="F3417" i="25"/>
  <c r="G3417" i="25" s="1"/>
  <c r="F3416" i="25"/>
  <c r="G3416" i="25" s="1"/>
  <c r="F3415" i="25"/>
  <c r="G3415" i="25" s="1"/>
  <c r="F3414" i="25"/>
  <c r="G3414" i="25" s="1"/>
  <c r="F3413" i="25"/>
  <c r="G3413" i="25" s="1"/>
  <c r="F3412" i="25"/>
  <c r="G3412" i="25" s="1"/>
  <c r="F3411" i="25"/>
  <c r="G3411" i="25" s="1"/>
  <c r="F3410" i="25"/>
  <c r="G3410" i="25" s="1"/>
  <c r="F3409" i="25"/>
  <c r="G3409" i="25" s="1"/>
  <c r="F3408" i="25"/>
  <c r="G3408" i="25" s="1"/>
  <c r="F3407" i="25"/>
  <c r="G3407" i="25" s="1"/>
  <c r="F3406" i="25"/>
  <c r="G3406" i="25" s="1"/>
  <c r="F3405" i="25"/>
  <c r="G3405" i="25" s="1"/>
  <c r="F3404" i="25"/>
  <c r="G3404" i="25" s="1"/>
  <c r="F3403" i="25"/>
  <c r="G3403" i="25" s="1"/>
  <c r="F3402" i="25"/>
  <c r="G3402" i="25" s="1"/>
  <c r="F3401" i="25"/>
  <c r="G3401" i="25" s="1"/>
  <c r="F3400" i="25"/>
  <c r="G3400" i="25" s="1"/>
  <c r="F3399" i="25"/>
  <c r="G3399" i="25" s="1"/>
  <c r="F3398" i="25"/>
  <c r="G3398" i="25" s="1"/>
  <c r="F3397" i="25"/>
  <c r="G3397" i="25" s="1"/>
  <c r="F3396" i="25"/>
  <c r="G3396" i="25" s="1"/>
  <c r="F3395" i="25"/>
  <c r="G3395" i="25" s="1"/>
  <c r="F3394" i="25"/>
  <c r="G3394" i="25" s="1"/>
  <c r="F3393" i="25"/>
  <c r="G3393" i="25" s="1"/>
  <c r="F3392" i="25"/>
  <c r="G3392" i="25" s="1"/>
  <c r="F3391" i="25"/>
  <c r="G3391" i="25" s="1"/>
  <c r="F3390" i="25"/>
  <c r="G3390" i="25" s="1"/>
  <c r="F3389" i="25"/>
  <c r="G3389" i="25" s="1"/>
  <c r="F3388" i="25"/>
  <c r="G3388" i="25" s="1"/>
  <c r="F3387" i="25"/>
  <c r="G3387" i="25" s="1"/>
  <c r="F3386" i="25"/>
  <c r="G3386" i="25" s="1"/>
  <c r="F3385" i="25"/>
  <c r="G3385" i="25" s="1"/>
  <c r="F3384" i="25"/>
  <c r="G3384" i="25" s="1"/>
  <c r="F3383" i="25"/>
  <c r="G3383" i="25" s="1"/>
  <c r="F3382" i="25"/>
  <c r="G3382" i="25" s="1"/>
  <c r="F3381" i="25"/>
  <c r="G3381" i="25" s="1"/>
  <c r="F3380" i="25"/>
  <c r="G3380" i="25" s="1"/>
  <c r="F3379" i="25"/>
  <c r="G3379" i="25" s="1"/>
  <c r="F3378" i="25"/>
  <c r="G3378" i="25" s="1"/>
  <c r="F3377" i="25"/>
  <c r="G3377" i="25" s="1"/>
  <c r="F3376" i="25"/>
  <c r="G3376" i="25" s="1"/>
  <c r="F3375" i="25"/>
  <c r="G3375" i="25" s="1"/>
  <c r="F3374" i="25"/>
  <c r="G3374" i="25" s="1"/>
  <c r="F3373" i="25"/>
  <c r="G3373" i="25" s="1"/>
  <c r="F3372" i="25"/>
  <c r="G3372" i="25" s="1"/>
  <c r="F3371" i="25"/>
  <c r="G3371" i="25" s="1"/>
  <c r="F3370" i="25"/>
  <c r="G3370" i="25" s="1"/>
  <c r="F3369" i="25"/>
  <c r="G3369" i="25" s="1"/>
  <c r="F3368" i="25"/>
  <c r="G3368" i="25" s="1"/>
  <c r="F3367" i="25"/>
  <c r="G3367" i="25" s="1"/>
  <c r="F3366" i="25"/>
  <c r="G3366" i="25" s="1"/>
  <c r="F3365" i="25"/>
  <c r="G3365" i="25" s="1"/>
  <c r="F3364" i="25"/>
  <c r="G3364" i="25" s="1"/>
  <c r="F3363" i="25"/>
  <c r="G3363" i="25" s="1"/>
  <c r="F3362" i="25"/>
  <c r="G3362" i="25" s="1"/>
  <c r="F3361" i="25"/>
  <c r="G3361" i="25" s="1"/>
  <c r="F3360" i="25"/>
  <c r="G3360" i="25" s="1"/>
  <c r="F3359" i="25"/>
  <c r="G3359" i="25" s="1"/>
  <c r="F3358" i="25"/>
  <c r="G3358" i="25" s="1"/>
  <c r="F3357" i="25"/>
  <c r="G3357" i="25" s="1"/>
  <c r="F3356" i="25"/>
  <c r="G3356" i="25" s="1"/>
  <c r="F3355" i="25"/>
  <c r="G3355" i="25" s="1"/>
  <c r="F3354" i="25"/>
  <c r="G3354" i="25" s="1"/>
  <c r="F3353" i="25"/>
  <c r="G3353" i="25" s="1"/>
  <c r="F3352" i="25"/>
  <c r="G3352" i="25" s="1"/>
  <c r="F3351" i="25"/>
  <c r="G3351" i="25" s="1"/>
  <c r="F3350" i="25"/>
  <c r="G3350" i="25" s="1"/>
  <c r="F3349" i="25"/>
  <c r="G3349" i="25" s="1"/>
  <c r="F3348" i="25"/>
  <c r="G3348" i="25" s="1"/>
  <c r="F3347" i="25"/>
  <c r="G3347" i="25" s="1"/>
  <c r="F3346" i="25"/>
  <c r="G3346" i="25" s="1"/>
  <c r="F3345" i="25"/>
  <c r="G3345" i="25" s="1"/>
  <c r="F3344" i="25"/>
  <c r="G3344" i="25" s="1"/>
  <c r="F3343" i="25"/>
  <c r="G3343" i="25" s="1"/>
  <c r="F3342" i="25"/>
  <c r="G3342" i="25" s="1"/>
  <c r="F3341" i="25"/>
  <c r="G3341" i="25" s="1"/>
  <c r="F3340" i="25"/>
  <c r="G3340" i="25" s="1"/>
  <c r="F3339" i="25"/>
  <c r="G3339" i="25" s="1"/>
  <c r="F3338" i="25"/>
  <c r="G3338" i="25" s="1"/>
  <c r="F3337" i="25"/>
  <c r="G3337" i="25" s="1"/>
  <c r="F3336" i="25"/>
  <c r="G3336" i="25" s="1"/>
  <c r="F3335" i="25"/>
  <c r="G3335" i="25" s="1"/>
  <c r="F3334" i="25"/>
  <c r="G3334" i="25" s="1"/>
  <c r="F3333" i="25"/>
  <c r="G3333" i="25" s="1"/>
  <c r="F3332" i="25"/>
  <c r="G3332" i="25" s="1"/>
  <c r="F3331" i="25"/>
  <c r="G3331" i="25" s="1"/>
  <c r="F3330" i="25"/>
  <c r="G3330" i="25" s="1"/>
  <c r="F3329" i="25"/>
  <c r="G3329" i="25" s="1"/>
  <c r="F3328" i="25"/>
  <c r="G3328" i="25" s="1"/>
  <c r="F3327" i="25"/>
  <c r="G3327" i="25" s="1"/>
  <c r="F3326" i="25"/>
  <c r="G3326" i="25" s="1"/>
  <c r="F3325" i="25"/>
  <c r="G3325" i="25" s="1"/>
  <c r="F3324" i="25"/>
  <c r="G3324" i="25" s="1"/>
  <c r="F3323" i="25"/>
  <c r="G3323" i="25" s="1"/>
  <c r="F3322" i="25"/>
  <c r="G3322" i="25" s="1"/>
  <c r="F3321" i="25"/>
  <c r="G3321" i="25" s="1"/>
  <c r="F3320" i="25"/>
  <c r="G3320" i="25" s="1"/>
  <c r="F3319" i="25"/>
  <c r="G3319" i="25" s="1"/>
  <c r="F3318" i="25"/>
  <c r="G3318" i="25" s="1"/>
  <c r="F3317" i="25"/>
  <c r="G3317" i="25" s="1"/>
  <c r="F3316" i="25"/>
  <c r="G3316" i="25" s="1"/>
  <c r="F3315" i="25"/>
  <c r="G3315" i="25" s="1"/>
  <c r="F3314" i="25"/>
  <c r="G3314" i="25" s="1"/>
  <c r="F3313" i="25"/>
  <c r="G3313" i="25" s="1"/>
  <c r="F3312" i="25"/>
  <c r="G3312" i="25" s="1"/>
  <c r="F3311" i="25"/>
  <c r="G3311" i="25" s="1"/>
  <c r="F3310" i="25"/>
  <c r="G3310" i="25" s="1"/>
  <c r="F3309" i="25"/>
  <c r="G3309" i="25" s="1"/>
  <c r="F3308" i="25"/>
  <c r="G3308" i="25" s="1"/>
  <c r="F3307" i="25"/>
  <c r="G3307" i="25" s="1"/>
  <c r="F3306" i="25"/>
  <c r="G3306" i="25" s="1"/>
  <c r="F3305" i="25"/>
  <c r="G3305" i="25" s="1"/>
  <c r="F3304" i="25"/>
  <c r="G3304" i="25" s="1"/>
  <c r="F3303" i="25"/>
  <c r="G3303" i="25" s="1"/>
  <c r="F3302" i="25"/>
  <c r="G3302" i="25" s="1"/>
  <c r="F3301" i="25"/>
  <c r="G3301" i="25" s="1"/>
  <c r="F3300" i="25"/>
  <c r="G3300" i="25" s="1"/>
  <c r="F3299" i="25"/>
  <c r="G3299" i="25" s="1"/>
  <c r="F3298" i="25"/>
  <c r="G3298" i="25" s="1"/>
  <c r="F3297" i="25"/>
  <c r="G3297" i="25" s="1"/>
  <c r="F3296" i="25"/>
  <c r="G3296" i="25" s="1"/>
  <c r="F3295" i="25"/>
  <c r="G3295" i="25" s="1"/>
  <c r="F3294" i="25"/>
  <c r="G3294" i="25" s="1"/>
  <c r="F3293" i="25"/>
  <c r="G3293" i="25" s="1"/>
  <c r="F3292" i="25"/>
  <c r="G3292" i="25" s="1"/>
  <c r="F3291" i="25"/>
  <c r="G3291" i="25" s="1"/>
  <c r="F3290" i="25"/>
  <c r="G3290" i="25" s="1"/>
  <c r="F3289" i="25"/>
  <c r="G3289" i="25" s="1"/>
  <c r="F3288" i="25"/>
  <c r="G3288" i="25" s="1"/>
  <c r="F3287" i="25"/>
  <c r="G3287" i="25" s="1"/>
  <c r="F3286" i="25"/>
  <c r="G3286" i="25" s="1"/>
  <c r="F3285" i="25"/>
  <c r="G3285" i="25" s="1"/>
  <c r="F3284" i="25"/>
  <c r="G3284" i="25" s="1"/>
  <c r="F3283" i="25"/>
  <c r="G3283" i="25" s="1"/>
  <c r="F3282" i="25"/>
  <c r="G3282" i="25" s="1"/>
  <c r="F3281" i="25"/>
  <c r="G3281" i="25" s="1"/>
  <c r="F3280" i="25"/>
  <c r="G3280" i="25" s="1"/>
  <c r="F3279" i="25"/>
  <c r="G3279" i="25" s="1"/>
  <c r="F3278" i="25"/>
  <c r="G3278" i="25" s="1"/>
  <c r="F3277" i="25"/>
  <c r="G3277" i="25" s="1"/>
  <c r="F3276" i="25"/>
  <c r="G3276" i="25" s="1"/>
  <c r="F3275" i="25"/>
  <c r="G3275" i="25" s="1"/>
  <c r="F3274" i="25"/>
  <c r="G3274" i="25" s="1"/>
  <c r="F3273" i="25"/>
  <c r="G3273" i="25" s="1"/>
  <c r="F3272" i="25"/>
  <c r="G3272" i="25" s="1"/>
  <c r="F3271" i="25"/>
  <c r="G3271" i="25" s="1"/>
  <c r="F3270" i="25"/>
  <c r="G3270" i="25" s="1"/>
  <c r="F3269" i="25"/>
  <c r="G3269" i="25" s="1"/>
  <c r="F3268" i="25"/>
  <c r="G3268" i="25" s="1"/>
  <c r="F3267" i="25"/>
  <c r="G3267" i="25" s="1"/>
  <c r="F3266" i="25"/>
  <c r="G3266" i="25" s="1"/>
  <c r="F3265" i="25"/>
  <c r="G3265" i="25" s="1"/>
  <c r="F3264" i="25"/>
  <c r="G3264" i="25" s="1"/>
  <c r="F3263" i="25"/>
  <c r="G3263" i="25" s="1"/>
  <c r="F3262" i="25"/>
  <c r="G3262" i="25" s="1"/>
  <c r="F3261" i="25"/>
  <c r="G3261" i="25" s="1"/>
  <c r="F3260" i="25"/>
  <c r="G3260" i="25" s="1"/>
  <c r="F3259" i="25"/>
  <c r="G3259" i="25" s="1"/>
  <c r="F3258" i="25"/>
  <c r="G3258" i="25" s="1"/>
  <c r="F3257" i="25"/>
  <c r="G3257" i="25" s="1"/>
  <c r="F3256" i="25"/>
  <c r="G3256" i="25" s="1"/>
  <c r="F3255" i="25"/>
  <c r="G3255" i="25" s="1"/>
  <c r="F3254" i="25"/>
  <c r="G3254" i="25" s="1"/>
  <c r="F3253" i="25"/>
  <c r="G3253" i="25" s="1"/>
  <c r="F3252" i="25"/>
  <c r="G3252" i="25" s="1"/>
  <c r="F3251" i="25"/>
  <c r="G3251" i="25" s="1"/>
  <c r="F3250" i="25"/>
  <c r="G3250" i="25" s="1"/>
  <c r="F3249" i="25"/>
  <c r="G3249" i="25" s="1"/>
  <c r="F3248" i="25"/>
  <c r="G3248" i="25" s="1"/>
  <c r="F3247" i="25"/>
  <c r="G3247" i="25" s="1"/>
  <c r="F3246" i="25"/>
  <c r="G3246" i="25" s="1"/>
  <c r="F3245" i="25"/>
  <c r="G3245" i="25" s="1"/>
  <c r="F3244" i="25"/>
  <c r="G3244" i="25" s="1"/>
  <c r="F3243" i="25"/>
  <c r="G3243" i="25" s="1"/>
  <c r="F3242" i="25"/>
  <c r="G3242" i="25" s="1"/>
  <c r="F3241" i="25"/>
  <c r="G3241" i="25" s="1"/>
  <c r="F3240" i="25"/>
  <c r="G3240" i="25" s="1"/>
  <c r="F3239" i="25"/>
  <c r="G3239" i="25" s="1"/>
  <c r="F3238" i="25"/>
  <c r="G3238" i="25" s="1"/>
  <c r="F3237" i="25"/>
  <c r="G3237" i="25" s="1"/>
  <c r="F3236" i="25"/>
  <c r="G3236" i="25" s="1"/>
  <c r="F3235" i="25"/>
  <c r="G3235" i="25" s="1"/>
  <c r="F3234" i="25"/>
  <c r="G3234" i="25" s="1"/>
  <c r="F3233" i="25"/>
  <c r="G3233" i="25" s="1"/>
  <c r="F3232" i="25"/>
  <c r="G3232" i="25" s="1"/>
  <c r="F3231" i="25"/>
  <c r="G3231" i="25" s="1"/>
  <c r="F3230" i="25"/>
  <c r="G3230" i="25" s="1"/>
  <c r="F3229" i="25"/>
  <c r="G3229" i="25" s="1"/>
  <c r="F3228" i="25"/>
  <c r="G3228" i="25" s="1"/>
  <c r="F3227" i="25"/>
  <c r="G3227" i="25" s="1"/>
  <c r="F3226" i="25"/>
  <c r="G3226" i="25" s="1"/>
  <c r="F3225" i="25"/>
  <c r="G3225" i="25" s="1"/>
  <c r="F3224" i="25"/>
  <c r="G3224" i="25" s="1"/>
  <c r="F3223" i="25"/>
  <c r="G3223" i="25" s="1"/>
  <c r="F3222" i="25"/>
  <c r="G3222" i="25" s="1"/>
  <c r="F3221" i="25"/>
  <c r="G3221" i="25" s="1"/>
  <c r="F3220" i="25"/>
  <c r="G3220" i="25" s="1"/>
  <c r="F3219" i="25"/>
  <c r="G3219" i="25" s="1"/>
  <c r="F3218" i="25"/>
  <c r="G3218" i="25" s="1"/>
  <c r="F3217" i="25"/>
  <c r="G3217" i="25" s="1"/>
  <c r="F3216" i="25"/>
  <c r="G3216" i="25" s="1"/>
  <c r="F3215" i="25"/>
  <c r="G3215" i="25" s="1"/>
  <c r="F3214" i="25"/>
  <c r="G3214" i="25" s="1"/>
  <c r="F3213" i="25"/>
  <c r="G3213" i="25" s="1"/>
  <c r="F3212" i="25"/>
  <c r="G3212" i="25" s="1"/>
  <c r="F3211" i="25"/>
  <c r="G3211" i="25" s="1"/>
  <c r="F3210" i="25"/>
  <c r="G3210" i="25" s="1"/>
  <c r="F3209" i="25"/>
  <c r="G3209" i="25" s="1"/>
  <c r="F3208" i="25"/>
  <c r="G3208" i="25" s="1"/>
  <c r="F3207" i="25"/>
  <c r="G3207" i="25" s="1"/>
  <c r="F3206" i="25"/>
  <c r="G3206" i="25" s="1"/>
  <c r="F3205" i="25"/>
  <c r="G3205" i="25" s="1"/>
  <c r="F3204" i="25"/>
  <c r="G3204" i="25" s="1"/>
  <c r="F3203" i="25"/>
  <c r="G3203" i="25" s="1"/>
  <c r="F3202" i="25"/>
  <c r="G3202" i="25" s="1"/>
  <c r="F3201" i="25"/>
  <c r="G3201" i="25" s="1"/>
  <c r="F3200" i="25"/>
  <c r="G3200" i="25" s="1"/>
  <c r="F3199" i="25"/>
  <c r="G3199" i="25" s="1"/>
  <c r="F3198" i="25"/>
  <c r="G3198" i="25" s="1"/>
  <c r="F3197" i="25"/>
  <c r="G3197" i="25" s="1"/>
  <c r="F3196" i="25"/>
  <c r="G3196" i="25" s="1"/>
  <c r="F3195" i="25"/>
  <c r="G3195" i="25" s="1"/>
  <c r="F3194" i="25"/>
  <c r="G3194" i="25" s="1"/>
  <c r="F3193" i="25"/>
  <c r="G3193" i="25" s="1"/>
  <c r="F3192" i="25"/>
  <c r="G3192" i="25" s="1"/>
  <c r="F3191" i="25"/>
  <c r="G3191" i="25" s="1"/>
  <c r="F3190" i="25"/>
  <c r="G3190" i="25" s="1"/>
  <c r="F3189" i="25"/>
  <c r="G3189" i="25" s="1"/>
  <c r="F3188" i="25"/>
  <c r="G3188" i="25" s="1"/>
  <c r="F3187" i="25"/>
  <c r="G3187" i="25" s="1"/>
  <c r="F3186" i="25"/>
  <c r="G3186" i="25" s="1"/>
  <c r="F3185" i="25"/>
  <c r="G3185" i="25" s="1"/>
  <c r="F3184" i="25"/>
  <c r="G3184" i="25" s="1"/>
  <c r="F3183" i="25"/>
  <c r="G3183" i="25" s="1"/>
  <c r="F3182" i="25"/>
  <c r="G3182" i="25" s="1"/>
  <c r="F3181" i="25"/>
  <c r="G3181" i="25" s="1"/>
  <c r="F3180" i="25"/>
  <c r="G3180" i="25" s="1"/>
  <c r="F3179" i="25"/>
  <c r="G3179" i="25" s="1"/>
  <c r="F3178" i="25"/>
  <c r="G3178" i="25" s="1"/>
  <c r="F3177" i="25"/>
  <c r="G3177" i="25" s="1"/>
  <c r="F3176" i="25"/>
  <c r="G3176" i="25" s="1"/>
  <c r="F3175" i="25"/>
  <c r="G3175" i="25" s="1"/>
  <c r="F3174" i="25"/>
  <c r="G3174" i="25" s="1"/>
  <c r="F3173" i="25"/>
  <c r="G3173" i="25" s="1"/>
  <c r="F3172" i="25"/>
  <c r="G3172" i="25" s="1"/>
  <c r="F3171" i="25"/>
  <c r="G3171" i="25" s="1"/>
  <c r="F3170" i="25"/>
  <c r="G3170" i="25" s="1"/>
  <c r="F3169" i="25"/>
  <c r="G3169" i="25" s="1"/>
  <c r="F3168" i="25"/>
  <c r="G3168" i="25" s="1"/>
  <c r="F3167" i="25"/>
  <c r="G3167" i="25" s="1"/>
  <c r="F3166" i="25"/>
  <c r="G3166" i="25" s="1"/>
  <c r="F3165" i="25"/>
  <c r="G3165" i="25" s="1"/>
  <c r="F3164" i="25"/>
  <c r="G3164" i="25" s="1"/>
  <c r="F3163" i="25"/>
  <c r="G3163" i="25" s="1"/>
  <c r="F3162" i="25"/>
  <c r="G3162" i="25" s="1"/>
  <c r="F3161" i="25"/>
  <c r="G3161" i="25" s="1"/>
  <c r="F3160" i="25"/>
  <c r="G3160" i="25" s="1"/>
  <c r="F3159" i="25"/>
  <c r="G3159" i="25" s="1"/>
  <c r="F3158" i="25"/>
  <c r="G3158" i="25" s="1"/>
  <c r="F3157" i="25"/>
  <c r="G3157" i="25" s="1"/>
  <c r="F3156" i="25"/>
  <c r="G3156" i="25" s="1"/>
  <c r="F3155" i="25"/>
  <c r="G3155" i="25" s="1"/>
  <c r="F3154" i="25"/>
  <c r="G3154" i="25" s="1"/>
  <c r="F3153" i="25"/>
  <c r="G3153" i="25" s="1"/>
  <c r="F3152" i="25"/>
  <c r="G3152" i="25" s="1"/>
  <c r="F3151" i="25"/>
  <c r="G3151" i="25" s="1"/>
  <c r="F3150" i="25"/>
  <c r="G3150" i="25" s="1"/>
  <c r="F3149" i="25"/>
  <c r="G3149" i="25" s="1"/>
  <c r="F3148" i="25"/>
  <c r="G3148" i="25" s="1"/>
  <c r="F3147" i="25"/>
  <c r="G3147" i="25" s="1"/>
  <c r="F3146" i="25"/>
  <c r="G3146" i="25" s="1"/>
  <c r="F3145" i="25"/>
  <c r="G3145" i="25" s="1"/>
  <c r="F3144" i="25"/>
  <c r="G3144" i="25" s="1"/>
  <c r="F3143" i="25"/>
  <c r="G3143" i="25" s="1"/>
  <c r="F3142" i="25"/>
  <c r="G3142" i="25" s="1"/>
  <c r="F3141" i="25"/>
  <c r="G3141" i="25" s="1"/>
  <c r="F3140" i="25"/>
  <c r="G3140" i="25" s="1"/>
  <c r="F3139" i="25"/>
  <c r="G3139" i="25" s="1"/>
  <c r="F3138" i="25"/>
  <c r="G3138" i="25" s="1"/>
  <c r="F3137" i="25"/>
  <c r="G3137" i="25" s="1"/>
  <c r="F3136" i="25"/>
  <c r="G3136" i="25" s="1"/>
  <c r="F3135" i="25"/>
  <c r="G3135" i="25" s="1"/>
  <c r="F3134" i="25"/>
  <c r="G3134" i="25" s="1"/>
  <c r="F3133" i="25"/>
  <c r="G3133" i="25" s="1"/>
  <c r="F3132" i="25"/>
  <c r="G3132" i="25" s="1"/>
  <c r="F3131" i="25"/>
  <c r="G3131" i="25" s="1"/>
  <c r="F3130" i="25"/>
  <c r="G3130" i="25" s="1"/>
  <c r="F3129" i="25"/>
  <c r="G3129" i="25" s="1"/>
  <c r="F3128" i="25"/>
  <c r="G3128" i="25" s="1"/>
  <c r="F3127" i="25"/>
  <c r="G3127" i="25" s="1"/>
  <c r="F3126" i="25"/>
  <c r="G3126" i="25" s="1"/>
  <c r="F3125" i="25"/>
  <c r="G3125" i="25" s="1"/>
  <c r="F3124" i="25"/>
  <c r="G3124" i="25" s="1"/>
  <c r="F3123" i="25"/>
  <c r="G3123" i="25" s="1"/>
  <c r="F3122" i="25"/>
  <c r="G3122" i="25" s="1"/>
  <c r="F3121" i="25"/>
  <c r="G3121" i="25" s="1"/>
  <c r="F3120" i="25"/>
  <c r="G3120" i="25" s="1"/>
  <c r="F3119" i="25"/>
  <c r="G3119" i="25" s="1"/>
  <c r="F3118" i="25"/>
  <c r="G3118" i="25" s="1"/>
  <c r="F3117" i="25"/>
  <c r="G3117" i="25" s="1"/>
  <c r="F3116" i="25"/>
  <c r="G3116" i="25" s="1"/>
  <c r="F3115" i="25"/>
  <c r="G3115" i="25" s="1"/>
  <c r="F3114" i="25"/>
  <c r="G3114" i="25" s="1"/>
  <c r="F3113" i="25"/>
  <c r="G3113" i="25" s="1"/>
  <c r="F3112" i="25"/>
  <c r="G3112" i="25" s="1"/>
  <c r="F3111" i="25"/>
  <c r="G3111" i="25" s="1"/>
  <c r="F3110" i="25"/>
  <c r="G3110" i="25" s="1"/>
  <c r="F3109" i="25"/>
  <c r="G3109" i="25" s="1"/>
  <c r="F3108" i="25"/>
  <c r="G3108" i="25" s="1"/>
  <c r="F3107" i="25"/>
  <c r="G3107" i="25" s="1"/>
  <c r="F3106" i="25"/>
  <c r="G3106" i="25" s="1"/>
  <c r="F3105" i="25"/>
  <c r="G3105" i="25" s="1"/>
  <c r="F3104" i="25"/>
  <c r="G3104" i="25" s="1"/>
  <c r="F3103" i="25"/>
  <c r="G3103" i="25" s="1"/>
  <c r="F3102" i="25"/>
  <c r="G3102" i="25" s="1"/>
  <c r="F3101" i="25"/>
  <c r="G3101" i="25" s="1"/>
  <c r="F3100" i="25"/>
  <c r="G3100" i="25" s="1"/>
  <c r="F3099" i="25"/>
  <c r="G3099" i="25" s="1"/>
  <c r="F3098" i="25"/>
  <c r="G3098" i="25" s="1"/>
  <c r="F3097" i="25"/>
  <c r="G3097" i="25" s="1"/>
  <c r="F3096" i="25"/>
  <c r="G3096" i="25" s="1"/>
  <c r="F3095" i="25"/>
  <c r="G3095" i="25" s="1"/>
  <c r="F3094" i="25"/>
  <c r="G3094" i="25" s="1"/>
  <c r="F3093" i="25"/>
  <c r="G3093" i="25" s="1"/>
  <c r="F3092" i="25"/>
  <c r="G3092" i="25" s="1"/>
  <c r="F3091" i="25"/>
  <c r="G3091" i="25" s="1"/>
  <c r="F3090" i="25"/>
  <c r="G3090" i="25" s="1"/>
  <c r="F3089" i="25"/>
  <c r="G3089" i="25" s="1"/>
  <c r="F3088" i="25"/>
  <c r="G3088" i="25" s="1"/>
  <c r="F3087" i="25"/>
  <c r="G3087" i="25" s="1"/>
  <c r="F3086" i="25"/>
  <c r="G3086" i="25" s="1"/>
  <c r="F3085" i="25"/>
  <c r="G3085" i="25" s="1"/>
  <c r="F3084" i="25"/>
  <c r="G3084" i="25" s="1"/>
  <c r="F3083" i="25"/>
  <c r="G3083" i="25" s="1"/>
  <c r="F3082" i="25"/>
  <c r="G3082" i="25" s="1"/>
  <c r="F3081" i="25"/>
  <c r="G3081" i="25" s="1"/>
  <c r="F3080" i="25"/>
  <c r="G3080" i="25" s="1"/>
  <c r="F3079" i="25"/>
  <c r="G3079" i="25" s="1"/>
  <c r="F3078" i="25"/>
  <c r="G3078" i="25" s="1"/>
  <c r="F3077" i="25"/>
  <c r="G3077" i="25" s="1"/>
  <c r="F3076" i="25"/>
  <c r="G3076" i="25" s="1"/>
  <c r="F3075" i="25"/>
  <c r="G3075" i="25" s="1"/>
  <c r="F3074" i="25"/>
  <c r="G3074" i="25" s="1"/>
  <c r="F3073" i="25"/>
  <c r="G3073" i="25" s="1"/>
  <c r="F3072" i="25"/>
  <c r="G3072" i="25" s="1"/>
  <c r="F3071" i="25"/>
  <c r="G3071" i="25" s="1"/>
  <c r="F3070" i="25"/>
  <c r="G3070" i="25" s="1"/>
  <c r="F3069" i="25"/>
  <c r="G3069" i="25" s="1"/>
  <c r="F3068" i="25"/>
  <c r="G3068" i="25" s="1"/>
  <c r="F3067" i="25"/>
  <c r="G3067" i="25" s="1"/>
  <c r="F3066" i="25"/>
  <c r="G3066" i="25" s="1"/>
  <c r="F3065" i="25"/>
  <c r="G3065" i="25" s="1"/>
  <c r="F3064" i="25"/>
  <c r="G3064" i="25" s="1"/>
  <c r="F3063" i="25"/>
  <c r="G3063" i="25" s="1"/>
  <c r="F3062" i="25"/>
  <c r="G3062" i="25" s="1"/>
  <c r="F3061" i="25"/>
  <c r="G3061" i="25" s="1"/>
  <c r="F3060" i="25"/>
  <c r="G3060" i="25" s="1"/>
  <c r="F3059" i="25"/>
  <c r="G3059" i="25" s="1"/>
  <c r="F3058" i="25"/>
  <c r="G3058" i="25" s="1"/>
  <c r="F3057" i="25"/>
  <c r="G3057" i="25" s="1"/>
  <c r="F3056" i="25"/>
  <c r="G3056" i="25" s="1"/>
  <c r="F3055" i="25"/>
  <c r="G3055" i="25" s="1"/>
  <c r="F3054" i="25"/>
  <c r="G3054" i="25" s="1"/>
  <c r="F3053" i="25"/>
  <c r="G3053" i="25" s="1"/>
  <c r="F3052" i="25"/>
  <c r="G3052" i="25" s="1"/>
  <c r="F3051" i="25"/>
  <c r="G3051" i="25" s="1"/>
  <c r="F3050" i="25"/>
  <c r="G3050" i="25" s="1"/>
  <c r="F3049" i="25"/>
  <c r="G3049" i="25" s="1"/>
  <c r="F3048" i="25"/>
  <c r="G3048" i="25" s="1"/>
  <c r="F3047" i="25"/>
  <c r="G3047" i="25" s="1"/>
  <c r="F3046" i="25"/>
  <c r="G3046" i="25" s="1"/>
  <c r="F3045" i="25"/>
  <c r="G3045" i="25" s="1"/>
  <c r="F3044" i="25"/>
  <c r="G3044" i="25" s="1"/>
  <c r="F3043" i="25"/>
  <c r="G3043" i="25" s="1"/>
  <c r="F3042" i="25"/>
  <c r="G3042" i="25" s="1"/>
  <c r="F3041" i="25"/>
  <c r="G3041" i="25" s="1"/>
  <c r="F3040" i="25"/>
  <c r="G3040" i="25" s="1"/>
  <c r="F3039" i="25"/>
  <c r="G3039" i="25" s="1"/>
  <c r="F3038" i="25"/>
  <c r="G3038" i="25" s="1"/>
  <c r="F3037" i="25"/>
  <c r="G3037" i="25" s="1"/>
  <c r="F3036" i="25"/>
  <c r="G3036" i="25" s="1"/>
  <c r="F3035" i="25"/>
  <c r="G3035" i="25" s="1"/>
  <c r="F3034" i="25"/>
  <c r="G3034" i="25" s="1"/>
  <c r="F3033" i="25"/>
  <c r="G3033" i="25" s="1"/>
  <c r="F3032" i="25"/>
  <c r="G3032" i="25" s="1"/>
  <c r="F3031" i="25"/>
  <c r="G3031" i="25" s="1"/>
  <c r="F3030" i="25"/>
  <c r="G3030" i="25" s="1"/>
  <c r="F3029" i="25"/>
  <c r="G3029" i="25" s="1"/>
  <c r="F3028" i="25"/>
  <c r="G3028" i="25" s="1"/>
  <c r="F3027" i="25"/>
  <c r="G3027" i="25" s="1"/>
  <c r="F3026" i="25"/>
  <c r="G3026" i="25" s="1"/>
  <c r="F3025" i="25"/>
  <c r="G3025" i="25" s="1"/>
  <c r="F3024" i="25"/>
  <c r="G3024" i="25" s="1"/>
  <c r="F3023" i="25"/>
  <c r="G3023" i="25" s="1"/>
  <c r="F3022" i="25"/>
  <c r="G3022" i="25" s="1"/>
  <c r="F3021" i="25"/>
  <c r="G3021" i="25" s="1"/>
  <c r="F3020" i="25"/>
  <c r="G3020" i="25" s="1"/>
  <c r="F3019" i="25"/>
  <c r="G3019" i="25" s="1"/>
  <c r="F3018" i="25"/>
  <c r="G3018" i="25" s="1"/>
  <c r="F3017" i="25"/>
  <c r="G3017" i="25" s="1"/>
  <c r="F3016" i="25"/>
  <c r="G3016" i="25" s="1"/>
  <c r="F3015" i="25"/>
  <c r="G3015" i="25" s="1"/>
  <c r="F3014" i="25"/>
  <c r="G3014" i="25" s="1"/>
  <c r="F3013" i="25"/>
  <c r="G3013" i="25" s="1"/>
  <c r="F3012" i="25"/>
  <c r="G3012" i="25" s="1"/>
  <c r="F3011" i="25"/>
  <c r="G3011" i="25" s="1"/>
  <c r="F3010" i="25"/>
  <c r="G3010" i="25" s="1"/>
  <c r="F3009" i="25"/>
  <c r="G3009" i="25" s="1"/>
  <c r="F3008" i="25"/>
  <c r="G3008" i="25" s="1"/>
  <c r="F3007" i="25"/>
  <c r="G3007" i="25" s="1"/>
  <c r="F3006" i="25"/>
  <c r="G3006" i="25" s="1"/>
  <c r="F3005" i="25"/>
  <c r="G3005" i="25" s="1"/>
  <c r="F3004" i="25"/>
  <c r="G3004" i="25" s="1"/>
  <c r="F3003" i="25"/>
  <c r="G3003" i="25" s="1"/>
  <c r="F3002" i="25"/>
  <c r="G3002" i="25" s="1"/>
  <c r="F3001" i="25"/>
  <c r="G3001" i="25" s="1"/>
  <c r="F3000" i="25"/>
  <c r="G3000" i="25" s="1"/>
  <c r="F2999" i="25"/>
  <c r="G2999" i="25" s="1"/>
  <c r="F2998" i="25"/>
  <c r="G2998" i="25" s="1"/>
  <c r="F2997" i="25"/>
  <c r="G2997" i="25" s="1"/>
  <c r="F2996" i="25"/>
  <c r="G2996" i="25" s="1"/>
  <c r="F2995" i="25"/>
  <c r="G2995" i="25" s="1"/>
  <c r="F2994" i="25"/>
  <c r="G2994" i="25" s="1"/>
  <c r="F2993" i="25"/>
  <c r="G2993" i="25" s="1"/>
  <c r="F2992" i="25"/>
  <c r="G2992" i="25" s="1"/>
  <c r="F2991" i="25"/>
  <c r="G2991" i="25" s="1"/>
  <c r="F2990" i="25"/>
  <c r="G2990" i="25" s="1"/>
  <c r="F2989" i="25"/>
  <c r="G2989" i="25" s="1"/>
  <c r="F2988" i="25"/>
  <c r="G2988" i="25" s="1"/>
  <c r="F2987" i="25"/>
  <c r="G2987" i="25" s="1"/>
  <c r="F2986" i="25"/>
  <c r="G2986" i="25" s="1"/>
  <c r="F2985" i="25"/>
  <c r="G2985" i="25" s="1"/>
  <c r="F2984" i="25"/>
  <c r="G2984" i="25" s="1"/>
  <c r="F2983" i="25"/>
  <c r="G2983" i="25" s="1"/>
  <c r="F2982" i="25"/>
  <c r="G2982" i="25" s="1"/>
  <c r="F2981" i="25"/>
  <c r="G2981" i="25" s="1"/>
  <c r="F2980" i="25"/>
  <c r="G2980" i="25" s="1"/>
  <c r="F2979" i="25"/>
  <c r="G2979" i="25" s="1"/>
  <c r="F2978" i="25"/>
  <c r="G2978" i="25" s="1"/>
  <c r="F2977" i="25"/>
  <c r="G2977" i="25" s="1"/>
  <c r="F2976" i="25"/>
  <c r="G2976" i="25" s="1"/>
  <c r="F2975" i="25"/>
  <c r="G2975" i="25" s="1"/>
  <c r="F2974" i="25"/>
  <c r="G2974" i="25" s="1"/>
  <c r="F2973" i="25"/>
  <c r="G2973" i="25" s="1"/>
  <c r="F2972" i="25"/>
  <c r="G2972" i="25" s="1"/>
  <c r="F2971" i="25"/>
  <c r="G2971" i="25" s="1"/>
  <c r="F2970" i="25"/>
  <c r="G2970" i="25" s="1"/>
  <c r="F2969" i="25"/>
  <c r="G2969" i="25" s="1"/>
  <c r="F2968" i="25"/>
  <c r="G2968" i="25" s="1"/>
  <c r="F2967" i="25"/>
  <c r="G2967" i="25" s="1"/>
  <c r="F2966" i="25"/>
  <c r="G2966" i="25" s="1"/>
  <c r="F2965" i="25"/>
  <c r="G2965" i="25" s="1"/>
  <c r="F2964" i="25"/>
  <c r="G2964" i="25" s="1"/>
  <c r="F2963" i="25"/>
  <c r="G2963" i="25" s="1"/>
  <c r="F2962" i="25"/>
  <c r="G2962" i="25" s="1"/>
  <c r="F2961" i="25"/>
  <c r="G2961" i="25" s="1"/>
  <c r="F2960" i="25"/>
  <c r="G2960" i="25" s="1"/>
  <c r="F2959" i="25"/>
  <c r="G2959" i="25" s="1"/>
  <c r="F2958" i="25"/>
  <c r="G2958" i="25" s="1"/>
  <c r="F2957" i="25"/>
  <c r="G2957" i="25" s="1"/>
  <c r="F2956" i="25"/>
  <c r="G2956" i="25" s="1"/>
  <c r="F2955" i="25"/>
  <c r="G2955" i="25" s="1"/>
  <c r="F2954" i="25"/>
  <c r="G2954" i="25" s="1"/>
  <c r="F2953" i="25"/>
  <c r="G2953" i="25" s="1"/>
  <c r="F2952" i="25"/>
  <c r="G2952" i="25" s="1"/>
  <c r="F2951" i="25"/>
  <c r="G2951" i="25" s="1"/>
  <c r="F2950" i="25"/>
  <c r="G2950" i="25" s="1"/>
  <c r="F2949" i="25"/>
  <c r="G2949" i="25" s="1"/>
  <c r="F2948" i="25"/>
  <c r="G2948" i="25" s="1"/>
  <c r="F2947" i="25"/>
  <c r="G2947" i="25" s="1"/>
  <c r="F2946" i="25"/>
  <c r="G2946" i="25" s="1"/>
  <c r="F2945" i="25"/>
  <c r="G2945" i="25" s="1"/>
  <c r="F2944" i="25"/>
  <c r="G2944" i="25" s="1"/>
  <c r="F2943" i="25"/>
  <c r="G2943" i="25" s="1"/>
  <c r="F2942" i="25"/>
  <c r="G2942" i="25" s="1"/>
  <c r="F2941" i="25"/>
  <c r="G2941" i="25" s="1"/>
  <c r="F2940" i="25"/>
  <c r="G2940" i="25" s="1"/>
  <c r="F2939" i="25"/>
  <c r="G2939" i="25" s="1"/>
  <c r="F2938" i="25"/>
  <c r="G2938" i="25" s="1"/>
  <c r="F2937" i="25"/>
  <c r="G2937" i="25" s="1"/>
  <c r="F2936" i="25"/>
  <c r="G2936" i="25" s="1"/>
  <c r="F2935" i="25"/>
  <c r="G2935" i="25" s="1"/>
  <c r="F2934" i="25"/>
  <c r="G2934" i="25" s="1"/>
  <c r="F2933" i="25"/>
  <c r="G2933" i="25" s="1"/>
  <c r="F2932" i="25"/>
  <c r="G2932" i="25" s="1"/>
  <c r="F2931" i="25"/>
  <c r="G2931" i="25" s="1"/>
  <c r="F2930" i="25"/>
  <c r="G2930" i="25" s="1"/>
  <c r="F2929" i="25"/>
  <c r="G2929" i="25" s="1"/>
  <c r="F2928" i="25"/>
  <c r="G2928" i="25" s="1"/>
  <c r="F2927" i="25"/>
  <c r="G2927" i="25" s="1"/>
  <c r="F2926" i="25"/>
  <c r="G2926" i="25" s="1"/>
  <c r="F2925" i="25"/>
  <c r="G2925" i="25" s="1"/>
  <c r="F2924" i="25"/>
  <c r="G2924" i="25" s="1"/>
  <c r="F2923" i="25"/>
  <c r="G2923" i="25" s="1"/>
  <c r="F2922" i="25"/>
  <c r="G2922" i="25" s="1"/>
  <c r="F2921" i="25"/>
  <c r="G2921" i="25" s="1"/>
  <c r="F2920" i="25"/>
  <c r="G2920" i="25" s="1"/>
  <c r="F2919" i="25"/>
  <c r="G2919" i="25" s="1"/>
  <c r="F2918" i="25"/>
  <c r="G2918" i="25" s="1"/>
  <c r="F2917" i="25"/>
  <c r="G2917" i="25" s="1"/>
  <c r="F2916" i="25"/>
  <c r="G2916" i="25" s="1"/>
  <c r="F2915" i="25"/>
  <c r="G2915" i="25" s="1"/>
  <c r="F2914" i="25"/>
  <c r="G2914" i="25" s="1"/>
  <c r="F2913" i="25"/>
  <c r="G2913" i="25" s="1"/>
  <c r="F2912" i="25"/>
  <c r="G2912" i="25" s="1"/>
  <c r="F2911" i="25"/>
  <c r="G2911" i="25" s="1"/>
  <c r="F2910" i="25"/>
  <c r="G2910" i="25" s="1"/>
  <c r="F2909" i="25"/>
  <c r="G2909" i="25" s="1"/>
  <c r="F2908" i="25"/>
  <c r="G2908" i="25" s="1"/>
  <c r="F2907" i="25"/>
  <c r="G2907" i="25" s="1"/>
  <c r="F2906" i="25"/>
  <c r="G2906" i="25" s="1"/>
  <c r="F2905" i="25"/>
  <c r="G2905" i="25" s="1"/>
  <c r="F2904" i="25"/>
  <c r="G2904" i="25" s="1"/>
  <c r="F2903" i="25"/>
  <c r="G2903" i="25" s="1"/>
  <c r="F2902" i="25"/>
  <c r="G2902" i="25" s="1"/>
  <c r="F2901" i="25"/>
  <c r="G2901" i="25" s="1"/>
  <c r="F2900" i="25"/>
  <c r="G2900" i="25" s="1"/>
  <c r="F2899" i="25"/>
  <c r="G2899" i="25" s="1"/>
  <c r="F2898" i="25"/>
  <c r="G2898" i="25" s="1"/>
  <c r="F2897" i="25"/>
  <c r="G2897" i="25" s="1"/>
  <c r="F2896" i="25"/>
  <c r="G2896" i="25" s="1"/>
  <c r="F2895" i="25"/>
  <c r="G2895" i="25" s="1"/>
  <c r="F2894" i="25"/>
  <c r="G2894" i="25" s="1"/>
  <c r="F2893" i="25"/>
  <c r="G2893" i="25" s="1"/>
  <c r="F2892" i="25"/>
  <c r="G2892" i="25" s="1"/>
  <c r="F2891" i="25"/>
  <c r="G2891" i="25" s="1"/>
  <c r="F2890" i="25"/>
  <c r="G2890" i="25" s="1"/>
  <c r="F2889" i="25"/>
  <c r="G2889" i="25" s="1"/>
  <c r="F2888" i="25"/>
  <c r="G2888" i="25" s="1"/>
  <c r="F2887" i="25"/>
  <c r="G2887" i="25" s="1"/>
  <c r="F2886" i="25"/>
  <c r="G2886" i="25" s="1"/>
  <c r="F2885" i="25"/>
  <c r="G2885" i="25" s="1"/>
  <c r="F2884" i="25"/>
  <c r="G2884" i="25" s="1"/>
  <c r="F2883" i="25"/>
  <c r="G2883" i="25" s="1"/>
  <c r="F2882" i="25"/>
  <c r="G2882" i="25" s="1"/>
  <c r="F2881" i="25"/>
  <c r="G2881" i="25" s="1"/>
  <c r="F2880" i="25"/>
  <c r="G2880" i="25" s="1"/>
  <c r="F2879" i="25"/>
  <c r="G2879" i="25" s="1"/>
  <c r="F2878" i="25"/>
  <c r="G2878" i="25" s="1"/>
  <c r="F2877" i="25"/>
  <c r="G2877" i="25" s="1"/>
  <c r="F2876" i="25"/>
  <c r="G2876" i="25" s="1"/>
  <c r="F2875" i="25"/>
  <c r="G2875" i="25" s="1"/>
  <c r="F2874" i="25"/>
  <c r="G2874" i="25" s="1"/>
  <c r="F2873" i="25"/>
  <c r="G2873" i="25" s="1"/>
  <c r="F2872" i="25"/>
  <c r="G2872" i="25" s="1"/>
  <c r="F2871" i="25"/>
  <c r="G2871" i="25" s="1"/>
  <c r="F2870" i="25"/>
  <c r="G2870" i="25" s="1"/>
  <c r="F2869" i="25"/>
  <c r="G2869" i="25" s="1"/>
  <c r="F2868" i="25"/>
  <c r="G2868" i="25" s="1"/>
  <c r="F2867" i="25"/>
  <c r="G2867" i="25" s="1"/>
  <c r="F2866" i="25"/>
  <c r="G2866" i="25" s="1"/>
  <c r="F2865" i="25"/>
  <c r="G2865" i="25" s="1"/>
  <c r="F2864" i="25"/>
  <c r="G2864" i="25" s="1"/>
  <c r="F2863" i="25"/>
  <c r="G2863" i="25" s="1"/>
  <c r="F2862" i="25"/>
  <c r="G2862" i="25" s="1"/>
  <c r="F2861" i="25"/>
  <c r="G2861" i="25" s="1"/>
  <c r="F2860" i="25"/>
  <c r="G2860" i="25" s="1"/>
  <c r="F2859" i="25"/>
  <c r="G2859" i="25" s="1"/>
  <c r="F2858" i="25"/>
  <c r="G2858" i="25" s="1"/>
  <c r="F2857" i="25"/>
  <c r="G2857" i="25" s="1"/>
  <c r="F2856" i="25"/>
  <c r="G2856" i="25" s="1"/>
  <c r="F2855" i="25"/>
  <c r="G2855" i="25" s="1"/>
  <c r="F2854" i="25"/>
  <c r="G2854" i="25" s="1"/>
  <c r="F2853" i="25"/>
  <c r="G2853" i="25" s="1"/>
  <c r="F2852" i="25"/>
  <c r="G2852" i="25" s="1"/>
  <c r="F2851" i="25"/>
  <c r="G2851" i="25" s="1"/>
  <c r="F2850" i="25"/>
  <c r="G2850" i="25" s="1"/>
  <c r="F2849" i="25"/>
  <c r="G2849" i="25" s="1"/>
  <c r="F2848" i="25"/>
  <c r="G2848" i="25" s="1"/>
  <c r="F2847" i="25"/>
  <c r="G2847" i="25" s="1"/>
  <c r="F2846" i="25"/>
  <c r="G2846" i="25" s="1"/>
  <c r="F2845" i="25"/>
  <c r="G2845" i="25" s="1"/>
  <c r="F2844" i="25"/>
  <c r="G2844" i="25" s="1"/>
  <c r="F2843" i="25"/>
  <c r="G2843" i="25" s="1"/>
  <c r="F2842" i="25"/>
  <c r="G2842" i="25" s="1"/>
  <c r="F2841" i="25"/>
  <c r="G2841" i="25" s="1"/>
  <c r="F2840" i="25"/>
  <c r="G2840" i="25" s="1"/>
  <c r="F2839" i="25"/>
  <c r="G2839" i="25" s="1"/>
  <c r="F2838" i="25"/>
  <c r="G2838" i="25" s="1"/>
  <c r="F2837" i="25"/>
  <c r="G2837" i="25" s="1"/>
  <c r="F2836" i="25"/>
  <c r="G2836" i="25" s="1"/>
  <c r="F2835" i="25"/>
  <c r="G2835" i="25" s="1"/>
  <c r="F2834" i="25"/>
  <c r="G2834" i="25" s="1"/>
  <c r="F2833" i="25"/>
  <c r="G2833" i="25" s="1"/>
  <c r="F2832" i="25"/>
  <c r="G2832" i="25" s="1"/>
  <c r="F2831" i="25"/>
  <c r="G2831" i="25" s="1"/>
  <c r="F2830" i="25"/>
  <c r="G2830" i="25" s="1"/>
  <c r="F2829" i="25"/>
  <c r="G2829" i="25" s="1"/>
  <c r="F2828" i="25"/>
  <c r="G2828" i="25" s="1"/>
  <c r="F2827" i="25"/>
  <c r="G2827" i="25" s="1"/>
  <c r="F2826" i="25"/>
  <c r="G2826" i="25" s="1"/>
  <c r="F2825" i="25"/>
  <c r="G2825" i="25" s="1"/>
  <c r="F2824" i="25"/>
  <c r="G2824" i="25" s="1"/>
  <c r="F2823" i="25"/>
  <c r="G2823" i="25" s="1"/>
  <c r="F2822" i="25"/>
  <c r="G2822" i="25" s="1"/>
  <c r="F2821" i="25"/>
  <c r="G2821" i="25" s="1"/>
  <c r="F2820" i="25"/>
  <c r="G2820" i="25" s="1"/>
  <c r="F2819" i="25"/>
  <c r="G2819" i="25" s="1"/>
  <c r="F2818" i="25"/>
  <c r="G2818" i="25" s="1"/>
  <c r="F2817" i="25"/>
  <c r="G2817" i="25" s="1"/>
  <c r="F2816" i="25"/>
  <c r="G2816" i="25" s="1"/>
  <c r="F2815" i="25"/>
  <c r="G2815" i="25" s="1"/>
  <c r="F2814" i="25"/>
  <c r="G2814" i="25" s="1"/>
  <c r="F2813" i="25"/>
  <c r="G2813" i="25" s="1"/>
  <c r="F2812" i="25"/>
  <c r="G2812" i="25" s="1"/>
  <c r="F2811" i="25"/>
  <c r="G2811" i="25" s="1"/>
  <c r="F2810" i="25"/>
  <c r="G2810" i="25" s="1"/>
  <c r="F2809" i="25"/>
  <c r="G2809" i="25" s="1"/>
  <c r="F2808" i="25"/>
  <c r="G2808" i="25" s="1"/>
  <c r="F2807" i="25"/>
  <c r="G2807" i="25" s="1"/>
  <c r="F2806" i="25"/>
  <c r="G2806" i="25" s="1"/>
  <c r="F2805" i="25"/>
  <c r="G2805" i="25" s="1"/>
  <c r="F2804" i="25"/>
  <c r="G2804" i="25" s="1"/>
  <c r="F2803" i="25"/>
  <c r="G2803" i="25" s="1"/>
  <c r="F2802" i="25"/>
  <c r="G2802" i="25" s="1"/>
  <c r="F2801" i="25"/>
  <c r="G2801" i="25" s="1"/>
  <c r="F2800" i="25"/>
  <c r="G2800" i="25" s="1"/>
  <c r="F2799" i="25"/>
  <c r="G2799" i="25" s="1"/>
  <c r="F2798" i="25"/>
  <c r="G2798" i="25" s="1"/>
  <c r="F2797" i="25"/>
  <c r="G2797" i="25" s="1"/>
  <c r="F2796" i="25"/>
  <c r="G2796" i="25" s="1"/>
  <c r="F2795" i="25"/>
  <c r="G2795" i="25" s="1"/>
  <c r="F2794" i="25"/>
  <c r="G2794" i="25" s="1"/>
  <c r="F2793" i="25"/>
  <c r="G2793" i="25" s="1"/>
  <c r="F2792" i="25"/>
  <c r="G2792" i="25" s="1"/>
  <c r="F2791" i="25"/>
  <c r="G2791" i="25" s="1"/>
  <c r="F2790" i="25"/>
  <c r="G2790" i="25" s="1"/>
  <c r="F2789" i="25"/>
  <c r="G2789" i="25" s="1"/>
  <c r="F2788" i="25"/>
  <c r="G2788" i="25" s="1"/>
  <c r="F2787" i="25"/>
  <c r="G2787" i="25" s="1"/>
  <c r="F2786" i="25"/>
  <c r="G2786" i="25" s="1"/>
  <c r="F2785" i="25"/>
  <c r="G2785" i="25" s="1"/>
  <c r="F2784" i="25"/>
  <c r="G2784" i="25" s="1"/>
  <c r="F2783" i="25"/>
  <c r="G2783" i="25" s="1"/>
  <c r="F2782" i="25"/>
  <c r="G2782" i="25" s="1"/>
  <c r="F2781" i="25"/>
  <c r="G2781" i="25" s="1"/>
  <c r="F2780" i="25"/>
  <c r="G2780" i="25" s="1"/>
  <c r="F2779" i="25"/>
  <c r="G2779" i="25" s="1"/>
  <c r="F2778" i="25"/>
  <c r="G2778" i="25" s="1"/>
  <c r="F2777" i="25"/>
  <c r="G2777" i="25" s="1"/>
  <c r="F2776" i="25"/>
  <c r="G2776" i="25" s="1"/>
  <c r="F2775" i="25"/>
  <c r="G2775" i="25" s="1"/>
  <c r="F2774" i="25"/>
  <c r="G2774" i="25" s="1"/>
  <c r="F2773" i="25"/>
  <c r="G2773" i="25" s="1"/>
  <c r="F2772" i="25"/>
  <c r="G2772" i="25" s="1"/>
  <c r="F2771" i="25"/>
  <c r="G2771" i="25" s="1"/>
  <c r="F2770" i="25"/>
  <c r="G2770" i="25" s="1"/>
  <c r="F2769" i="25"/>
  <c r="G2769" i="25" s="1"/>
  <c r="F2768" i="25"/>
  <c r="G2768" i="25" s="1"/>
  <c r="F2767" i="25"/>
  <c r="G2767" i="25" s="1"/>
  <c r="F2766" i="25"/>
  <c r="G2766" i="25" s="1"/>
  <c r="F2765" i="25"/>
  <c r="G2765" i="25" s="1"/>
  <c r="F2764" i="25"/>
  <c r="G2764" i="25" s="1"/>
  <c r="F2763" i="25"/>
  <c r="G2763" i="25" s="1"/>
  <c r="F2762" i="25"/>
  <c r="G2762" i="25" s="1"/>
  <c r="F2761" i="25"/>
  <c r="G2761" i="25" s="1"/>
  <c r="F2760" i="25"/>
  <c r="G2760" i="25" s="1"/>
  <c r="F2759" i="25"/>
  <c r="G2759" i="25" s="1"/>
  <c r="F2758" i="25"/>
  <c r="G2758" i="25" s="1"/>
  <c r="F2757" i="25"/>
  <c r="G2757" i="25" s="1"/>
  <c r="F2756" i="25"/>
  <c r="G2756" i="25" s="1"/>
  <c r="F2755" i="25"/>
  <c r="G2755" i="25" s="1"/>
  <c r="F2754" i="25"/>
  <c r="G2754" i="25" s="1"/>
  <c r="F2753" i="25"/>
  <c r="G2753" i="25" s="1"/>
  <c r="F2752" i="25"/>
  <c r="G2752" i="25" s="1"/>
  <c r="F2751" i="25"/>
  <c r="G2751" i="25" s="1"/>
  <c r="F2750" i="25"/>
  <c r="G2750" i="25" s="1"/>
  <c r="F2749" i="25"/>
  <c r="G2749" i="25" s="1"/>
  <c r="F2748" i="25"/>
  <c r="G2748" i="25" s="1"/>
  <c r="F2747" i="25"/>
  <c r="G2747" i="25" s="1"/>
  <c r="F2746" i="25"/>
  <c r="G2746" i="25" s="1"/>
  <c r="F2745" i="25"/>
  <c r="G2745" i="25" s="1"/>
  <c r="F2744" i="25"/>
  <c r="G2744" i="25" s="1"/>
  <c r="F2743" i="25"/>
  <c r="G2743" i="25" s="1"/>
  <c r="F2742" i="25"/>
  <c r="G2742" i="25" s="1"/>
  <c r="F2741" i="25"/>
  <c r="G2741" i="25" s="1"/>
  <c r="F2740" i="25"/>
  <c r="G2740" i="25" s="1"/>
  <c r="F2739" i="25"/>
  <c r="G2739" i="25" s="1"/>
  <c r="F2738" i="25"/>
  <c r="G2738" i="25" s="1"/>
  <c r="F2737" i="25"/>
  <c r="G2737" i="25" s="1"/>
  <c r="F2736" i="25"/>
  <c r="G2736" i="25" s="1"/>
  <c r="F2735" i="25"/>
  <c r="G2735" i="25" s="1"/>
  <c r="F2734" i="25"/>
  <c r="G2734" i="25" s="1"/>
  <c r="F2733" i="25"/>
  <c r="G2733" i="25" s="1"/>
  <c r="F2732" i="25"/>
  <c r="G2732" i="25" s="1"/>
  <c r="F2731" i="25"/>
  <c r="G2731" i="25" s="1"/>
  <c r="F2730" i="25"/>
  <c r="G2730" i="25" s="1"/>
  <c r="F2729" i="25"/>
  <c r="G2729" i="25" s="1"/>
  <c r="F2728" i="25"/>
  <c r="G2728" i="25" s="1"/>
  <c r="F2727" i="25"/>
  <c r="G2727" i="25" s="1"/>
  <c r="F2726" i="25"/>
  <c r="G2726" i="25" s="1"/>
  <c r="F2725" i="25"/>
  <c r="G2725" i="25" s="1"/>
  <c r="F2724" i="25"/>
  <c r="G2724" i="25" s="1"/>
  <c r="F2723" i="25"/>
  <c r="G2723" i="25" s="1"/>
  <c r="F2722" i="25"/>
  <c r="G2722" i="25" s="1"/>
  <c r="F2721" i="25"/>
  <c r="G2721" i="25" s="1"/>
  <c r="F2720" i="25"/>
  <c r="G2720" i="25" s="1"/>
  <c r="F2719" i="25"/>
  <c r="G2719" i="25" s="1"/>
  <c r="F2718" i="25"/>
  <c r="G2718" i="25" s="1"/>
  <c r="F2717" i="25"/>
  <c r="G2717" i="25" s="1"/>
  <c r="F2716" i="25"/>
  <c r="G2716" i="25" s="1"/>
  <c r="F2715" i="25"/>
  <c r="G2715" i="25" s="1"/>
  <c r="F2714" i="25"/>
  <c r="G2714" i="25" s="1"/>
  <c r="F2713" i="25"/>
  <c r="G2713" i="25" s="1"/>
  <c r="F2712" i="25"/>
  <c r="G2712" i="25" s="1"/>
  <c r="F2711" i="25"/>
  <c r="G2711" i="25" s="1"/>
  <c r="F2710" i="25"/>
  <c r="G2710" i="25" s="1"/>
  <c r="F2709" i="25"/>
  <c r="G2709" i="25" s="1"/>
  <c r="F2708" i="25"/>
  <c r="G2708" i="25" s="1"/>
  <c r="F2707" i="25"/>
  <c r="G2707" i="25" s="1"/>
  <c r="F2706" i="25"/>
  <c r="G2706" i="25" s="1"/>
  <c r="F2705" i="25"/>
  <c r="G2705" i="25" s="1"/>
  <c r="F2704" i="25"/>
  <c r="G2704" i="25" s="1"/>
  <c r="F2703" i="25"/>
  <c r="G2703" i="25" s="1"/>
  <c r="F2702" i="25"/>
  <c r="G2702" i="25" s="1"/>
  <c r="F2701" i="25"/>
  <c r="G2701" i="25" s="1"/>
  <c r="F2700" i="25"/>
  <c r="G2700" i="25" s="1"/>
  <c r="F2699" i="25"/>
  <c r="G2699" i="25" s="1"/>
  <c r="F2698" i="25"/>
  <c r="G2698" i="25" s="1"/>
  <c r="F2697" i="25"/>
  <c r="G2697" i="25" s="1"/>
  <c r="F2696" i="25"/>
  <c r="G2696" i="25" s="1"/>
  <c r="F2695" i="25"/>
  <c r="G2695" i="25" s="1"/>
  <c r="F2694" i="25"/>
  <c r="G2694" i="25" s="1"/>
  <c r="F2693" i="25"/>
  <c r="G2693" i="25" s="1"/>
  <c r="F2692" i="25"/>
  <c r="G2692" i="25" s="1"/>
  <c r="F2691" i="25"/>
  <c r="G2691" i="25" s="1"/>
  <c r="F2690" i="25"/>
  <c r="G2690" i="25" s="1"/>
  <c r="F2689" i="25"/>
  <c r="G2689" i="25" s="1"/>
  <c r="F2688" i="25"/>
  <c r="G2688" i="25" s="1"/>
  <c r="F2687" i="25"/>
  <c r="G2687" i="25" s="1"/>
  <c r="F2686" i="25"/>
  <c r="G2686" i="25" s="1"/>
  <c r="F2685" i="25"/>
  <c r="G2685" i="25" s="1"/>
  <c r="F2684" i="25"/>
  <c r="G2684" i="25" s="1"/>
  <c r="F2683" i="25"/>
  <c r="G2683" i="25" s="1"/>
  <c r="F2682" i="25"/>
  <c r="G2682" i="25" s="1"/>
  <c r="F2681" i="25"/>
  <c r="G2681" i="25" s="1"/>
  <c r="F2680" i="25"/>
  <c r="G2680" i="25" s="1"/>
  <c r="F2679" i="25"/>
  <c r="G2679" i="25" s="1"/>
  <c r="F2678" i="25"/>
  <c r="G2678" i="25" s="1"/>
  <c r="F2677" i="25"/>
  <c r="G2677" i="25" s="1"/>
  <c r="F2676" i="25"/>
  <c r="G2676" i="25" s="1"/>
  <c r="F2675" i="25"/>
  <c r="G2675" i="25" s="1"/>
  <c r="F2674" i="25"/>
  <c r="G2674" i="25" s="1"/>
  <c r="F2673" i="25"/>
  <c r="G2673" i="25" s="1"/>
  <c r="F2672" i="25"/>
  <c r="G2672" i="25" s="1"/>
  <c r="F2671" i="25"/>
  <c r="G2671" i="25" s="1"/>
  <c r="F2670" i="25"/>
  <c r="G2670" i="25" s="1"/>
  <c r="F2669" i="25"/>
  <c r="G2669" i="25" s="1"/>
  <c r="F2668" i="25"/>
  <c r="G2668" i="25" s="1"/>
  <c r="F2667" i="25"/>
  <c r="G2667" i="25" s="1"/>
  <c r="F2666" i="25"/>
  <c r="G2666" i="25" s="1"/>
  <c r="F2665" i="25"/>
  <c r="G2665" i="25" s="1"/>
  <c r="F2664" i="25"/>
  <c r="G2664" i="25" s="1"/>
  <c r="F2663" i="25"/>
  <c r="G2663" i="25" s="1"/>
  <c r="F2662" i="25"/>
  <c r="G2662" i="25" s="1"/>
  <c r="F2661" i="25"/>
  <c r="G2661" i="25" s="1"/>
  <c r="F2660" i="25"/>
  <c r="G2660" i="25" s="1"/>
  <c r="F2659" i="25"/>
  <c r="G2659" i="25" s="1"/>
  <c r="F2658" i="25"/>
  <c r="G2658" i="25" s="1"/>
  <c r="F2657" i="25"/>
  <c r="G2657" i="25" s="1"/>
  <c r="F2656" i="25"/>
  <c r="G2656" i="25" s="1"/>
  <c r="F2655" i="25"/>
  <c r="G2655" i="25" s="1"/>
  <c r="F2654" i="25"/>
  <c r="G2654" i="25" s="1"/>
  <c r="F2653" i="25"/>
  <c r="G2653" i="25" s="1"/>
  <c r="F2652" i="25"/>
  <c r="G2652" i="25" s="1"/>
  <c r="F2651" i="25"/>
  <c r="G2651" i="25" s="1"/>
  <c r="F2650" i="25"/>
  <c r="G2650" i="25" s="1"/>
  <c r="F2649" i="25"/>
  <c r="G2649" i="25" s="1"/>
  <c r="F2648" i="25"/>
  <c r="G2648" i="25" s="1"/>
  <c r="F2647" i="25"/>
  <c r="G2647" i="25" s="1"/>
  <c r="F2646" i="25"/>
  <c r="G2646" i="25" s="1"/>
  <c r="F2645" i="25"/>
  <c r="G2645" i="25" s="1"/>
  <c r="F2644" i="25"/>
  <c r="G2644" i="25" s="1"/>
  <c r="F2643" i="25"/>
  <c r="G2643" i="25" s="1"/>
  <c r="F2642" i="25"/>
  <c r="G2642" i="25" s="1"/>
  <c r="F2641" i="25"/>
  <c r="G2641" i="25" s="1"/>
  <c r="F2640" i="25"/>
  <c r="G2640" i="25" s="1"/>
  <c r="F2639" i="25"/>
  <c r="G2639" i="25" s="1"/>
  <c r="F2638" i="25"/>
  <c r="G2638" i="25" s="1"/>
  <c r="F2637" i="25"/>
  <c r="G2637" i="25" s="1"/>
  <c r="F2636" i="25"/>
  <c r="G2636" i="25" s="1"/>
  <c r="F2635" i="25"/>
  <c r="G2635" i="25" s="1"/>
  <c r="F2634" i="25"/>
  <c r="G2634" i="25" s="1"/>
  <c r="F2633" i="25"/>
  <c r="G2633" i="25" s="1"/>
  <c r="F2632" i="25"/>
  <c r="G2632" i="25" s="1"/>
  <c r="F2631" i="25"/>
  <c r="G2631" i="25" s="1"/>
  <c r="F2630" i="25"/>
  <c r="G2630" i="25" s="1"/>
  <c r="F2629" i="25"/>
  <c r="G2629" i="25" s="1"/>
  <c r="F2628" i="25"/>
  <c r="G2628" i="25" s="1"/>
  <c r="F2627" i="25"/>
  <c r="G2627" i="25" s="1"/>
  <c r="F2626" i="25"/>
  <c r="G2626" i="25" s="1"/>
  <c r="F2625" i="25"/>
  <c r="G2625" i="25" s="1"/>
  <c r="F2624" i="25"/>
  <c r="G2624" i="25" s="1"/>
  <c r="F2623" i="25"/>
  <c r="G2623" i="25" s="1"/>
  <c r="F2622" i="25"/>
  <c r="G2622" i="25" s="1"/>
  <c r="F2621" i="25"/>
  <c r="G2621" i="25" s="1"/>
  <c r="F2620" i="25"/>
  <c r="G2620" i="25" s="1"/>
  <c r="F2619" i="25"/>
  <c r="G2619" i="25" s="1"/>
  <c r="F2618" i="25"/>
  <c r="G2618" i="25" s="1"/>
  <c r="F2617" i="25"/>
  <c r="G2617" i="25" s="1"/>
  <c r="F2616" i="25"/>
  <c r="G2616" i="25" s="1"/>
  <c r="F2615" i="25"/>
  <c r="G2615" i="25" s="1"/>
  <c r="F2614" i="25"/>
  <c r="G2614" i="25" s="1"/>
  <c r="F2613" i="25"/>
  <c r="G2613" i="25" s="1"/>
  <c r="F2612" i="25"/>
  <c r="G2612" i="25" s="1"/>
  <c r="F2611" i="25"/>
  <c r="G2611" i="25" s="1"/>
  <c r="F2610" i="25"/>
  <c r="G2610" i="25" s="1"/>
  <c r="F2609" i="25"/>
  <c r="G2609" i="25" s="1"/>
  <c r="F2608" i="25"/>
  <c r="G2608" i="25" s="1"/>
  <c r="F2607" i="25"/>
  <c r="G2607" i="25" s="1"/>
  <c r="F2606" i="25"/>
  <c r="G2606" i="25" s="1"/>
  <c r="F2605" i="25"/>
  <c r="G2605" i="25" s="1"/>
  <c r="F2604" i="25"/>
  <c r="G2604" i="25" s="1"/>
  <c r="F2603" i="25"/>
  <c r="G2603" i="25" s="1"/>
  <c r="F2602" i="25"/>
  <c r="G2602" i="25" s="1"/>
  <c r="F2601" i="25"/>
  <c r="G2601" i="25" s="1"/>
  <c r="F2600" i="25"/>
  <c r="G2600" i="25" s="1"/>
  <c r="F2599" i="25"/>
  <c r="G2599" i="25" s="1"/>
  <c r="F2598" i="25"/>
  <c r="G2598" i="25" s="1"/>
  <c r="F2597" i="25"/>
  <c r="G2597" i="25" s="1"/>
  <c r="F2596" i="25"/>
  <c r="G2596" i="25" s="1"/>
  <c r="F2595" i="25"/>
  <c r="G2595" i="25" s="1"/>
  <c r="F2594" i="25"/>
  <c r="G2594" i="25" s="1"/>
  <c r="F2593" i="25"/>
  <c r="G2593" i="25" s="1"/>
  <c r="F2592" i="25"/>
  <c r="G2592" i="25" s="1"/>
  <c r="F2591" i="25"/>
  <c r="G2591" i="25" s="1"/>
  <c r="F2590" i="25"/>
  <c r="G2590" i="25" s="1"/>
  <c r="F2589" i="25"/>
  <c r="G2589" i="25" s="1"/>
  <c r="F2588" i="25"/>
  <c r="G2588" i="25" s="1"/>
  <c r="F2587" i="25"/>
  <c r="G2587" i="25" s="1"/>
  <c r="F2586" i="25"/>
  <c r="G2586" i="25" s="1"/>
  <c r="F2585" i="25"/>
  <c r="G2585" i="25" s="1"/>
  <c r="F2584" i="25"/>
  <c r="G2584" i="25" s="1"/>
  <c r="F2583" i="25"/>
  <c r="G2583" i="25" s="1"/>
  <c r="F2582" i="25"/>
  <c r="G2582" i="25" s="1"/>
  <c r="F2581" i="25"/>
  <c r="G2581" i="25" s="1"/>
  <c r="F2580" i="25"/>
  <c r="G2580" i="25" s="1"/>
  <c r="F2579" i="25"/>
  <c r="G2579" i="25" s="1"/>
  <c r="F2578" i="25"/>
  <c r="G2578" i="25" s="1"/>
  <c r="F2577" i="25"/>
  <c r="G2577" i="25" s="1"/>
  <c r="F2576" i="25"/>
  <c r="G2576" i="25" s="1"/>
  <c r="F2575" i="25"/>
  <c r="G2575" i="25" s="1"/>
  <c r="F2574" i="25"/>
  <c r="G2574" i="25" s="1"/>
  <c r="F2573" i="25"/>
  <c r="G2573" i="25" s="1"/>
  <c r="F2572" i="25"/>
  <c r="G2572" i="25" s="1"/>
  <c r="F2571" i="25"/>
  <c r="G2571" i="25" s="1"/>
  <c r="F2570" i="25"/>
  <c r="G2570" i="25" s="1"/>
  <c r="F2569" i="25"/>
  <c r="G2569" i="25" s="1"/>
  <c r="F2568" i="25"/>
  <c r="G2568" i="25" s="1"/>
  <c r="F2567" i="25"/>
  <c r="G2567" i="25" s="1"/>
  <c r="F2566" i="25"/>
  <c r="G2566" i="25" s="1"/>
  <c r="F2565" i="25"/>
  <c r="G2565" i="25" s="1"/>
  <c r="F2564" i="25"/>
  <c r="G2564" i="25" s="1"/>
  <c r="F2563" i="25"/>
  <c r="G2563" i="25" s="1"/>
  <c r="F2562" i="25"/>
  <c r="G2562" i="25" s="1"/>
  <c r="F2561" i="25"/>
  <c r="G2561" i="25" s="1"/>
  <c r="F2560" i="25"/>
  <c r="G2560" i="25" s="1"/>
  <c r="F2559" i="25"/>
  <c r="G2559" i="25" s="1"/>
  <c r="F2558" i="25"/>
  <c r="G2558" i="25" s="1"/>
  <c r="F2557" i="25"/>
  <c r="G2557" i="25" s="1"/>
  <c r="F2556" i="25"/>
  <c r="G2556" i="25" s="1"/>
  <c r="F2555" i="25"/>
  <c r="G2555" i="25" s="1"/>
  <c r="F2554" i="25"/>
  <c r="G2554" i="25" s="1"/>
  <c r="F2553" i="25"/>
  <c r="G2553" i="25" s="1"/>
  <c r="F2552" i="25"/>
  <c r="G2552" i="25" s="1"/>
  <c r="F2551" i="25"/>
  <c r="G2551" i="25" s="1"/>
  <c r="F2550" i="25"/>
  <c r="G2550" i="25" s="1"/>
  <c r="F2549" i="25"/>
  <c r="G2549" i="25" s="1"/>
  <c r="F2548" i="25"/>
  <c r="G2548" i="25" s="1"/>
  <c r="F2547" i="25"/>
  <c r="G2547" i="25" s="1"/>
  <c r="F2546" i="25"/>
  <c r="G2546" i="25" s="1"/>
  <c r="F2545" i="25"/>
  <c r="G2545" i="25" s="1"/>
  <c r="F2544" i="25"/>
  <c r="G2544" i="25" s="1"/>
  <c r="F2543" i="25"/>
  <c r="G2543" i="25" s="1"/>
  <c r="F2542" i="25"/>
  <c r="G2542" i="25" s="1"/>
  <c r="F2541" i="25"/>
  <c r="G2541" i="25" s="1"/>
  <c r="F2540" i="25"/>
  <c r="G2540" i="25" s="1"/>
  <c r="F2539" i="25"/>
  <c r="G2539" i="25" s="1"/>
  <c r="F2538" i="25"/>
  <c r="G2538" i="25" s="1"/>
  <c r="F2537" i="25"/>
  <c r="G2537" i="25" s="1"/>
  <c r="F2536" i="25"/>
  <c r="G2536" i="25" s="1"/>
  <c r="F2535" i="25"/>
  <c r="G2535" i="25" s="1"/>
  <c r="F2534" i="25"/>
  <c r="G2534" i="25" s="1"/>
  <c r="F2533" i="25"/>
  <c r="G2533" i="25" s="1"/>
  <c r="F2532" i="25"/>
  <c r="G2532" i="25" s="1"/>
  <c r="F2531" i="25"/>
  <c r="G2531" i="25" s="1"/>
  <c r="F2530" i="25"/>
  <c r="G2530" i="25" s="1"/>
  <c r="F2529" i="25"/>
  <c r="G2529" i="25" s="1"/>
  <c r="F2528" i="25"/>
  <c r="G2528" i="25" s="1"/>
  <c r="F2527" i="25"/>
  <c r="G2527" i="25" s="1"/>
  <c r="F2526" i="25"/>
  <c r="G2526" i="25" s="1"/>
  <c r="F2525" i="25"/>
  <c r="G2525" i="25" s="1"/>
  <c r="F2524" i="25"/>
  <c r="G2524" i="25" s="1"/>
  <c r="F2523" i="25"/>
  <c r="G2523" i="25" s="1"/>
  <c r="F2522" i="25"/>
  <c r="G2522" i="25" s="1"/>
  <c r="F2521" i="25"/>
  <c r="G2521" i="25" s="1"/>
  <c r="F2520" i="25"/>
  <c r="G2520" i="25" s="1"/>
  <c r="F2519" i="25"/>
  <c r="G2519" i="25" s="1"/>
  <c r="F2518" i="25"/>
  <c r="G2518" i="25" s="1"/>
  <c r="F2517" i="25"/>
  <c r="G2517" i="25" s="1"/>
  <c r="F2516" i="25"/>
  <c r="G2516" i="25" s="1"/>
  <c r="F2515" i="25"/>
  <c r="G2515" i="25" s="1"/>
  <c r="F2514" i="25"/>
  <c r="G2514" i="25" s="1"/>
  <c r="F2513" i="25"/>
  <c r="G2513" i="25" s="1"/>
  <c r="F2512" i="25"/>
  <c r="G2512" i="25" s="1"/>
  <c r="F2511" i="25"/>
  <c r="G2511" i="25" s="1"/>
  <c r="F2510" i="25"/>
  <c r="G2510" i="25" s="1"/>
  <c r="F2509" i="25"/>
  <c r="G2509" i="25" s="1"/>
  <c r="F2508" i="25"/>
  <c r="G2508" i="25" s="1"/>
  <c r="F2507" i="25"/>
  <c r="G2507" i="25" s="1"/>
  <c r="F2506" i="25"/>
  <c r="G2506" i="25" s="1"/>
  <c r="F2505" i="25"/>
  <c r="G2505" i="25" s="1"/>
  <c r="F2504" i="25"/>
  <c r="G2504" i="25" s="1"/>
  <c r="F2503" i="25"/>
  <c r="G2503" i="25" s="1"/>
  <c r="F2502" i="25"/>
  <c r="G2502" i="25" s="1"/>
  <c r="F2501" i="25"/>
  <c r="G2501" i="25" s="1"/>
  <c r="F2500" i="25"/>
  <c r="G2500" i="25" s="1"/>
  <c r="F2499" i="25"/>
  <c r="G2499" i="25" s="1"/>
  <c r="F2498" i="25"/>
  <c r="G2498" i="25" s="1"/>
  <c r="F2497" i="25"/>
  <c r="G2497" i="25" s="1"/>
  <c r="F2496" i="25"/>
  <c r="G2496" i="25" s="1"/>
  <c r="F2495" i="25"/>
  <c r="G2495" i="25" s="1"/>
  <c r="F2494" i="25"/>
  <c r="G2494" i="25" s="1"/>
  <c r="F2493" i="25"/>
  <c r="G2493" i="25" s="1"/>
  <c r="F2492" i="25"/>
  <c r="G2492" i="25" s="1"/>
  <c r="F2491" i="25"/>
  <c r="G2491" i="25" s="1"/>
  <c r="F2490" i="25"/>
  <c r="G2490" i="25" s="1"/>
  <c r="F2489" i="25"/>
  <c r="G2489" i="25" s="1"/>
  <c r="F2488" i="25"/>
  <c r="G2488" i="25" s="1"/>
  <c r="F2487" i="25"/>
  <c r="G2487" i="25" s="1"/>
  <c r="F2486" i="25"/>
  <c r="G2486" i="25" s="1"/>
  <c r="F2485" i="25"/>
  <c r="G2485" i="25" s="1"/>
  <c r="F2484" i="25"/>
  <c r="G2484" i="25" s="1"/>
  <c r="F2483" i="25"/>
  <c r="G2483" i="25" s="1"/>
  <c r="F2482" i="25"/>
  <c r="G2482" i="25" s="1"/>
  <c r="F2481" i="25"/>
  <c r="G2481" i="25" s="1"/>
  <c r="F2480" i="25"/>
  <c r="G2480" i="25" s="1"/>
  <c r="F2479" i="25"/>
  <c r="G2479" i="25" s="1"/>
  <c r="F2478" i="25"/>
  <c r="G2478" i="25" s="1"/>
  <c r="F2477" i="25"/>
  <c r="G2477" i="25" s="1"/>
  <c r="F2476" i="25"/>
  <c r="G2476" i="25" s="1"/>
  <c r="F2475" i="25"/>
  <c r="G2475" i="25" s="1"/>
  <c r="F2474" i="25"/>
  <c r="G2474" i="25" s="1"/>
  <c r="F2473" i="25"/>
  <c r="G2473" i="25" s="1"/>
  <c r="F2472" i="25"/>
  <c r="G2472" i="25" s="1"/>
  <c r="F2471" i="25"/>
  <c r="G2471" i="25" s="1"/>
  <c r="F2470" i="25"/>
  <c r="G2470" i="25" s="1"/>
  <c r="F2469" i="25"/>
  <c r="G2469" i="25" s="1"/>
  <c r="F2468" i="25"/>
  <c r="G2468" i="25" s="1"/>
  <c r="F2467" i="25"/>
  <c r="G2467" i="25" s="1"/>
  <c r="F2466" i="25"/>
  <c r="G2466" i="25" s="1"/>
  <c r="F2465" i="25"/>
  <c r="G2465" i="25" s="1"/>
  <c r="F2464" i="25"/>
  <c r="G2464" i="25" s="1"/>
  <c r="F2463" i="25"/>
  <c r="G2463" i="25" s="1"/>
  <c r="F2462" i="25"/>
  <c r="G2462" i="25" s="1"/>
  <c r="F2461" i="25"/>
  <c r="G2461" i="25" s="1"/>
  <c r="F2460" i="25"/>
  <c r="G2460" i="25" s="1"/>
  <c r="F2459" i="25"/>
  <c r="G2459" i="25" s="1"/>
  <c r="F2458" i="25"/>
  <c r="G2458" i="25" s="1"/>
  <c r="F2457" i="25"/>
  <c r="G2457" i="25" s="1"/>
  <c r="F2456" i="25"/>
  <c r="G2456" i="25" s="1"/>
  <c r="F2455" i="25"/>
  <c r="G2455" i="25" s="1"/>
  <c r="F2454" i="25"/>
  <c r="G2454" i="25" s="1"/>
  <c r="F2453" i="25"/>
  <c r="G2453" i="25" s="1"/>
  <c r="F2452" i="25"/>
  <c r="G2452" i="25" s="1"/>
  <c r="F2451" i="25"/>
  <c r="G2451" i="25" s="1"/>
  <c r="F2450" i="25"/>
  <c r="G2450" i="25" s="1"/>
  <c r="F2449" i="25"/>
  <c r="G2449" i="25" s="1"/>
  <c r="F2448" i="25"/>
  <c r="G2448" i="25" s="1"/>
  <c r="F2447" i="25"/>
  <c r="G2447" i="25" s="1"/>
  <c r="F2446" i="25"/>
  <c r="G2446" i="25" s="1"/>
  <c r="F2445" i="25"/>
  <c r="G2445" i="25" s="1"/>
  <c r="F2444" i="25"/>
  <c r="G2444" i="25" s="1"/>
  <c r="F2443" i="25"/>
  <c r="G2443" i="25" s="1"/>
  <c r="F2442" i="25"/>
  <c r="G2442" i="25" s="1"/>
  <c r="F2441" i="25"/>
  <c r="G2441" i="25" s="1"/>
  <c r="F2440" i="25"/>
  <c r="G2440" i="25" s="1"/>
  <c r="F2439" i="25"/>
  <c r="G2439" i="25" s="1"/>
  <c r="F2438" i="25"/>
  <c r="G2438" i="25" s="1"/>
  <c r="F2437" i="25"/>
  <c r="G2437" i="25" s="1"/>
  <c r="F2436" i="25"/>
  <c r="G2436" i="25" s="1"/>
  <c r="F2435" i="25"/>
  <c r="G2435" i="25" s="1"/>
  <c r="F2434" i="25"/>
  <c r="G2434" i="25" s="1"/>
  <c r="F2433" i="25"/>
  <c r="G2433" i="25" s="1"/>
  <c r="F2432" i="25"/>
  <c r="G2432" i="25" s="1"/>
  <c r="F2431" i="25"/>
  <c r="G2431" i="25" s="1"/>
  <c r="F2430" i="25"/>
  <c r="G2430" i="25" s="1"/>
  <c r="F2429" i="25"/>
  <c r="G2429" i="25" s="1"/>
  <c r="F2428" i="25"/>
  <c r="G2428" i="25" s="1"/>
  <c r="F2427" i="25"/>
  <c r="G2427" i="25" s="1"/>
  <c r="F2426" i="25"/>
  <c r="G2426" i="25" s="1"/>
  <c r="F2425" i="25"/>
  <c r="G2425" i="25" s="1"/>
  <c r="F2424" i="25"/>
  <c r="G2424" i="25" s="1"/>
  <c r="F2423" i="25"/>
  <c r="G2423" i="25" s="1"/>
  <c r="F2422" i="25"/>
  <c r="G2422" i="25" s="1"/>
  <c r="F2421" i="25"/>
  <c r="G2421" i="25" s="1"/>
  <c r="F2420" i="25"/>
  <c r="G2420" i="25" s="1"/>
  <c r="F2419" i="25"/>
  <c r="G2419" i="25" s="1"/>
  <c r="F2418" i="25"/>
  <c r="G2418" i="25" s="1"/>
  <c r="F2417" i="25"/>
  <c r="G2417" i="25" s="1"/>
  <c r="F2416" i="25"/>
  <c r="G2416" i="25" s="1"/>
  <c r="F2415" i="25"/>
  <c r="G2415" i="25" s="1"/>
  <c r="F2414" i="25"/>
  <c r="G2414" i="25" s="1"/>
  <c r="F2413" i="25"/>
  <c r="G2413" i="25" s="1"/>
  <c r="F2412" i="25"/>
  <c r="G2412" i="25" s="1"/>
  <c r="F2411" i="25"/>
  <c r="G2411" i="25" s="1"/>
  <c r="F2410" i="25"/>
  <c r="G2410" i="25" s="1"/>
  <c r="F2409" i="25"/>
  <c r="G2409" i="25" s="1"/>
  <c r="F2408" i="25"/>
  <c r="G2408" i="25" s="1"/>
  <c r="F2407" i="25"/>
  <c r="G2407" i="25" s="1"/>
  <c r="F2406" i="25"/>
  <c r="G2406" i="25" s="1"/>
  <c r="F2405" i="25"/>
  <c r="G2405" i="25" s="1"/>
  <c r="F2404" i="25"/>
  <c r="G2404" i="25" s="1"/>
  <c r="F2403" i="25"/>
  <c r="G2403" i="25" s="1"/>
  <c r="F2402" i="25"/>
  <c r="G2402" i="25" s="1"/>
  <c r="F2401" i="25"/>
  <c r="G2401" i="25" s="1"/>
  <c r="F2400" i="25"/>
  <c r="G2400" i="25" s="1"/>
  <c r="F2399" i="25"/>
  <c r="G2399" i="25" s="1"/>
  <c r="F2398" i="25"/>
  <c r="G2398" i="25" s="1"/>
  <c r="F2397" i="25"/>
  <c r="G2397" i="25" s="1"/>
  <c r="F2396" i="25"/>
  <c r="G2396" i="25" s="1"/>
  <c r="F2395" i="25"/>
  <c r="G2395" i="25" s="1"/>
  <c r="F2394" i="25"/>
  <c r="G2394" i="25" s="1"/>
  <c r="F2393" i="25"/>
  <c r="G2393" i="25" s="1"/>
  <c r="F2392" i="25"/>
  <c r="G2392" i="25" s="1"/>
  <c r="F2391" i="25"/>
  <c r="G2391" i="25" s="1"/>
  <c r="F2390" i="25"/>
  <c r="G2390" i="25" s="1"/>
  <c r="F2389" i="25"/>
  <c r="G2389" i="25" s="1"/>
  <c r="F2388" i="25"/>
  <c r="G2388" i="25" s="1"/>
  <c r="F2387" i="25"/>
  <c r="G2387" i="25" s="1"/>
  <c r="F2386" i="25"/>
  <c r="G2386" i="25" s="1"/>
  <c r="F2385" i="25"/>
  <c r="G2385" i="25" s="1"/>
  <c r="F2384" i="25"/>
  <c r="G2384" i="25" s="1"/>
  <c r="F2383" i="25"/>
  <c r="G2383" i="25" s="1"/>
  <c r="F2382" i="25"/>
  <c r="G2382" i="25" s="1"/>
  <c r="F2381" i="25"/>
  <c r="G2381" i="25" s="1"/>
  <c r="F2380" i="25"/>
  <c r="G2380" i="25" s="1"/>
  <c r="F2379" i="25"/>
  <c r="G2379" i="25" s="1"/>
  <c r="F2378" i="25"/>
  <c r="G2378" i="25" s="1"/>
  <c r="F2377" i="25"/>
  <c r="G2377" i="25" s="1"/>
  <c r="F2376" i="25"/>
  <c r="G2376" i="25" s="1"/>
  <c r="F2375" i="25"/>
  <c r="G2375" i="25" s="1"/>
  <c r="F2374" i="25"/>
  <c r="G2374" i="25" s="1"/>
  <c r="F2373" i="25"/>
  <c r="G2373" i="25" s="1"/>
  <c r="F2372" i="25"/>
  <c r="G2372" i="25" s="1"/>
  <c r="F2371" i="25"/>
  <c r="G2371" i="25" s="1"/>
  <c r="F2370" i="25"/>
  <c r="G2370" i="25" s="1"/>
  <c r="F2369" i="25"/>
  <c r="G2369" i="25" s="1"/>
  <c r="F2368" i="25"/>
  <c r="G2368" i="25" s="1"/>
  <c r="F2367" i="25"/>
  <c r="G2367" i="25" s="1"/>
  <c r="F2366" i="25"/>
  <c r="G2366" i="25" s="1"/>
  <c r="F2365" i="25"/>
  <c r="G2365" i="25" s="1"/>
  <c r="F2364" i="25"/>
  <c r="G2364" i="25" s="1"/>
  <c r="F2363" i="25"/>
  <c r="G2363" i="25" s="1"/>
  <c r="F2362" i="25"/>
  <c r="G2362" i="25" s="1"/>
  <c r="F2361" i="25"/>
  <c r="G2361" i="25" s="1"/>
  <c r="F2360" i="25"/>
  <c r="G2360" i="25" s="1"/>
  <c r="F2359" i="25"/>
  <c r="G2359" i="25" s="1"/>
  <c r="F2358" i="25"/>
  <c r="G2358" i="25" s="1"/>
  <c r="F2357" i="25"/>
  <c r="G2357" i="25" s="1"/>
  <c r="F2356" i="25"/>
  <c r="G2356" i="25" s="1"/>
  <c r="F2355" i="25"/>
  <c r="G2355" i="25" s="1"/>
  <c r="F2354" i="25"/>
  <c r="G2354" i="25" s="1"/>
  <c r="F2353" i="25"/>
  <c r="G2353" i="25" s="1"/>
  <c r="F2352" i="25"/>
  <c r="G2352" i="25" s="1"/>
  <c r="F2351" i="25"/>
  <c r="G2351" i="25" s="1"/>
  <c r="F2350" i="25"/>
  <c r="G2350" i="25" s="1"/>
  <c r="F2349" i="25"/>
  <c r="G2349" i="25" s="1"/>
  <c r="F2348" i="25"/>
  <c r="G2348" i="25" s="1"/>
  <c r="F2347" i="25"/>
  <c r="G2347" i="25" s="1"/>
  <c r="F2346" i="25"/>
  <c r="G2346" i="25" s="1"/>
  <c r="F2345" i="25"/>
  <c r="G2345" i="25" s="1"/>
  <c r="F2344" i="25"/>
  <c r="G2344" i="25" s="1"/>
  <c r="F2343" i="25"/>
  <c r="G2343" i="25" s="1"/>
  <c r="F2342" i="25"/>
  <c r="G2342" i="25" s="1"/>
  <c r="F2341" i="25"/>
  <c r="G2341" i="25" s="1"/>
  <c r="F2340" i="25"/>
  <c r="G2340" i="25" s="1"/>
  <c r="F2339" i="25"/>
  <c r="G2339" i="25" s="1"/>
  <c r="F2338" i="25"/>
  <c r="G2338" i="25" s="1"/>
  <c r="F2337" i="25"/>
  <c r="G2337" i="25" s="1"/>
  <c r="F2336" i="25"/>
  <c r="G2336" i="25" s="1"/>
  <c r="F2335" i="25"/>
  <c r="G2335" i="25" s="1"/>
  <c r="F2334" i="25"/>
  <c r="G2334" i="25" s="1"/>
  <c r="F2333" i="25"/>
  <c r="G2333" i="25" s="1"/>
  <c r="F2332" i="25"/>
  <c r="G2332" i="25" s="1"/>
  <c r="F2331" i="25"/>
  <c r="G2331" i="25" s="1"/>
  <c r="F2330" i="25"/>
  <c r="G2330" i="25" s="1"/>
  <c r="F2329" i="25"/>
  <c r="G2329" i="25" s="1"/>
  <c r="F2328" i="25"/>
  <c r="G2328" i="25" s="1"/>
  <c r="F2327" i="25"/>
  <c r="G2327" i="25" s="1"/>
  <c r="F2326" i="25"/>
  <c r="G2326" i="25" s="1"/>
  <c r="F2325" i="25"/>
  <c r="G2325" i="25" s="1"/>
  <c r="F2324" i="25"/>
  <c r="G2324" i="25" s="1"/>
  <c r="F2323" i="25"/>
  <c r="G2323" i="25" s="1"/>
  <c r="F2322" i="25"/>
  <c r="G2322" i="25" s="1"/>
  <c r="F2321" i="25"/>
  <c r="G2321" i="25" s="1"/>
  <c r="F2320" i="25"/>
  <c r="G2320" i="25" s="1"/>
  <c r="F2319" i="25"/>
  <c r="G2319" i="25" s="1"/>
  <c r="F2318" i="25"/>
  <c r="G2318" i="25" s="1"/>
  <c r="F2317" i="25"/>
  <c r="G2317" i="25" s="1"/>
  <c r="F2316" i="25"/>
  <c r="G2316" i="25" s="1"/>
  <c r="F2315" i="25"/>
  <c r="G2315" i="25" s="1"/>
  <c r="F2314" i="25"/>
  <c r="G2314" i="25" s="1"/>
  <c r="F2313" i="25"/>
  <c r="G2313" i="25" s="1"/>
  <c r="F2312" i="25"/>
  <c r="G2312" i="25" s="1"/>
  <c r="F2311" i="25"/>
  <c r="G2311" i="25" s="1"/>
  <c r="F2310" i="25"/>
  <c r="G2310" i="25" s="1"/>
  <c r="F2309" i="25"/>
  <c r="G2309" i="25" s="1"/>
  <c r="F2308" i="25"/>
  <c r="G2308" i="25" s="1"/>
  <c r="F2307" i="25"/>
  <c r="G2307" i="25" s="1"/>
  <c r="F2306" i="25"/>
  <c r="G2306" i="25" s="1"/>
  <c r="F2305" i="25"/>
  <c r="G2305" i="25" s="1"/>
  <c r="F2304" i="25"/>
  <c r="G2304" i="25" s="1"/>
  <c r="F2303" i="25"/>
  <c r="G2303" i="25" s="1"/>
  <c r="F2302" i="25"/>
  <c r="G2302" i="25" s="1"/>
  <c r="F2301" i="25"/>
  <c r="G2301" i="25" s="1"/>
  <c r="F2300" i="25"/>
  <c r="G2300" i="25" s="1"/>
  <c r="F2299" i="25"/>
  <c r="G2299" i="25" s="1"/>
  <c r="F2298" i="25"/>
  <c r="G2298" i="25" s="1"/>
  <c r="F2297" i="25"/>
  <c r="G2297" i="25" s="1"/>
  <c r="F2296" i="25"/>
  <c r="G2296" i="25" s="1"/>
  <c r="F2295" i="25"/>
  <c r="G2295" i="25" s="1"/>
  <c r="F2294" i="25"/>
  <c r="G2294" i="25" s="1"/>
  <c r="F2293" i="25"/>
  <c r="G2293" i="25" s="1"/>
  <c r="F2292" i="25"/>
  <c r="G2292" i="25" s="1"/>
  <c r="F2291" i="25"/>
  <c r="G2291" i="25" s="1"/>
  <c r="F2290" i="25"/>
  <c r="G2290" i="25" s="1"/>
  <c r="F2289" i="25"/>
  <c r="G2289" i="25" s="1"/>
  <c r="F2288" i="25"/>
  <c r="G2288" i="25" s="1"/>
  <c r="F2287" i="25"/>
  <c r="G2287" i="25" s="1"/>
  <c r="F2286" i="25"/>
  <c r="G2286" i="25" s="1"/>
  <c r="F2285" i="25"/>
  <c r="G2285" i="25" s="1"/>
  <c r="F2284" i="25"/>
  <c r="G2284" i="25" s="1"/>
  <c r="F2283" i="25"/>
  <c r="G2283" i="25" s="1"/>
  <c r="F2282" i="25"/>
  <c r="G2282" i="25" s="1"/>
  <c r="F2281" i="25"/>
  <c r="G2281" i="25" s="1"/>
  <c r="F2280" i="25"/>
  <c r="G2280" i="25" s="1"/>
  <c r="F2279" i="25"/>
  <c r="G2279" i="25" s="1"/>
  <c r="F2278" i="25"/>
  <c r="G2278" i="25" s="1"/>
  <c r="F2277" i="25"/>
  <c r="G2277" i="25" s="1"/>
  <c r="F2276" i="25"/>
  <c r="G2276" i="25" s="1"/>
  <c r="F2275" i="25"/>
  <c r="G2275" i="25" s="1"/>
  <c r="F2274" i="25"/>
  <c r="G2274" i="25" s="1"/>
  <c r="F2273" i="25"/>
  <c r="G2273" i="25" s="1"/>
  <c r="F2272" i="25"/>
  <c r="G2272" i="25" s="1"/>
  <c r="F2271" i="25"/>
  <c r="G2271" i="25" s="1"/>
  <c r="F2270" i="25"/>
  <c r="G2270" i="25" s="1"/>
  <c r="F2269" i="25"/>
  <c r="G2269" i="25" s="1"/>
  <c r="F2268" i="25"/>
  <c r="G2268" i="25" s="1"/>
  <c r="F2267" i="25"/>
  <c r="G2267" i="25" s="1"/>
  <c r="F2266" i="25"/>
  <c r="G2266" i="25" s="1"/>
  <c r="F2265" i="25"/>
  <c r="G2265" i="25" s="1"/>
  <c r="F2264" i="25"/>
  <c r="G2264" i="25" s="1"/>
  <c r="F2263" i="25"/>
  <c r="G2263" i="25" s="1"/>
  <c r="F2262" i="25"/>
  <c r="G2262" i="25" s="1"/>
  <c r="F2261" i="25"/>
  <c r="G2261" i="25" s="1"/>
  <c r="F2260" i="25"/>
  <c r="G2260" i="25" s="1"/>
  <c r="F2259" i="25"/>
  <c r="G2259" i="25" s="1"/>
  <c r="F2258" i="25"/>
  <c r="G2258" i="25" s="1"/>
  <c r="F2257" i="25"/>
  <c r="G2257" i="25" s="1"/>
  <c r="F2256" i="25"/>
  <c r="G2256" i="25" s="1"/>
  <c r="F2255" i="25"/>
  <c r="G2255" i="25" s="1"/>
  <c r="F2254" i="25"/>
  <c r="G2254" i="25" s="1"/>
  <c r="F2253" i="25"/>
  <c r="G2253" i="25" s="1"/>
  <c r="F2252" i="25"/>
  <c r="G2252" i="25" s="1"/>
  <c r="F2251" i="25"/>
  <c r="G2251" i="25" s="1"/>
  <c r="F2250" i="25"/>
  <c r="G2250" i="25" s="1"/>
  <c r="F2249" i="25"/>
  <c r="G2249" i="25" s="1"/>
  <c r="F2248" i="25"/>
  <c r="G2248" i="25" s="1"/>
  <c r="F2247" i="25"/>
  <c r="G2247" i="25" s="1"/>
  <c r="F2246" i="25"/>
  <c r="G2246" i="25" s="1"/>
  <c r="F2245" i="25"/>
  <c r="G2245" i="25" s="1"/>
  <c r="F2244" i="25"/>
  <c r="G2244" i="25" s="1"/>
  <c r="F2243" i="25"/>
  <c r="G2243" i="25" s="1"/>
  <c r="F2242" i="25"/>
  <c r="G2242" i="25" s="1"/>
  <c r="F2241" i="25"/>
  <c r="G2241" i="25" s="1"/>
  <c r="F2240" i="25"/>
  <c r="G2240" i="25" s="1"/>
  <c r="F2239" i="25"/>
  <c r="G2239" i="25" s="1"/>
  <c r="F2238" i="25"/>
  <c r="G2238" i="25" s="1"/>
  <c r="F2237" i="25"/>
  <c r="G2237" i="25" s="1"/>
  <c r="F2236" i="25"/>
  <c r="G2236" i="25" s="1"/>
  <c r="F2235" i="25"/>
  <c r="G2235" i="25" s="1"/>
  <c r="F2234" i="25"/>
  <c r="G2234" i="25" s="1"/>
  <c r="F2233" i="25"/>
  <c r="G2233" i="25" s="1"/>
  <c r="F2232" i="25"/>
  <c r="G2232" i="25" s="1"/>
  <c r="F2231" i="25"/>
  <c r="G2231" i="25" s="1"/>
  <c r="F2230" i="25"/>
  <c r="G2230" i="25" s="1"/>
  <c r="F2229" i="25"/>
  <c r="G2229" i="25" s="1"/>
  <c r="F2228" i="25"/>
  <c r="G2228" i="25" s="1"/>
  <c r="F2227" i="25"/>
  <c r="G2227" i="25" s="1"/>
  <c r="F2226" i="25"/>
  <c r="G2226" i="25" s="1"/>
  <c r="F2225" i="25"/>
  <c r="G2225" i="25" s="1"/>
  <c r="F2224" i="25"/>
  <c r="G2224" i="25" s="1"/>
  <c r="F2223" i="25"/>
  <c r="G2223" i="25" s="1"/>
  <c r="F2222" i="25"/>
  <c r="G2222" i="25" s="1"/>
  <c r="F2221" i="25"/>
  <c r="G2221" i="25" s="1"/>
  <c r="F2220" i="25"/>
  <c r="G2220" i="25" s="1"/>
  <c r="F2219" i="25"/>
  <c r="G2219" i="25" s="1"/>
  <c r="F2218" i="25"/>
  <c r="G2218" i="25" s="1"/>
  <c r="F2217" i="25"/>
  <c r="G2217" i="25" s="1"/>
  <c r="F2216" i="25"/>
  <c r="G2216" i="25" s="1"/>
  <c r="F2215" i="25"/>
  <c r="G2215" i="25" s="1"/>
  <c r="F2214" i="25"/>
  <c r="G2214" i="25" s="1"/>
  <c r="F2213" i="25"/>
  <c r="G2213" i="25" s="1"/>
  <c r="F2212" i="25"/>
  <c r="G2212" i="25" s="1"/>
  <c r="F2211" i="25"/>
  <c r="G2211" i="25" s="1"/>
  <c r="F2210" i="25"/>
  <c r="G2210" i="25" s="1"/>
  <c r="F2209" i="25"/>
  <c r="G2209" i="25" s="1"/>
  <c r="F2208" i="25"/>
  <c r="G2208" i="25" s="1"/>
  <c r="F2207" i="25"/>
  <c r="G2207" i="25" s="1"/>
  <c r="F2206" i="25"/>
  <c r="G2206" i="25" s="1"/>
  <c r="F2205" i="25"/>
  <c r="G2205" i="25" s="1"/>
  <c r="F2204" i="25"/>
  <c r="G2204" i="25" s="1"/>
  <c r="F2203" i="25"/>
  <c r="G2203" i="25" s="1"/>
  <c r="F2202" i="25"/>
  <c r="G2202" i="25" s="1"/>
  <c r="F2201" i="25"/>
  <c r="G2201" i="25" s="1"/>
  <c r="F2200" i="25"/>
  <c r="G2200" i="25" s="1"/>
  <c r="F2199" i="25"/>
  <c r="G2199" i="25" s="1"/>
  <c r="F2198" i="25"/>
  <c r="G2198" i="25" s="1"/>
  <c r="F2197" i="25"/>
  <c r="G2197" i="25" s="1"/>
  <c r="F2196" i="25"/>
  <c r="G2196" i="25" s="1"/>
  <c r="F2195" i="25"/>
  <c r="G2195" i="25" s="1"/>
  <c r="F2194" i="25"/>
  <c r="G2194" i="25" s="1"/>
  <c r="F2193" i="25"/>
  <c r="G2193" i="25" s="1"/>
  <c r="F2192" i="25"/>
  <c r="G2192" i="25" s="1"/>
  <c r="F2191" i="25"/>
  <c r="G2191" i="25" s="1"/>
  <c r="F2190" i="25"/>
  <c r="G2190" i="25" s="1"/>
  <c r="F2189" i="25"/>
  <c r="G2189" i="25" s="1"/>
  <c r="F2188" i="25"/>
  <c r="G2188" i="25" s="1"/>
  <c r="F2187" i="25"/>
  <c r="G2187" i="25" s="1"/>
  <c r="F2186" i="25"/>
  <c r="G2186" i="25" s="1"/>
  <c r="F2185" i="25"/>
  <c r="G2185" i="25" s="1"/>
  <c r="F2184" i="25"/>
  <c r="G2184" i="25" s="1"/>
  <c r="F2183" i="25"/>
  <c r="G2183" i="25" s="1"/>
  <c r="F2182" i="25"/>
  <c r="G2182" i="25" s="1"/>
  <c r="F2181" i="25"/>
  <c r="G2181" i="25" s="1"/>
  <c r="F2180" i="25"/>
  <c r="G2180" i="25" s="1"/>
  <c r="F2179" i="25"/>
  <c r="G2179" i="25" s="1"/>
  <c r="F2178" i="25"/>
  <c r="G2178" i="25" s="1"/>
  <c r="F2177" i="25"/>
  <c r="G2177" i="25" s="1"/>
  <c r="F2176" i="25"/>
  <c r="G2176" i="25" s="1"/>
  <c r="F2175" i="25"/>
  <c r="G2175" i="25" s="1"/>
  <c r="F2174" i="25"/>
  <c r="G2174" i="25" s="1"/>
  <c r="F2173" i="25"/>
  <c r="G2173" i="25" s="1"/>
  <c r="F2172" i="25"/>
  <c r="G2172" i="25" s="1"/>
  <c r="F2171" i="25"/>
  <c r="G2171" i="25" s="1"/>
  <c r="F2170" i="25"/>
  <c r="G2170" i="25" s="1"/>
  <c r="F2169" i="25"/>
  <c r="G2169" i="25" s="1"/>
  <c r="F2168" i="25"/>
  <c r="G2168" i="25" s="1"/>
  <c r="F2167" i="25"/>
  <c r="G2167" i="25" s="1"/>
  <c r="F2166" i="25"/>
  <c r="G2166" i="25" s="1"/>
  <c r="F2165" i="25"/>
  <c r="G2165" i="25" s="1"/>
  <c r="F2164" i="25"/>
  <c r="G2164" i="25" s="1"/>
  <c r="F2163" i="25"/>
  <c r="G2163" i="25" s="1"/>
  <c r="F2162" i="25"/>
  <c r="G2162" i="25" s="1"/>
  <c r="F2161" i="25"/>
  <c r="G2161" i="25" s="1"/>
  <c r="F2160" i="25"/>
  <c r="G2160" i="25" s="1"/>
  <c r="F2159" i="25"/>
  <c r="G2159" i="25" s="1"/>
  <c r="F2158" i="25"/>
  <c r="G2158" i="25" s="1"/>
  <c r="F2157" i="25"/>
  <c r="G2157" i="25" s="1"/>
  <c r="F2156" i="25"/>
  <c r="G2156" i="25" s="1"/>
  <c r="F2155" i="25"/>
  <c r="G2155" i="25" s="1"/>
  <c r="F2154" i="25"/>
  <c r="G2154" i="25" s="1"/>
  <c r="F2153" i="25"/>
  <c r="G2153" i="25" s="1"/>
  <c r="F2152" i="25"/>
  <c r="G2152" i="25" s="1"/>
  <c r="F2151" i="25"/>
  <c r="G2151" i="25" s="1"/>
  <c r="F2150" i="25"/>
  <c r="G2150" i="25" s="1"/>
  <c r="F2149" i="25"/>
  <c r="G2149" i="25" s="1"/>
  <c r="F2148" i="25"/>
  <c r="G2148" i="25" s="1"/>
  <c r="F2147" i="25"/>
  <c r="G2147" i="25" s="1"/>
  <c r="F2146" i="25"/>
  <c r="G2146" i="25" s="1"/>
  <c r="F2145" i="25"/>
  <c r="G2145" i="25" s="1"/>
  <c r="F2144" i="25"/>
  <c r="G2144" i="25" s="1"/>
  <c r="F2143" i="25"/>
  <c r="G2143" i="25" s="1"/>
  <c r="F2142" i="25"/>
  <c r="G2142" i="25" s="1"/>
  <c r="F2141" i="25"/>
  <c r="G2141" i="25" s="1"/>
  <c r="F2140" i="25"/>
  <c r="G2140" i="25" s="1"/>
  <c r="F2139" i="25"/>
  <c r="G2139" i="25" s="1"/>
  <c r="F2138" i="25"/>
  <c r="G2138" i="25" s="1"/>
  <c r="F2137" i="25"/>
  <c r="G2137" i="25" s="1"/>
  <c r="F2136" i="25"/>
  <c r="G2136" i="25" s="1"/>
  <c r="F2135" i="25"/>
  <c r="G2135" i="25" s="1"/>
  <c r="F2134" i="25"/>
  <c r="G2134" i="25" s="1"/>
  <c r="F2133" i="25"/>
  <c r="G2133" i="25" s="1"/>
  <c r="F2132" i="25"/>
  <c r="G2132" i="25" s="1"/>
  <c r="F2131" i="25"/>
  <c r="G2131" i="25" s="1"/>
  <c r="F2130" i="25"/>
  <c r="G2130" i="25" s="1"/>
  <c r="F2129" i="25"/>
  <c r="G2129" i="25" s="1"/>
  <c r="F2128" i="25"/>
  <c r="G2128" i="25" s="1"/>
  <c r="F2127" i="25"/>
  <c r="G2127" i="25" s="1"/>
  <c r="F2126" i="25"/>
  <c r="G2126" i="25" s="1"/>
  <c r="F2125" i="25"/>
  <c r="G2125" i="25" s="1"/>
  <c r="F2124" i="25"/>
  <c r="G2124" i="25" s="1"/>
  <c r="F2123" i="25"/>
  <c r="G2123" i="25" s="1"/>
  <c r="F2122" i="25"/>
  <c r="G2122" i="25" s="1"/>
  <c r="F2121" i="25"/>
  <c r="G2121" i="25" s="1"/>
  <c r="F2120" i="25"/>
  <c r="G2120" i="25" s="1"/>
  <c r="F2119" i="25"/>
  <c r="G2119" i="25" s="1"/>
  <c r="F2118" i="25"/>
  <c r="G2118" i="25" s="1"/>
  <c r="F2117" i="25"/>
  <c r="G2117" i="25" s="1"/>
  <c r="F2116" i="25"/>
  <c r="G2116" i="25" s="1"/>
  <c r="F2115" i="25"/>
  <c r="G2115" i="25" s="1"/>
  <c r="F2114" i="25"/>
  <c r="G2114" i="25" s="1"/>
  <c r="F2113" i="25"/>
  <c r="G2113" i="25" s="1"/>
  <c r="F2112" i="25"/>
  <c r="G2112" i="25" s="1"/>
  <c r="F2111" i="25"/>
  <c r="G2111" i="25" s="1"/>
  <c r="F2110" i="25"/>
  <c r="G2110" i="25" s="1"/>
  <c r="F2109" i="25"/>
  <c r="G2109" i="25" s="1"/>
  <c r="F2108" i="25"/>
  <c r="G2108" i="25" s="1"/>
  <c r="F2107" i="25"/>
  <c r="G2107" i="25" s="1"/>
  <c r="F2106" i="25"/>
  <c r="G2106" i="25" s="1"/>
  <c r="F2105" i="25"/>
  <c r="G2105" i="25" s="1"/>
  <c r="F2104" i="25"/>
  <c r="G2104" i="25" s="1"/>
  <c r="F2103" i="25"/>
  <c r="G2103" i="25" s="1"/>
  <c r="F2102" i="25"/>
  <c r="G2102" i="25" s="1"/>
  <c r="F2101" i="25"/>
  <c r="G2101" i="25" s="1"/>
  <c r="F2100" i="25"/>
  <c r="G2100" i="25" s="1"/>
  <c r="F2099" i="25"/>
  <c r="G2099" i="25" s="1"/>
  <c r="F2098" i="25"/>
  <c r="G2098" i="25" s="1"/>
  <c r="F2097" i="25"/>
  <c r="G2097" i="25" s="1"/>
  <c r="F2096" i="25"/>
  <c r="G2096" i="25" s="1"/>
  <c r="F2095" i="25"/>
  <c r="G2095" i="25" s="1"/>
  <c r="F2094" i="25"/>
  <c r="G2094" i="25" s="1"/>
  <c r="F2093" i="25"/>
  <c r="G2093" i="25" s="1"/>
  <c r="F2092" i="25"/>
  <c r="G2092" i="25" s="1"/>
  <c r="F2091" i="25"/>
  <c r="G2091" i="25" s="1"/>
  <c r="F2090" i="25"/>
  <c r="G2090" i="25" s="1"/>
  <c r="F2089" i="25"/>
  <c r="G2089" i="25" s="1"/>
  <c r="F2088" i="25"/>
  <c r="G2088" i="25" s="1"/>
  <c r="F2087" i="25"/>
  <c r="G2087" i="25" s="1"/>
  <c r="F2086" i="25"/>
  <c r="G2086" i="25" s="1"/>
  <c r="F2085" i="25"/>
  <c r="G2085" i="25" s="1"/>
  <c r="F2084" i="25"/>
  <c r="G2084" i="25" s="1"/>
  <c r="F2083" i="25"/>
  <c r="G2083" i="25" s="1"/>
  <c r="F2082" i="25"/>
  <c r="G2082" i="25" s="1"/>
  <c r="F2081" i="25"/>
  <c r="G2081" i="25" s="1"/>
  <c r="F2080" i="25"/>
  <c r="G2080" i="25" s="1"/>
  <c r="F2079" i="25"/>
  <c r="G2079" i="25" s="1"/>
  <c r="F2078" i="25"/>
  <c r="G2078" i="25" s="1"/>
  <c r="F2077" i="25"/>
  <c r="G2077" i="25" s="1"/>
  <c r="F2076" i="25"/>
  <c r="G2076" i="25" s="1"/>
  <c r="F2075" i="25"/>
  <c r="G2075" i="25" s="1"/>
  <c r="F2074" i="25"/>
  <c r="G2074" i="25" s="1"/>
  <c r="F2073" i="25"/>
  <c r="G2073" i="25" s="1"/>
  <c r="F2072" i="25"/>
  <c r="G2072" i="25" s="1"/>
  <c r="F2071" i="25"/>
  <c r="G2071" i="25" s="1"/>
  <c r="F2070" i="25"/>
  <c r="G2070" i="25" s="1"/>
  <c r="F2069" i="25"/>
  <c r="G2069" i="25" s="1"/>
  <c r="F2068" i="25"/>
  <c r="G2068" i="25" s="1"/>
  <c r="F2067" i="25"/>
  <c r="G2067" i="25" s="1"/>
  <c r="F2066" i="25"/>
  <c r="G2066" i="25" s="1"/>
  <c r="F2065" i="25"/>
  <c r="G2065" i="25" s="1"/>
  <c r="F2064" i="25"/>
  <c r="G2064" i="25" s="1"/>
  <c r="F2063" i="25"/>
  <c r="G2063" i="25" s="1"/>
  <c r="F2062" i="25"/>
  <c r="G2062" i="25" s="1"/>
  <c r="F2061" i="25"/>
  <c r="G2061" i="25" s="1"/>
  <c r="F2060" i="25"/>
  <c r="G2060" i="25" s="1"/>
  <c r="F2059" i="25"/>
  <c r="G2059" i="25" s="1"/>
  <c r="F2058" i="25"/>
  <c r="G2058" i="25" s="1"/>
  <c r="F2057" i="25"/>
  <c r="G2057" i="25" s="1"/>
  <c r="F2056" i="25"/>
  <c r="G2056" i="25" s="1"/>
  <c r="F2055" i="25"/>
  <c r="G2055" i="25" s="1"/>
  <c r="F2054" i="25"/>
  <c r="G2054" i="25" s="1"/>
  <c r="F2053" i="25"/>
  <c r="G2053" i="25" s="1"/>
  <c r="F2052" i="25"/>
  <c r="G2052" i="25" s="1"/>
  <c r="F2051" i="25"/>
  <c r="G2051" i="25" s="1"/>
  <c r="F2050" i="25"/>
  <c r="G2050" i="25" s="1"/>
  <c r="F2049" i="25"/>
  <c r="G2049" i="25" s="1"/>
  <c r="F2048" i="25"/>
  <c r="G2048" i="25" s="1"/>
  <c r="F2047" i="25"/>
  <c r="G2047" i="25" s="1"/>
  <c r="F2046" i="25"/>
  <c r="G2046" i="25" s="1"/>
  <c r="F2045" i="25"/>
  <c r="G2045" i="25" s="1"/>
  <c r="F2044" i="25"/>
  <c r="G2044" i="25" s="1"/>
  <c r="F2043" i="25"/>
  <c r="G2043" i="25" s="1"/>
  <c r="F2042" i="25"/>
  <c r="G2042" i="25" s="1"/>
  <c r="F2041" i="25"/>
  <c r="G2041" i="25" s="1"/>
  <c r="F2040" i="25"/>
  <c r="G2040" i="25" s="1"/>
  <c r="F2039" i="25"/>
  <c r="G2039" i="25" s="1"/>
  <c r="F2038" i="25"/>
  <c r="G2038" i="25" s="1"/>
  <c r="F2037" i="25"/>
  <c r="G2037" i="25" s="1"/>
  <c r="F2036" i="25"/>
  <c r="G2036" i="25" s="1"/>
  <c r="F2035" i="25"/>
  <c r="G2035" i="25" s="1"/>
  <c r="F2034" i="25"/>
  <c r="G2034" i="25" s="1"/>
  <c r="F2033" i="25"/>
  <c r="G2033" i="25" s="1"/>
  <c r="F2032" i="25"/>
  <c r="G2032" i="25" s="1"/>
  <c r="F2031" i="25"/>
  <c r="G2031" i="25" s="1"/>
  <c r="F2030" i="25"/>
  <c r="G2030" i="25" s="1"/>
  <c r="F2029" i="25"/>
  <c r="G2029" i="25" s="1"/>
  <c r="F2028" i="25"/>
  <c r="G2028" i="25" s="1"/>
  <c r="F2027" i="25"/>
  <c r="G2027" i="25" s="1"/>
  <c r="F2026" i="25"/>
  <c r="G2026" i="25" s="1"/>
  <c r="F2025" i="25"/>
  <c r="G2025" i="25" s="1"/>
  <c r="F2024" i="25"/>
  <c r="G2024" i="25" s="1"/>
  <c r="F2023" i="25"/>
  <c r="G2023" i="25" s="1"/>
  <c r="F2022" i="25"/>
  <c r="G2022" i="25" s="1"/>
  <c r="F2021" i="25"/>
  <c r="G2021" i="25" s="1"/>
  <c r="F2020" i="25"/>
  <c r="G2020" i="25" s="1"/>
  <c r="F2019" i="25"/>
  <c r="G2019" i="25" s="1"/>
  <c r="F2018" i="25"/>
  <c r="G2018" i="25" s="1"/>
  <c r="F2017" i="25"/>
  <c r="G2017" i="25" s="1"/>
  <c r="F2016" i="25"/>
  <c r="G2016" i="25" s="1"/>
  <c r="F2015" i="25"/>
  <c r="G2015" i="25" s="1"/>
  <c r="F2014" i="25"/>
  <c r="G2014" i="25" s="1"/>
  <c r="F2013" i="25"/>
  <c r="G2013" i="25" s="1"/>
  <c r="F2012" i="25"/>
  <c r="G2012" i="25" s="1"/>
  <c r="F2011" i="25"/>
  <c r="G2011" i="25" s="1"/>
  <c r="F2010" i="25"/>
  <c r="G2010" i="25" s="1"/>
  <c r="F2009" i="25"/>
  <c r="G2009" i="25" s="1"/>
  <c r="F2008" i="25"/>
  <c r="G2008" i="25" s="1"/>
  <c r="F2007" i="25"/>
  <c r="G2007" i="25" s="1"/>
  <c r="F2006" i="25"/>
  <c r="G2006" i="25" s="1"/>
  <c r="F2005" i="25"/>
  <c r="G2005" i="25" s="1"/>
  <c r="F2004" i="25"/>
  <c r="G2004" i="25" s="1"/>
  <c r="F2003" i="25"/>
  <c r="G2003" i="25" s="1"/>
  <c r="F2002" i="25"/>
  <c r="G2002" i="25" s="1"/>
  <c r="F2001" i="25"/>
  <c r="G2001" i="25" s="1"/>
  <c r="F2000" i="25"/>
  <c r="G2000" i="25" s="1"/>
  <c r="F1999" i="25"/>
  <c r="G1999" i="25" s="1"/>
  <c r="F1998" i="25"/>
  <c r="G1998" i="25" s="1"/>
  <c r="F1997" i="25"/>
  <c r="G1997" i="25" s="1"/>
  <c r="F1996" i="25"/>
  <c r="G1996" i="25" s="1"/>
  <c r="F1995" i="25"/>
  <c r="G1995" i="25" s="1"/>
  <c r="F1994" i="25"/>
  <c r="G1994" i="25" s="1"/>
  <c r="F1993" i="25"/>
  <c r="G1993" i="25" s="1"/>
  <c r="F1992" i="25"/>
  <c r="G1992" i="25" s="1"/>
  <c r="F1991" i="25"/>
  <c r="G1991" i="25" s="1"/>
  <c r="F1990" i="25"/>
  <c r="G1990" i="25" s="1"/>
  <c r="F1989" i="25"/>
  <c r="G1989" i="25" s="1"/>
  <c r="F1988" i="25"/>
  <c r="G1988" i="25" s="1"/>
  <c r="F1987" i="25"/>
  <c r="G1987" i="25" s="1"/>
  <c r="F1986" i="25"/>
  <c r="G1986" i="25" s="1"/>
  <c r="F1985" i="25"/>
  <c r="G1985" i="25" s="1"/>
  <c r="F1984" i="25"/>
  <c r="G1984" i="25" s="1"/>
  <c r="F1983" i="25"/>
  <c r="G1983" i="25" s="1"/>
  <c r="F1982" i="25"/>
  <c r="G1982" i="25" s="1"/>
  <c r="F1981" i="25"/>
  <c r="G1981" i="25" s="1"/>
  <c r="F1980" i="25"/>
  <c r="G1980" i="25" s="1"/>
  <c r="F1979" i="25"/>
  <c r="G1979" i="25" s="1"/>
  <c r="F1978" i="25"/>
  <c r="G1978" i="25" s="1"/>
  <c r="F1977" i="25"/>
  <c r="G1977" i="25" s="1"/>
  <c r="F1976" i="25"/>
  <c r="G1976" i="25" s="1"/>
  <c r="F1975" i="25"/>
  <c r="G1975" i="25" s="1"/>
  <c r="F1974" i="25"/>
  <c r="G1974" i="25" s="1"/>
  <c r="F1973" i="25"/>
  <c r="G1973" i="25" s="1"/>
  <c r="F1972" i="25"/>
  <c r="G1972" i="25" s="1"/>
  <c r="F1971" i="25"/>
  <c r="G1971" i="25" s="1"/>
  <c r="F1970" i="25"/>
  <c r="G1970" i="25" s="1"/>
  <c r="F1969" i="25"/>
  <c r="G1969" i="25" s="1"/>
  <c r="F1968" i="25"/>
  <c r="G1968" i="25" s="1"/>
  <c r="F1967" i="25"/>
  <c r="G1967" i="25" s="1"/>
  <c r="F1966" i="25"/>
  <c r="G1966" i="25" s="1"/>
  <c r="F1965" i="25"/>
  <c r="G1965" i="25" s="1"/>
  <c r="F1964" i="25"/>
  <c r="G1964" i="25" s="1"/>
  <c r="F1963" i="25"/>
  <c r="G1963" i="25" s="1"/>
  <c r="F1962" i="25"/>
  <c r="G1962" i="25" s="1"/>
  <c r="F1961" i="25"/>
  <c r="G1961" i="25" s="1"/>
  <c r="F1960" i="25"/>
  <c r="G1960" i="25" s="1"/>
  <c r="F1959" i="25"/>
  <c r="G1959" i="25" s="1"/>
  <c r="F1958" i="25"/>
  <c r="G1958" i="25" s="1"/>
  <c r="F1957" i="25"/>
  <c r="G1957" i="25" s="1"/>
  <c r="F1956" i="25"/>
  <c r="G1956" i="25" s="1"/>
  <c r="F1955" i="25"/>
  <c r="G1955" i="25" s="1"/>
  <c r="F1954" i="25"/>
  <c r="G1954" i="25" s="1"/>
  <c r="F1953" i="25"/>
  <c r="G1953" i="25" s="1"/>
  <c r="F1952" i="25"/>
  <c r="G1952" i="25" s="1"/>
  <c r="F1951" i="25"/>
  <c r="G1951" i="25" s="1"/>
  <c r="F1950" i="25"/>
  <c r="G1950" i="25" s="1"/>
  <c r="F1949" i="25"/>
  <c r="G1949" i="25" s="1"/>
  <c r="F1948" i="25"/>
  <c r="G1948" i="25" s="1"/>
  <c r="F1947" i="25"/>
  <c r="G1947" i="25" s="1"/>
  <c r="F1946" i="25"/>
  <c r="G1946" i="25" s="1"/>
  <c r="F1945" i="25"/>
  <c r="G1945" i="25" s="1"/>
  <c r="F1944" i="25"/>
  <c r="G1944" i="25" s="1"/>
  <c r="F1943" i="25"/>
  <c r="G1943" i="25" s="1"/>
  <c r="F1942" i="25"/>
  <c r="G1942" i="25" s="1"/>
  <c r="F1941" i="25"/>
  <c r="G1941" i="25" s="1"/>
  <c r="F1940" i="25"/>
  <c r="G1940" i="25" s="1"/>
  <c r="F1939" i="25"/>
  <c r="G1939" i="25" s="1"/>
  <c r="F1938" i="25"/>
  <c r="G1938" i="25" s="1"/>
  <c r="F1937" i="25"/>
  <c r="G1937" i="25" s="1"/>
  <c r="F1936" i="25"/>
  <c r="G1936" i="25" s="1"/>
  <c r="F1935" i="25"/>
  <c r="G1935" i="25" s="1"/>
  <c r="F1934" i="25"/>
  <c r="G1934" i="25" s="1"/>
  <c r="F1933" i="25"/>
  <c r="G1933" i="25" s="1"/>
  <c r="F1932" i="25"/>
  <c r="G1932" i="25" s="1"/>
  <c r="F1931" i="25"/>
  <c r="G1931" i="25" s="1"/>
  <c r="F1930" i="25"/>
  <c r="G1930" i="25" s="1"/>
  <c r="F1929" i="25"/>
  <c r="G1929" i="25" s="1"/>
  <c r="F1928" i="25"/>
  <c r="G1928" i="25" s="1"/>
  <c r="F1927" i="25"/>
  <c r="G1927" i="25" s="1"/>
  <c r="F1926" i="25"/>
  <c r="G1926" i="25" s="1"/>
  <c r="F1925" i="25"/>
  <c r="G1925" i="25" s="1"/>
  <c r="F1924" i="25"/>
  <c r="G1924" i="25" s="1"/>
  <c r="F1923" i="25"/>
  <c r="G1923" i="25" s="1"/>
  <c r="F1922" i="25"/>
  <c r="G1922" i="25" s="1"/>
  <c r="F1921" i="25"/>
  <c r="G1921" i="25" s="1"/>
  <c r="F1920" i="25"/>
  <c r="G1920" i="25" s="1"/>
  <c r="F1919" i="25"/>
  <c r="G1919" i="25" s="1"/>
  <c r="F1918" i="25"/>
  <c r="G1918" i="25" s="1"/>
  <c r="F1917" i="25"/>
  <c r="G1917" i="25" s="1"/>
  <c r="F1916" i="25"/>
  <c r="G1916" i="25" s="1"/>
  <c r="F1915" i="25"/>
  <c r="G1915" i="25" s="1"/>
  <c r="F1914" i="25"/>
  <c r="G1914" i="25" s="1"/>
  <c r="F1913" i="25"/>
  <c r="G1913" i="25" s="1"/>
  <c r="F1912" i="25"/>
  <c r="G1912" i="25" s="1"/>
  <c r="F1911" i="25"/>
  <c r="G1911" i="25" s="1"/>
  <c r="F1910" i="25"/>
  <c r="G1910" i="25" s="1"/>
  <c r="F1909" i="25"/>
  <c r="G1909" i="25" s="1"/>
  <c r="F1908" i="25"/>
  <c r="G1908" i="25" s="1"/>
  <c r="F1907" i="25"/>
  <c r="G1907" i="25" s="1"/>
  <c r="F1906" i="25"/>
  <c r="G1906" i="25" s="1"/>
  <c r="F1905" i="25"/>
  <c r="G1905" i="25" s="1"/>
  <c r="F1904" i="25"/>
  <c r="G1904" i="25" s="1"/>
  <c r="F1903" i="25"/>
  <c r="G1903" i="25" s="1"/>
  <c r="F1902" i="25"/>
  <c r="G1902" i="25" s="1"/>
  <c r="F1901" i="25"/>
  <c r="G1901" i="25" s="1"/>
  <c r="F1900" i="25"/>
  <c r="G1900" i="25" s="1"/>
  <c r="F1899" i="25"/>
  <c r="G1899" i="25" s="1"/>
  <c r="F1898" i="25"/>
  <c r="G1898" i="25" s="1"/>
  <c r="F1897" i="25"/>
  <c r="G1897" i="25" s="1"/>
  <c r="F1896" i="25"/>
  <c r="G1896" i="25" s="1"/>
  <c r="F1895" i="25"/>
  <c r="G1895" i="25" s="1"/>
  <c r="F1894" i="25"/>
  <c r="G1894" i="25" s="1"/>
  <c r="F1893" i="25"/>
  <c r="G1893" i="25" s="1"/>
  <c r="F1892" i="25"/>
  <c r="G1892" i="25" s="1"/>
  <c r="F1891" i="25"/>
  <c r="G1891" i="25" s="1"/>
  <c r="F1890" i="25"/>
  <c r="G1890" i="25" s="1"/>
  <c r="F1889" i="25"/>
  <c r="G1889" i="25" s="1"/>
  <c r="F1888" i="25"/>
  <c r="G1888" i="25" s="1"/>
  <c r="F1887" i="25"/>
  <c r="G1887" i="25" s="1"/>
  <c r="F1886" i="25"/>
  <c r="G1886" i="25" s="1"/>
  <c r="F1885" i="25"/>
  <c r="G1885" i="25" s="1"/>
  <c r="F1884" i="25"/>
  <c r="G1884" i="25" s="1"/>
  <c r="F1883" i="25"/>
  <c r="G1883" i="25" s="1"/>
  <c r="F1882" i="25"/>
  <c r="G1882" i="25" s="1"/>
  <c r="F1881" i="25"/>
  <c r="G1881" i="25" s="1"/>
  <c r="F1880" i="25"/>
  <c r="G1880" i="25" s="1"/>
  <c r="F1879" i="25"/>
  <c r="G1879" i="25" s="1"/>
  <c r="F1878" i="25"/>
  <c r="G1878" i="25" s="1"/>
  <c r="F1877" i="25"/>
  <c r="G1877" i="25" s="1"/>
  <c r="F1876" i="25"/>
  <c r="G1876" i="25" s="1"/>
  <c r="F1875" i="25"/>
  <c r="G1875" i="25" s="1"/>
  <c r="F1874" i="25"/>
  <c r="G1874" i="25" s="1"/>
  <c r="F1873" i="25"/>
  <c r="G1873" i="25" s="1"/>
  <c r="F1872" i="25"/>
  <c r="G1872" i="25" s="1"/>
  <c r="F1871" i="25"/>
  <c r="G1871" i="25" s="1"/>
  <c r="F1870" i="25"/>
  <c r="G1870" i="25" s="1"/>
  <c r="F1869" i="25"/>
  <c r="G1869" i="25" s="1"/>
  <c r="F1868" i="25"/>
  <c r="G1868" i="25" s="1"/>
  <c r="F1867" i="25"/>
  <c r="G1867" i="25" s="1"/>
  <c r="F1866" i="25"/>
  <c r="G1866" i="25" s="1"/>
  <c r="F1865" i="25"/>
  <c r="G1865" i="25" s="1"/>
  <c r="F1864" i="25"/>
  <c r="G1864" i="25" s="1"/>
  <c r="F1863" i="25"/>
  <c r="G1863" i="25" s="1"/>
  <c r="F1862" i="25"/>
  <c r="G1862" i="25" s="1"/>
  <c r="F1861" i="25"/>
  <c r="G1861" i="25" s="1"/>
  <c r="F1860" i="25"/>
  <c r="G1860" i="25" s="1"/>
  <c r="F1859" i="25"/>
  <c r="G1859" i="25" s="1"/>
  <c r="F1858" i="25"/>
  <c r="G1858" i="25" s="1"/>
  <c r="F1857" i="25"/>
  <c r="G1857" i="25" s="1"/>
  <c r="F1856" i="25"/>
  <c r="G1856" i="25" s="1"/>
  <c r="F1855" i="25"/>
  <c r="G1855" i="25" s="1"/>
  <c r="F1854" i="25"/>
  <c r="G1854" i="25" s="1"/>
  <c r="F1853" i="25"/>
  <c r="G1853" i="25" s="1"/>
  <c r="F1852" i="25"/>
  <c r="G1852" i="25" s="1"/>
  <c r="F1851" i="25"/>
  <c r="G1851" i="25" s="1"/>
  <c r="F1850" i="25"/>
  <c r="G1850" i="25" s="1"/>
  <c r="F1849" i="25"/>
  <c r="G1849" i="25" s="1"/>
  <c r="F1848" i="25"/>
  <c r="G1848" i="25" s="1"/>
  <c r="F1847" i="25"/>
  <c r="G1847" i="25" s="1"/>
  <c r="F1846" i="25"/>
  <c r="G1846" i="25" s="1"/>
  <c r="F1845" i="25"/>
  <c r="G1845" i="25" s="1"/>
  <c r="F1844" i="25"/>
  <c r="G1844" i="25" s="1"/>
  <c r="F1843" i="25"/>
  <c r="G1843" i="25" s="1"/>
  <c r="F1842" i="25"/>
  <c r="G1842" i="25" s="1"/>
  <c r="F1841" i="25"/>
  <c r="G1841" i="25" s="1"/>
  <c r="F1840" i="25"/>
  <c r="G1840" i="25" s="1"/>
  <c r="F1839" i="25"/>
  <c r="G1839" i="25" s="1"/>
  <c r="F1838" i="25"/>
  <c r="G1838" i="25" s="1"/>
  <c r="F1837" i="25"/>
  <c r="G1837" i="25" s="1"/>
  <c r="F1836" i="25"/>
  <c r="G1836" i="25" s="1"/>
  <c r="F1835" i="25"/>
  <c r="G1835" i="25" s="1"/>
  <c r="F1834" i="25"/>
  <c r="G1834" i="25" s="1"/>
  <c r="F1833" i="25"/>
  <c r="G1833" i="25" s="1"/>
  <c r="F1832" i="25"/>
  <c r="G1832" i="25" s="1"/>
  <c r="F1831" i="25"/>
  <c r="G1831" i="25" s="1"/>
  <c r="F1830" i="25"/>
  <c r="G1830" i="25" s="1"/>
  <c r="F1829" i="25"/>
  <c r="G1829" i="25" s="1"/>
  <c r="F1828" i="25"/>
  <c r="G1828" i="25" s="1"/>
  <c r="F1827" i="25"/>
  <c r="G1827" i="25" s="1"/>
  <c r="F1826" i="25"/>
  <c r="G1826" i="25" s="1"/>
  <c r="F1825" i="25"/>
  <c r="G1825" i="25" s="1"/>
  <c r="F1824" i="25"/>
  <c r="G1824" i="25" s="1"/>
  <c r="F1823" i="25"/>
  <c r="G1823" i="25" s="1"/>
  <c r="F1822" i="25"/>
  <c r="G1822" i="25" s="1"/>
  <c r="F1821" i="25"/>
  <c r="G1821" i="25" s="1"/>
  <c r="F1820" i="25"/>
  <c r="G1820" i="25" s="1"/>
  <c r="F1819" i="25"/>
  <c r="G1819" i="25" s="1"/>
  <c r="F1818" i="25"/>
  <c r="G1818" i="25" s="1"/>
  <c r="F1817" i="25"/>
  <c r="G1817" i="25" s="1"/>
  <c r="F1816" i="25"/>
  <c r="G1816" i="25" s="1"/>
  <c r="F1815" i="25"/>
  <c r="G1815" i="25" s="1"/>
  <c r="F1814" i="25"/>
  <c r="G1814" i="25" s="1"/>
  <c r="F1813" i="25"/>
  <c r="G1813" i="25" s="1"/>
  <c r="F1812" i="25"/>
  <c r="G1812" i="25" s="1"/>
  <c r="F1811" i="25"/>
  <c r="G1811" i="25" s="1"/>
  <c r="F1810" i="25"/>
  <c r="G1810" i="25" s="1"/>
  <c r="F1809" i="25"/>
  <c r="G1809" i="25" s="1"/>
  <c r="F1808" i="25"/>
  <c r="G1808" i="25" s="1"/>
  <c r="F1807" i="25"/>
  <c r="G1807" i="25" s="1"/>
  <c r="F1806" i="25"/>
  <c r="G1806" i="25" s="1"/>
  <c r="F1805" i="25"/>
  <c r="G1805" i="25" s="1"/>
  <c r="F1804" i="25"/>
  <c r="G1804" i="25" s="1"/>
  <c r="F1803" i="25"/>
  <c r="G1803" i="25" s="1"/>
  <c r="F1802" i="25"/>
  <c r="G1802" i="25" s="1"/>
  <c r="F1801" i="25"/>
  <c r="G1801" i="25" s="1"/>
  <c r="F1800" i="25"/>
  <c r="G1800" i="25" s="1"/>
  <c r="F1799" i="25"/>
  <c r="G1799" i="25" s="1"/>
  <c r="F1798" i="25"/>
  <c r="G1798" i="25" s="1"/>
  <c r="F1797" i="25"/>
  <c r="G1797" i="25" s="1"/>
  <c r="F1796" i="25"/>
  <c r="G1796" i="25" s="1"/>
  <c r="F1795" i="25"/>
  <c r="G1795" i="25" s="1"/>
  <c r="F1794" i="25"/>
  <c r="G1794" i="25" s="1"/>
  <c r="F1793" i="25"/>
  <c r="G1793" i="25" s="1"/>
  <c r="F1792" i="25"/>
  <c r="G1792" i="25" s="1"/>
  <c r="F1791" i="25"/>
  <c r="G1791" i="25" s="1"/>
  <c r="F1790" i="25"/>
  <c r="G1790" i="25" s="1"/>
  <c r="F1789" i="25"/>
  <c r="G1789" i="25" s="1"/>
  <c r="F1788" i="25"/>
  <c r="G1788" i="25" s="1"/>
  <c r="F1787" i="25"/>
  <c r="G1787" i="25" s="1"/>
  <c r="F1786" i="25"/>
  <c r="G1786" i="25" s="1"/>
  <c r="F1785" i="25"/>
  <c r="G1785" i="25" s="1"/>
  <c r="F1784" i="25"/>
  <c r="G1784" i="25" s="1"/>
  <c r="F1783" i="25"/>
  <c r="G1783" i="25" s="1"/>
  <c r="F1782" i="25"/>
  <c r="G1782" i="25" s="1"/>
  <c r="F1781" i="25"/>
  <c r="G1781" i="25" s="1"/>
  <c r="F1780" i="25"/>
  <c r="G1780" i="25" s="1"/>
  <c r="F1779" i="25"/>
  <c r="G1779" i="25" s="1"/>
  <c r="F1778" i="25"/>
  <c r="G1778" i="25" s="1"/>
  <c r="F1777" i="25"/>
  <c r="G1777" i="25" s="1"/>
  <c r="F1776" i="25"/>
  <c r="G1776" i="25" s="1"/>
  <c r="F1775" i="25"/>
  <c r="G1775" i="25" s="1"/>
  <c r="F1774" i="25"/>
  <c r="G1774" i="25" s="1"/>
  <c r="F1773" i="25"/>
  <c r="G1773" i="25" s="1"/>
  <c r="F1772" i="25"/>
  <c r="G1772" i="25" s="1"/>
  <c r="F1771" i="25"/>
  <c r="G1771" i="25" s="1"/>
  <c r="F1770" i="25"/>
  <c r="G1770" i="25" s="1"/>
  <c r="F1769" i="25"/>
  <c r="G1769" i="25" s="1"/>
  <c r="F1768" i="25"/>
  <c r="G1768" i="25" s="1"/>
  <c r="F1767" i="25"/>
  <c r="G1767" i="25" s="1"/>
  <c r="F1766" i="25"/>
  <c r="G1766" i="25" s="1"/>
  <c r="F1765" i="25"/>
  <c r="G1765" i="25" s="1"/>
  <c r="F1764" i="25"/>
  <c r="G1764" i="25" s="1"/>
  <c r="F1763" i="25"/>
  <c r="G1763" i="25" s="1"/>
  <c r="F1762" i="25"/>
  <c r="G1762" i="25" s="1"/>
  <c r="F1761" i="25"/>
  <c r="G1761" i="25" s="1"/>
  <c r="F1760" i="25"/>
  <c r="G1760" i="25" s="1"/>
  <c r="F1759" i="25"/>
  <c r="G1759" i="25" s="1"/>
  <c r="F1758" i="25"/>
  <c r="G1758" i="25" s="1"/>
  <c r="F1757" i="25"/>
  <c r="G1757" i="25" s="1"/>
  <c r="F1756" i="25"/>
  <c r="G1756" i="25" s="1"/>
  <c r="F1755" i="25"/>
  <c r="G1755" i="25" s="1"/>
  <c r="F1754" i="25"/>
  <c r="G1754" i="25" s="1"/>
  <c r="F1753" i="25"/>
  <c r="G1753" i="25" s="1"/>
  <c r="F1752" i="25"/>
  <c r="G1752" i="25" s="1"/>
  <c r="F1751" i="25"/>
  <c r="G1751" i="25" s="1"/>
  <c r="F1750" i="25"/>
  <c r="G1750" i="25" s="1"/>
  <c r="F1749" i="25"/>
  <c r="G1749" i="25" s="1"/>
  <c r="F1748" i="25"/>
  <c r="G1748" i="25" s="1"/>
  <c r="F1747" i="25"/>
  <c r="G1747" i="25" s="1"/>
  <c r="F1746" i="25"/>
  <c r="G1746" i="25" s="1"/>
  <c r="F1745" i="25"/>
  <c r="G1745" i="25" s="1"/>
  <c r="F1744" i="25"/>
  <c r="G1744" i="25" s="1"/>
  <c r="F1743" i="25"/>
  <c r="G1743" i="25" s="1"/>
  <c r="F1742" i="25"/>
  <c r="G1742" i="25" s="1"/>
  <c r="F1741" i="25"/>
  <c r="G1741" i="25" s="1"/>
  <c r="F1740" i="25"/>
  <c r="G1740" i="25" s="1"/>
  <c r="F1739" i="25"/>
  <c r="G1739" i="25" s="1"/>
  <c r="F1738" i="25"/>
  <c r="G1738" i="25" s="1"/>
  <c r="F1737" i="25"/>
  <c r="G1737" i="25" s="1"/>
  <c r="F1736" i="25"/>
  <c r="G1736" i="25" s="1"/>
  <c r="F1735" i="25"/>
  <c r="G1735" i="25" s="1"/>
  <c r="F1734" i="25"/>
  <c r="G1734" i="25" s="1"/>
  <c r="F1733" i="25"/>
  <c r="G1733" i="25" s="1"/>
  <c r="F1732" i="25"/>
  <c r="G1732" i="25" s="1"/>
  <c r="F1731" i="25"/>
  <c r="G1731" i="25" s="1"/>
  <c r="F1730" i="25"/>
  <c r="G1730" i="25" s="1"/>
  <c r="F1729" i="25"/>
  <c r="G1729" i="25" s="1"/>
  <c r="F1728" i="25"/>
  <c r="G1728" i="25" s="1"/>
  <c r="F1727" i="25"/>
  <c r="G1727" i="25" s="1"/>
  <c r="F1726" i="25"/>
  <c r="G1726" i="25" s="1"/>
  <c r="F1725" i="25"/>
  <c r="G1725" i="25" s="1"/>
  <c r="F1724" i="25"/>
  <c r="G1724" i="25" s="1"/>
  <c r="F1723" i="25"/>
  <c r="G1723" i="25" s="1"/>
  <c r="F1722" i="25"/>
  <c r="G1722" i="25" s="1"/>
  <c r="F1721" i="25"/>
  <c r="G1721" i="25" s="1"/>
  <c r="F1720" i="25"/>
  <c r="G1720" i="25" s="1"/>
  <c r="F1719" i="25"/>
  <c r="G1719" i="25" s="1"/>
  <c r="F1718" i="25"/>
  <c r="G1718" i="25" s="1"/>
  <c r="F1717" i="25"/>
  <c r="G1717" i="25" s="1"/>
  <c r="F1716" i="25"/>
  <c r="G1716" i="25" s="1"/>
  <c r="F1715" i="25"/>
  <c r="G1715" i="25" s="1"/>
  <c r="F1714" i="25"/>
  <c r="G1714" i="25" s="1"/>
  <c r="F1713" i="25"/>
  <c r="G1713" i="25" s="1"/>
  <c r="F1712" i="25"/>
  <c r="G1712" i="25" s="1"/>
  <c r="F1711" i="25"/>
  <c r="G1711" i="25" s="1"/>
  <c r="F1710" i="25"/>
  <c r="G1710" i="25" s="1"/>
  <c r="F1709" i="25"/>
  <c r="G1709" i="25" s="1"/>
  <c r="F1708" i="25"/>
  <c r="G1708" i="25" s="1"/>
  <c r="F1707" i="25"/>
  <c r="G1707" i="25" s="1"/>
  <c r="F1706" i="25"/>
  <c r="G1706" i="25" s="1"/>
  <c r="F1705" i="25"/>
  <c r="G1705" i="25" s="1"/>
  <c r="F1704" i="25"/>
  <c r="G1704" i="25" s="1"/>
  <c r="F1703" i="25"/>
  <c r="G1703" i="25" s="1"/>
  <c r="F1702" i="25"/>
  <c r="G1702" i="25" s="1"/>
  <c r="F1701" i="25"/>
  <c r="G1701" i="25" s="1"/>
  <c r="F1700" i="25"/>
  <c r="G1700" i="25" s="1"/>
  <c r="F1699" i="25"/>
  <c r="G1699" i="25" s="1"/>
  <c r="F1698" i="25"/>
  <c r="G1698" i="25" s="1"/>
  <c r="F1697" i="25"/>
  <c r="G1697" i="25" s="1"/>
  <c r="F1696" i="25"/>
  <c r="G1696" i="25" s="1"/>
  <c r="F1695" i="25"/>
  <c r="G1695" i="25" s="1"/>
  <c r="F1694" i="25"/>
  <c r="G1694" i="25" s="1"/>
  <c r="F1693" i="25"/>
  <c r="G1693" i="25" s="1"/>
  <c r="F1692" i="25"/>
  <c r="G1692" i="25" s="1"/>
  <c r="F1691" i="25"/>
  <c r="G1691" i="25" s="1"/>
  <c r="F1690" i="25"/>
  <c r="G1690" i="25" s="1"/>
  <c r="F1689" i="25"/>
  <c r="G1689" i="25" s="1"/>
  <c r="F1688" i="25"/>
  <c r="G1688" i="25" s="1"/>
  <c r="F1687" i="25"/>
  <c r="G1687" i="25" s="1"/>
  <c r="F1686" i="25"/>
  <c r="G1686" i="25" s="1"/>
  <c r="F1685" i="25"/>
  <c r="G1685" i="25" s="1"/>
  <c r="F1684" i="25"/>
  <c r="G1684" i="25" s="1"/>
  <c r="F1683" i="25"/>
  <c r="G1683" i="25" s="1"/>
  <c r="F1682" i="25"/>
  <c r="G1682" i="25" s="1"/>
  <c r="F1681" i="25"/>
  <c r="G1681" i="25" s="1"/>
  <c r="F1680" i="25"/>
  <c r="G1680" i="25" s="1"/>
  <c r="F1679" i="25"/>
  <c r="G1679" i="25" s="1"/>
  <c r="F1678" i="25"/>
  <c r="G1678" i="25" s="1"/>
  <c r="F1677" i="25"/>
  <c r="G1677" i="25" s="1"/>
  <c r="F1676" i="25"/>
  <c r="G1676" i="25" s="1"/>
  <c r="F1675" i="25"/>
  <c r="G1675" i="25" s="1"/>
  <c r="F1674" i="25"/>
  <c r="G1674" i="25" s="1"/>
  <c r="F1673" i="25"/>
  <c r="G1673" i="25" s="1"/>
  <c r="F1672" i="25"/>
  <c r="G1672" i="25" s="1"/>
  <c r="F1671" i="25"/>
  <c r="G1671" i="25" s="1"/>
  <c r="F1670" i="25"/>
  <c r="G1670" i="25" s="1"/>
  <c r="F1669" i="25"/>
  <c r="G1669" i="25" s="1"/>
  <c r="F1668" i="25"/>
  <c r="G1668" i="25" s="1"/>
  <c r="F1667" i="25"/>
  <c r="G1667" i="25" s="1"/>
  <c r="F1666" i="25"/>
  <c r="G1666" i="25" s="1"/>
  <c r="F1665" i="25"/>
  <c r="G1665" i="25" s="1"/>
  <c r="F1664" i="25"/>
  <c r="G1664" i="25" s="1"/>
  <c r="F1663" i="25"/>
  <c r="G1663" i="25" s="1"/>
  <c r="F1662" i="25"/>
  <c r="G1662" i="25" s="1"/>
  <c r="F1661" i="25"/>
  <c r="G1661" i="25" s="1"/>
  <c r="F1660" i="25"/>
  <c r="G1660" i="25" s="1"/>
  <c r="F1659" i="25"/>
  <c r="G1659" i="25" s="1"/>
  <c r="F1658" i="25"/>
  <c r="G1658" i="25" s="1"/>
  <c r="F1657" i="25"/>
  <c r="G1657" i="25" s="1"/>
  <c r="F1656" i="25"/>
  <c r="G1656" i="25" s="1"/>
  <c r="F1655" i="25"/>
  <c r="G1655" i="25" s="1"/>
  <c r="F1654" i="25"/>
  <c r="G1654" i="25" s="1"/>
  <c r="F1653" i="25"/>
  <c r="G1653" i="25" s="1"/>
  <c r="F1652" i="25"/>
  <c r="G1652" i="25" s="1"/>
  <c r="F1651" i="25"/>
  <c r="G1651" i="25" s="1"/>
  <c r="F1650" i="25"/>
  <c r="G1650" i="25" s="1"/>
  <c r="F1649" i="25"/>
  <c r="G1649" i="25" s="1"/>
  <c r="F1648" i="25"/>
  <c r="G1648" i="25" s="1"/>
  <c r="F1647" i="25"/>
  <c r="G1647" i="25" s="1"/>
  <c r="F1646" i="25"/>
  <c r="G1646" i="25" s="1"/>
  <c r="F1645" i="25"/>
  <c r="G1645" i="25" s="1"/>
  <c r="F1644" i="25"/>
  <c r="G1644" i="25" s="1"/>
  <c r="F1643" i="25"/>
  <c r="G1643" i="25" s="1"/>
  <c r="F1642" i="25"/>
  <c r="G1642" i="25" s="1"/>
  <c r="F1641" i="25"/>
  <c r="G1641" i="25" s="1"/>
  <c r="F1640" i="25"/>
  <c r="G1640" i="25" s="1"/>
  <c r="F1639" i="25"/>
  <c r="G1639" i="25" s="1"/>
  <c r="F1638" i="25"/>
  <c r="G1638" i="25" s="1"/>
  <c r="F1637" i="25"/>
  <c r="G1637" i="25" s="1"/>
  <c r="F1636" i="25"/>
  <c r="G1636" i="25" s="1"/>
  <c r="F1635" i="25"/>
  <c r="G1635" i="25" s="1"/>
  <c r="F1634" i="25"/>
  <c r="G1634" i="25" s="1"/>
  <c r="F1633" i="25"/>
  <c r="G1633" i="25" s="1"/>
  <c r="F1632" i="25"/>
  <c r="G1632" i="25" s="1"/>
  <c r="F1631" i="25"/>
  <c r="G1631" i="25" s="1"/>
  <c r="F1630" i="25"/>
  <c r="G1630" i="25" s="1"/>
  <c r="F1629" i="25"/>
  <c r="G1629" i="25" s="1"/>
  <c r="F1628" i="25"/>
  <c r="G1628" i="25" s="1"/>
  <c r="F1627" i="25"/>
  <c r="G1627" i="25" s="1"/>
  <c r="F1626" i="25"/>
  <c r="G1626" i="25" s="1"/>
  <c r="F1625" i="25"/>
  <c r="G1625" i="25" s="1"/>
  <c r="F1624" i="25"/>
  <c r="G1624" i="25" s="1"/>
  <c r="F1623" i="25"/>
  <c r="G1623" i="25" s="1"/>
  <c r="F1622" i="25"/>
  <c r="G1622" i="25" s="1"/>
  <c r="F1621" i="25"/>
  <c r="G1621" i="25" s="1"/>
  <c r="F1620" i="25"/>
  <c r="G1620" i="25" s="1"/>
  <c r="F1619" i="25"/>
  <c r="G1619" i="25" s="1"/>
  <c r="F1618" i="25"/>
  <c r="G1618" i="25" s="1"/>
  <c r="F1617" i="25"/>
  <c r="G1617" i="25" s="1"/>
  <c r="F1616" i="25"/>
  <c r="G1616" i="25" s="1"/>
  <c r="F1615" i="25"/>
  <c r="G1615" i="25" s="1"/>
  <c r="F1614" i="25"/>
  <c r="G1614" i="25" s="1"/>
  <c r="F1613" i="25"/>
  <c r="G1613" i="25" s="1"/>
  <c r="F1612" i="25"/>
  <c r="G1612" i="25" s="1"/>
  <c r="F1611" i="25"/>
  <c r="G1611" i="25" s="1"/>
  <c r="F1610" i="25"/>
  <c r="G1610" i="25" s="1"/>
  <c r="F1609" i="25"/>
  <c r="G1609" i="25" s="1"/>
  <c r="F1608" i="25"/>
  <c r="G1608" i="25" s="1"/>
  <c r="F1607" i="25"/>
  <c r="G1607" i="25" s="1"/>
  <c r="F1606" i="25"/>
  <c r="G1606" i="25" s="1"/>
  <c r="F1605" i="25"/>
  <c r="G1605" i="25" s="1"/>
  <c r="F1604" i="25"/>
  <c r="G1604" i="25" s="1"/>
  <c r="F1603" i="25"/>
  <c r="G1603" i="25" s="1"/>
  <c r="F1602" i="25"/>
  <c r="G1602" i="25" s="1"/>
  <c r="F1601" i="25"/>
  <c r="G1601" i="25" s="1"/>
  <c r="F1600" i="25"/>
  <c r="G1600" i="25" s="1"/>
  <c r="F1599" i="25"/>
  <c r="G1599" i="25" s="1"/>
  <c r="F1598" i="25"/>
  <c r="G1598" i="25" s="1"/>
  <c r="F1597" i="25"/>
  <c r="G1597" i="25" s="1"/>
  <c r="F1596" i="25"/>
  <c r="G1596" i="25" s="1"/>
  <c r="F1595" i="25"/>
  <c r="G1595" i="25" s="1"/>
  <c r="F1594" i="25"/>
  <c r="G1594" i="25" s="1"/>
  <c r="F1593" i="25"/>
  <c r="G1593" i="25" s="1"/>
  <c r="F1592" i="25"/>
  <c r="G1592" i="25" s="1"/>
  <c r="F1591" i="25"/>
  <c r="G1591" i="25" s="1"/>
  <c r="F1590" i="25"/>
  <c r="G1590" i="25" s="1"/>
  <c r="F1589" i="25"/>
  <c r="G1589" i="25" s="1"/>
  <c r="F1588" i="25"/>
  <c r="G1588" i="25" s="1"/>
  <c r="F1587" i="25"/>
  <c r="G1587" i="25" s="1"/>
  <c r="F1586" i="25"/>
  <c r="G1586" i="25" s="1"/>
  <c r="F1585" i="25"/>
  <c r="G1585" i="25" s="1"/>
  <c r="F1584" i="25"/>
  <c r="G1584" i="25" s="1"/>
  <c r="F1583" i="25"/>
  <c r="G1583" i="25" s="1"/>
  <c r="F1582" i="25"/>
  <c r="G1582" i="25" s="1"/>
  <c r="F1581" i="25"/>
  <c r="G1581" i="25" s="1"/>
  <c r="F1580" i="25"/>
  <c r="G1580" i="25" s="1"/>
  <c r="F1579" i="25"/>
  <c r="G1579" i="25" s="1"/>
  <c r="F1578" i="25"/>
  <c r="G1578" i="25" s="1"/>
  <c r="F1577" i="25"/>
  <c r="G1577" i="25" s="1"/>
  <c r="F1576" i="25"/>
  <c r="G1576" i="25" s="1"/>
  <c r="F1575" i="25"/>
  <c r="G1575" i="25" s="1"/>
  <c r="F1574" i="25"/>
  <c r="G1574" i="25" s="1"/>
  <c r="F1573" i="25"/>
  <c r="G1573" i="25" s="1"/>
  <c r="F1572" i="25"/>
  <c r="G1572" i="25" s="1"/>
  <c r="F1571" i="25"/>
  <c r="G1571" i="25" s="1"/>
  <c r="F1570" i="25"/>
  <c r="G1570" i="25" s="1"/>
  <c r="F1569" i="25"/>
  <c r="G1569" i="25" s="1"/>
  <c r="F1568" i="25"/>
  <c r="G1568" i="25" s="1"/>
  <c r="F1567" i="25"/>
  <c r="G1567" i="25" s="1"/>
  <c r="F1566" i="25"/>
  <c r="G1566" i="25" s="1"/>
  <c r="F1565" i="25"/>
  <c r="G1565" i="25" s="1"/>
  <c r="F1564" i="25"/>
  <c r="G1564" i="25" s="1"/>
  <c r="F1563" i="25"/>
  <c r="G1563" i="25" s="1"/>
  <c r="F1562" i="25"/>
  <c r="G1562" i="25" s="1"/>
  <c r="F1561" i="25"/>
  <c r="G1561" i="25" s="1"/>
  <c r="F1560" i="25"/>
  <c r="G1560" i="25" s="1"/>
  <c r="F1559" i="25"/>
  <c r="G1559" i="25" s="1"/>
  <c r="F1558" i="25"/>
  <c r="G1558" i="25" s="1"/>
  <c r="F1557" i="25"/>
  <c r="G1557" i="25" s="1"/>
  <c r="F1556" i="25"/>
  <c r="G1556" i="25" s="1"/>
  <c r="F1555" i="25"/>
  <c r="G1555" i="25" s="1"/>
  <c r="F1554" i="25"/>
  <c r="G1554" i="25" s="1"/>
  <c r="F1553" i="25"/>
  <c r="G1553" i="25" s="1"/>
  <c r="F1552" i="25"/>
  <c r="G1552" i="25" s="1"/>
  <c r="F1551" i="25"/>
  <c r="G1551" i="25" s="1"/>
  <c r="F1550" i="25"/>
  <c r="G1550" i="25" s="1"/>
  <c r="F1549" i="25"/>
  <c r="G1549" i="25" s="1"/>
  <c r="F1548" i="25"/>
  <c r="G1548" i="25" s="1"/>
  <c r="F1547" i="25"/>
  <c r="G1547" i="25" s="1"/>
  <c r="F1546" i="25"/>
  <c r="G1546" i="25" s="1"/>
  <c r="F1545" i="25"/>
  <c r="G1545" i="25" s="1"/>
  <c r="F1544" i="25"/>
  <c r="G1544" i="25" s="1"/>
  <c r="F1543" i="25"/>
  <c r="G1543" i="25" s="1"/>
  <c r="F1542" i="25"/>
  <c r="G1542" i="25" s="1"/>
  <c r="F1541" i="25"/>
  <c r="G1541" i="25" s="1"/>
  <c r="F1540" i="25"/>
  <c r="G1540" i="25" s="1"/>
  <c r="F1539" i="25"/>
  <c r="G1539" i="25" s="1"/>
  <c r="F1538" i="25"/>
  <c r="G1538" i="25" s="1"/>
  <c r="F1537" i="25"/>
  <c r="G1537" i="25" s="1"/>
  <c r="F1536" i="25"/>
  <c r="G1536" i="25" s="1"/>
  <c r="F1535" i="25"/>
  <c r="G1535" i="25" s="1"/>
  <c r="F1534" i="25"/>
  <c r="G1534" i="25" s="1"/>
  <c r="F1533" i="25"/>
  <c r="G1533" i="25" s="1"/>
  <c r="F1532" i="25"/>
  <c r="G1532" i="25" s="1"/>
  <c r="F1531" i="25"/>
  <c r="G1531" i="25" s="1"/>
  <c r="F1530" i="25"/>
  <c r="G1530" i="25" s="1"/>
  <c r="F1529" i="25"/>
  <c r="G1529" i="25" s="1"/>
  <c r="F1528" i="25"/>
  <c r="G1528" i="25" s="1"/>
  <c r="F1527" i="25"/>
  <c r="G1527" i="25" s="1"/>
  <c r="F1526" i="25"/>
  <c r="G1526" i="25" s="1"/>
  <c r="F1525" i="25"/>
  <c r="G1525" i="25" s="1"/>
  <c r="F1524" i="25"/>
  <c r="G1524" i="25" s="1"/>
  <c r="F1523" i="25"/>
  <c r="G1523" i="25" s="1"/>
  <c r="F1522" i="25"/>
  <c r="G1522" i="25" s="1"/>
  <c r="F1521" i="25"/>
  <c r="G1521" i="25" s="1"/>
  <c r="F1520" i="25"/>
  <c r="G1520" i="25" s="1"/>
  <c r="F1519" i="25"/>
  <c r="G1519" i="25" s="1"/>
  <c r="F1518" i="25"/>
  <c r="G1518" i="25" s="1"/>
  <c r="F1517" i="25"/>
  <c r="G1517" i="25" s="1"/>
  <c r="F1516" i="25"/>
  <c r="G1516" i="25" s="1"/>
  <c r="F1515" i="25"/>
  <c r="G1515" i="25" s="1"/>
  <c r="F1514" i="25"/>
  <c r="G1514" i="25" s="1"/>
  <c r="F1513" i="25"/>
  <c r="G1513" i="25" s="1"/>
  <c r="F1512" i="25"/>
  <c r="G1512" i="25" s="1"/>
  <c r="F1511" i="25"/>
  <c r="G1511" i="25" s="1"/>
  <c r="F1510" i="25"/>
  <c r="G1510" i="25" s="1"/>
  <c r="F1509" i="25"/>
  <c r="G1509" i="25" s="1"/>
  <c r="F1508" i="25"/>
  <c r="G1508" i="25" s="1"/>
  <c r="F1507" i="25"/>
  <c r="G1507" i="25" s="1"/>
  <c r="F1506" i="25"/>
  <c r="G1506" i="25" s="1"/>
  <c r="F1505" i="25"/>
  <c r="G1505" i="25" s="1"/>
  <c r="F1504" i="25"/>
  <c r="G1504" i="25" s="1"/>
  <c r="F1503" i="25"/>
  <c r="G1503" i="25" s="1"/>
  <c r="F1502" i="25"/>
  <c r="G1502" i="25" s="1"/>
  <c r="F1501" i="25"/>
  <c r="G1501" i="25" s="1"/>
  <c r="F1500" i="25"/>
  <c r="G1500" i="25" s="1"/>
  <c r="F1499" i="25"/>
  <c r="G1499" i="25" s="1"/>
  <c r="F1498" i="25"/>
  <c r="G1498" i="25" s="1"/>
  <c r="F1497" i="25"/>
  <c r="G1497" i="25" s="1"/>
  <c r="F1496" i="25"/>
  <c r="G1496" i="25" s="1"/>
  <c r="F1495" i="25"/>
  <c r="G1495" i="25" s="1"/>
  <c r="F1494" i="25"/>
  <c r="G1494" i="25" s="1"/>
  <c r="F1493" i="25"/>
  <c r="G1493" i="25" s="1"/>
  <c r="F1492" i="25"/>
  <c r="G1492" i="25" s="1"/>
  <c r="F1491" i="25"/>
  <c r="G1491" i="25" s="1"/>
  <c r="F1490" i="25"/>
  <c r="G1490" i="25" s="1"/>
  <c r="F1489" i="25"/>
  <c r="G1489" i="25" s="1"/>
  <c r="F1488" i="25"/>
  <c r="G1488" i="25" s="1"/>
  <c r="F1487" i="25"/>
  <c r="G1487" i="25" s="1"/>
  <c r="F1486" i="25"/>
  <c r="G1486" i="25" s="1"/>
  <c r="F1485" i="25"/>
  <c r="G1485" i="25" s="1"/>
  <c r="F1484" i="25"/>
  <c r="G1484" i="25" s="1"/>
  <c r="F1483" i="25"/>
  <c r="G1483" i="25" s="1"/>
  <c r="F1482" i="25"/>
  <c r="G1482" i="25" s="1"/>
  <c r="F1481" i="25"/>
  <c r="G1481" i="25" s="1"/>
  <c r="F1480" i="25"/>
  <c r="G1480" i="25" s="1"/>
  <c r="F1479" i="25"/>
  <c r="G1479" i="25" s="1"/>
  <c r="F1478" i="25"/>
  <c r="G1478" i="25" s="1"/>
  <c r="F1477" i="25"/>
  <c r="G1477" i="25" s="1"/>
  <c r="F1476" i="25"/>
  <c r="G1476" i="25" s="1"/>
  <c r="F1475" i="25"/>
  <c r="G1475" i="25" s="1"/>
  <c r="F1474" i="25"/>
  <c r="G1474" i="25" s="1"/>
  <c r="F1473" i="25"/>
  <c r="G1473" i="25" s="1"/>
  <c r="F1472" i="25"/>
  <c r="G1472" i="25" s="1"/>
  <c r="F1471" i="25"/>
  <c r="G1471" i="25" s="1"/>
  <c r="F1470" i="25"/>
  <c r="G1470" i="25" s="1"/>
  <c r="F1469" i="25"/>
  <c r="G1469" i="25" s="1"/>
  <c r="F1468" i="25"/>
  <c r="G1468" i="25" s="1"/>
  <c r="F1467" i="25"/>
  <c r="G1467" i="25" s="1"/>
  <c r="F1466" i="25"/>
  <c r="G1466" i="25" s="1"/>
  <c r="F1465" i="25"/>
  <c r="G1465" i="25" s="1"/>
  <c r="F1464" i="25"/>
  <c r="G1464" i="25" s="1"/>
  <c r="F1463" i="25"/>
  <c r="G1463" i="25" s="1"/>
  <c r="F1462" i="25"/>
  <c r="G1462" i="25" s="1"/>
  <c r="F1461" i="25"/>
  <c r="G1461" i="25" s="1"/>
  <c r="F1460" i="25"/>
  <c r="G1460" i="25" s="1"/>
  <c r="F1459" i="25"/>
  <c r="G1459" i="25" s="1"/>
  <c r="F1458" i="25"/>
  <c r="G1458" i="25" s="1"/>
  <c r="F1457" i="25"/>
  <c r="G1457" i="25" s="1"/>
  <c r="F1456" i="25"/>
  <c r="G1456" i="25" s="1"/>
  <c r="F1455" i="25"/>
  <c r="G1455" i="25" s="1"/>
  <c r="F1454" i="25"/>
  <c r="G1454" i="25" s="1"/>
  <c r="F1453" i="25"/>
  <c r="G1453" i="25" s="1"/>
  <c r="F1452" i="25"/>
  <c r="G1452" i="25" s="1"/>
  <c r="F1451" i="25"/>
  <c r="G1451" i="25" s="1"/>
  <c r="F1450" i="25"/>
  <c r="G1450" i="25" s="1"/>
  <c r="F1449" i="25"/>
  <c r="G1449" i="25" s="1"/>
  <c r="F1448" i="25"/>
  <c r="G1448" i="25" s="1"/>
  <c r="F1447" i="25"/>
  <c r="G1447" i="25" s="1"/>
  <c r="F1446" i="25"/>
  <c r="G1446" i="25" s="1"/>
  <c r="F1445" i="25"/>
  <c r="G1445" i="25" s="1"/>
  <c r="F1444" i="25"/>
  <c r="G1444" i="25" s="1"/>
  <c r="F1443" i="25"/>
  <c r="G1443" i="25" s="1"/>
  <c r="F1442" i="25"/>
  <c r="G1442" i="25" s="1"/>
  <c r="F1441" i="25"/>
  <c r="G1441" i="25" s="1"/>
  <c r="F1440" i="25"/>
  <c r="G1440" i="25" s="1"/>
  <c r="F1439" i="25"/>
  <c r="G1439" i="25" s="1"/>
  <c r="F1438" i="25"/>
  <c r="G1438" i="25" s="1"/>
  <c r="F1437" i="25"/>
  <c r="G1437" i="25" s="1"/>
  <c r="F1436" i="25"/>
  <c r="G1436" i="25" s="1"/>
  <c r="F1435" i="25"/>
  <c r="G1435" i="25" s="1"/>
  <c r="F1434" i="25"/>
  <c r="G1434" i="25" s="1"/>
  <c r="F1433" i="25"/>
  <c r="G1433" i="25" s="1"/>
  <c r="F1432" i="25"/>
  <c r="G1432" i="25" s="1"/>
  <c r="F1431" i="25"/>
  <c r="G1431" i="25" s="1"/>
  <c r="F1430" i="25"/>
  <c r="G1430" i="25" s="1"/>
  <c r="F1429" i="25"/>
  <c r="G1429" i="25" s="1"/>
  <c r="F1428" i="25"/>
  <c r="G1428" i="25" s="1"/>
  <c r="F1427" i="25"/>
  <c r="G1427" i="25" s="1"/>
  <c r="F1426" i="25"/>
  <c r="G1426" i="25" s="1"/>
  <c r="F1425" i="25"/>
  <c r="G1425" i="25" s="1"/>
  <c r="F1424" i="25"/>
  <c r="G1424" i="25" s="1"/>
  <c r="F1423" i="25"/>
  <c r="G1423" i="25" s="1"/>
  <c r="F1422" i="25"/>
  <c r="G1422" i="25" s="1"/>
  <c r="F1421" i="25"/>
  <c r="G1421" i="25" s="1"/>
  <c r="F1420" i="25"/>
  <c r="G1420" i="25" s="1"/>
  <c r="F1419" i="25"/>
  <c r="G1419" i="25" s="1"/>
  <c r="F1418" i="25"/>
  <c r="G1418" i="25" s="1"/>
  <c r="F1417" i="25"/>
  <c r="G1417" i="25" s="1"/>
  <c r="F1416" i="25"/>
  <c r="G1416" i="25" s="1"/>
  <c r="F1415" i="25"/>
  <c r="G1415" i="25" s="1"/>
  <c r="F1414" i="25"/>
  <c r="G1414" i="25" s="1"/>
  <c r="F1413" i="25"/>
  <c r="G1413" i="25" s="1"/>
  <c r="F1412" i="25"/>
  <c r="G1412" i="25" s="1"/>
  <c r="F1411" i="25"/>
  <c r="G1411" i="25" s="1"/>
  <c r="F1410" i="25"/>
  <c r="G1410" i="25" s="1"/>
  <c r="F1409" i="25"/>
  <c r="G1409" i="25" s="1"/>
  <c r="F1408" i="25"/>
  <c r="G1408" i="25" s="1"/>
  <c r="F1407" i="25"/>
  <c r="G1407" i="25" s="1"/>
  <c r="F1406" i="25"/>
  <c r="G1406" i="25" s="1"/>
  <c r="F1405" i="25"/>
  <c r="G1405" i="25" s="1"/>
  <c r="F1404" i="25"/>
  <c r="G1404" i="25" s="1"/>
  <c r="F1403" i="25"/>
  <c r="G1403" i="25" s="1"/>
  <c r="F1402" i="25"/>
  <c r="G1402" i="25" s="1"/>
  <c r="F1401" i="25"/>
  <c r="G1401" i="25" s="1"/>
  <c r="F1400" i="25"/>
  <c r="G1400" i="25" s="1"/>
  <c r="F1399" i="25"/>
  <c r="G1399" i="25" s="1"/>
  <c r="F1398" i="25"/>
  <c r="G1398" i="25" s="1"/>
  <c r="F1397" i="25"/>
  <c r="G1397" i="25" s="1"/>
  <c r="F1396" i="25"/>
  <c r="G1396" i="25" s="1"/>
  <c r="F1395" i="25"/>
  <c r="G1395" i="25" s="1"/>
  <c r="F1394" i="25"/>
  <c r="G1394" i="25" s="1"/>
  <c r="F1393" i="25"/>
  <c r="G1393" i="25" s="1"/>
  <c r="F1392" i="25"/>
  <c r="G1392" i="25" s="1"/>
  <c r="F1391" i="25"/>
  <c r="G1391" i="25" s="1"/>
  <c r="F1390" i="25"/>
  <c r="G1390" i="25" s="1"/>
  <c r="F1389" i="25"/>
  <c r="G1389" i="25" s="1"/>
  <c r="F1388" i="25"/>
  <c r="G1388" i="25" s="1"/>
  <c r="F1387" i="25"/>
  <c r="G1387" i="25" s="1"/>
  <c r="F1386" i="25"/>
  <c r="G1386" i="25" s="1"/>
  <c r="F1385" i="25"/>
  <c r="G1385" i="25" s="1"/>
  <c r="F1384" i="25"/>
  <c r="G1384" i="25" s="1"/>
  <c r="F1383" i="25"/>
  <c r="G1383" i="25" s="1"/>
  <c r="F1382" i="25"/>
  <c r="G1382" i="25" s="1"/>
  <c r="F1381" i="25"/>
  <c r="G1381" i="25" s="1"/>
  <c r="F1380" i="25"/>
  <c r="G1380" i="25" s="1"/>
  <c r="F1379" i="25"/>
  <c r="G1379" i="25" s="1"/>
  <c r="F1378" i="25"/>
  <c r="G1378" i="25" s="1"/>
  <c r="F1377" i="25"/>
  <c r="G1377" i="25" s="1"/>
  <c r="F1376" i="25"/>
  <c r="G1376" i="25" s="1"/>
  <c r="F1375" i="25"/>
  <c r="G1375" i="25" s="1"/>
  <c r="F1374" i="25"/>
  <c r="G1374" i="25" s="1"/>
  <c r="F1373" i="25"/>
  <c r="G1373" i="25" s="1"/>
  <c r="F1372" i="25"/>
  <c r="G1372" i="25" s="1"/>
  <c r="F1371" i="25"/>
  <c r="G1371" i="25" s="1"/>
  <c r="F1370" i="25"/>
  <c r="G1370" i="25" s="1"/>
  <c r="F1369" i="25"/>
  <c r="G1369" i="25" s="1"/>
  <c r="F1368" i="25"/>
  <c r="G1368" i="25" s="1"/>
  <c r="F1367" i="25"/>
  <c r="G1367" i="25" s="1"/>
  <c r="F1366" i="25"/>
  <c r="G1366" i="25" s="1"/>
  <c r="F1365" i="25"/>
  <c r="G1365" i="25" s="1"/>
  <c r="F1364" i="25"/>
  <c r="G1364" i="25" s="1"/>
  <c r="F1363" i="25"/>
  <c r="G1363" i="25" s="1"/>
  <c r="F1362" i="25"/>
  <c r="G1362" i="25" s="1"/>
  <c r="F1361" i="25"/>
  <c r="G1361" i="25" s="1"/>
  <c r="F1360" i="25"/>
  <c r="G1360" i="25" s="1"/>
  <c r="F1359" i="25"/>
  <c r="G1359" i="25" s="1"/>
  <c r="F1358" i="25"/>
  <c r="G1358" i="25" s="1"/>
  <c r="F1357" i="25"/>
  <c r="G1357" i="25" s="1"/>
  <c r="F1356" i="25"/>
  <c r="G1356" i="25" s="1"/>
  <c r="F1355" i="25"/>
  <c r="G1355" i="25" s="1"/>
  <c r="F1354" i="25"/>
  <c r="G1354" i="25" s="1"/>
  <c r="F1353" i="25"/>
  <c r="G1353" i="25" s="1"/>
  <c r="F1352" i="25"/>
  <c r="G1352" i="25" s="1"/>
  <c r="F1351" i="25"/>
  <c r="G1351" i="25" s="1"/>
  <c r="F1350" i="25"/>
  <c r="G1350" i="25" s="1"/>
  <c r="F1349" i="25"/>
  <c r="G1349" i="25" s="1"/>
  <c r="F1348" i="25"/>
  <c r="G1348" i="25" s="1"/>
  <c r="F1347" i="25"/>
  <c r="G1347" i="25" s="1"/>
  <c r="F1346" i="25"/>
  <c r="G1346" i="25" s="1"/>
  <c r="F1345" i="25"/>
  <c r="G1345" i="25" s="1"/>
  <c r="F1344" i="25"/>
  <c r="G1344" i="25" s="1"/>
  <c r="F1343" i="25"/>
  <c r="G1343" i="25" s="1"/>
  <c r="F1342" i="25"/>
  <c r="G1342" i="25" s="1"/>
  <c r="F1341" i="25"/>
  <c r="G1341" i="25" s="1"/>
  <c r="F1340" i="25"/>
  <c r="G1340" i="25" s="1"/>
  <c r="F1339" i="25"/>
  <c r="G1339" i="25" s="1"/>
  <c r="F1338" i="25"/>
  <c r="G1338" i="25" s="1"/>
  <c r="F1337" i="25"/>
  <c r="G1337" i="25" s="1"/>
  <c r="F1336" i="25"/>
  <c r="G1336" i="25" s="1"/>
  <c r="F1335" i="25"/>
  <c r="G1335" i="25" s="1"/>
  <c r="F1334" i="25"/>
  <c r="G1334" i="25" s="1"/>
  <c r="F1333" i="25"/>
  <c r="G1333" i="25" s="1"/>
  <c r="F1332" i="25"/>
  <c r="G1332" i="25" s="1"/>
  <c r="F1331" i="25"/>
  <c r="G1331" i="25" s="1"/>
  <c r="F1330" i="25"/>
  <c r="G1330" i="25" s="1"/>
  <c r="F1329" i="25"/>
  <c r="G1329" i="25" s="1"/>
  <c r="F1328" i="25"/>
  <c r="G1328" i="25" s="1"/>
  <c r="F1327" i="25"/>
  <c r="G1327" i="25" s="1"/>
  <c r="F1326" i="25"/>
  <c r="G1326" i="25" s="1"/>
  <c r="F1325" i="25"/>
  <c r="G1325" i="25" s="1"/>
  <c r="F1324" i="25"/>
  <c r="G1324" i="25" s="1"/>
  <c r="F1323" i="25"/>
  <c r="G1323" i="25" s="1"/>
  <c r="F1322" i="25"/>
  <c r="G1322" i="25" s="1"/>
  <c r="F1321" i="25"/>
  <c r="G1321" i="25" s="1"/>
  <c r="F1320" i="25"/>
  <c r="G1320" i="25" s="1"/>
  <c r="F1319" i="25"/>
  <c r="G1319" i="25" s="1"/>
  <c r="F1318" i="25"/>
  <c r="G1318" i="25" s="1"/>
  <c r="F1317" i="25"/>
  <c r="G1317" i="25" s="1"/>
  <c r="F1316" i="25"/>
  <c r="G1316" i="25" s="1"/>
  <c r="F1315" i="25"/>
  <c r="G1315" i="25" s="1"/>
  <c r="F1314" i="25"/>
  <c r="G1314" i="25" s="1"/>
  <c r="F1313" i="25"/>
  <c r="G1313" i="25" s="1"/>
  <c r="F1312" i="25"/>
  <c r="G1312" i="25" s="1"/>
  <c r="F1311" i="25"/>
  <c r="G1311" i="25" s="1"/>
  <c r="F1310" i="25"/>
  <c r="G1310" i="25" s="1"/>
  <c r="F1309" i="25"/>
  <c r="G1309" i="25" s="1"/>
  <c r="F1308" i="25"/>
  <c r="G1308" i="25" s="1"/>
  <c r="F1307" i="25"/>
  <c r="G1307" i="25" s="1"/>
  <c r="F1306" i="25"/>
  <c r="G1306" i="25" s="1"/>
  <c r="F1305" i="25"/>
  <c r="G1305" i="25" s="1"/>
  <c r="F1304" i="25"/>
  <c r="G1304" i="25" s="1"/>
  <c r="F1303" i="25"/>
  <c r="G1303" i="25" s="1"/>
  <c r="F1302" i="25"/>
  <c r="G1302" i="25" s="1"/>
  <c r="F1301" i="25"/>
  <c r="G1301" i="25" s="1"/>
  <c r="F1300" i="25"/>
  <c r="G1300" i="25" s="1"/>
  <c r="F1299" i="25"/>
  <c r="G1299" i="25" s="1"/>
  <c r="F1298" i="25"/>
  <c r="G1298" i="25" s="1"/>
  <c r="F1297" i="25"/>
  <c r="G1297" i="25" s="1"/>
  <c r="F1296" i="25"/>
  <c r="G1296" i="25" s="1"/>
  <c r="F1295" i="25"/>
  <c r="G1295" i="25" s="1"/>
  <c r="F1294" i="25"/>
  <c r="G1294" i="25" s="1"/>
  <c r="F1293" i="25"/>
  <c r="G1293" i="25" s="1"/>
  <c r="F1292" i="25"/>
  <c r="G1292" i="25" s="1"/>
  <c r="F1291" i="25"/>
  <c r="G1291" i="25" s="1"/>
  <c r="F1290" i="25"/>
  <c r="G1290" i="25" s="1"/>
  <c r="F1289" i="25"/>
  <c r="G1289" i="25" s="1"/>
  <c r="F1288" i="25"/>
  <c r="G1288" i="25" s="1"/>
  <c r="F1287" i="25"/>
  <c r="G1287" i="25" s="1"/>
  <c r="F1286" i="25"/>
  <c r="G1286" i="25" s="1"/>
  <c r="F1285" i="25"/>
  <c r="G1285" i="25" s="1"/>
  <c r="F1284" i="25"/>
  <c r="G1284" i="25" s="1"/>
  <c r="F1283" i="25"/>
  <c r="G1283" i="25" s="1"/>
  <c r="F1282" i="25"/>
  <c r="G1282" i="25" s="1"/>
  <c r="F1281" i="25"/>
  <c r="G1281" i="25" s="1"/>
  <c r="F1280" i="25"/>
  <c r="G1280" i="25" s="1"/>
  <c r="F1279" i="25"/>
  <c r="G1279" i="25" s="1"/>
  <c r="F1278" i="25"/>
  <c r="G1278" i="25" s="1"/>
  <c r="F1277" i="25"/>
  <c r="G1277" i="25" s="1"/>
  <c r="F1276" i="25"/>
  <c r="G1276" i="25" s="1"/>
  <c r="F1275" i="25"/>
  <c r="G1275" i="25" s="1"/>
  <c r="F1274" i="25"/>
  <c r="G1274" i="25" s="1"/>
  <c r="F1273" i="25"/>
  <c r="G1273" i="25" s="1"/>
  <c r="F1272" i="25"/>
  <c r="G1272" i="25" s="1"/>
  <c r="F1271" i="25"/>
  <c r="G1271" i="25" s="1"/>
  <c r="F1270" i="25"/>
  <c r="G1270" i="25" s="1"/>
  <c r="F1269" i="25"/>
  <c r="G1269" i="25" s="1"/>
  <c r="F1268" i="25"/>
  <c r="G1268" i="25" s="1"/>
  <c r="F1267" i="25"/>
  <c r="G1267" i="25" s="1"/>
  <c r="F1266" i="25"/>
  <c r="G1266" i="25" s="1"/>
  <c r="F1265" i="25"/>
  <c r="G1265" i="25" s="1"/>
  <c r="F1264" i="25"/>
  <c r="G1264" i="25" s="1"/>
  <c r="F1263" i="25"/>
  <c r="G1263" i="25" s="1"/>
  <c r="F1262" i="25"/>
  <c r="G1262" i="25" s="1"/>
  <c r="F1261" i="25"/>
  <c r="G1261" i="25" s="1"/>
  <c r="F1260" i="25"/>
  <c r="G1260" i="25" s="1"/>
  <c r="F1259" i="25"/>
  <c r="G1259" i="25" s="1"/>
  <c r="F1258" i="25"/>
  <c r="G1258" i="25" s="1"/>
  <c r="F1257" i="25"/>
  <c r="G1257" i="25" s="1"/>
  <c r="F1256" i="25"/>
  <c r="G1256" i="25" s="1"/>
  <c r="F1255" i="25"/>
  <c r="G1255" i="25" s="1"/>
  <c r="F1254" i="25"/>
  <c r="G1254" i="25" s="1"/>
  <c r="F1253" i="25"/>
  <c r="G1253" i="25" s="1"/>
  <c r="F1252" i="25"/>
  <c r="G1252" i="25" s="1"/>
  <c r="F1251" i="25"/>
  <c r="G1251" i="25" s="1"/>
  <c r="F1250" i="25"/>
  <c r="G1250" i="25" s="1"/>
  <c r="F1249" i="25"/>
  <c r="G1249" i="25" s="1"/>
  <c r="F1248" i="25"/>
  <c r="G1248" i="25" s="1"/>
  <c r="F1247" i="25"/>
  <c r="G1247" i="25" s="1"/>
  <c r="F1246" i="25"/>
  <c r="G1246" i="25" s="1"/>
  <c r="F1245" i="25"/>
  <c r="G1245" i="25" s="1"/>
  <c r="F1244" i="25"/>
  <c r="G1244" i="25" s="1"/>
  <c r="F1243" i="25"/>
  <c r="G1243" i="25" s="1"/>
  <c r="F1242" i="25"/>
  <c r="G1242" i="25" s="1"/>
  <c r="F1241" i="25"/>
  <c r="G1241" i="25" s="1"/>
  <c r="F1240" i="25"/>
  <c r="G1240" i="25" s="1"/>
  <c r="F1239" i="25"/>
  <c r="G1239" i="25" s="1"/>
  <c r="F1238" i="25"/>
  <c r="G1238" i="25" s="1"/>
  <c r="F1237" i="25"/>
  <c r="G1237" i="25" s="1"/>
  <c r="F1236" i="25"/>
  <c r="G1236" i="25" s="1"/>
  <c r="F1235" i="25"/>
  <c r="G1235" i="25" s="1"/>
  <c r="F1234" i="25"/>
  <c r="G1234" i="25" s="1"/>
  <c r="F1233" i="25"/>
  <c r="G1233" i="25" s="1"/>
  <c r="F1232" i="25"/>
  <c r="G1232" i="25" s="1"/>
  <c r="F1231" i="25"/>
  <c r="G1231" i="25" s="1"/>
  <c r="F1230" i="25"/>
  <c r="G1230" i="25" s="1"/>
  <c r="F1229" i="25"/>
  <c r="G1229" i="25" s="1"/>
  <c r="F1228" i="25"/>
  <c r="G1228" i="25" s="1"/>
  <c r="F1227" i="25"/>
  <c r="G1227" i="25" s="1"/>
  <c r="F1226" i="25"/>
  <c r="G1226" i="25" s="1"/>
  <c r="F1225" i="25"/>
  <c r="G1225" i="25" s="1"/>
  <c r="F1224" i="25"/>
  <c r="G1224" i="25" s="1"/>
  <c r="F1223" i="25"/>
  <c r="G1223" i="25" s="1"/>
  <c r="F1222" i="25"/>
  <c r="G1222" i="25" s="1"/>
  <c r="F1221" i="25"/>
  <c r="G1221" i="25" s="1"/>
  <c r="F1220" i="25"/>
  <c r="G1220" i="25" s="1"/>
  <c r="F1219" i="25"/>
  <c r="G1219" i="25" s="1"/>
  <c r="F1218" i="25"/>
  <c r="G1218" i="25" s="1"/>
  <c r="F1217" i="25"/>
  <c r="G1217" i="25" s="1"/>
  <c r="F1216" i="25"/>
  <c r="G1216" i="25" s="1"/>
  <c r="F1215" i="25"/>
  <c r="G1215" i="25" s="1"/>
  <c r="F1214" i="25"/>
  <c r="G1214" i="25" s="1"/>
  <c r="F1213" i="25"/>
  <c r="G1213" i="25" s="1"/>
  <c r="F1212" i="25"/>
  <c r="G1212" i="25" s="1"/>
  <c r="F1211" i="25"/>
  <c r="G1211" i="25" s="1"/>
  <c r="F1210" i="25"/>
  <c r="G1210" i="25" s="1"/>
  <c r="F1209" i="25"/>
  <c r="G1209" i="25" s="1"/>
  <c r="F1208" i="25"/>
  <c r="G1208" i="25" s="1"/>
  <c r="F1207" i="25"/>
  <c r="G1207" i="25" s="1"/>
  <c r="F1206" i="25"/>
  <c r="G1206" i="25" s="1"/>
  <c r="F1205" i="25"/>
  <c r="G1205" i="25" s="1"/>
  <c r="F1204" i="25"/>
  <c r="G1204" i="25" s="1"/>
  <c r="F1203" i="25"/>
  <c r="G1203" i="25" s="1"/>
  <c r="F1202" i="25"/>
  <c r="G1202" i="25" s="1"/>
  <c r="F1201" i="25"/>
  <c r="G1201" i="25" s="1"/>
  <c r="F1200" i="25"/>
  <c r="G1200" i="25" s="1"/>
  <c r="F1199" i="25"/>
  <c r="G1199" i="25" s="1"/>
  <c r="F1198" i="25"/>
  <c r="G1198" i="25" s="1"/>
  <c r="F1197" i="25"/>
  <c r="G1197" i="25" s="1"/>
  <c r="F1196" i="25"/>
  <c r="G1196" i="25" s="1"/>
  <c r="F1195" i="25"/>
  <c r="G1195" i="25" s="1"/>
  <c r="F1194" i="25"/>
  <c r="G1194" i="25" s="1"/>
  <c r="F1193" i="25"/>
  <c r="G1193" i="25" s="1"/>
  <c r="F1192" i="25"/>
  <c r="G1192" i="25" s="1"/>
  <c r="F1191" i="25"/>
  <c r="G1191" i="25" s="1"/>
  <c r="F1190" i="25"/>
  <c r="G1190" i="25" s="1"/>
  <c r="F1189" i="25"/>
  <c r="G1189" i="25" s="1"/>
  <c r="F1188" i="25"/>
  <c r="G1188" i="25" s="1"/>
  <c r="F1187" i="25"/>
  <c r="G1187" i="25" s="1"/>
  <c r="F1186" i="25"/>
  <c r="G1186" i="25" s="1"/>
  <c r="F1185" i="25"/>
  <c r="G1185" i="25" s="1"/>
  <c r="F1184" i="25"/>
  <c r="G1184" i="25" s="1"/>
  <c r="F1183" i="25"/>
  <c r="G1183" i="25" s="1"/>
  <c r="F1182" i="25"/>
  <c r="G1182" i="25" s="1"/>
  <c r="F1181" i="25"/>
  <c r="G1181" i="25" s="1"/>
  <c r="F1180" i="25"/>
  <c r="G1180" i="25" s="1"/>
  <c r="F1179" i="25"/>
  <c r="G1179" i="25" s="1"/>
  <c r="F1178" i="25"/>
  <c r="G1178" i="25" s="1"/>
  <c r="F1177" i="25"/>
  <c r="G1177" i="25" s="1"/>
  <c r="F1176" i="25"/>
  <c r="G1176" i="25" s="1"/>
  <c r="F1175" i="25"/>
  <c r="G1175" i="25" s="1"/>
  <c r="F1174" i="25"/>
  <c r="G1174" i="25" s="1"/>
  <c r="F1173" i="25"/>
  <c r="G1173" i="25" s="1"/>
  <c r="F1172" i="25"/>
  <c r="G1172" i="25" s="1"/>
  <c r="F1171" i="25"/>
  <c r="G1171" i="25" s="1"/>
  <c r="F1170" i="25"/>
  <c r="G1170" i="25" s="1"/>
  <c r="F1169" i="25"/>
  <c r="G1169" i="25" s="1"/>
  <c r="F1168" i="25"/>
  <c r="G1168" i="25" s="1"/>
  <c r="F1167" i="25"/>
  <c r="G1167" i="25" s="1"/>
  <c r="F1166" i="25"/>
  <c r="G1166" i="25" s="1"/>
  <c r="F1165" i="25"/>
  <c r="G1165" i="25" s="1"/>
  <c r="F1164" i="25"/>
  <c r="G1164" i="25" s="1"/>
  <c r="F1163" i="25"/>
  <c r="G1163" i="25" s="1"/>
  <c r="F1162" i="25"/>
  <c r="G1162" i="25" s="1"/>
  <c r="F1161" i="25"/>
  <c r="G1161" i="25" s="1"/>
  <c r="F1160" i="25"/>
  <c r="G1160" i="25" s="1"/>
  <c r="F1159" i="25"/>
  <c r="G1159" i="25" s="1"/>
  <c r="F1158" i="25"/>
  <c r="G1158" i="25" s="1"/>
  <c r="F1157" i="25"/>
  <c r="G1157" i="25" s="1"/>
  <c r="F1156" i="25"/>
  <c r="G1156" i="25" s="1"/>
  <c r="F1155" i="25"/>
  <c r="G1155" i="25" s="1"/>
  <c r="F1154" i="25"/>
  <c r="G1154" i="25" s="1"/>
  <c r="F1153" i="25"/>
  <c r="G1153" i="25" s="1"/>
  <c r="F1152" i="25"/>
  <c r="G1152" i="25" s="1"/>
  <c r="F1151" i="25"/>
  <c r="G1151" i="25" s="1"/>
  <c r="F1150" i="25"/>
  <c r="G1150" i="25" s="1"/>
  <c r="F1149" i="25"/>
  <c r="G1149" i="25" s="1"/>
  <c r="F1148" i="25"/>
  <c r="G1148" i="25" s="1"/>
  <c r="F1147" i="25"/>
  <c r="G1147" i="25" s="1"/>
  <c r="F1146" i="25"/>
  <c r="G1146" i="25" s="1"/>
  <c r="F1145" i="25"/>
  <c r="G1145" i="25" s="1"/>
  <c r="F1144" i="25"/>
  <c r="G1144" i="25" s="1"/>
  <c r="F1143" i="25"/>
  <c r="G1143" i="25" s="1"/>
  <c r="F1142" i="25"/>
  <c r="G1142" i="25" s="1"/>
  <c r="F1141" i="25"/>
  <c r="G1141" i="25" s="1"/>
  <c r="F1140" i="25"/>
  <c r="G1140" i="25" s="1"/>
  <c r="F1139" i="25"/>
  <c r="G1139" i="25" s="1"/>
  <c r="F1138" i="25"/>
  <c r="G1138" i="25" s="1"/>
  <c r="F1137" i="25"/>
  <c r="G1137" i="25" s="1"/>
  <c r="F1136" i="25"/>
  <c r="G1136" i="25" s="1"/>
  <c r="F1135" i="25"/>
  <c r="G1135" i="25" s="1"/>
  <c r="F1134" i="25"/>
  <c r="G1134" i="25" s="1"/>
  <c r="F1133" i="25"/>
  <c r="G1133" i="25" s="1"/>
  <c r="F1132" i="25"/>
  <c r="G1132" i="25" s="1"/>
  <c r="F1131" i="25"/>
  <c r="G1131" i="25" s="1"/>
  <c r="F1130" i="25"/>
  <c r="G1130" i="25" s="1"/>
  <c r="F1129" i="25"/>
  <c r="G1129" i="25" s="1"/>
  <c r="F1128" i="25"/>
  <c r="G1128" i="25" s="1"/>
  <c r="F1127" i="25"/>
  <c r="G1127" i="25" s="1"/>
  <c r="F1126" i="25"/>
  <c r="G1126" i="25" s="1"/>
  <c r="F1125" i="25"/>
  <c r="G1125" i="25" s="1"/>
  <c r="F1124" i="25"/>
  <c r="G1124" i="25" s="1"/>
  <c r="F1123" i="25"/>
  <c r="G1123" i="25" s="1"/>
  <c r="F1122" i="25"/>
  <c r="G1122" i="25" s="1"/>
  <c r="F1121" i="25"/>
  <c r="G1121" i="25" s="1"/>
  <c r="F1120" i="25"/>
  <c r="G1120" i="25" s="1"/>
  <c r="F1119" i="25"/>
  <c r="G1119" i="25" s="1"/>
  <c r="F1118" i="25"/>
  <c r="G1118" i="25" s="1"/>
  <c r="F1117" i="25"/>
  <c r="G1117" i="25" s="1"/>
  <c r="F1116" i="25"/>
  <c r="G1116" i="25" s="1"/>
  <c r="F1115" i="25"/>
  <c r="G1115" i="25" s="1"/>
  <c r="F1114" i="25"/>
  <c r="G1114" i="25" s="1"/>
  <c r="F1113" i="25"/>
  <c r="G1113" i="25" s="1"/>
  <c r="F1112" i="25"/>
  <c r="G1112" i="25" s="1"/>
  <c r="F1111" i="25"/>
  <c r="G1111" i="25" s="1"/>
  <c r="F1110" i="25"/>
  <c r="G1110" i="25" s="1"/>
  <c r="F1109" i="25"/>
  <c r="G1109" i="25" s="1"/>
  <c r="F1108" i="25"/>
  <c r="G1108" i="25" s="1"/>
  <c r="F1107" i="25"/>
  <c r="G1107" i="25" s="1"/>
  <c r="F1106" i="25"/>
  <c r="G1106" i="25" s="1"/>
  <c r="F1105" i="25"/>
  <c r="G1105" i="25" s="1"/>
  <c r="F1104" i="25"/>
  <c r="G1104" i="25" s="1"/>
  <c r="F1103" i="25"/>
  <c r="G1103" i="25" s="1"/>
  <c r="F1102" i="25"/>
  <c r="G1102" i="25" s="1"/>
  <c r="F1101" i="25"/>
  <c r="G1101" i="25" s="1"/>
  <c r="F1100" i="25"/>
  <c r="G1100" i="25" s="1"/>
  <c r="F1099" i="25"/>
  <c r="G1099" i="25" s="1"/>
  <c r="F1098" i="25"/>
  <c r="G1098" i="25" s="1"/>
  <c r="F1097" i="25"/>
  <c r="G1097" i="25" s="1"/>
  <c r="F1096" i="25"/>
  <c r="G1096" i="25" s="1"/>
  <c r="F1095" i="25"/>
  <c r="G1095" i="25" s="1"/>
  <c r="F1094" i="25"/>
  <c r="G1094" i="25" s="1"/>
  <c r="F1093" i="25"/>
  <c r="G1093" i="25" s="1"/>
  <c r="F1092" i="25"/>
  <c r="G1092" i="25" s="1"/>
  <c r="F1091" i="25"/>
  <c r="G1091" i="25" s="1"/>
  <c r="F1090" i="25"/>
  <c r="G1090" i="25" s="1"/>
  <c r="F1089" i="25"/>
  <c r="G1089" i="25" s="1"/>
  <c r="F1088" i="25"/>
  <c r="G1088" i="25" s="1"/>
  <c r="F1087" i="25"/>
  <c r="G1087" i="25" s="1"/>
  <c r="F1086" i="25"/>
  <c r="G1086" i="25" s="1"/>
  <c r="F1085" i="25"/>
  <c r="G1085" i="25" s="1"/>
  <c r="F1084" i="25"/>
  <c r="G1084" i="25" s="1"/>
  <c r="F1083" i="25"/>
  <c r="G1083" i="25" s="1"/>
  <c r="F1082" i="25"/>
  <c r="G1082" i="25" s="1"/>
  <c r="F1081" i="25"/>
  <c r="G1081" i="25" s="1"/>
  <c r="F1080" i="25"/>
  <c r="G1080" i="25" s="1"/>
  <c r="F1079" i="25"/>
  <c r="G1079" i="25" s="1"/>
  <c r="F1078" i="25"/>
  <c r="G1078" i="25" s="1"/>
  <c r="F1077" i="25"/>
  <c r="G1077" i="25" s="1"/>
  <c r="F1076" i="25"/>
  <c r="G1076" i="25" s="1"/>
  <c r="F1075" i="25"/>
  <c r="G1075" i="25" s="1"/>
  <c r="F1074" i="25"/>
  <c r="G1074" i="25" s="1"/>
  <c r="F1073" i="25"/>
  <c r="G1073" i="25" s="1"/>
  <c r="F1072" i="25"/>
  <c r="G1072" i="25" s="1"/>
  <c r="F1071" i="25"/>
  <c r="G1071" i="25" s="1"/>
  <c r="F1070" i="25"/>
  <c r="G1070" i="25" s="1"/>
  <c r="F1069" i="25"/>
  <c r="G1069" i="25" s="1"/>
  <c r="F1068" i="25"/>
  <c r="G1068" i="25" s="1"/>
  <c r="F1067" i="25"/>
  <c r="G1067" i="25" s="1"/>
  <c r="F1066" i="25"/>
  <c r="G1066" i="25" s="1"/>
  <c r="F1065" i="25"/>
  <c r="G1065" i="25" s="1"/>
  <c r="F1064" i="25"/>
  <c r="G1064" i="25" s="1"/>
  <c r="F1063" i="25"/>
  <c r="G1063" i="25" s="1"/>
  <c r="F1062" i="25"/>
  <c r="G1062" i="25" s="1"/>
  <c r="F1061" i="25"/>
  <c r="G1061" i="25" s="1"/>
  <c r="F1060" i="25"/>
  <c r="G1060" i="25" s="1"/>
  <c r="F1059" i="25"/>
  <c r="G1059" i="25" s="1"/>
  <c r="F1058" i="25"/>
  <c r="G1058" i="25" s="1"/>
  <c r="F1057" i="25"/>
  <c r="G1057" i="25" s="1"/>
  <c r="F1056" i="25"/>
  <c r="G1056" i="25" s="1"/>
  <c r="F1055" i="25"/>
  <c r="G1055" i="25" s="1"/>
  <c r="F1054" i="25"/>
  <c r="G1054" i="25" s="1"/>
  <c r="F1053" i="25"/>
  <c r="G1053" i="25" s="1"/>
  <c r="F1052" i="25"/>
  <c r="G1052" i="25" s="1"/>
  <c r="F1051" i="25"/>
  <c r="G1051" i="25" s="1"/>
  <c r="F1050" i="25"/>
  <c r="G1050" i="25" s="1"/>
  <c r="F1049" i="25"/>
  <c r="G1049" i="25" s="1"/>
  <c r="F1048" i="25"/>
  <c r="G1048" i="25" s="1"/>
  <c r="F1047" i="25"/>
  <c r="G1047" i="25" s="1"/>
  <c r="F1046" i="25"/>
  <c r="G1046" i="25" s="1"/>
  <c r="F1045" i="25"/>
  <c r="G1045" i="25" s="1"/>
  <c r="F1044" i="25"/>
  <c r="G1044" i="25" s="1"/>
  <c r="F1043" i="25"/>
  <c r="G1043" i="25" s="1"/>
  <c r="F1042" i="25"/>
  <c r="G1042" i="25" s="1"/>
  <c r="F1041" i="25"/>
  <c r="G1041" i="25" s="1"/>
  <c r="F1040" i="25"/>
  <c r="G1040" i="25" s="1"/>
  <c r="F1039" i="25"/>
  <c r="G1039" i="25" s="1"/>
  <c r="F1038" i="25"/>
  <c r="G1038" i="25" s="1"/>
  <c r="F1037" i="25"/>
  <c r="G1037" i="25" s="1"/>
  <c r="F1036" i="25"/>
  <c r="G1036" i="25" s="1"/>
  <c r="F1035" i="25"/>
  <c r="G1035" i="25" s="1"/>
  <c r="F1034" i="25"/>
  <c r="G1034" i="25" s="1"/>
  <c r="F1033" i="25"/>
  <c r="G1033" i="25" s="1"/>
  <c r="F1032" i="25"/>
  <c r="G1032" i="25" s="1"/>
  <c r="F1031" i="25"/>
  <c r="G1031" i="25" s="1"/>
  <c r="F1030" i="25"/>
  <c r="G1030" i="25" s="1"/>
  <c r="F1029" i="25"/>
  <c r="G1029" i="25" s="1"/>
  <c r="F1028" i="25"/>
  <c r="G1028" i="25" s="1"/>
  <c r="F1027" i="25"/>
  <c r="G1027" i="25" s="1"/>
  <c r="F1026" i="25"/>
  <c r="G1026" i="25" s="1"/>
  <c r="F1025" i="25"/>
  <c r="G1025" i="25" s="1"/>
  <c r="F1024" i="25"/>
  <c r="G1024" i="25" s="1"/>
  <c r="F1023" i="25"/>
  <c r="G1023" i="25" s="1"/>
  <c r="F1022" i="25"/>
  <c r="G1022" i="25" s="1"/>
  <c r="F1021" i="25"/>
  <c r="G1021" i="25" s="1"/>
  <c r="F1020" i="25"/>
  <c r="G1020" i="25" s="1"/>
  <c r="F1019" i="25"/>
  <c r="G1019" i="25" s="1"/>
  <c r="F1018" i="25"/>
  <c r="G1018" i="25" s="1"/>
  <c r="F1017" i="25"/>
  <c r="G1017" i="25" s="1"/>
  <c r="F1016" i="25"/>
  <c r="G1016" i="25" s="1"/>
  <c r="F1015" i="25"/>
  <c r="G1015" i="25" s="1"/>
  <c r="F1014" i="25"/>
  <c r="G1014" i="25" s="1"/>
  <c r="F1013" i="25"/>
  <c r="G1013" i="25" s="1"/>
  <c r="F1012" i="25"/>
  <c r="G1012" i="25" s="1"/>
  <c r="F1011" i="25"/>
  <c r="G1011" i="25" s="1"/>
  <c r="F1010" i="25"/>
  <c r="G1010" i="25" s="1"/>
  <c r="F1009" i="25"/>
  <c r="G1009" i="25" s="1"/>
  <c r="F1008" i="25"/>
  <c r="G1008" i="25" s="1"/>
  <c r="F1007" i="25"/>
  <c r="G1007" i="25" s="1"/>
  <c r="F1006" i="25"/>
  <c r="G1006" i="25" s="1"/>
  <c r="F1005" i="25"/>
  <c r="G1005" i="25" s="1"/>
  <c r="F1004" i="25"/>
  <c r="G1004" i="25" s="1"/>
  <c r="F1003" i="25"/>
  <c r="G1003" i="25" s="1"/>
  <c r="F1002" i="25"/>
  <c r="G1002" i="25" s="1"/>
  <c r="F1001" i="25"/>
  <c r="G1001" i="25" s="1"/>
  <c r="F1000" i="25"/>
  <c r="G1000" i="25" s="1"/>
  <c r="F999" i="25"/>
  <c r="G999" i="25" s="1"/>
  <c r="F998" i="25"/>
  <c r="G998" i="25" s="1"/>
  <c r="F997" i="25"/>
  <c r="G997" i="25" s="1"/>
  <c r="F996" i="25"/>
  <c r="G996" i="25" s="1"/>
  <c r="F995" i="25"/>
  <c r="G995" i="25" s="1"/>
  <c r="F994" i="25"/>
  <c r="G994" i="25" s="1"/>
  <c r="F993" i="25"/>
  <c r="G993" i="25" s="1"/>
  <c r="F992" i="25"/>
  <c r="G992" i="25" s="1"/>
  <c r="F991" i="25"/>
  <c r="G991" i="25" s="1"/>
  <c r="F990" i="25"/>
  <c r="G990" i="25" s="1"/>
  <c r="F989" i="25"/>
  <c r="G989" i="25" s="1"/>
  <c r="F988" i="25"/>
  <c r="G988" i="25" s="1"/>
  <c r="F987" i="25"/>
  <c r="G987" i="25" s="1"/>
  <c r="F986" i="25"/>
  <c r="G986" i="25" s="1"/>
  <c r="F985" i="25"/>
  <c r="G985" i="25" s="1"/>
  <c r="F984" i="25"/>
  <c r="G984" i="25" s="1"/>
  <c r="F983" i="25"/>
  <c r="G983" i="25" s="1"/>
  <c r="F982" i="25"/>
  <c r="G982" i="25" s="1"/>
  <c r="F981" i="25"/>
  <c r="G981" i="25" s="1"/>
  <c r="F980" i="25"/>
  <c r="G980" i="25" s="1"/>
  <c r="F979" i="25"/>
  <c r="G979" i="25" s="1"/>
  <c r="F978" i="25"/>
  <c r="G978" i="25" s="1"/>
  <c r="F977" i="25"/>
  <c r="G977" i="25" s="1"/>
  <c r="F976" i="25"/>
  <c r="G976" i="25" s="1"/>
  <c r="F975" i="25"/>
  <c r="G975" i="25" s="1"/>
  <c r="F974" i="25"/>
  <c r="G974" i="25" s="1"/>
  <c r="F973" i="25"/>
  <c r="G973" i="25" s="1"/>
  <c r="F972" i="25"/>
  <c r="G972" i="25" s="1"/>
  <c r="F971" i="25"/>
  <c r="G971" i="25" s="1"/>
  <c r="F970" i="25"/>
  <c r="G970" i="25" s="1"/>
  <c r="F969" i="25"/>
  <c r="G969" i="25" s="1"/>
  <c r="F968" i="25"/>
  <c r="G968" i="25" s="1"/>
  <c r="F967" i="25"/>
  <c r="G967" i="25" s="1"/>
  <c r="F966" i="25"/>
  <c r="G966" i="25" s="1"/>
  <c r="F965" i="25"/>
  <c r="G965" i="25" s="1"/>
  <c r="F964" i="25"/>
  <c r="G964" i="25" s="1"/>
  <c r="F963" i="25"/>
  <c r="G963" i="25" s="1"/>
  <c r="F962" i="25"/>
  <c r="G962" i="25" s="1"/>
  <c r="F961" i="25"/>
  <c r="G961" i="25" s="1"/>
  <c r="F960" i="25"/>
  <c r="G960" i="25" s="1"/>
  <c r="F959" i="25"/>
  <c r="G959" i="25" s="1"/>
  <c r="F958" i="25"/>
  <c r="G958" i="25" s="1"/>
  <c r="F957" i="25"/>
  <c r="G957" i="25" s="1"/>
  <c r="F956" i="25"/>
  <c r="G956" i="25" s="1"/>
  <c r="F955" i="25"/>
  <c r="G955" i="25" s="1"/>
  <c r="F954" i="25"/>
  <c r="G954" i="25" s="1"/>
  <c r="F953" i="25"/>
  <c r="G953" i="25" s="1"/>
  <c r="F952" i="25"/>
  <c r="G952" i="25" s="1"/>
  <c r="F951" i="25"/>
  <c r="G951" i="25" s="1"/>
  <c r="F950" i="25"/>
  <c r="G950" i="25" s="1"/>
  <c r="F949" i="25"/>
  <c r="G949" i="25" s="1"/>
  <c r="F948" i="25"/>
  <c r="G948" i="25" s="1"/>
  <c r="F947" i="25"/>
  <c r="G947" i="25" s="1"/>
  <c r="F946" i="25"/>
  <c r="G946" i="25" s="1"/>
  <c r="F945" i="25"/>
  <c r="G945" i="25" s="1"/>
  <c r="F944" i="25"/>
  <c r="G944" i="25" s="1"/>
  <c r="F943" i="25"/>
  <c r="G943" i="25" s="1"/>
  <c r="F942" i="25"/>
  <c r="G942" i="25" s="1"/>
  <c r="F941" i="25"/>
  <c r="G941" i="25" s="1"/>
  <c r="F940" i="25"/>
  <c r="G940" i="25" s="1"/>
  <c r="F939" i="25"/>
  <c r="G939" i="25" s="1"/>
  <c r="F938" i="25"/>
  <c r="G938" i="25" s="1"/>
  <c r="F937" i="25"/>
  <c r="G937" i="25" s="1"/>
  <c r="F936" i="25"/>
  <c r="G936" i="25" s="1"/>
  <c r="F935" i="25"/>
  <c r="G935" i="25" s="1"/>
  <c r="F934" i="25"/>
  <c r="G934" i="25" s="1"/>
  <c r="F933" i="25"/>
  <c r="G933" i="25" s="1"/>
  <c r="F932" i="25"/>
  <c r="G932" i="25" s="1"/>
  <c r="F931" i="25"/>
  <c r="G931" i="25" s="1"/>
  <c r="F930" i="25"/>
  <c r="G930" i="25" s="1"/>
  <c r="F929" i="25"/>
  <c r="G929" i="25" s="1"/>
  <c r="F928" i="25"/>
  <c r="G928" i="25" s="1"/>
  <c r="F927" i="25"/>
  <c r="G927" i="25" s="1"/>
  <c r="F926" i="25"/>
  <c r="G926" i="25" s="1"/>
  <c r="F925" i="25"/>
  <c r="G925" i="25" s="1"/>
  <c r="F924" i="25"/>
  <c r="G924" i="25" s="1"/>
  <c r="F923" i="25"/>
  <c r="G923" i="25" s="1"/>
  <c r="F922" i="25"/>
  <c r="G922" i="25" s="1"/>
  <c r="F921" i="25"/>
  <c r="G921" i="25" s="1"/>
  <c r="F920" i="25"/>
  <c r="G920" i="25" s="1"/>
  <c r="F919" i="25"/>
  <c r="G919" i="25" s="1"/>
  <c r="F918" i="25"/>
  <c r="G918" i="25" s="1"/>
  <c r="F917" i="25"/>
  <c r="G917" i="25" s="1"/>
  <c r="F916" i="25"/>
  <c r="G916" i="25" s="1"/>
  <c r="F915" i="25"/>
  <c r="G915" i="25" s="1"/>
  <c r="F914" i="25"/>
  <c r="G914" i="25" s="1"/>
  <c r="F913" i="25"/>
  <c r="G913" i="25" s="1"/>
  <c r="F912" i="25"/>
  <c r="G912" i="25" s="1"/>
  <c r="F911" i="25"/>
  <c r="G911" i="25" s="1"/>
  <c r="F910" i="25"/>
  <c r="G910" i="25" s="1"/>
  <c r="F909" i="25"/>
  <c r="G909" i="25" s="1"/>
  <c r="F908" i="25"/>
  <c r="G908" i="25" s="1"/>
  <c r="F907" i="25"/>
  <c r="G907" i="25" s="1"/>
  <c r="F906" i="25"/>
  <c r="G906" i="25" s="1"/>
  <c r="F905" i="25"/>
  <c r="G905" i="25" s="1"/>
  <c r="F904" i="25"/>
  <c r="G904" i="25" s="1"/>
  <c r="F903" i="25"/>
  <c r="G903" i="25" s="1"/>
  <c r="F902" i="25"/>
  <c r="G902" i="25" s="1"/>
  <c r="F901" i="25"/>
  <c r="G901" i="25" s="1"/>
  <c r="F900" i="25"/>
  <c r="G900" i="25" s="1"/>
  <c r="F899" i="25"/>
  <c r="G899" i="25" s="1"/>
  <c r="F898" i="25"/>
  <c r="G898" i="25" s="1"/>
  <c r="F897" i="25"/>
  <c r="G897" i="25" s="1"/>
  <c r="F896" i="25"/>
  <c r="G896" i="25" s="1"/>
  <c r="F895" i="25"/>
  <c r="G895" i="25" s="1"/>
  <c r="F894" i="25"/>
  <c r="G894" i="25" s="1"/>
  <c r="F893" i="25"/>
  <c r="G893" i="25" s="1"/>
  <c r="F892" i="25"/>
  <c r="G892" i="25" s="1"/>
  <c r="F891" i="25"/>
  <c r="G891" i="25" s="1"/>
  <c r="F890" i="25"/>
  <c r="G890" i="25" s="1"/>
  <c r="F889" i="25"/>
  <c r="G889" i="25" s="1"/>
  <c r="F888" i="25"/>
  <c r="G888" i="25" s="1"/>
  <c r="F887" i="25"/>
  <c r="G887" i="25" s="1"/>
  <c r="F886" i="25"/>
  <c r="G886" i="25" s="1"/>
  <c r="F885" i="25"/>
  <c r="G885" i="25" s="1"/>
  <c r="F884" i="25"/>
  <c r="G884" i="25" s="1"/>
  <c r="F883" i="25"/>
  <c r="G883" i="25" s="1"/>
  <c r="F882" i="25"/>
  <c r="G882" i="25" s="1"/>
  <c r="F881" i="25"/>
  <c r="G881" i="25" s="1"/>
  <c r="F880" i="25"/>
  <c r="G880" i="25" s="1"/>
  <c r="F879" i="25"/>
  <c r="G879" i="25" s="1"/>
  <c r="F878" i="25"/>
  <c r="G878" i="25" s="1"/>
  <c r="F877" i="25"/>
  <c r="G877" i="25" s="1"/>
  <c r="F876" i="25"/>
  <c r="G876" i="25" s="1"/>
  <c r="F875" i="25"/>
  <c r="G875" i="25" s="1"/>
  <c r="F874" i="25"/>
  <c r="G874" i="25" s="1"/>
  <c r="F873" i="25"/>
  <c r="G873" i="25" s="1"/>
  <c r="F872" i="25"/>
  <c r="G872" i="25" s="1"/>
  <c r="F871" i="25"/>
  <c r="G871" i="25" s="1"/>
  <c r="F870" i="25"/>
  <c r="G870" i="25" s="1"/>
  <c r="F869" i="25"/>
  <c r="G869" i="25" s="1"/>
  <c r="F868" i="25"/>
  <c r="G868" i="25" s="1"/>
  <c r="F867" i="25"/>
  <c r="G867" i="25" s="1"/>
  <c r="F866" i="25"/>
  <c r="G866" i="25" s="1"/>
  <c r="F865" i="25"/>
  <c r="G865" i="25" s="1"/>
  <c r="F864" i="25"/>
  <c r="G864" i="25" s="1"/>
  <c r="F863" i="25"/>
  <c r="G863" i="25" s="1"/>
  <c r="F862" i="25"/>
  <c r="G862" i="25" s="1"/>
  <c r="F861" i="25"/>
  <c r="G861" i="25" s="1"/>
  <c r="F860" i="25"/>
  <c r="G860" i="25" s="1"/>
  <c r="F859" i="25"/>
  <c r="G859" i="25" s="1"/>
  <c r="F858" i="25"/>
  <c r="G858" i="25" s="1"/>
  <c r="F857" i="25"/>
  <c r="G857" i="25" s="1"/>
  <c r="F856" i="25"/>
  <c r="G856" i="25" s="1"/>
  <c r="F855" i="25"/>
  <c r="G855" i="25" s="1"/>
  <c r="F854" i="25"/>
  <c r="G854" i="25" s="1"/>
  <c r="F853" i="25"/>
  <c r="G853" i="25" s="1"/>
  <c r="F852" i="25"/>
  <c r="G852" i="25" s="1"/>
  <c r="F851" i="25"/>
  <c r="G851" i="25" s="1"/>
  <c r="F850" i="25"/>
  <c r="G850" i="25" s="1"/>
  <c r="F849" i="25"/>
  <c r="G849" i="25" s="1"/>
  <c r="F848" i="25"/>
  <c r="G848" i="25" s="1"/>
  <c r="F847" i="25"/>
  <c r="G847" i="25" s="1"/>
  <c r="F846" i="25"/>
  <c r="G846" i="25" s="1"/>
  <c r="F845" i="25"/>
  <c r="G845" i="25" s="1"/>
  <c r="F844" i="25"/>
  <c r="G844" i="25" s="1"/>
  <c r="F843" i="25"/>
  <c r="G843" i="25" s="1"/>
  <c r="F842" i="25"/>
  <c r="G842" i="25" s="1"/>
  <c r="F841" i="25"/>
  <c r="G841" i="25" s="1"/>
  <c r="F840" i="25"/>
  <c r="G840" i="25" s="1"/>
  <c r="F839" i="25"/>
  <c r="G839" i="25" s="1"/>
  <c r="F838" i="25"/>
  <c r="G838" i="25" s="1"/>
  <c r="F837" i="25"/>
  <c r="G837" i="25" s="1"/>
  <c r="F836" i="25"/>
  <c r="G836" i="25" s="1"/>
  <c r="F835" i="25"/>
  <c r="G835" i="25" s="1"/>
  <c r="F834" i="25"/>
  <c r="G834" i="25" s="1"/>
  <c r="F833" i="25"/>
  <c r="G833" i="25" s="1"/>
  <c r="F832" i="25"/>
  <c r="G832" i="25" s="1"/>
  <c r="F831" i="25"/>
  <c r="G831" i="25" s="1"/>
  <c r="F830" i="25"/>
  <c r="G830" i="25" s="1"/>
  <c r="F829" i="25"/>
  <c r="G829" i="25" s="1"/>
  <c r="F828" i="25"/>
  <c r="G828" i="25" s="1"/>
  <c r="F827" i="25"/>
  <c r="G827" i="25" s="1"/>
  <c r="F826" i="25"/>
  <c r="G826" i="25" s="1"/>
  <c r="F825" i="25"/>
  <c r="G825" i="25" s="1"/>
  <c r="F824" i="25"/>
  <c r="G824" i="25" s="1"/>
  <c r="F823" i="25"/>
  <c r="G823" i="25" s="1"/>
  <c r="F822" i="25"/>
  <c r="G822" i="25" s="1"/>
  <c r="F821" i="25"/>
  <c r="G821" i="25" s="1"/>
  <c r="F820" i="25"/>
  <c r="G820" i="25" s="1"/>
  <c r="F819" i="25"/>
  <c r="G819" i="25" s="1"/>
  <c r="F818" i="25"/>
  <c r="G818" i="25" s="1"/>
  <c r="F817" i="25"/>
  <c r="G817" i="25" s="1"/>
  <c r="F816" i="25"/>
  <c r="G816" i="25" s="1"/>
  <c r="F815" i="25"/>
  <c r="G815" i="25" s="1"/>
  <c r="F814" i="25"/>
  <c r="G814" i="25" s="1"/>
  <c r="F813" i="25"/>
  <c r="G813" i="25" s="1"/>
  <c r="F812" i="25"/>
  <c r="G812" i="25" s="1"/>
  <c r="F811" i="25"/>
  <c r="G811" i="25" s="1"/>
  <c r="F810" i="25"/>
  <c r="G810" i="25" s="1"/>
  <c r="F809" i="25"/>
  <c r="G809" i="25" s="1"/>
  <c r="F808" i="25"/>
  <c r="G808" i="25" s="1"/>
  <c r="F807" i="25"/>
  <c r="G807" i="25" s="1"/>
  <c r="F806" i="25"/>
  <c r="G806" i="25" s="1"/>
  <c r="F805" i="25"/>
  <c r="G805" i="25" s="1"/>
  <c r="F804" i="25"/>
  <c r="G804" i="25" s="1"/>
  <c r="F803" i="25"/>
  <c r="G803" i="25" s="1"/>
  <c r="F802" i="25"/>
  <c r="G802" i="25" s="1"/>
  <c r="F801" i="25"/>
  <c r="G801" i="25" s="1"/>
  <c r="F800" i="25"/>
  <c r="G800" i="25" s="1"/>
  <c r="F799" i="25"/>
  <c r="G799" i="25" s="1"/>
  <c r="F798" i="25"/>
  <c r="G798" i="25" s="1"/>
  <c r="F797" i="25"/>
  <c r="G797" i="25" s="1"/>
  <c r="F796" i="25"/>
  <c r="G796" i="25" s="1"/>
  <c r="F795" i="25"/>
  <c r="G795" i="25" s="1"/>
  <c r="F794" i="25"/>
  <c r="G794" i="25" s="1"/>
  <c r="F793" i="25"/>
  <c r="G793" i="25" s="1"/>
  <c r="F792" i="25"/>
  <c r="G792" i="25" s="1"/>
  <c r="F791" i="25"/>
  <c r="G791" i="25" s="1"/>
  <c r="F790" i="25"/>
  <c r="G790" i="25" s="1"/>
  <c r="F789" i="25"/>
  <c r="G789" i="25" s="1"/>
  <c r="F788" i="25"/>
  <c r="G788" i="25" s="1"/>
  <c r="F787" i="25"/>
  <c r="G787" i="25" s="1"/>
  <c r="F786" i="25"/>
  <c r="G786" i="25" s="1"/>
  <c r="F785" i="25"/>
  <c r="G785" i="25" s="1"/>
  <c r="F784" i="25"/>
  <c r="G784" i="25" s="1"/>
  <c r="F783" i="25"/>
  <c r="G783" i="25" s="1"/>
  <c r="F782" i="25"/>
  <c r="G782" i="25" s="1"/>
  <c r="F781" i="25"/>
  <c r="G781" i="25" s="1"/>
  <c r="F780" i="25"/>
  <c r="G780" i="25" s="1"/>
  <c r="F779" i="25"/>
  <c r="G779" i="25" s="1"/>
  <c r="F778" i="25"/>
  <c r="G778" i="25" s="1"/>
  <c r="F777" i="25"/>
  <c r="G777" i="25" s="1"/>
  <c r="F776" i="25"/>
  <c r="G776" i="25" s="1"/>
  <c r="F775" i="25"/>
  <c r="G775" i="25" s="1"/>
  <c r="F774" i="25"/>
  <c r="G774" i="25" s="1"/>
  <c r="F773" i="25"/>
  <c r="G773" i="25" s="1"/>
  <c r="F772" i="25"/>
  <c r="G772" i="25" s="1"/>
  <c r="F771" i="25"/>
  <c r="G771" i="25" s="1"/>
  <c r="F770" i="25"/>
  <c r="G770" i="25" s="1"/>
  <c r="F769" i="25"/>
  <c r="G769" i="25" s="1"/>
  <c r="F768" i="25"/>
  <c r="G768" i="25" s="1"/>
  <c r="F767" i="25"/>
  <c r="G767" i="25" s="1"/>
  <c r="F766" i="25"/>
  <c r="G766" i="25" s="1"/>
  <c r="F765" i="25"/>
  <c r="G765" i="25" s="1"/>
  <c r="F764" i="25"/>
  <c r="G764" i="25" s="1"/>
  <c r="F763" i="25"/>
  <c r="G763" i="25" s="1"/>
  <c r="F762" i="25"/>
  <c r="G762" i="25" s="1"/>
  <c r="F761" i="25"/>
  <c r="G761" i="25" s="1"/>
  <c r="F760" i="25"/>
  <c r="G760" i="25" s="1"/>
  <c r="F759" i="25"/>
  <c r="G759" i="25" s="1"/>
  <c r="F758" i="25"/>
  <c r="G758" i="25" s="1"/>
  <c r="F757" i="25"/>
  <c r="G757" i="25" s="1"/>
  <c r="F756" i="25"/>
  <c r="G756" i="25" s="1"/>
  <c r="F755" i="25"/>
  <c r="G755" i="25" s="1"/>
  <c r="F754" i="25"/>
  <c r="G754" i="25" s="1"/>
  <c r="F753" i="25"/>
  <c r="G753" i="25" s="1"/>
  <c r="F752" i="25"/>
  <c r="G752" i="25" s="1"/>
  <c r="F751" i="25"/>
  <c r="G751" i="25" s="1"/>
  <c r="F750" i="25"/>
  <c r="G750" i="25" s="1"/>
  <c r="F749" i="25"/>
  <c r="G749" i="25" s="1"/>
  <c r="F748" i="25"/>
  <c r="G748" i="25" s="1"/>
  <c r="F747" i="25"/>
  <c r="G747" i="25" s="1"/>
  <c r="F746" i="25"/>
  <c r="G746" i="25" s="1"/>
  <c r="F745" i="25"/>
  <c r="G745" i="25" s="1"/>
  <c r="F744" i="25"/>
  <c r="G744" i="25" s="1"/>
  <c r="F743" i="25"/>
  <c r="G743" i="25" s="1"/>
  <c r="F742" i="25"/>
  <c r="G742" i="25" s="1"/>
  <c r="F741" i="25"/>
  <c r="G741" i="25" s="1"/>
  <c r="F740" i="25"/>
  <c r="G740" i="25" s="1"/>
  <c r="F739" i="25"/>
  <c r="G739" i="25" s="1"/>
  <c r="F738" i="25"/>
  <c r="G738" i="25" s="1"/>
  <c r="F737" i="25"/>
  <c r="G737" i="25" s="1"/>
  <c r="F736" i="25"/>
  <c r="G736" i="25" s="1"/>
  <c r="F735" i="25"/>
  <c r="G735" i="25" s="1"/>
  <c r="F734" i="25"/>
  <c r="G734" i="25" s="1"/>
  <c r="F733" i="25"/>
  <c r="G733" i="25" s="1"/>
  <c r="F732" i="25"/>
  <c r="G732" i="25" s="1"/>
  <c r="F731" i="25"/>
  <c r="G731" i="25" s="1"/>
  <c r="F730" i="25"/>
  <c r="G730" i="25" s="1"/>
  <c r="F729" i="25"/>
  <c r="G729" i="25" s="1"/>
  <c r="F728" i="25"/>
  <c r="G728" i="25" s="1"/>
  <c r="F727" i="25"/>
  <c r="G727" i="25" s="1"/>
  <c r="F726" i="25"/>
  <c r="G726" i="25" s="1"/>
  <c r="F725" i="25"/>
  <c r="G725" i="25" s="1"/>
  <c r="F724" i="25"/>
  <c r="G724" i="25" s="1"/>
  <c r="F723" i="25"/>
  <c r="G723" i="25" s="1"/>
  <c r="F722" i="25"/>
  <c r="G722" i="25" s="1"/>
  <c r="F721" i="25"/>
  <c r="G721" i="25" s="1"/>
  <c r="F720" i="25"/>
  <c r="G720" i="25" s="1"/>
  <c r="F719" i="25"/>
  <c r="G719" i="25" s="1"/>
  <c r="F718" i="25"/>
  <c r="G718" i="25" s="1"/>
  <c r="F717" i="25"/>
  <c r="G717" i="25" s="1"/>
  <c r="F716" i="25"/>
  <c r="G716" i="25" s="1"/>
  <c r="F715" i="25"/>
  <c r="G715" i="25" s="1"/>
  <c r="F714" i="25"/>
  <c r="G714" i="25" s="1"/>
  <c r="F713" i="25"/>
  <c r="G713" i="25" s="1"/>
  <c r="F712" i="25"/>
  <c r="G712" i="25" s="1"/>
  <c r="F711" i="25"/>
  <c r="G711" i="25" s="1"/>
  <c r="F710" i="25"/>
  <c r="G710" i="25" s="1"/>
  <c r="F709" i="25"/>
  <c r="G709" i="25" s="1"/>
  <c r="F708" i="25"/>
  <c r="G708" i="25" s="1"/>
  <c r="F707" i="25"/>
  <c r="G707" i="25" s="1"/>
  <c r="F706" i="25"/>
  <c r="G706" i="25" s="1"/>
  <c r="F705" i="25"/>
  <c r="G705" i="25" s="1"/>
  <c r="F704" i="25"/>
  <c r="G704" i="25" s="1"/>
  <c r="F703" i="25"/>
  <c r="G703" i="25" s="1"/>
  <c r="F702" i="25"/>
  <c r="G702" i="25" s="1"/>
  <c r="F701" i="25"/>
  <c r="G701" i="25" s="1"/>
  <c r="F700" i="25"/>
  <c r="G700" i="25" s="1"/>
  <c r="F699" i="25"/>
  <c r="G699" i="25" s="1"/>
  <c r="F698" i="25"/>
  <c r="G698" i="25" s="1"/>
  <c r="F697" i="25"/>
  <c r="G697" i="25" s="1"/>
  <c r="F696" i="25"/>
  <c r="G696" i="25" s="1"/>
  <c r="F695" i="25"/>
  <c r="G695" i="25" s="1"/>
  <c r="F694" i="25"/>
  <c r="G694" i="25" s="1"/>
  <c r="F693" i="25"/>
  <c r="G693" i="25" s="1"/>
  <c r="F692" i="25"/>
  <c r="G692" i="25" s="1"/>
  <c r="F691" i="25"/>
  <c r="G691" i="25" s="1"/>
  <c r="F690" i="25"/>
  <c r="G690" i="25" s="1"/>
  <c r="F689" i="25"/>
  <c r="G689" i="25" s="1"/>
  <c r="F688" i="25"/>
  <c r="G688" i="25" s="1"/>
  <c r="F687" i="25"/>
  <c r="G687" i="25" s="1"/>
  <c r="F686" i="25"/>
  <c r="G686" i="25" s="1"/>
  <c r="F685" i="25"/>
  <c r="G685" i="25" s="1"/>
  <c r="F684" i="25"/>
  <c r="G684" i="25" s="1"/>
  <c r="F683" i="25"/>
  <c r="G683" i="25" s="1"/>
  <c r="F682" i="25"/>
  <c r="G682" i="25" s="1"/>
  <c r="F681" i="25"/>
  <c r="G681" i="25" s="1"/>
  <c r="F680" i="25"/>
  <c r="G680" i="25" s="1"/>
  <c r="F679" i="25"/>
  <c r="G679" i="25" s="1"/>
  <c r="F678" i="25"/>
  <c r="G678" i="25" s="1"/>
  <c r="F677" i="25"/>
  <c r="G677" i="25" s="1"/>
  <c r="F676" i="25"/>
  <c r="G676" i="25" s="1"/>
  <c r="F675" i="25"/>
  <c r="G675" i="25" s="1"/>
  <c r="F674" i="25"/>
  <c r="G674" i="25" s="1"/>
  <c r="F673" i="25"/>
  <c r="G673" i="25" s="1"/>
  <c r="F672" i="25"/>
  <c r="G672" i="25" s="1"/>
  <c r="F671" i="25"/>
  <c r="G671" i="25" s="1"/>
  <c r="F670" i="25"/>
  <c r="G670" i="25" s="1"/>
  <c r="F669" i="25"/>
  <c r="G669" i="25" s="1"/>
  <c r="F668" i="25"/>
  <c r="G668" i="25" s="1"/>
  <c r="F667" i="25"/>
  <c r="G667" i="25" s="1"/>
  <c r="F666" i="25"/>
  <c r="G666" i="25" s="1"/>
  <c r="F665" i="25"/>
  <c r="G665" i="25" s="1"/>
  <c r="F664" i="25"/>
  <c r="G664" i="25" s="1"/>
  <c r="F663" i="25"/>
  <c r="G663" i="25" s="1"/>
  <c r="F662" i="25"/>
  <c r="G662" i="25" s="1"/>
  <c r="F661" i="25"/>
  <c r="G661" i="25" s="1"/>
  <c r="F660" i="25"/>
  <c r="G660" i="25" s="1"/>
  <c r="F659" i="25"/>
  <c r="G659" i="25" s="1"/>
  <c r="F658" i="25"/>
  <c r="G658" i="25" s="1"/>
  <c r="F657" i="25"/>
  <c r="G657" i="25" s="1"/>
  <c r="F656" i="25"/>
  <c r="G656" i="25" s="1"/>
  <c r="F655" i="25"/>
  <c r="G655" i="25" s="1"/>
  <c r="F654" i="25"/>
  <c r="G654" i="25" s="1"/>
  <c r="F653" i="25"/>
  <c r="G653" i="25" s="1"/>
  <c r="F652" i="25"/>
  <c r="G652" i="25" s="1"/>
  <c r="F651" i="25"/>
  <c r="G651" i="25" s="1"/>
  <c r="F650" i="25"/>
  <c r="G650" i="25" s="1"/>
  <c r="F649" i="25"/>
  <c r="G649" i="25" s="1"/>
  <c r="F648" i="25"/>
  <c r="G648" i="25" s="1"/>
  <c r="F647" i="25"/>
  <c r="G647" i="25" s="1"/>
  <c r="F646" i="25"/>
  <c r="G646" i="25" s="1"/>
  <c r="F645" i="25"/>
  <c r="G645" i="25" s="1"/>
  <c r="F644" i="25"/>
  <c r="G644" i="25" s="1"/>
  <c r="F643" i="25"/>
  <c r="G643" i="25" s="1"/>
  <c r="F642" i="25"/>
  <c r="G642" i="25" s="1"/>
  <c r="F641" i="25"/>
  <c r="G641" i="25" s="1"/>
  <c r="F640" i="25"/>
  <c r="G640" i="25" s="1"/>
  <c r="F639" i="25"/>
  <c r="G639" i="25" s="1"/>
  <c r="F638" i="25"/>
  <c r="G638" i="25" s="1"/>
  <c r="F637" i="25"/>
  <c r="G637" i="25" s="1"/>
  <c r="F636" i="25"/>
  <c r="G636" i="25" s="1"/>
  <c r="F635" i="25"/>
  <c r="G635" i="25" s="1"/>
  <c r="F634" i="25"/>
  <c r="G634" i="25" s="1"/>
  <c r="F633" i="25"/>
  <c r="G633" i="25" s="1"/>
  <c r="F632" i="25"/>
  <c r="G632" i="25" s="1"/>
  <c r="F631" i="25"/>
  <c r="G631" i="25" s="1"/>
  <c r="F630" i="25"/>
  <c r="G630" i="25" s="1"/>
  <c r="F629" i="25"/>
  <c r="G629" i="25" s="1"/>
  <c r="F628" i="25"/>
  <c r="G628" i="25" s="1"/>
  <c r="F627" i="25"/>
  <c r="G627" i="25" s="1"/>
  <c r="F626" i="25"/>
  <c r="G626" i="25" s="1"/>
  <c r="F625" i="25"/>
  <c r="G625" i="25" s="1"/>
  <c r="F624" i="25"/>
  <c r="G624" i="25" s="1"/>
  <c r="F623" i="25"/>
  <c r="G623" i="25" s="1"/>
  <c r="F622" i="25"/>
  <c r="G622" i="25" s="1"/>
  <c r="F621" i="25"/>
  <c r="G621" i="25" s="1"/>
  <c r="F620" i="25"/>
  <c r="G620" i="25" s="1"/>
  <c r="F619" i="25"/>
  <c r="G619" i="25" s="1"/>
  <c r="F618" i="25"/>
  <c r="G618" i="25" s="1"/>
  <c r="F617" i="25"/>
  <c r="G617" i="25" s="1"/>
  <c r="F616" i="25"/>
  <c r="G616" i="25" s="1"/>
  <c r="F615" i="25"/>
  <c r="G615" i="25" s="1"/>
  <c r="F614" i="25"/>
  <c r="G614" i="25" s="1"/>
  <c r="F613" i="25"/>
  <c r="G613" i="25" s="1"/>
  <c r="F612" i="25"/>
  <c r="G612" i="25" s="1"/>
  <c r="F611" i="25"/>
  <c r="G611" i="25" s="1"/>
  <c r="F610" i="25"/>
  <c r="G610" i="25" s="1"/>
  <c r="F609" i="25"/>
  <c r="G609" i="25" s="1"/>
  <c r="F608" i="25"/>
  <c r="G608" i="25" s="1"/>
  <c r="F607" i="25"/>
  <c r="G607" i="25" s="1"/>
  <c r="F606" i="25"/>
  <c r="G606" i="25" s="1"/>
  <c r="F605" i="25"/>
  <c r="G605" i="25" s="1"/>
  <c r="F604" i="25"/>
  <c r="G604" i="25" s="1"/>
  <c r="F603" i="25"/>
  <c r="G603" i="25" s="1"/>
  <c r="F602" i="25"/>
  <c r="G602" i="25" s="1"/>
  <c r="F601" i="25"/>
  <c r="G601" i="25" s="1"/>
  <c r="F600" i="25"/>
  <c r="G600" i="25" s="1"/>
  <c r="F599" i="25"/>
  <c r="G599" i="25" s="1"/>
  <c r="F598" i="25"/>
  <c r="G598" i="25" s="1"/>
  <c r="F597" i="25"/>
  <c r="G597" i="25" s="1"/>
  <c r="F596" i="25"/>
  <c r="G596" i="25" s="1"/>
  <c r="F595" i="25"/>
  <c r="G595" i="25" s="1"/>
  <c r="F594" i="25"/>
  <c r="G594" i="25" s="1"/>
  <c r="F593" i="25"/>
  <c r="G593" i="25" s="1"/>
  <c r="F592" i="25"/>
  <c r="G592" i="25" s="1"/>
  <c r="F591" i="25"/>
  <c r="G591" i="25" s="1"/>
  <c r="F590" i="25"/>
  <c r="G590" i="25" s="1"/>
  <c r="F589" i="25"/>
  <c r="G589" i="25" s="1"/>
  <c r="F588" i="25"/>
  <c r="G588" i="25" s="1"/>
  <c r="F587" i="25"/>
  <c r="G587" i="25" s="1"/>
  <c r="F586" i="25"/>
  <c r="G586" i="25" s="1"/>
  <c r="F585" i="25"/>
  <c r="G585" i="25" s="1"/>
  <c r="F584" i="25"/>
  <c r="G584" i="25" s="1"/>
  <c r="F583" i="25"/>
  <c r="G583" i="25" s="1"/>
  <c r="F582" i="25"/>
  <c r="G582" i="25" s="1"/>
  <c r="F581" i="25"/>
  <c r="G581" i="25" s="1"/>
  <c r="F580" i="25"/>
  <c r="G580" i="25" s="1"/>
  <c r="F579" i="25"/>
  <c r="G579" i="25" s="1"/>
  <c r="F578" i="25"/>
  <c r="G578" i="25" s="1"/>
  <c r="F577" i="25"/>
  <c r="G577" i="25" s="1"/>
  <c r="F576" i="25"/>
  <c r="G576" i="25" s="1"/>
  <c r="F575" i="25"/>
  <c r="G575" i="25" s="1"/>
  <c r="F574" i="25"/>
  <c r="G574" i="25" s="1"/>
  <c r="F573" i="25"/>
  <c r="G573" i="25" s="1"/>
  <c r="F572" i="25"/>
  <c r="G572" i="25" s="1"/>
  <c r="F571" i="25"/>
  <c r="G571" i="25" s="1"/>
  <c r="F570" i="25"/>
  <c r="G570" i="25" s="1"/>
  <c r="F569" i="25"/>
  <c r="G569" i="25" s="1"/>
  <c r="F568" i="25"/>
  <c r="G568" i="25" s="1"/>
  <c r="F567" i="25"/>
  <c r="G567" i="25" s="1"/>
  <c r="F566" i="25"/>
  <c r="G566" i="25" s="1"/>
  <c r="F565" i="25"/>
  <c r="G565" i="25" s="1"/>
  <c r="F564" i="25"/>
  <c r="G564" i="25" s="1"/>
  <c r="F563" i="25"/>
  <c r="G563" i="25" s="1"/>
  <c r="F562" i="25"/>
  <c r="G562" i="25" s="1"/>
  <c r="F561" i="25"/>
  <c r="G561" i="25" s="1"/>
  <c r="F560" i="25"/>
  <c r="G560" i="25" s="1"/>
  <c r="F559" i="25"/>
  <c r="G559" i="25" s="1"/>
  <c r="F558" i="25"/>
  <c r="G558" i="25" s="1"/>
  <c r="F557" i="25"/>
  <c r="G557" i="25" s="1"/>
  <c r="F556" i="25"/>
  <c r="G556" i="25" s="1"/>
  <c r="F555" i="25"/>
  <c r="G555" i="25" s="1"/>
  <c r="F554" i="25"/>
  <c r="G554" i="25" s="1"/>
  <c r="F553" i="25"/>
  <c r="G553" i="25" s="1"/>
  <c r="F552" i="25"/>
  <c r="G552" i="25" s="1"/>
  <c r="F551" i="25"/>
  <c r="G551" i="25" s="1"/>
  <c r="F550" i="25"/>
  <c r="G550" i="25" s="1"/>
  <c r="F549" i="25"/>
  <c r="G549" i="25" s="1"/>
  <c r="F548" i="25"/>
  <c r="G548" i="25" s="1"/>
  <c r="F547" i="25"/>
  <c r="G547" i="25" s="1"/>
  <c r="F546" i="25"/>
  <c r="G546" i="25" s="1"/>
  <c r="F545" i="25"/>
  <c r="G545" i="25" s="1"/>
  <c r="F544" i="25"/>
  <c r="G544" i="25" s="1"/>
  <c r="F543" i="25"/>
  <c r="G543" i="25" s="1"/>
  <c r="F542" i="25"/>
  <c r="G542" i="25" s="1"/>
  <c r="F541" i="25"/>
  <c r="G541" i="25" s="1"/>
  <c r="F540" i="25"/>
  <c r="G540" i="25" s="1"/>
  <c r="F539" i="25"/>
  <c r="G539" i="25" s="1"/>
  <c r="F538" i="25"/>
  <c r="G538" i="25" s="1"/>
  <c r="F537" i="25"/>
  <c r="G537" i="25" s="1"/>
  <c r="F536" i="25"/>
  <c r="G536" i="25" s="1"/>
  <c r="F535" i="25"/>
  <c r="G535" i="25" s="1"/>
  <c r="F534" i="25"/>
  <c r="G534" i="25" s="1"/>
  <c r="F533" i="25"/>
  <c r="G533" i="25" s="1"/>
  <c r="F532" i="25"/>
  <c r="G532" i="25" s="1"/>
  <c r="F531" i="25"/>
  <c r="G531" i="25" s="1"/>
  <c r="F530" i="25"/>
  <c r="G530" i="25" s="1"/>
  <c r="F529" i="25"/>
  <c r="G529" i="25" s="1"/>
  <c r="F528" i="25"/>
  <c r="G528" i="25" s="1"/>
  <c r="F527" i="25"/>
  <c r="G527" i="25" s="1"/>
  <c r="F526" i="25"/>
  <c r="G526" i="25" s="1"/>
  <c r="F525" i="25"/>
  <c r="G525" i="25" s="1"/>
  <c r="F524" i="25"/>
  <c r="G524" i="25" s="1"/>
  <c r="F523" i="25"/>
  <c r="G523" i="25" s="1"/>
  <c r="F522" i="25"/>
  <c r="G522" i="25" s="1"/>
  <c r="F521" i="25"/>
  <c r="G521" i="25" s="1"/>
  <c r="F520" i="25"/>
  <c r="G520" i="25" s="1"/>
  <c r="F519" i="25"/>
  <c r="G519" i="25" s="1"/>
  <c r="F518" i="25"/>
  <c r="G518" i="25" s="1"/>
  <c r="F517" i="25"/>
  <c r="G517" i="25" s="1"/>
  <c r="F516" i="25"/>
  <c r="G516" i="25" s="1"/>
  <c r="F515" i="25"/>
  <c r="G515" i="25" s="1"/>
  <c r="F514" i="25"/>
  <c r="G514" i="25" s="1"/>
  <c r="F513" i="25"/>
  <c r="G513" i="25" s="1"/>
  <c r="F512" i="25"/>
  <c r="G512" i="25" s="1"/>
  <c r="F511" i="25"/>
  <c r="G511" i="25" s="1"/>
  <c r="F510" i="25"/>
  <c r="G510" i="25" s="1"/>
  <c r="F509" i="25"/>
  <c r="G509" i="25" s="1"/>
  <c r="F508" i="25"/>
  <c r="G508" i="25" s="1"/>
  <c r="F507" i="25"/>
  <c r="G507" i="25" s="1"/>
  <c r="F506" i="25"/>
  <c r="G506" i="25" s="1"/>
  <c r="F505" i="25"/>
  <c r="G505" i="25" s="1"/>
  <c r="F504" i="25"/>
  <c r="G504" i="25" s="1"/>
  <c r="F503" i="25"/>
  <c r="G503" i="25" s="1"/>
  <c r="F502" i="25"/>
  <c r="G502" i="25" s="1"/>
  <c r="F501" i="25"/>
  <c r="G501" i="25" s="1"/>
  <c r="F500" i="25"/>
  <c r="G500" i="25" s="1"/>
  <c r="F499" i="25"/>
  <c r="G499" i="25" s="1"/>
  <c r="F498" i="25"/>
  <c r="G498" i="25" s="1"/>
  <c r="F497" i="25"/>
  <c r="G497" i="25" s="1"/>
  <c r="F496" i="25"/>
  <c r="G496" i="25" s="1"/>
  <c r="F495" i="25"/>
  <c r="G495" i="25" s="1"/>
  <c r="F494" i="25"/>
  <c r="G494" i="25" s="1"/>
  <c r="F493" i="25"/>
  <c r="G493" i="25" s="1"/>
  <c r="F492" i="25"/>
  <c r="G492" i="25" s="1"/>
  <c r="F491" i="25"/>
  <c r="G491" i="25" s="1"/>
  <c r="F490" i="25"/>
  <c r="G490" i="25" s="1"/>
  <c r="F489" i="25"/>
  <c r="G489" i="25" s="1"/>
  <c r="F488" i="25"/>
  <c r="G488" i="25" s="1"/>
  <c r="F487" i="25"/>
  <c r="G487" i="25" s="1"/>
  <c r="F486" i="25"/>
  <c r="G486" i="25" s="1"/>
  <c r="F485" i="25"/>
  <c r="G485" i="25" s="1"/>
  <c r="F484" i="25"/>
  <c r="G484" i="25" s="1"/>
  <c r="F483" i="25"/>
  <c r="G483" i="25" s="1"/>
  <c r="F482" i="25"/>
  <c r="G482" i="25" s="1"/>
  <c r="F481" i="25"/>
  <c r="G481" i="25" s="1"/>
  <c r="F480" i="25"/>
  <c r="G480" i="25" s="1"/>
  <c r="F479" i="25"/>
  <c r="G479" i="25" s="1"/>
  <c r="F478" i="25"/>
  <c r="G478" i="25" s="1"/>
  <c r="F477" i="25"/>
  <c r="G477" i="25" s="1"/>
  <c r="F476" i="25"/>
  <c r="G476" i="25" s="1"/>
  <c r="F475" i="25"/>
  <c r="G475" i="25" s="1"/>
  <c r="F474" i="25"/>
  <c r="G474" i="25" s="1"/>
  <c r="F473" i="25"/>
  <c r="G473" i="25" s="1"/>
  <c r="F472" i="25"/>
  <c r="G472" i="25" s="1"/>
  <c r="F471" i="25"/>
  <c r="G471" i="25" s="1"/>
  <c r="F470" i="25"/>
  <c r="G470" i="25" s="1"/>
  <c r="F469" i="25"/>
  <c r="G469" i="25" s="1"/>
  <c r="F468" i="25"/>
  <c r="G468" i="25" s="1"/>
  <c r="F467" i="25"/>
  <c r="G467" i="25" s="1"/>
  <c r="F466" i="25"/>
  <c r="G466" i="25" s="1"/>
  <c r="F465" i="25"/>
  <c r="G465" i="25" s="1"/>
  <c r="F464" i="25"/>
  <c r="G464" i="25" s="1"/>
  <c r="F463" i="25"/>
  <c r="G463" i="25" s="1"/>
  <c r="F462" i="25"/>
  <c r="G462" i="25" s="1"/>
  <c r="F461" i="25"/>
  <c r="G461" i="25" s="1"/>
  <c r="F460" i="25"/>
  <c r="G460" i="25" s="1"/>
  <c r="F459" i="25"/>
  <c r="G459" i="25" s="1"/>
  <c r="F458" i="25"/>
  <c r="G458" i="25" s="1"/>
  <c r="F457" i="25"/>
  <c r="G457" i="25" s="1"/>
  <c r="F456" i="25"/>
  <c r="G456" i="25" s="1"/>
  <c r="F455" i="25"/>
  <c r="G455" i="25" s="1"/>
  <c r="F454" i="25"/>
  <c r="G454" i="25" s="1"/>
  <c r="F453" i="25"/>
  <c r="G453" i="25" s="1"/>
  <c r="F452" i="25"/>
  <c r="G452" i="25" s="1"/>
  <c r="F451" i="25"/>
  <c r="G451" i="25" s="1"/>
  <c r="F450" i="25"/>
  <c r="G450" i="25" s="1"/>
  <c r="F449" i="25"/>
  <c r="G449" i="25" s="1"/>
  <c r="F448" i="25"/>
  <c r="G448" i="25" s="1"/>
  <c r="F447" i="25"/>
  <c r="G447" i="25" s="1"/>
  <c r="F446" i="25"/>
  <c r="G446" i="25" s="1"/>
  <c r="F445" i="25"/>
  <c r="G445" i="25" s="1"/>
  <c r="F444" i="25"/>
  <c r="G444" i="25" s="1"/>
  <c r="F443" i="25"/>
  <c r="G443" i="25" s="1"/>
  <c r="F442" i="25"/>
  <c r="G442" i="25" s="1"/>
  <c r="F441" i="25"/>
  <c r="G441" i="25" s="1"/>
  <c r="F440" i="25"/>
  <c r="G440" i="25" s="1"/>
  <c r="F439" i="25"/>
  <c r="G439" i="25" s="1"/>
  <c r="F438" i="25"/>
  <c r="G438" i="25" s="1"/>
  <c r="F437" i="25"/>
  <c r="G437" i="25" s="1"/>
  <c r="F436" i="25"/>
  <c r="G436" i="25" s="1"/>
  <c r="F435" i="25"/>
  <c r="G435" i="25" s="1"/>
  <c r="F434" i="25"/>
  <c r="G434" i="25" s="1"/>
  <c r="F433" i="25"/>
  <c r="G433" i="25" s="1"/>
  <c r="F432" i="25"/>
  <c r="G432" i="25" s="1"/>
  <c r="F431" i="25"/>
  <c r="G431" i="25" s="1"/>
  <c r="F430" i="25"/>
  <c r="G430" i="25" s="1"/>
  <c r="F429" i="25"/>
  <c r="G429" i="25" s="1"/>
  <c r="F428" i="25"/>
  <c r="G428" i="25" s="1"/>
  <c r="F427" i="25"/>
  <c r="G427" i="25" s="1"/>
  <c r="F426" i="25"/>
  <c r="G426" i="25" s="1"/>
  <c r="F425" i="25"/>
  <c r="G425" i="25" s="1"/>
  <c r="F424" i="25"/>
  <c r="G424" i="25" s="1"/>
  <c r="F423" i="25"/>
  <c r="G423" i="25" s="1"/>
  <c r="F422" i="25"/>
  <c r="G422" i="25" s="1"/>
  <c r="F421" i="25"/>
  <c r="G421" i="25" s="1"/>
  <c r="F420" i="25"/>
  <c r="G420" i="25" s="1"/>
  <c r="F419" i="25"/>
  <c r="G419" i="25" s="1"/>
  <c r="F418" i="25"/>
  <c r="G418" i="25" s="1"/>
  <c r="F417" i="25"/>
  <c r="G417" i="25" s="1"/>
  <c r="F416" i="25"/>
  <c r="G416" i="25" s="1"/>
  <c r="F415" i="25"/>
  <c r="G415" i="25" s="1"/>
  <c r="F414" i="25"/>
  <c r="G414" i="25" s="1"/>
  <c r="F413" i="25"/>
  <c r="G413" i="25" s="1"/>
  <c r="F412" i="25"/>
  <c r="G412" i="25" s="1"/>
  <c r="F411" i="25"/>
  <c r="G411" i="25" s="1"/>
  <c r="F410" i="25"/>
  <c r="G410" i="25" s="1"/>
  <c r="F409" i="25"/>
  <c r="G409" i="25" s="1"/>
  <c r="F408" i="25"/>
  <c r="G408" i="25" s="1"/>
  <c r="F407" i="25"/>
  <c r="G407" i="25" s="1"/>
  <c r="F406" i="25"/>
  <c r="G406" i="25" s="1"/>
  <c r="F405" i="25"/>
  <c r="G405" i="25" s="1"/>
  <c r="F404" i="25"/>
  <c r="G404" i="25" s="1"/>
  <c r="F403" i="25"/>
  <c r="G403" i="25" s="1"/>
  <c r="F402" i="25"/>
  <c r="G402" i="25" s="1"/>
  <c r="F401" i="25"/>
  <c r="G401" i="25" s="1"/>
  <c r="F400" i="25"/>
  <c r="G400" i="25" s="1"/>
  <c r="F399" i="25"/>
  <c r="G399" i="25" s="1"/>
  <c r="F398" i="25"/>
  <c r="G398" i="25" s="1"/>
  <c r="F397" i="25"/>
  <c r="G397" i="25" s="1"/>
  <c r="F396" i="25"/>
  <c r="G396" i="25" s="1"/>
  <c r="F395" i="25"/>
  <c r="G395" i="25" s="1"/>
  <c r="F394" i="25"/>
  <c r="G394" i="25" s="1"/>
  <c r="F393" i="25"/>
  <c r="G393" i="25" s="1"/>
  <c r="F392" i="25"/>
  <c r="G392" i="25" s="1"/>
  <c r="F391" i="25"/>
  <c r="G391" i="25" s="1"/>
  <c r="F390" i="25"/>
  <c r="G390" i="25" s="1"/>
  <c r="F389" i="25"/>
  <c r="G389" i="25" s="1"/>
  <c r="F388" i="25"/>
  <c r="G388" i="25" s="1"/>
  <c r="F387" i="25"/>
  <c r="G387" i="25" s="1"/>
  <c r="F386" i="25"/>
  <c r="G386" i="25" s="1"/>
  <c r="F385" i="25"/>
  <c r="G385" i="25" s="1"/>
  <c r="F384" i="25"/>
  <c r="G384" i="25" s="1"/>
  <c r="F383" i="25"/>
  <c r="G383" i="25" s="1"/>
  <c r="F382" i="25"/>
  <c r="G382" i="25" s="1"/>
  <c r="F381" i="25"/>
  <c r="G381" i="25" s="1"/>
  <c r="F380" i="25"/>
  <c r="G380" i="25" s="1"/>
  <c r="F379" i="25"/>
  <c r="G379" i="25" s="1"/>
  <c r="F378" i="25"/>
  <c r="G378" i="25" s="1"/>
  <c r="F377" i="25"/>
  <c r="G377" i="25" s="1"/>
  <c r="F376" i="25"/>
  <c r="G376" i="25" s="1"/>
  <c r="F375" i="25"/>
  <c r="G375" i="25" s="1"/>
  <c r="F374" i="25"/>
  <c r="G374" i="25" s="1"/>
  <c r="F373" i="25"/>
  <c r="G373" i="25" s="1"/>
  <c r="F372" i="25"/>
  <c r="G372" i="25" s="1"/>
  <c r="F371" i="25"/>
  <c r="G371" i="25" s="1"/>
  <c r="F370" i="25"/>
  <c r="G370" i="25" s="1"/>
  <c r="F369" i="25"/>
  <c r="G369" i="25" s="1"/>
  <c r="F368" i="25"/>
  <c r="G368" i="25" s="1"/>
  <c r="F367" i="25"/>
  <c r="G367" i="25" s="1"/>
  <c r="F366" i="25"/>
  <c r="G366" i="25" s="1"/>
  <c r="F365" i="25"/>
  <c r="G365" i="25" s="1"/>
  <c r="F364" i="25"/>
  <c r="G364" i="25" s="1"/>
  <c r="F363" i="25"/>
  <c r="G363" i="25" s="1"/>
  <c r="F362" i="25"/>
  <c r="G362" i="25" s="1"/>
  <c r="F361" i="25"/>
  <c r="G361" i="25" s="1"/>
  <c r="F360" i="25"/>
  <c r="G360" i="25" s="1"/>
  <c r="F359" i="25"/>
  <c r="G359" i="25" s="1"/>
  <c r="F358" i="25"/>
  <c r="G358" i="25" s="1"/>
  <c r="F357" i="25"/>
  <c r="G357" i="25" s="1"/>
  <c r="F356" i="25"/>
  <c r="G356" i="25" s="1"/>
  <c r="F355" i="25"/>
  <c r="G355" i="25" s="1"/>
  <c r="F354" i="25"/>
  <c r="G354" i="25" s="1"/>
  <c r="F353" i="25"/>
  <c r="G353" i="25" s="1"/>
  <c r="F352" i="25"/>
  <c r="G352" i="25" s="1"/>
  <c r="F351" i="25"/>
  <c r="G351" i="25" s="1"/>
  <c r="F350" i="25"/>
  <c r="G350" i="25" s="1"/>
  <c r="F349" i="25"/>
  <c r="G349" i="25" s="1"/>
  <c r="F348" i="25"/>
  <c r="G348" i="25" s="1"/>
  <c r="F347" i="25"/>
  <c r="G347" i="25" s="1"/>
  <c r="F346" i="25"/>
  <c r="G346" i="25" s="1"/>
  <c r="F345" i="25"/>
  <c r="G345" i="25" s="1"/>
  <c r="F344" i="25"/>
  <c r="G344" i="25" s="1"/>
  <c r="F343" i="25"/>
  <c r="G343" i="25" s="1"/>
  <c r="F342" i="25"/>
  <c r="G342" i="25" s="1"/>
  <c r="F341" i="25"/>
  <c r="G341" i="25" s="1"/>
  <c r="F340" i="25"/>
  <c r="G340" i="25" s="1"/>
  <c r="F339" i="25"/>
  <c r="G339" i="25" s="1"/>
  <c r="F338" i="25"/>
  <c r="G338" i="25" s="1"/>
  <c r="F337" i="25"/>
  <c r="G337" i="25" s="1"/>
  <c r="F336" i="25"/>
  <c r="G336" i="25" s="1"/>
  <c r="F335" i="25"/>
  <c r="G335" i="25" s="1"/>
  <c r="F334" i="25"/>
  <c r="G334" i="25" s="1"/>
  <c r="F333" i="25"/>
  <c r="G333" i="25" s="1"/>
  <c r="F332" i="25"/>
  <c r="G332" i="25" s="1"/>
  <c r="F331" i="25"/>
  <c r="G331" i="25" s="1"/>
  <c r="F330" i="25"/>
  <c r="G330" i="25" s="1"/>
  <c r="F329" i="25"/>
  <c r="G329" i="25" s="1"/>
  <c r="F328" i="25"/>
  <c r="G328" i="25" s="1"/>
  <c r="F327" i="25"/>
  <c r="G327" i="25" s="1"/>
  <c r="F326" i="25"/>
  <c r="G326" i="25" s="1"/>
  <c r="F325" i="25"/>
  <c r="G325" i="25" s="1"/>
  <c r="F324" i="25"/>
  <c r="G324" i="25" s="1"/>
  <c r="F323" i="25"/>
  <c r="G323" i="25" s="1"/>
  <c r="F322" i="25"/>
  <c r="G322" i="25" s="1"/>
  <c r="F321" i="25"/>
  <c r="G321" i="25" s="1"/>
  <c r="F320" i="25"/>
  <c r="G320" i="25" s="1"/>
  <c r="F319" i="25"/>
  <c r="G319" i="25" s="1"/>
  <c r="F318" i="25"/>
  <c r="G318" i="25" s="1"/>
  <c r="F317" i="25"/>
  <c r="G317" i="25" s="1"/>
  <c r="F316" i="25"/>
  <c r="G316" i="25" s="1"/>
  <c r="F315" i="25"/>
  <c r="G315" i="25" s="1"/>
  <c r="F314" i="25"/>
  <c r="G314" i="25" s="1"/>
  <c r="F313" i="25"/>
  <c r="G313" i="25" s="1"/>
  <c r="F312" i="25"/>
  <c r="G312" i="25" s="1"/>
  <c r="F311" i="25"/>
  <c r="G311" i="25" s="1"/>
  <c r="F310" i="25"/>
  <c r="G310" i="25" s="1"/>
  <c r="F309" i="25"/>
  <c r="G309" i="25" s="1"/>
  <c r="F308" i="25"/>
  <c r="G308" i="25" s="1"/>
  <c r="F307" i="25"/>
  <c r="G307" i="25" s="1"/>
  <c r="F306" i="25"/>
  <c r="G306" i="25" s="1"/>
  <c r="F305" i="25"/>
  <c r="G305" i="25" s="1"/>
  <c r="F304" i="25"/>
  <c r="G304" i="25" s="1"/>
  <c r="F303" i="25"/>
  <c r="G303" i="25" s="1"/>
  <c r="F302" i="25"/>
  <c r="G302" i="25" s="1"/>
  <c r="F301" i="25"/>
  <c r="G301" i="25" s="1"/>
  <c r="F300" i="25"/>
  <c r="G300" i="25" s="1"/>
  <c r="F299" i="25"/>
  <c r="G299" i="25" s="1"/>
  <c r="F298" i="25"/>
  <c r="G298" i="25" s="1"/>
  <c r="F297" i="25"/>
  <c r="G297" i="25" s="1"/>
  <c r="F296" i="25"/>
  <c r="G296" i="25" s="1"/>
  <c r="F295" i="25"/>
  <c r="G295" i="25" s="1"/>
  <c r="F294" i="25"/>
  <c r="G294" i="25" s="1"/>
  <c r="F293" i="25"/>
  <c r="G293" i="25" s="1"/>
  <c r="F292" i="25"/>
  <c r="G292" i="25" s="1"/>
  <c r="F291" i="25"/>
  <c r="G291" i="25" s="1"/>
  <c r="F290" i="25"/>
  <c r="G290" i="25" s="1"/>
  <c r="F289" i="25"/>
  <c r="G289" i="25" s="1"/>
  <c r="F288" i="25"/>
  <c r="G288" i="25" s="1"/>
  <c r="F287" i="25"/>
  <c r="G287" i="25" s="1"/>
  <c r="F286" i="25"/>
  <c r="G286" i="25" s="1"/>
  <c r="F285" i="25"/>
  <c r="G285" i="25" s="1"/>
  <c r="F284" i="25"/>
  <c r="G284" i="25" s="1"/>
  <c r="F283" i="25"/>
  <c r="G283" i="25" s="1"/>
  <c r="F282" i="25"/>
  <c r="G282" i="25" s="1"/>
  <c r="F281" i="25"/>
  <c r="G281" i="25" s="1"/>
  <c r="F280" i="25"/>
  <c r="G280" i="25" s="1"/>
  <c r="F279" i="25"/>
  <c r="G279" i="25" s="1"/>
  <c r="F278" i="25"/>
  <c r="G278" i="25" s="1"/>
  <c r="F277" i="25"/>
  <c r="G277" i="25" s="1"/>
  <c r="F276" i="25"/>
  <c r="G276" i="25" s="1"/>
  <c r="F275" i="25"/>
  <c r="G275" i="25" s="1"/>
  <c r="F274" i="25"/>
  <c r="G274" i="25" s="1"/>
  <c r="F273" i="25"/>
  <c r="G273" i="25" s="1"/>
  <c r="F272" i="25"/>
  <c r="G272" i="25" s="1"/>
  <c r="F271" i="25"/>
  <c r="G271" i="25" s="1"/>
  <c r="F270" i="25"/>
  <c r="G270" i="25" s="1"/>
  <c r="F269" i="25"/>
  <c r="G269" i="25" s="1"/>
  <c r="F268" i="25"/>
  <c r="G268" i="25" s="1"/>
  <c r="F267" i="25"/>
  <c r="G267" i="25" s="1"/>
  <c r="F266" i="25"/>
  <c r="G266" i="25" s="1"/>
  <c r="F265" i="25"/>
  <c r="G265" i="25" s="1"/>
  <c r="F264" i="25"/>
  <c r="G264" i="25" s="1"/>
  <c r="F263" i="25"/>
  <c r="G263" i="25" s="1"/>
  <c r="F262" i="25"/>
  <c r="G262" i="25" s="1"/>
  <c r="F261" i="25"/>
  <c r="G261" i="25" s="1"/>
  <c r="F260" i="25"/>
  <c r="G260" i="25" s="1"/>
  <c r="F259" i="25"/>
  <c r="G259" i="25" s="1"/>
  <c r="F258" i="25"/>
  <c r="G258" i="25" s="1"/>
  <c r="F257" i="25"/>
  <c r="G257" i="25" s="1"/>
  <c r="F256" i="25"/>
  <c r="G256" i="25" s="1"/>
  <c r="F255" i="25"/>
  <c r="G255" i="25" s="1"/>
  <c r="F254" i="25"/>
  <c r="G254" i="25" s="1"/>
  <c r="F253" i="25"/>
  <c r="G253" i="25" s="1"/>
  <c r="F252" i="25"/>
  <c r="G252" i="25" s="1"/>
  <c r="F251" i="25"/>
  <c r="G251" i="25" s="1"/>
  <c r="F250" i="25"/>
  <c r="G250" i="25" s="1"/>
  <c r="F249" i="25"/>
  <c r="G249" i="25" s="1"/>
  <c r="F248" i="25"/>
  <c r="G248" i="25" s="1"/>
  <c r="F247" i="25"/>
  <c r="G247" i="25" s="1"/>
  <c r="F246" i="25"/>
  <c r="G246" i="25" s="1"/>
  <c r="F245" i="25"/>
  <c r="G245" i="25" s="1"/>
  <c r="F244" i="25"/>
  <c r="G244" i="25" s="1"/>
  <c r="F243" i="25"/>
  <c r="G243" i="25" s="1"/>
  <c r="F242" i="25"/>
  <c r="G242" i="25" s="1"/>
  <c r="F241" i="25"/>
  <c r="G241" i="25" s="1"/>
  <c r="F240" i="25"/>
  <c r="G240" i="25" s="1"/>
  <c r="F239" i="25"/>
  <c r="G239" i="25" s="1"/>
  <c r="F238" i="25"/>
  <c r="G238" i="25" s="1"/>
  <c r="F237" i="25"/>
  <c r="G237" i="25" s="1"/>
  <c r="F236" i="25"/>
  <c r="G236" i="25" s="1"/>
  <c r="F235" i="25"/>
  <c r="G235" i="25" s="1"/>
  <c r="F234" i="25"/>
  <c r="G234" i="25" s="1"/>
  <c r="F233" i="25"/>
  <c r="G233" i="25" s="1"/>
  <c r="F232" i="25"/>
  <c r="G232" i="25" s="1"/>
  <c r="F231" i="25"/>
  <c r="G231" i="25" s="1"/>
  <c r="F230" i="25"/>
  <c r="G230" i="25" s="1"/>
  <c r="F229" i="25"/>
  <c r="G229" i="25" s="1"/>
  <c r="F228" i="25"/>
  <c r="G228" i="25" s="1"/>
  <c r="F227" i="25"/>
  <c r="G227" i="25" s="1"/>
  <c r="F226" i="25"/>
  <c r="G226" i="25" s="1"/>
  <c r="F225" i="25"/>
  <c r="G225" i="25" s="1"/>
  <c r="F224" i="25"/>
  <c r="G224" i="25" s="1"/>
  <c r="F223" i="25"/>
  <c r="G223" i="25" s="1"/>
  <c r="F222" i="25"/>
  <c r="G222" i="25" s="1"/>
  <c r="F221" i="25"/>
  <c r="G221" i="25" s="1"/>
  <c r="F220" i="25"/>
  <c r="G220" i="25" s="1"/>
  <c r="F219" i="25"/>
  <c r="G219" i="25" s="1"/>
  <c r="F218" i="25"/>
  <c r="G218" i="25" s="1"/>
  <c r="F217" i="25"/>
  <c r="G217" i="25" s="1"/>
  <c r="F216" i="25"/>
  <c r="G216" i="25" s="1"/>
  <c r="F215" i="25"/>
  <c r="G215" i="25" s="1"/>
  <c r="F214" i="25"/>
  <c r="G214" i="25" s="1"/>
  <c r="F213" i="25"/>
  <c r="G213" i="25" s="1"/>
  <c r="F212" i="25"/>
  <c r="G212" i="25" s="1"/>
  <c r="F211" i="25"/>
  <c r="G211" i="25" s="1"/>
  <c r="F210" i="25"/>
  <c r="G210" i="25" s="1"/>
  <c r="F209" i="25"/>
  <c r="G209" i="25" s="1"/>
  <c r="F208" i="25"/>
  <c r="G208" i="25" s="1"/>
  <c r="F207" i="25"/>
  <c r="G207" i="25" s="1"/>
  <c r="F206" i="25"/>
  <c r="G206" i="25" s="1"/>
  <c r="F205" i="25"/>
  <c r="G205" i="25" s="1"/>
  <c r="F204" i="25"/>
  <c r="G204" i="25" s="1"/>
  <c r="F203" i="25"/>
  <c r="G203" i="25" s="1"/>
  <c r="F202" i="25"/>
  <c r="G202" i="25" s="1"/>
  <c r="F201" i="25"/>
  <c r="G201" i="25" s="1"/>
  <c r="F200" i="25"/>
  <c r="G200" i="25" s="1"/>
  <c r="F199" i="25"/>
  <c r="G199" i="25" s="1"/>
  <c r="F198" i="25"/>
  <c r="G198" i="25" s="1"/>
  <c r="F197" i="25"/>
  <c r="G197" i="25" s="1"/>
  <c r="F196" i="25"/>
  <c r="G196" i="25" s="1"/>
  <c r="F195" i="25"/>
  <c r="G195" i="25" s="1"/>
  <c r="F194" i="25"/>
  <c r="G194" i="25" s="1"/>
  <c r="F193" i="25"/>
  <c r="G193" i="25" s="1"/>
  <c r="F192" i="25"/>
  <c r="G192" i="25" s="1"/>
  <c r="F191" i="25"/>
  <c r="G191" i="25" s="1"/>
  <c r="F190" i="25"/>
  <c r="G190" i="25" s="1"/>
  <c r="F189" i="25"/>
  <c r="G189" i="25" s="1"/>
  <c r="F188" i="25"/>
  <c r="G188" i="25" s="1"/>
  <c r="F187" i="25"/>
  <c r="G187" i="25" s="1"/>
  <c r="F186" i="25"/>
  <c r="G186" i="25" s="1"/>
  <c r="F185" i="25"/>
  <c r="G185" i="25" s="1"/>
  <c r="F184" i="25"/>
  <c r="G184" i="25" s="1"/>
  <c r="F183" i="25"/>
  <c r="G183" i="25" s="1"/>
  <c r="F182" i="25"/>
  <c r="G182" i="25" s="1"/>
  <c r="F181" i="25"/>
  <c r="G181" i="25" s="1"/>
  <c r="F180" i="25"/>
  <c r="G180" i="25" s="1"/>
  <c r="F179" i="25"/>
  <c r="G179" i="25" s="1"/>
  <c r="F178" i="25"/>
  <c r="G178" i="25" s="1"/>
  <c r="F177" i="25"/>
  <c r="G177" i="25" s="1"/>
  <c r="F176" i="25"/>
  <c r="G176" i="25" s="1"/>
  <c r="F175" i="25"/>
  <c r="G175" i="25" s="1"/>
  <c r="F174" i="25"/>
  <c r="G174" i="25" s="1"/>
  <c r="F173" i="25"/>
  <c r="G173" i="25" s="1"/>
  <c r="F172" i="25"/>
  <c r="G172" i="25" s="1"/>
  <c r="F171" i="25"/>
  <c r="G171" i="25" s="1"/>
  <c r="F170" i="25"/>
  <c r="G170" i="25" s="1"/>
  <c r="F169" i="25"/>
  <c r="G169" i="25" s="1"/>
  <c r="F168" i="25"/>
  <c r="G168" i="25" s="1"/>
  <c r="F167" i="25"/>
  <c r="G167" i="25" s="1"/>
  <c r="F166" i="25"/>
  <c r="G166" i="25" s="1"/>
  <c r="F165" i="25"/>
  <c r="G165" i="25" s="1"/>
  <c r="F164" i="25"/>
  <c r="G164" i="25" s="1"/>
  <c r="F163" i="25"/>
  <c r="G163" i="25" s="1"/>
  <c r="F162" i="25"/>
  <c r="G162" i="25" s="1"/>
  <c r="F161" i="25"/>
  <c r="G161" i="25" s="1"/>
  <c r="F160" i="25"/>
  <c r="G160" i="25" s="1"/>
  <c r="F159" i="25"/>
  <c r="G159" i="25" s="1"/>
  <c r="F158" i="25"/>
  <c r="G158" i="25" s="1"/>
  <c r="F157" i="25"/>
  <c r="G157" i="25" s="1"/>
  <c r="F156" i="25"/>
  <c r="G156" i="25" s="1"/>
  <c r="F155" i="25"/>
  <c r="G155" i="25" s="1"/>
  <c r="F154" i="25"/>
  <c r="G154" i="25" s="1"/>
  <c r="F153" i="25"/>
  <c r="G153" i="25" s="1"/>
  <c r="F152" i="25"/>
  <c r="G152" i="25" s="1"/>
  <c r="F151" i="25"/>
  <c r="G151" i="25" s="1"/>
  <c r="F150" i="25"/>
  <c r="G150" i="25" s="1"/>
  <c r="F149" i="25"/>
  <c r="G149" i="25" s="1"/>
  <c r="F148" i="25"/>
  <c r="G148" i="25" s="1"/>
  <c r="F147" i="25"/>
  <c r="G147" i="25" s="1"/>
  <c r="F146" i="25"/>
  <c r="G146" i="25" s="1"/>
  <c r="F145" i="25"/>
  <c r="G145" i="25" s="1"/>
  <c r="F144" i="25"/>
  <c r="G144" i="25" s="1"/>
  <c r="F143" i="25"/>
  <c r="G143" i="25" s="1"/>
  <c r="F142" i="25"/>
  <c r="G142" i="25" s="1"/>
  <c r="F141" i="25"/>
  <c r="G141" i="25" s="1"/>
  <c r="F140" i="25"/>
  <c r="G140" i="25" s="1"/>
  <c r="F139" i="25"/>
  <c r="G139" i="25" s="1"/>
  <c r="F138" i="25"/>
  <c r="G138" i="25" s="1"/>
  <c r="F137" i="25"/>
  <c r="G137" i="25" s="1"/>
  <c r="F136" i="25"/>
  <c r="G136" i="25" s="1"/>
  <c r="F135" i="25"/>
  <c r="G135" i="25" s="1"/>
  <c r="F134" i="25"/>
  <c r="G134" i="25" s="1"/>
  <c r="F133" i="25"/>
  <c r="G133" i="25" s="1"/>
  <c r="F132" i="25"/>
  <c r="G132" i="25" s="1"/>
  <c r="F131" i="25"/>
  <c r="G131" i="25" s="1"/>
  <c r="F130" i="25"/>
  <c r="G130" i="25" s="1"/>
  <c r="F129" i="25"/>
  <c r="G129" i="25" s="1"/>
  <c r="F128" i="25"/>
  <c r="G128" i="25" s="1"/>
  <c r="F127" i="25"/>
  <c r="G127" i="25" s="1"/>
  <c r="F126" i="25"/>
  <c r="G126" i="25" s="1"/>
  <c r="F125" i="25"/>
  <c r="G125" i="25" s="1"/>
  <c r="F124" i="25"/>
  <c r="G124" i="25" s="1"/>
  <c r="F123" i="25"/>
  <c r="G123" i="25" s="1"/>
  <c r="F122" i="25"/>
  <c r="G122" i="25" s="1"/>
  <c r="F121" i="25"/>
  <c r="G121" i="25" s="1"/>
  <c r="F120" i="25"/>
  <c r="G120" i="25" s="1"/>
  <c r="F119" i="25"/>
  <c r="G119" i="25" s="1"/>
  <c r="F118" i="25"/>
  <c r="G118" i="25" s="1"/>
  <c r="F117" i="25"/>
  <c r="G117" i="25" s="1"/>
  <c r="F116" i="25"/>
  <c r="G116" i="25" s="1"/>
  <c r="F115" i="25"/>
  <c r="G115" i="25" s="1"/>
  <c r="F114" i="25"/>
  <c r="G114" i="25" s="1"/>
  <c r="F113" i="25"/>
  <c r="G113" i="25" s="1"/>
  <c r="F112" i="25"/>
  <c r="G112" i="25" s="1"/>
  <c r="F111" i="25"/>
  <c r="G111" i="25" s="1"/>
  <c r="F110" i="25"/>
  <c r="G110" i="25" s="1"/>
  <c r="F109" i="25"/>
  <c r="G109" i="25" s="1"/>
  <c r="F108" i="25"/>
  <c r="G108" i="25" s="1"/>
  <c r="F107" i="25"/>
  <c r="G107" i="25" s="1"/>
  <c r="F106" i="25"/>
  <c r="G106" i="25" s="1"/>
  <c r="F105" i="25"/>
  <c r="G105" i="25" s="1"/>
  <c r="F104" i="25"/>
  <c r="G104" i="25" s="1"/>
  <c r="F103" i="25"/>
  <c r="G103" i="25" s="1"/>
  <c r="F102" i="25"/>
  <c r="G102" i="25" s="1"/>
  <c r="F101" i="25"/>
  <c r="G101" i="25" s="1"/>
  <c r="F100" i="25"/>
  <c r="G100" i="25" s="1"/>
  <c r="F99" i="25"/>
  <c r="G99" i="25" s="1"/>
  <c r="F98" i="25"/>
  <c r="G98" i="25" s="1"/>
  <c r="F97" i="25"/>
  <c r="G97" i="25" s="1"/>
  <c r="F96" i="25"/>
  <c r="G96" i="25" s="1"/>
  <c r="F95" i="25"/>
  <c r="G95" i="25" s="1"/>
  <c r="F94" i="25"/>
  <c r="G94" i="25" s="1"/>
  <c r="F93" i="25"/>
  <c r="G93" i="25" s="1"/>
  <c r="F92" i="25"/>
  <c r="G92" i="25" s="1"/>
  <c r="F91" i="25"/>
  <c r="G91" i="25" s="1"/>
  <c r="F90" i="25"/>
  <c r="G90" i="25" s="1"/>
  <c r="F89" i="25"/>
  <c r="G89" i="25" s="1"/>
  <c r="F88" i="25"/>
  <c r="G88" i="25" s="1"/>
  <c r="F87" i="25"/>
  <c r="G87" i="25" s="1"/>
  <c r="F86" i="25"/>
  <c r="G86" i="25" s="1"/>
  <c r="F85" i="25"/>
  <c r="G85" i="25" s="1"/>
  <c r="F84" i="25"/>
  <c r="G84" i="25" s="1"/>
  <c r="F83" i="25"/>
  <c r="G83" i="25" s="1"/>
  <c r="F82" i="25"/>
  <c r="G82" i="25" s="1"/>
  <c r="F81" i="25"/>
  <c r="G81" i="25" s="1"/>
  <c r="F80" i="25"/>
  <c r="G80" i="25" s="1"/>
  <c r="F79" i="25"/>
  <c r="G79" i="25" s="1"/>
  <c r="F78" i="25"/>
  <c r="G78" i="25" s="1"/>
  <c r="F77" i="25"/>
  <c r="G77" i="25" s="1"/>
  <c r="F76" i="25"/>
  <c r="G76" i="25" s="1"/>
  <c r="F75" i="25"/>
  <c r="G75" i="25" s="1"/>
  <c r="F74" i="25"/>
  <c r="G74" i="25" s="1"/>
  <c r="F73" i="25"/>
  <c r="G73" i="25" s="1"/>
  <c r="F72" i="25"/>
  <c r="G72" i="25" s="1"/>
  <c r="F71" i="25"/>
  <c r="G71" i="25" s="1"/>
  <c r="F70" i="25"/>
  <c r="G70" i="25" s="1"/>
  <c r="F69" i="25"/>
  <c r="G69" i="25" s="1"/>
  <c r="F68" i="25"/>
  <c r="G68" i="25" s="1"/>
  <c r="F67" i="25"/>
  <c r="G67" i="25" s="1"/>
  <c r="F66" i="25"/>
  <c r="G66" i="25" s="1"/>
  <c r="F65" i="25"/>
  <c r="G65" i="25" s="1"/>
  <c r="F64" i="25"/>
  <c r="G64" i="25" s="1"/>
  <c r="F63" i="25"/>
  <c r="G63" i="25" s="1"/>
  <c r="F62" i="25"/>
  <c r="G62" i="25" s="1"/>
  <c r="F61" i="25"/>
  <c r="G61" i="25" s="1"/>
  <c r="F60" i="25"/>
  <c r="G60" i="25" s="1"/>
  <c r="F59" i="25"/>
  <c r="G59" i="25" s="1"/>
  <c r="F58" i="25"/>
  <c r="G58" i="25" s="1"/>
  <c r="F57" i="25"/>
  <c r="G57" i="25" s="1"/>
  <c r="F56" i="25"/>
  <c r="G56" i="25" s="1"/>
  <c r="F55" i="25"/>
  <c r="G55" i="25" s="1"/>
  <c r="F54" i="25"/>
  <c r="G54" i="25" s="1"/>
  <c r="F53" i="25"/>
  <c r="G53" i="25" s="1"/>
  <c r="F52" i="25"/>
  <c r="G52" i="25" s="1"/>
  <c r="F51" i="25"/>
  <c r="G51" i="25" s="1"/>
  <c r="F50" i="25"/>
  <c r="G50" i="25" s="1"/>
  <c r="F49" i="25"/>
  <c r="G49" i="25" s="1"/>
  <c r="F48" i="25"/>
  <c r="G48" i="25" s="1"/>
  <c r="F47" i="25"/>
  <c r="G47" i="25" s="1"/>
  <c r="F46" i="25"/>
  <c r="G46" i="25" s="1"/>
  <c r="F45" i="25"/>
  <c r="G45" i="25" s="1"/>
  <c r="F44" i="25"/>
  <c r="G44" i="25" s="1"/>
  <c r="F43" i="25"/>
  <c r="G43" i="25" s="1"/>
  <c r="F42" i="25"/>
  <c r="G42" i="25" s="1"/>
  <c r="F41" i="25"/>
  <c r="G41" i="25" s="1"/>
  <c r="F40" i="25"/>
  <c r="G40" i="25" s="1"/>
  <c r="F39" i="25"/>
  <c r="G39" i="25" s="1"/>
  <c r="F38" i="25"/>
  <c r="G38" i="25" s="1"/>
  <c r="F37" i="25"/>
  <c r="G37" i="25" s="1"/>
  <c r="F36" i="25"/>
  <c r="G36" i="25" s="1"/>
  <c r="F35" i="25"/>
  <c r="G35" i="25" s="1"/>
  <c r="F34" i="25"/>
  <c r="G34" i="25" s="1"/>
  <c r="F33" i="25"/>
  <c r="G33" i="25" s="1"/>
  <c r="F32" i="25"/>
  <c r="G32" i="25" s="1"/>
  <c r="F31" i="25"/>
  <c r="G31" i="25" s="1"/>
  <c r="F30" i="25"/>
  <c r="G30" i="25" s="1"/>
  <c r="F29" i="25"/>
  <c r="G29" i="25" s="1"/>
  <c r="F28" i="25"/>
  <c r="G28" i="25" s="1"/>
  <c r="F27" i="25"/>
  <c r="G27" i="25" s="1"/>
  <c r="F26" i="25"/>
  <c r="G26" i="25" s="1"/>
  <c r="F25" i="25"/>
  <c r="G25" i="25" s="1"/>
  <c r="F24" i="25"/>
  <c r="G24" i="25" s="1"/>
  <c r="F23" i="25"/>
  <c r="G23" i="25" s="1"/>
  <c r="F22" i="25"/>
  <c r="G22" i="25" s="1"/>
  <c r="F21" i="25"/>
  <c r="G21" i="25" s="1"/>
  <c r="F20" i="25"/>
  <c r="G20" i="25" s="1"/>
  <c r="F19" i="25"/>
  <c r="G19" i="25" s="1"/>
  <c r="F18" i="25"/>
  <c r="G18" i="25" s="1"/>
  <c r="F17" i="25"/>
  <c r="G17" i="25" s="1"/>
  <c r="F16" i="25"/>
  <c r="G16" i="25" s="1"/>
  <c r="F15" i="25"/>
  <c r="G15" i="25" s="1"/>
  <c r="F14" i="25"/>
  <c r="G14" i="25" s="1"/>
  <c r="F13" i="25"/>
  <c r="G13" i="25" s="1"/>
  <c r="F12" i="25"/>
  <c r="G12" i="25" s="1"/>
  <c r="F11" i="25"/>
  <c r="G11" i="25" s="1"/>
  <c r="F10" i="25"/>
  <c r="G10" i="25" s="1"/>
  <c r="F9" i="25"/>
  <c r="G9" i="25" s="1"/>
  <c r="F8" i="25"/>
  <c r="G8" i="25" s="1"/>
  <c r="F7" i="25"/>
  <c r="G7" i="25" s="1"/>
  <c r="F6" i="25"/>
  <c r="G6" i="25" s="1"/>
  <c r="F5" i="25"/>
  <c r="G5" i="25" s="1"/>
  <c r="F4" i="25"/>
  <c r="G4" i="25" s="1"/>
  <c r="F3" i="25"/>
  <c r="G3" i="25" s="1"/>
  <c r="F2" i="25"/>
  <c r="G2" i="25" s="1"/>
  <c r="E33" i="21"/>
  <c r="G33" i="21"/>
  <c r="K33" i="21"/>
  <c r="O33" i="21"/>
  <c r="O3" i="21"/>
  <c r="O4" i="21"/>
  <c r="O5" i="21"/>
  <c r="O6" i="21"/>
  <c r="O7" i="21"/>
  <c r="O8" i="21"/>
  <c r="O9" i="21"/>
  <c r="O10" i="21"/>
  <c r="O11" i="21"/>
  <c r="O12" i="21"/>
  <c r="O13" i="21"/>
  <c r="O14" i="21"/>
  <c r="O15" i="21"/>
  <c r="O16" i="21"/>
  <c r="O17" i="21"/>
  <c r="O18" i="21"/>
  <c r="O19" i="21"/>
  <c r="O20" i="21"/>
  <c r="O21" i="21"/>
  <c r="O22" i="21"/>
  <c r="O23" i="21"/>
  <c r="O24" i="21"/>
  <c r="O25" i="21"/>
  <c r="O26" i="21"/>
  <c r="O27" i="21"/>
  <c r="O28" i="21"/>
  <c r="O29" i="21"/>
  <c r="O30" i="21"/>
  <c r="O31" i="21"/>
  <c r="O32" i="21"/>
  <c r="K3" i="21"/>
  <c r="K4" i="21"/>
  <c r="K5" i="21"/>
  <c r="K6" i="21"/>
  <c r="K7" i="21"/>
  <c r="K8" i="21"/>
  <c r="K9" i="21"/>
  <c r="K10" i="21"/>
  <c r="K11" i="21"/>
  <c r="K12" i="21"/>
  <c r="K13" i="21"/>
  <c r="K14" i="21"/>
  <c r="K15" i="21"/>
  <c r="K16" i="21"/>
  <c r="K17" i="21"/>
  <c r="K18" i="21"/>
  <c r="K19" i="21"/>
  <c r="K20" i="21"/>
  <c r="K21" i="21"/>
  <c r="K22" i="21"/>
  <c r="K23" i="21"/>
  <c r="K24" i="21"/>
  <c r="K25" i="21"/>
  <c r="K26" i="21"/>
  <c r="K27" i="21"/>
  <c r="K28" i="21"/>
  <c r="K29" i="21"/>
  <c r="K30" i="21"/>
  <c r="K31" i="21"/>
  <c r="K32" i="21"/>
  <c r="G3" i="21"/>
  <c r="G4" i="21"/>
  <c r="G5" i="21"/>
  <c r="G6" i="21"/>
  <c r="G7" i="21"/>
  <c r="G8" i="21"/>
  <c r="G9" i="21"/>
  <c r="G10" i="21"/>
  <c r="G11" i="21"/>
  <c r="G12" i="21"/>
  <c r="G13" i="21"/>
  <c r="G14" i="21"/>
  <c r="G15" i="21"/>
  <c r="G16" i="21"/>
  <c r="G17" i="21"/>
  <c r="G18" i="21"/>
  <c r="G19" i="21"/>
  <c r="G20" i="21"/>
  <c r="G21" i="21"/>
  <c r="G22" i="21"/>
  <c r="G23" i="21"/>
  <c r="G24" i="21"/>
  <c r="G25" i="21"/>
  <c r="G26" i="21"/>
  <c r="G27" i="21"/>
  <c r="G28" i="21"/>
  <c r="G29" i="21"/>
  <c r="G30" i="21"/>
  <c r="G31" i="21"/>
  <c r="G32" i="21"/>
  <c r="E3" i="21"/>
  <c r="E4" i="21"/>
  <c r="E5" i="21"/>
  <c r="E6" i="21"/>
  <c r="E7" i="21"/>
  <c r="E8" i="21"/>
  <c r="E9" i="21"/>
  <c r="E10" i="21"/>
  <c r="E11" i="21"/>
  <c r="E12" i="21"/>
  <c r="E13" i="21"/>
  <c r="E14" i="21"/>
  <c r="E15" i="21"/>
  <c r="E16" i="21"/>
  <c r="E17" i="21"/>
  <c r="E18" i="21"/>
  <c r="E19" i="21"/>
  <c r="E20" i="21"/>
  <c r="E21" i="21"/>
  <c r="E22" i="21"/>
  <c r="E23" i="21"/>
  <c r="E24" i="21"/>
  <c r="E25" i="21"/>
  <c r="E26" i="21"/>
  <c r="E27" i="21"/>
  <c r="E28" i="21"/>
  <c r="E29" i="21"/>
  <c r="E30" i="21"/>
  <c r="E31" i="21"/>
  <c r="E32" i="21"/>
  <c r="G33" i="19"/>
  <c r="H33" i="19"/>
  <c r="J33" i="19"/>
  <c r="K33" i="19"/>
  <c r="O33" i="19"/>
  <c r="P33" i="19"/>
  <c r="Q33" i="19" s="1"/>
  <c r="Q14" i="19"/>
  <c r="Q22" i="19"/>
  <c r="Q24" i="19"/>
  <c r="P3" i="19"/>
  <c r="Q3" i="19" s="1"/>
  <c r="P4" i="19"/>
  <c r="Q4" i="19" s="1"/>
  <c r="P5" i="19"/>
  <c r="Q5" i="19" s="1"/>
  <c r="P6" i="19"/>
  <c r="Q6" i="19" s="1"/>
  <c r="P7" i="19"/>
  <c r="Q7" i="19" s="1"/>
  <c r="P8" i="19"/>
  <c r="Q8" i="19" s="1"/>
  <c r="P9" i="19"/>
  <c r="Q9" i="19" s="1"/>
  <c r="P10" i="19"/>
  <c r="Q10" i="19" s="1"/>
  <c r="P11" i="19"/>
  <c r="Q11" i="19" s="1"/>
  <c r="P12" i="19"/>
  <c r="Q12" i="19" s="1"/>
  <c r="P13" i="19"/>
  <c r="Q13" i="19" s="1"/>
  <c r="P14" i="19"/>
  <c r="P15" i="19"/>
  <c r="Q15" i="19" s="1"/>
  <c r="P16" i="19"/>
  <c r="Q16" i="19" s="1"/>
  <c r="P17" i="19"/>
  <c r="Q17" i="19" s="1"/>
  <c r="P18" i="19"/>
  <c r="Q18" i="19" s="1"/>
  <c r="P19" i="19"/>
  <c r="Q19" i="19" s="1"/>
  <c r="P20" i="19"/>
  <c r="Q20" i="19" s="1"/>
  <c r="P21" i="19"/>
  <c r="Q21" i="19" s="1"/>
  <c r="P22" i="19"/>
  <c r="P23" i="19"/>
  <c r="Q23" i="19" s="1"/>
  <c r="P24" i="19"/>
  <c r="P25" i="19"/>
  <c r="Q25" i="19" s="1"/>
  <c r="P26" i="19"/>
  <c r="Q26" i="19" s="1"/>
  <c r="P27" i="19"/>
  <c r="Q27" i="19" s="1"/>
  <c r="P28" i="19"/>
  <c r="Q28" i="19" s="1"/>
  <c r="P29" i="19"/>
  <c r="Q29" i="19" s="1"/>
  <c r="P30" i="19"/>
  <c r="Q30" i="19" s="1"/>
  <c r="P31" i="19"/>
  <c r="Q31" i="19" s="1"/>
  <c r="P32" i="19"/>
  <c r="Q32" i="19" s="1"/>
  <c r="O3" i="19"/>
  <c r="O4" i="19"/>
  <c r="O5" i="19"/>
  <c r="O6" i="19"/>
  <c r="O7" i="19"/>
  <c r="O8" i="19"/>
  <c r="O9" i="19"/>
  <c r="O10" i="19"/>
  <c r="O11" i="19"/>
  <c r="O12" i="19"/>
  <c r="O13" i="19"/>
  <c r="O14" i="19"/>
  <c r="O15" i="19"/>
  <c r="O16" i="19"/>
  <c r="O17" i="19"/>
  <c r="O18" i="19"/>
  <c r="O19" i="19"/>
  <c r="O20" i="19"/>
  <c r="O21" i="19"/>
  <c r="O22" i="19"/>
  <c r="O23" i="19"/>
  <c r="O24" i="19"/>
  <c r="O25" i="19"/>
  <c r="O26" i="19"/>
  <c r="O27" i="19"/>
  <c r="O28" i="19"/>
  <c r="O29" i="19"/>
  <c r="O30" i="19"/>
  <c r="O31" i="19"/>
  <c r="O32" i="19"/>
  <c r="K3" i="19"/>
  <c r="K4" i="19"/>
  <c r="K5" i="19"/>
  <c r="K6" i="19"/>
  <c r="K7" i="19"/>
  <c r="K8" i="19"/>
  <c r="K9" i="19"/>
  <c r="K10" i="19"/>
  <c r="K11" i="19"/>
  <c r="K12" i="19"/>
  <c r="K13" i="19"/>
  <c r="K14" i="19"/>
  <c r="K15" i="19"/>
  <c r="K16" i="19"/>
  <c r="K17" i="19"/>
  <c r="K18" i="19"/>
  <c r="K19" i="19"/>
  <c r="K20" i="19"/>
  <c r="K21" i="19"/>
  <c r="K22" i="19"/>
  <c r="K23" i="19"/>
  <c r="K24" i="19"/>
  <c r="K25" i="19"/>
  <c r="K26" i="19"/>
  <c r="K27" i="19"/>
  <c r="K28" i="19"/>
  <c r="K29" i="19"/>
  <c r="K30" i="19"/>
  <c r="K31" i="19"/>
  <c r="K32" i="19"/>
  <c r="J3" i="19"/>
  <c r="J4" i="19"/>
  <c r="J5" i="19"/>
  <c r="J6" i="19"/>
  <c r="J7" i="19"/>
  <c r="J8" i="19"/>
  <c r="J9" i="19"/>
  <c r="J10" i="19"/>
  <c r="J11" i="19"/>
  <c r="J12" i="19"/>
  <c r="J13" i="19"/>
  <c r="J14" i="19"/>
  <c r="J15" i="19"/>
  <c r="J16" i="19"/>
  <c r="J17" i="19"/>
  <c r="J18" i="19"/>
  <c r="J19" i="19"/>
  <c r="J20" i="19"/>
  <c r="J21" i="19"/>
  <c r="J22" i="19"/>
  <c r="J23" i="19"/>
  <c r="J24" i="19"/>
  <c r="J25" i="19"/>
  <c r="J26" i="19"/>
  <c r="J27" i="19"/>
  <c r="J28" i="19"/>
  <c r="J29" i="19"/>
  <c r="J30" i="19"/>
  <c r="J31" i="19"/>
  <c r="J32" i="19"/>
  <c r="H3" i="19"/>
  <c r="H4" i="19"/>
  <c r="H5" i="19"/>
  <c r="H6" i="19"/>
  <c r="H7" i="19"/>
  <c r="H8" i="19"/>
  <c r="H9" i="19"/>
  <c r="H10" i="19"/>
  <c r="H11" i="19"/>
  <c r="H12" i="19"/>
  <c r="H13" i="19"/>
  <c r="H14" i="19"/>
  <c r="H15" i="19"/>
  <c r="H16" i="19"/>
  <c r="H17" i="19"/>
  <c r="H18" i="19"/>
  <c r="H19" i="19"/>
  <c r="H20" i="19"/>
  <c r="H21" i="19"/>
  <c r="H22" i="19"/>
  <c r="H23" i="19"/>
  <c r="H24" i="19"/>
  <c r="H25" i="19"/>
  <c r="H26" i="19"/>
  <c r="H27" i="19"/>
  <c r="H28" i="19"/>
  <c r="H29" i="19"/>
  <c r="H30" i="19"/>
  <c r="H31" i="19"/>
  <c r="H32" i="19"/>
  <c r="G3" i="19"/>
  <c r="G4" i="19"/>
  <c r="G5" i="19"/>
  <c r="G6" i="19"/>
  <c r="G7" i="19"/>
  <c r="G8" i="19"/>
  <c r="G9" i="19"/>
  <c r="G10" i="19"/>
  <c r="G11" i="19"/>
  <c r="G12" i="19"/>
  <c r="G13" i="19"/>
  <c r="G14" i="19"/>
  <c r="G15" i="19"/>
  <c r="G16" i="19"/>
  <c r="G17" i="19"/>
  <c r="G18" i="19"/>
  <c r="G19" i="19"/>
  <c r="G20" i="19"/>
  <c r="G21" i="19"/>
  <c r="G22" i="19"/>
  <c r="G23" i="19"/>
  <c r="G24" i="19"/>
  <c r="G25" i="19"/>
  <c r="G26" i="19"/>
  <c r="G27" i="19"/>
  <c r="G28" i="19"/>
  <c r="G29" i="19"/>
  <c r="G30" i="19"/>
  <c r="G31" i="19"/>
  <c r="G32" i="19"/>
  <c r="J33" i="17"/>
  <c r="L33" i="17"/>
  <c r="L3" i="17"/>
  <c r="L4" i="17"/>
  <c r="L5" i="17"/>
  <c r="L6" i="17"/>
  <c r="L7" i="17"/>
  <c r="L8" i="17"/>
  <c r="L9" i="17"/>
  <c r="L10" i="17"/>
  <c r="L11" i="17"/>
  <c r="L12" i="17"/>
  <c r="L13" i="17"/>
  <c r="L14" i="17"/>
  <c r="L15" i="17"/>
  <c r="L16" i="17"/>
  <c r="L17" i="17"/>
  <c r="L18" i="17"/>
  <c r="L19" i="17"/>
  <c r="L20" i="17"/>
  <c r="L21" i="17"/>
  <c r="L22" i="17"/>
  <c r="L23" i="17"/>
  <c r="L24" i="17"/>
  <c r="L25" i="17"/>
  <c r="L26" i="17"/>
  <c r="L27" i="17"/>
  <c r="L28" i="17"/>
  <c r="L29" i="17"/>
  <c r="L30" i="17"/>
  <c r="L31" i="17"/>
  <c r="L32" i="17"/>
  <c r="J3" i="17"/>
  <c r="J4" i="17"/>
  <c r="J5" i="17"/>
  <c r="J6" i="17"/>
  <c r="J7" i="17"/>
  <c r="J8" i="17"/>
  <c r="J9" i="17"/>
  <c r="J10" i="17"/>
  <c r="J11" i="17"/>
  <c r="J12" i="17"/>
  <c r="J13" i="17"/>
  <c r="J14" i="17"/>
  <c r="J15" i="17"/>
  <c r="J16" i="17"/>
  <c r="J17" i="17"/>
  <c r="J18" i="17"/>
  <c r="J19" i="17"/>
  <c r="J20" i="17"/>
  <c r="J21" i="17"/>
  <c r="J22" i="17"/>
  <c r="J23" i="17"/>
  <c r="J24" i="17"/>
  <c r="J25" i="17"/>
  <c r="J26" i="17"/>
  <c r="J27" i="17"/>
  <c r="J28" i="17"/>
  <c r="J29" i="17"/>
  <c r="J30" i="17"/>
  <c r="J31" i="17"/>
  <c r="J32" i="17"/>
  <c r="E33" i="18"/>
  <c r="G33" i="18"/>
  <c r="I33" i="18"/>
  <c r="J33" i="18"/>
  <c r="J3" i="18"/>
  <c r="J4" i="18"/>
  <c r="J5" i="18"/>
  <c r="J6" i="18"/>
  <c r="J7" i="18"/>
  <c r="J8" i="18"/>
  <c r="J9" i="18"/>
  <c r="J10" i="18"/>
  <c r="J11" i="18"/>
  <c r="J12" i="18"/>
  <c r="J13" i="18"/>
  <c r="J14" i="18"/>
  <c r="J15" i="18"/>
  <c r="J16" i="18"/>
  <c r="J17" i="18"/>
  <c r="J18" i="18"/>
  <c r="J19" i="18"/>
  <c r="J20" i="18"/>
  <c r="J21" i="18"/>
  <c r="J22" i="18"/>
  <c r="J23" i="18"/>
  <c r="J24" i="18"/>
  <c r="J25" i="18"/>
  <c r="J26" i="18"/>
  <c r="J27" i="18"/>
  <c r="J28" i="18"/>
  <c r="J29" i="18"/>
  <c r="J30" i="18"/>
  <c r="J31" i="18"/>
  <c r="J32" i="18"/>
  <c r="I3" i="18"/>
  <c r="I4" i="18"/>
  <c r="I5" i="18"/>
  <c r="I6" i="18"/>
  <c r="I7" i="18"/>
  <c r="I8" i="18"/>
  <c r="I9" i="18"/>
  <c r="I10" i="18"/>
  <c r="I11" i="18"/>
  <c r="I12" i="18"/>
  <c r="I13" i="18"/>
  <c r="I14" i="18"/>
  <c r="I15" i="18"/>
  <c r="I16" i="18"/>
  <c r="I17" i="18"/>
  <c r="I18" i="18"/>
  <c r="I19" i="18"/>
  <c r="I20" i="18"/>
  <c r="I21" i="18"/>
  <c r="I22" i="18"/>
  <c r="I23" i="18"/>
  <c r="I24" i="18"/>
  <c r="I25" i="18"/>
  <c r="I26" i="18"/>
  <c r="I27" i="18"/>
  <c r="I28" i="18"/>
  <c r="I29" i="18"/>
  <c r="I30" i="18"/>
  <c r="I31" i="18"/>
  <c r="I32" i="18"/>
  <c r="G3" i="18"/>
  <c r="G4" i="18"/>
  <c r="G5" i="18"/>
  <c r="G6" i="18"/>
  <c r="G7" i="18"/>
  <c r="G8" i="18"/>
  <c r="G9" i="18"/>
  <c r="G10" i="18"/>
  <c r="G11" i="18"/>
  <c r="G12" i="18"/>
  <c r="G13" i="18"/>
  <c r="G14" i="18"/>
  <c r="G15" i="18"/>
  <c r="G16" i="18"/>
  <c r="G17" i="18"/>
  <c r="G18" i="18"/>
  <c r="G19" i="18"/>
  <c r="G20" i="18"/>
  <c r="G21" i="18"/>
  <c r="G22" i="18"/>
  <c r="G23" i="18"/>
  <c r="G24" i="18"/>
  <c r="G25" i="18"/>
  <c r="G26" i="18"/>
  <c r="G27" i="18"/>
  <c r="G28" i="18"/>
  <c r="G29" i="18"/>
  <c r="G30" i="18"/>
  <c r="G31" i="18"/>
  <c r="G32" i="18"/>
  <c r="E3" i="18"/>
  <c r="E4" i="18"/>
  <c r="E5" i="18"/>
  <c r="E6" i="18"/>
  <c r="E7" i="18"/>
  <c r="E8" i="18"/>
  <c r="E9" i="18"/>
  <c r="E10" i="18"/>
  <c r="E11" i="18"/>
  <c r="E12" i="18"/>
  <c r="E13" i="18"/>
  <c r="E14" i="18"/>
  <c r="E15" i="18"/>
  <c r="E16" i="18"/>
  <c r="E17" i="18"/>
  <c r="E18" i="18"/>
  <c r="E19" i="18"/>
  <c r="E20" i="18"/>
  <c r="E21" i="18"/>
  <c r="E22" i="18"/>
  <c r="E23" i="18"/>
  <c r="E24" i="18"/>
  <c r="E25" i="18"/>
  <c r="E26" i="18"/>
  <c r="E27" i="18"/>
  <c r="E28" i="18"/>
  <c r="E29" i="18"/>
  <c r="E30" i="18"/>
  <c r="E31" i="18"/>
  <c r="E32" i="18"/>
  <c r="D33" i="16"/>
  <c r="F33" i="16"/>
  <c r="H33" i="16"/>
  <c r="J33" i="16"/>
  <c r="L33" i="16"/>
  <c r="N33" i="16"/>
  <c r="R33" i="16"/>
  <c r="S33" i="16"/>
  <c r="S3" i="16"/>
  <c r="S4" i="16"/>
  <c r="S5" i="16"/>
  <c r="S6" i="16"/>
  <c r="S7" i="16"/>
  <c r="S8" i="16"/>
  <c r="S9" i="16"/>
  <c r="S10" i="16"/>
  <c r="S11" i="16"/>
  <c r="S12" i="16"/>
  <c r="S13" i="16"/>
  <c r="S14" i="16"/>
  <c r="S15" i="16"/>
  <c r="S16" i="16"/>
  <c r="S17" i="16"/>
  <c r="S18" i="16"/>
  <c r="S19" i="16"/>
  <c r="S20" i="16"/>
  <c r="S21" i="16"/>
  <c r="S22" i="16"/>
  <c r="S23" i="16"/>
  <c r="S24" i="16"/>
  <c r="S25" i="16"/>
  <c r="S26" i="16"/>
  <c r="S27" i="16"/>
  <c r="S28" i="16"/>
  <c r="S29" i="16"/>
  <c r="S30" i="16"/>
  <c r="S31" i="16"/>
  <c r="S32" i="16"/>
  <c r="R3" i="16"/>
  <c r="R4" i="16"/>
  <c r="R5" i="16"/>
  <c r="R6" i="16"/>
  <c r="R7" i="16"/>
  <c r="R8" i="16"/>
  <c r="R9" i="16"/>
  <c r="R10" i="16"/>
  <c r="R11" i="16"/>
  <c r="R12" i="16"/>
  <c r="R13" i="16"/>
  <c r="R14" i="16"/>
  <c r="R15" i="16"/>
  <c r="R16" i="16"/>
  <c r="R17" i="16"/>
  <c r="R18" i="16"/>
  <c r="R19" i="16"/>
  <c r="R20" i="16"/>
  <c r="R21" i="16"/>
  <c r="R22" i="16"/>
  <c r="R23" i="16"/>
  <c r="R24" i="16"/>
  <c r="R25" i="16"/>
  <c r="R26" i="16"/>
  <c r="R27" i="16"/>
  <c r="R28" i="16"/>
  <c r="R29" i="16"/>
  <c r="R30" i="16"/>
  <c r="R31" i="16"/>
  <c r="R32" i="16"/>
  <c r="N3" i="16"/>
  <c r="N4" i="16"/>
  <c r="N5" i="16"/>
  <c r="N6" i="16"/>
  <c r="N7" i="16"/>
  <c r="N8" i="16"/>
  <c r="N9" i="16"/>
  <c r="N10" i="16"/>
  <c r="N11" i="16"/>
  <c r="N12" i="16"/>
  <c r="N13" i="16"/>
  <c r="N14" i="16"/>
  <c r="N15" i="16"/>
  <c r="N16" i="16"/>
  <c r="N17" i="16"/>
  <c r="N18" i="16"/>
  <c r="N19" i="16"/>
  <c r="N20" i="16"/>
  <c r="N21" i="16"/>
  <c r="N22" i="16"/>
  <c r="N23" i="16"/>
  <c r="N24" i="16"/>
  <c r="N25" i="16"/>
  <c r="N26" i="16"/>
  <c r="N27" i="16"/>
  <c r="N28" i="16"/>
  <c r="N29" i="16"/>
  <c r="N30" i="16"/>
  <c r="N31" i="16"/>
  <c r="N32" i="16"/>
  <c r="L3" i="16"/>
  <c r="L4" i="16"/>
  <c r="L5" i="16"/>
  <c r="L6" i="16"/>
  <c r="L7" i="16"/>
  <c r="L8" i="16"/>
  <c r="L9" i="16"/>
  <c r="L10" i="16"/>
  <c r="L11" i="16"/>
  <c r="L12" i="16"/>
  <c r="L13" i="16"/>
  <c r="L14" i="16"/>
  <c r="L15" i="16"/>
  <c r="L16" i="16"/>
  <c r="L17" i="16"/>
  <c r="L18" i="16"/>
  <c r="L19" i="16"/>
  <c r="L20" i="16"/>
  <c r="L21" i="16"/>
  <c r="L22" i="16"/>
  <c r="L23" i="16"/>
  <c r="L24" i="16"/>
  <c r="L25" i="16"/>
  <c r="L26" i="16"/>
  <c r="L27" i="16"/>
  <c r="L28" i="16"/>
  <c r="L29" i="16"/>
  <c r="L30" i="16"/>
  <c r="L31" i="16"/>
  <c r="L32" i="16"/>
  <c r="J3" i="16"/>
  <c r="J4" i="16"/>
  <c r="J5" i="16"/>
  <c r="J6" i="16"/>
  <c r="J7" i="16"/>
  <c r="J8" i="16"/>
  <c r="J9" i="16"/>
  <c r="J10" i="16"/>
  <c r="J11" i="16"/>
  <c r="J12" i="16"/>
  <c r="J13" i="16"/>
  <c r="J14" i="16"/>
  <c r="J15" i="16"/>
  <c r="J16" i="16"/>
  <c r="J17" i="16"/>
  <c r="J18" i="16"/>
  <c r="J19" i="16"/>
  <c r="J20" i="16"/>
  <c r="J21" i="16"/>
  <c r="J22" i="16"/>
  <c r="J23" i="16"/>
  <c r="J24" i="16"/>
  <c r="J25" i="16"/>
  <c r="J26" i="16"/>
  <c r="J27" i="16"/>
  <c r="J28" i="16"/>
  <c r="J29" i="16"/>
  <c r="J30" i="16"/>
  <c r="J31" i="16"/>
  <c r="J32" i="16"/>
  <c r="H3" i="16"/>
  <c r="H4" i="16"/>
  <c r="H5" i="16"/>
  <c r="H6" i="16"/>
  <c r="H7" i="16"/>
  <c r="H8" i="16"/>
  <c r="H9" i="16"/>
  <c r="H10" i="16"/>
  <c r="H11" i="16"/>
  <c r="H12" i="16"/>
  <c r="H13" i="16"/>
  <c r="H14" i="16"/>
  <c r="H15" i="16"/>
  <c r="H16" i="16"/>
  <c r="H17" i="16"/>
  <c r="H18" i="16"/>
  <c r="H19" i="16"/>
  <c r="H20" i="16"/>
  <c r="H21" i="16"/>
  <c r="H22" i="16"/>
  <c r="H23" i="16"/>
  <c r="H24" i="16"/>
  <c r="H25" i="16"/>
  <c r="H26" i="16"/>
  <c r="H27" i="16"/>
  <c r="H28" i="16"/>
  <c r="H29" i="16"/>
  <c r="H30" i="16"/>
  <c r="H31" i="16"/>
  <c r="H32" i="16"/>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D3" i="16"/>
  <c r="D4" i="16"/>
  <c r="D5" i="16"/>
  <c r="D6" i="16"/>
  <c r="D7" i="16"/>
  <c r="D8" i="16"/>
  <c r="D9" i="16"/>
  <c r="D10" i="16"/>
  <c r="D11" i="16"/>
  <c r="D12" i="16"/>
  <c r="D13" i="16"/>
  <c r="D14" i="16"/>
  <c r="D15" i="16"/>
  <c r="D16" i="16"/>
  <c r="D17" i="16"/>
  <c r="D18" i="16"/>
  <c r="D19" i="16"/>
  <c r="D20" i="16"/>
  <c r="D21" i="16"/>
  <c r="D22" i="16"/>
  <c r="D23" i="16"/>
  <c r="D24" i="16"/>
  <c r="D25" i="16"/>
  <c r="D26" i="16"/>
  <c r="D27" i="16"/>
  <c r="D28" i="16"/>
  <c r="D29" i="16"/>
  <c r="D30" i="16"/>
  <c r="D31" i="16"/>
  <c r="D32" i="16"/>
  <c r="G3" i="23"/>
  <c r="G4" i="23"/>
  <c r="G5" i="23"/>
  <c r="G6" i="23"/>
  <c r="G7" i="23"/>
  <c r="G8" i="23"/>
  <c r="G9" i="23"/>
  <c r="G10" i="23"/>
  <c r="G11" i="23"/>
  <c r="G12" i="23"/>
  <c r="G13" i="23"/>
  <c r="G14" i="23"/>
  <c r="G15" i="23"/>
  <c r="G16" i="23"/>
  <c r="G17" i="23"/>
  <c r="G18" i="23"/>
  <c r="G19" i="23"/>
  <c r="G20" i="23"/>
  <c r="G21" i="23"/>
  <c r="G22" i="23"/>
  <c r="G23" i="23"/>
  <c r="G24" i="23"/>
  <c r="G25" i="23"/>
  <c r="G26" i="23"/>
  <c r="G27" i="23"/>
  <c r="G28" i="23"/>
  <c r="G29" i="23"/>
  <c r="G30" i="23"/>
  <c r="G31" i="23"/>
  <c r="G32" i="23"/>
  <c r="G33" i="23"/>
  <c r="E3" i="23"/>
  <c r="E4" i="23"/>
  <c r="E5" i="23"/>
  <c r="E6" i="23"/>
  <c r="E7" i="23"/>
  <c r="E8" i="23"/>
  <c r="E9" i="23"/>
  <c r="E10" i="23"/>
  <c r="E11" i="23"/>
  <c r="E12" i="23"/>
  <c r="E13" i="23"/>
  <c r="E14" i="23"/>
  <c r="E15" i="23"/>
  <c r="E16" i="23"/>
  <c r="E17" i="23"/>
  <c r="E18" i="23"/>
  <c r="E19" i="23"/>
  <c r="E20" i="23"/>
  <c r="E21" i="23"/>
  <c r="E22" i="23"/>
  <c r="E23" i="23"/>
  <c r="E24" i="23"/>
  <c r="E25" i="23"/>
  <c r="E26" i="23"/>
  <c r="E27" i="23"/>
  <c r="E28" i="23"/>
  <c r="E29" i="23"/>
  <c r="E30" i="23"/>
  <c r="E31" i="23"/>
  <c r="E32" i="23"/>
  <c r="E33" i="23"/>
  <c r="E2" i="21"/>
  <c r="O2" i="21" l="1"/>
  <c r="K2" i="21"/>
  <c r="G2" i="21"/>
  <c r="G2" i="19"/>
  <c r="P2" i="19"/>
  <c r="Q2" i="19" s="1"/>
  <c r="O2" i="19"/>
  <c r="K2" i="19"/>
  <c r="J2" i="19"/>
  <c r="H2" i="19"/>
  <c r="L2" i="17"/>
  <c r="J2" i="17"/>
  <c r="J2" i="18"/>
  <c r="I2" i="18"/>
  <c r="G2" i="18"/>
  <c r="E2" i="18"/>
  <c r="R2" i="16"/>
  <c r="S2" i="16"/>
  <c r="N2" i="16"/>
  <c r="L2" i="16"/>
  <c r="J2" i="16"/>
  <c r="H2" i="16"/>
  <c r="F2" i="16"/>
  <c r="D2" i="16"/>
  <c r="B32" i="14"/>
  <c r="B33" i="14"/>
  <c r="B34" i="14"/>
  <c r="B35" i="14"/>
  <c r="B36" i="14"/>
  <c r="B37" i="14"/>
  <c r="B38" i="14"/>
  <c r="B11" i="14"/>
  <c r="B12" i="14"/>
  <c r="B13" i="14"/>
  <c r="B14" i="14"/>
  <c r="B15" i="14"/>
  <c r="B16" i="14"/>
  <c r="B17" i="14"/>
  <c r="B18" i="14"/>
  <c r="B19" i="14"/>
  <c r="B20" i="14"/>
  <c r="B21" i="14"/>
  <c r="B22" i="14"/>
  <c r="B23" i="14"/>
  <c r="B24" i="14"/>
  <c r="B25" i="14"/>
  <c r="B26" i="14"/>
  <c r="B27" i="14"/>
  <c r="B28" i="14"/>
  <c r="B29" i="14"/>
  <c r="B30" i="14"/>
  <c r="B31" i="14"/>
  <c r="B10" i="14"/>
  <c r="B9" i="14"/>
  <c r="B8" i="14"/>
  <c r="B7" i="14"/>
  <c r="B6" i="14"/>
  <c r="B5" i="14"/>
  <c r="B4" i="14"/>
  <c r="B3" i="14"/>
  <c r="B2" i="14"/>
  <c r="F8" i="10"/>
  <c r="G4" i="10"/>
  <c r="L36" i="5"/>
  <c r="L35" i="5"/>
  <c r="L34" i="5"/>
  <c r="L33" i="5"/>
  <c r="L32" i="5"/>
  <c r="L31" i="5"/>
  <c r="L30" i="5"/>
  <c r="L29" i="5"/>
  <c r="L28" i="5"/>
  <c r="L27" i="5"/>
  <c r="L26" i="5"/>
  <c r="L25" i="5"/>
  <c r="L24" i="5"/>
  <c r="L23" i="5"/>
  <c r="L22" i="5"/>
  <c r="L21" i="5"/>
  <c r="L20" i="5"/>
  <c r="L19" i="5"/>
  <c r="L18" i="5"/>
  <c r="L17" i="5"/>
  <c r="L16" i="5"/>
  <c r="L15" i="5"/>
  <c r="L14" i="5"/>
  <c r="L13" i="5"/>
  <c r="L12" i="5"/>
  <c r="L11" i="5"/>
  <c r="L10" i="5"/>
  <c r="L9" i="5"/>
  <c r="L8" i="5"/>
  <c r="L7" i="5"/>
  <c r="H36" i="5"/>
  <c r="H35" i="5"/>
  <c r="H34" i="5"/>
  <c r="H33" i="5"/>
  <c r="H32" i="5"/>
  <c r="H31" i="5"/>
  <c r="H30" i="5"/>
  <c r="H29" i="5"/>
  <c r="H28" i="5"/>
  <c r="H27" i="5"/>
  <c r="H26" i="5"/>
  <c r="H25" i="5"/>
  <c r="H24" i="5"/>
  <c r="H23" i="5"/>
  <c r="H22" i="5"/>
  <c r="H21" i="5"/>
  <c r="H20" i="5"/>
  <c r="H19" i="5"/>
  <c r="H18" i="5"/>
  <c r="H17" i="5"/>
  <c r="H16" i="5"/>
  <c r="H15" i="5"/>
  <c r="H14" i="5"/>
  <c r="H13" i="5"/>
  <c r="H12" i="5"/>
  <c r="H11" i="5"/>
  <c r="H10" i="5"/>
  <c r="H9" i="5"/>
  <c r="H8" i="5"/>
  <c r="H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H4" i="10" l="1"/>
  <c r="I4" i="10" s="1"/>
  <c r="J4" i="10" s="1"/>
  <c r="K4" i="10" s="1"/>
  <c r="L4" i="10" s="1"/>
  <c r="M4" i="10" s="1"/>
  <c r="N4" i="10" s="1"/>
  <c r="O4" i="10" s="1"/>
  <c r="P4" i="10" s="1"/>
  <c r="P8" i="10" s="1"/>
  <c r="G5" i="10"/>
  <c r="G8" i="10"/>
  <c r="H8" i="10"/>
  <c r="I8" i="10"/>
  <c r="L5" i="10" l="1"/>
  <c r="N8" i="10"/>
  <c r="O5" i="10"/>
  <c r="N5" i="10"/>
  <c r="K8" i="10"/>
  <c r="J8" i="10"/>
  <c r="I5" i="10"/>
  <c r="P5" i="10"/>
  <c r="L8" i="10"/>
  <c r="M5" i="10"/>
  <c r="J5" i="10"/>
  <c r="O8" i="10"/>
  <c r="H5" i="10"/>
  <c r="M8" i="10"/>
  <c r="K5" i="10"/>
</calcChain>
</file>

<file path=xl/sharedStrings.xml><?xml version="1.0" encoding="utf-8"?>
<sst xmlns="http://schemas.openxmlformats.org/spreadsheetml/2006/main" count="328" uniqueCount="140">
  <si>
    <t>PriceMean</t>
  </si>
  <si>
    <t>PriceMedian</t>
  </si>
  <si>
    <t>DivMean</t>
  </si>
  <si>
    <t>DivMedian</t>
  </si>
  <si>
    <t>Fiscal Year</t>
  </si>
  <si>
    <t>EPS</t>
  </si>
  <si>
    <t>Revenue</t>
  </si>
  <si>
    <t>Dividend</t>
  </si>
  <si>
    <t>MarketValue</t>
  </si>
  <si>
    <t>SharesOutstanding</t>
  </si>
  <si>
    <t>FCF</t>
  </si>
  <si>
    <t>MarketSecurities</t>
  </si>
  <si>
    <t>CurrentAssets</t>
  </si>
  <si>
    <t>LongAssets</t>
  </si>
  <si>
    <t>CurrentLiabilities</t>
  </si>
  <si>
    <t>LongLiabilities</t>
  </si>
  <si>
    <t>COGS</t>
  </si>
  <si>
    <t>GrossProfit</t>
  </si>
  <si>
    <t>GPM</t>
  </si>
  <si>
    <t>OperatingProfit</t>
  </si>
  <si>
    <t>OPEX</t>
  </si>
  <si>
    <t>OPM</t>
  </si>
  <si>
    <t>NetProfit</t>
  </si>
  <si>
    <t>CAPEX</t>
  </si>
  <si>
    <t>CapexMargin</t>
  </si>
  <si>
    <t>Dividends</t>
  </si>
  <si>
    <t>DivMargin</t>
  </si>
  <si>
    <t>FV = PV(1 + r)^n</t>
  </si>
  <si>
    <t>PV</t>
  </si>
  <si>
    <t>rate</t>
  </si>
  <si>
    <t>Year</t>
  </si>
  <si>
    <t>FV</t>
  </si>
  <si>
    <t>PV = FV/(1 + r)^n</t>
  </si>
  <si>
    <t xml:space="preserve">CAGR (rate) = (FV/PV)^(1/n) - 1 </t>
  </si>
  <si>
    <t>Rate</t>
  </si>
  <si>
    <t>Price</t>
  </si>
  <si>
    <t>Growth</t>
  </si>
  <si>
    <t>Pivot</t>
  </si>
  <si>
    <t>YOC</t>
  </si>
  <si>
    <t>PriceMin</t>
  </si>
  <si>
    <t>PriceMax</t>
  </si>
  <si>
    <t>PriceLow</t>
  </si>
  <si>
    <t>PriceHigh</t>
  </si>
  <si>
    <t>TotalCash</t>
  </si>
  <si>
    <t>CurrentRatio</t>
  </si>
  <si>
    <t>ShareIssues</t>
  </si>
  <si>
    <t>Ratio</t>
  </si>
  <si>
    <t>Yield</t>
  </si>
  <si>
    <t>RevenueGrowth</t>
  </si>
  <si>
    <t>NPM</t>
  </si>
  <si>
    <t>CashFromOperations</t>
  </si>
  <si>
    <t>CfoMargin</t>
  </si>
  <si>
    <t>FreeCashFlow</t>
  </si>
  <si>
    <t>FcfMargin</t>
  </si>
  <si>
    <t>CashAndCashEquivalents</t>
  </si>
  <si>
    <t>TreasuryStock</t>
  </si>
  <si>
    <t>Capital</t>
  </si>
  <si>
    <t>CogsMargin</t>
  </si>
  <si>
    <t>OpexMargin</t>
  </si>
  <si>
    <t>TotalCost</t>
  </si>
  <si>
    <t>ShortDebt</t>
  </si>
  <si>
    <t>PayOff</t>
  </si>
  <si>
    <t>DivGrowth</t>
  </si>
  <si>
    <t>RevMultiple</t>
  </si>
  <si>
    <t>MarketGrowth</t>
  </si>
  <si>
    <t>ShareBuyBack</t>
  </si>
  <si>
    <t>ShareGrowth</t>
  </si>
  <si>
    <t>OwnerReturn</t>
  </si>
  <si>
    <t>OwnerMargin</t>
  </si>
  <si>
    <t>FiscalYear</t>
  </si>
  <si>
    <t>PriceRevenueLow</t>
  </si>
  <si>
    <t>PriceRevenueHigh</t>
  </si>
  <si>
    <t>EpsGrowth</t>
  </si>
  <si>
    <t>PriceEarningLow</t>
  </si>
  <si>
    <t>PriceEarningHigh</t>
  </si>
  <si>
    <t>FcfGrowth</t>
  </si>
  <si>
    <t>PriceFcfLow</t>
  </si>
  <si>
    <t>PriceFcfHigh</t>
  </si>
  <si>
    <t>DividendGrowth</t>
  </si>
  <si>
    <t>DividendYieldHigh</t>
  </si>
  <si>
    <t>CAGR</t>
  </si>
  <si>
    <t>DivLow</t>
  </si>
  <si>
    <t>DivHigh</t>
  </si>
  <si>
    <t>DividendYieldHLow</t>
  </si>
  <si>
    <t>1993-12</t>
  </si>
  <si>
    <t>1994-12</t>
  </si>
  <si>
    <t>1995-12</t>
  </si>
  <si>
    <t>1996-12</t>
  </si>
  <si>
    <t>1997-12</t>
  </si>
  <si>
    <t>1998-12</t>
  </si>
  <si>
    <t>1999-12</t>
  </si>
  <si>
    <t>2000-12</t>
  </si>
  <si>
    <t>2001-12</t>
  </si>
  <si>
    <t>2002-12</t>
  </si>
  <si>
    <t>2003-12</t>
  </si>
  <si>
    <t>2004-12</t>
  </si>
  <si>
    <t>2005-12</t>
  </si>
  <si>
    <t>2006-12</t>
  </si>
  <si>
    <t>2007-12</t>
  </si>
  <si>
    <t>2008-12</t>
  </si>
  <si>
    <t>2009-12</t>
  </si>
  <si>
    <t>2010-12</t>
  </si>
  <si>
    <t>2011-12</t>
  </si>
  <si>
    <t>2012-12</t>
  </si>
  <si>
    <t>2013-12</t>
  </si>
  <si>
    <t>2014-12</t>
  </si>
  <si>
    <t>2015-12</t>
  </si>
  <si>
    <t>2016-12</t>
  </si>
  <si>
    <t>2017-12</t>
  </si>
  <si>
    <t>2018-12</t>
  </si>
  <si>
    <t>2019-12</t>
  </si>
  <si>
    <t>2020-12</t>
  </si>
  <si>
    <t>2021-12</t>
  </si>
  <si>
    <t>2022-12</t>
  </si>
  <si>
    <t>2023-12</t>
  </si>
  <si>
    <t>Date</t>
  </si>
  <si>
    <t>SharePrice</t>
  </si>
  <si>
    <t>ExDiv</t>
  </si>
  <si>
    <t>DivPay</t>
  </si>
  <si>
    <t>DivYield</t>
  </si>
  <si>
    <t>FwdDiv</t>
  </si>
  <si>
    <t>DytLow</t>
  </si>
  <si>
    <t>DytHigh</t>
  </si>
  <si>
    <t>TotalReturn</t>
  </si>
  <si>
    <t>Years</t>
  </si>
  <si>
    <t>SellReturn</t>
  </si>
  <si>
    <t>CurrentPrice</t>
  </si>
  <si>
    <t>SellPrice</t>
  </si>
  <si>
    <t>SellDate</t>
  </si>
  <si>
    <t>SellDiv</t>
  </si>
  <si>
    <t>SellCAGR</t>
  </si>
  <si>
    <t>Buy Price</t>
  </si>
  <si>
    <t>Projection 2018</t>
  </si>
  <si>
    <t>DVT</t>
  </si>
  <si>
    <t>BuyYear</t>
  </si>
  <si>
    <t>Break</t>
  </si>
  <si>
    <t>November</t>
  </si>
  <si>
    <t>March</t>
  </si>
  <si>
    <t>July</t>
  </si>
  <si>
    <t>Feb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</si>
</sst>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
    <numFmt numFmtId="165" formatCode="0.0%"/>
  </numFmts>
  <fonts count="5"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8"/>
      <name val="Calibri"/>
      <family val="2"/>
      <scheme val="minor"/>
    </font>
  </fonts>
  <fills count="10">
    <fill>
      <patternFill patternType="none"/>
    </fill>
    <fill>
      <patternFill patternType="gray125"/>
    </fill>
    <fill>
      <patternFill patternType="solid">
        <fgColor rgb="FF00B0F0"/>
        <bgColor indexed="64"/>
      </patternFill>
    </fill>
    <fill>
      <patternFill patternType="solid">
        <fgColor theme="4" tint="0.39997558519241921"/>
        <bgColor indexed="64"/>
      </patternFill>
    </fill>
    <fill>
      <patternFill patternType="solid">
        <fgColor rgb="FF0070C0"/>
        <bgColor indexed="64"/>
      </patternFill>
    </fill>
    <fill>
      <patternFill patternType="solid">
        <fgColor rgb="FF00B050"/>
        <bgColor indexed="64"/>
      </patternFill>
    </fill>
    <fill>
      <patternFill patternType="solid">
        <fgColor theme="1"/>
        <bgColor theme="1"/>
      </patternFill>
    </fill>
    <fill>
      <patternFill patternType="solid">
        <fgColor theme="0" tint="-0.14999847407452621"/>
        <bgColor theme="0" tint="-0.14999847407452621"/>
      </patternFill>
    </fill>
    <fill>
      <patternFill patternType="solid">
        <fgColor rgb="FFFF0000"/>
        <bgColor indexed="64"/>
      </patternFill>
    </fill>
    <fill>
      <patternFill patternType="solid">
        <fgColor theme="1" tint="4.9989318521683403E-2"/>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theme="1"/>
      </right>
      <top style="thin">
        <color theme="1"/>
      </top>
      <bottom style="thin">
        <color theme="1"/>
      </bottom>
      <diagonal/>
    </border>
    <border>
      <left style="thin">
        <color theme="1"/>
      </left>
      <right/>
      <top style="thin">
        <color theme="1"/>
      </top>
      <bottom style="thin">
        <color theme="1"/>
      </bottom>
      <diagonal/>
    </border>
    <border>
      <left/>
      <right style="thin">
        <color theme="1"/>
      </right>
      <top/>
      <bottom style="medium">
        <color theme="1"/>
      </bottom>
      <diagonal/>
    </border>
    <border>
      <left style="thin">
        <color theme="1"/>
      </left>
      <right style="thin">
        <color theme="1"/>
      </right>
      <top/>
      <bottom style="medium">
        <color theme="1"/>
      </bottom>
      <diagonal/>
    </border>
    <border>
      <left style="thin">
        <color theme="1"/>
      </left>
      <right/>
      <top/>
      <bottom style="medium">
        <color theme="1"/>
      </bottom>
      <diagonal/>
    </border>
    <border>
      <left/>
      <right style="thin">
        <color theme="1"/>
      </right>
      <top style="thin">
        <color theme="1"/>
      </top>
      <bottom/>
      <diagonal/>
    </border>
    <border>
      <left style="thin">
        <color theme="1"/>
      </left>
      <right style="thin">
        <color theme="1"/>
      </right>
      <top style="thin">
        <color theme="1"/>
      </top>
      <bottom/>
      <diagonal/>
    </border>
    <border>
      <left style="thin">
        <color theme="1"/>
      </left>
      <right/>
      <top style="thin">
        <color theme="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81">
    <xf numFmtId="0" fontId="0" fillId="0" borderId="0" xfId="0"/>
    <xf numFmtId="44" fontId="0" fillId="0" borderId="0" xfId="0" applyNumberFormat="1"/>
    <xf numFmtId="10" fontId="0" fillId="0" borderId="0" xfId="1" applyNumberFormat="1" applyFont="1"/>
    <xf numFmtId="44" fontId="0" fillId="0" borderId="0" xfId="2" applyFont="1"/>
    <xf numFmtId="0" fontId="0" fillId="3" borderId="0" xfId="0" applyFill="1"/>
    <xf numFmtId="9" fontId="0" fillId="3" borderId="0" xfId="1" applyFont="1" applyFill="1"/>
    <xf numFmtId="0" fontId="2" fillId="2" borderId="1" xfId="0" applyFont="1" applyFill="1" applyBorder="1"/>
    <xf numFmtId="44" fontId="2" fillId="2" borderId="1" xfId="2" applyFont="1" applyFill="1" applyBorder="1"/>
    <xf numFmtId="9" fontId="2" fillId="2" borderId="1" xfId="1" applyFont="1" applyFill="1" applyBorder="1"/>
    <xf numFmtId="0" fontId="0" fillId="2" borderId="1" xfId="0" applyFill="1" applyBorder="1"/>
    <xf numFmtId="0" fontId="2" fillId="3" borderId="1" xfId="0" applyFont="1" applyFill="1" applyBorder="1"/>
    <xf numFmtId="44" fontId="2" fillId="3" borderId="1" xfId="2" applyFont="1" applyFill="1" applyBorder="1"/>
    <xf numFmtId="9" fontId="2" fillId="3" borderId="1" xfId="1" applyFont="1" applyFill="1" applyBorder="1"/>
    <xf numFmtId="0" fontId="2" fillId="4" borderId="1" xfId="0" applyFont="1" applyFill="1" applyBorder="1"/>
    <xf numFmtId="44" fontId="2" fillId="4" borderId="1" xfId="2" applyFont="1" applyFill="1" applyBorder="1"/>
    <xf numFmtId="0" fontId="0" fillId="4" borderId="0" xfId="0" applyFill="1"/>
    <xf numFmtId="165" fontId="0" fillId="0" borderId="0" xfId="1" applyNumberFormat="1" applyFont="1"/>
    <xf numFmtId="0" fontId="0" fillId="5" borderId="0" xfId="0" applyFill="1"/>
    <xf numFmtId="9" fontId="0" fillId="5" borderId="0" xfId="1" applyFont="1" applyFill="1"/>
    <xf numFmtId="1" fontId="0" fillId="0" borderId="0" xfId="0" applyNumberFormat="1"/>
    <xf numFmtId="0" fontId="0" fillId="2" borderId="0" xfId="0" applyFill="1"/>
    <xf numFmtId="44" fontId="0" fillId="2" borderId="0" xfId="1" applyNumberFormat="1" applyFont="1" applyFill="1"/>
    <xf numFmtId="44" fontId="0" fillId="2" borderId="0" xfId="0" applyNumberFormat="1" applyFill="1"/>
    <xf numFmtId="44" fontId="0" fillId="2" borderId="0" xfId="2" applyFont="1" applyFill="1"/>
    <xf numFmtId="10" fontId="0" fillId="2" borderId="0" xfId="1" applyNumberFormat="1" applyFont="1" applyFill="1"/>
    <xf numFmtId="10" fontId="0" fillId="5" borderId="0" xfId="1" applyNumberFormat="1" applyFont="1" applyFill="1"/>
    <xf numFmtId="164" fontId="0" fillId="0" borderId="0" xfId="0" applyNumberFormat="1"/>
    <xf numFmtId="2" fontId="0" fillId="2" borderId="0" xfId="0" applyNumberFormat="1" applyFill="1"/>
    <xf numFmtId="0" fontId="0" fillId="2" borderId="0" xfId="1" applyNumberFormat="1" applyFont="1" applyFill="1"/>
    <xf numFmtId="2" fontId="0" fillId="2" borderId="0" xfId="1" applyNumberFormat="1" applyFont="1" applyFill="1"/>
    <xf numFmtId="0" fontId="0" fillId="0" borderId="1" xfId="0" applyBorder="1"/>
    <xf numFmtId="44" fontId="0" fillId="0" borderId="1" xfId="2" applyFont="1" applyBorder="1"/>
    <xf numFmtId="44" fontId="0" fillId="0" borderId="1" xfId="0" applyNumberFormat="1" applyBorder="1"/>
    <xf numFmtId="165" fontId="0" fillId="0" borderId="1" xfId="1" applyNumberFormat="1" applyFont="1" applyBorder="1"/>
    <xf numFmtId="10" fontId="0" fillId="0" borderId="1" xfId="1" applyNumberFormat="1" applyFont="1" applyBorder="1"/>
    <xf numFmtId="14" fontId="0" fillId="0" borderId="0" xfId="0" applyNumberFormat="1"/>
    <xf numFmtId="0" fontId="0" fillId="7" borderId="2" xfId="0" applyFill="1" applyBorder="1"/>
    <xf numFmtId="0" fontId="0" fillId="0" borderId="2" xfId="0" applyBorder="1"/>
    <xf numFmtId="14" fontId="0" fillId="7" borderId="3" xfId="0" applyNumberFormat="1" applyFill="1" applyBorder="1"/>
    <xf numFmtId="14" fontId="0" fillId="0" borderId="3" xfId="0" applyNumberFormat="1" applyBorder="1"/>
    <xf numFmtId="0" fontId="0" fillId="7" borderId="4" xfId="0" applyFill="1" applyBorder="1"/>
    <xf numFmtId="0" fontId="0" fillId="0" borderId="4" xfId="0" applyBorder="1"/>
    <xf numFmtId="0" fontId="2" fillId="6" borderId="5" xfId="0" applyFont="1" applyFill="1" applyBorder="1"/>
    <xf numFmtId="0" fontId="2" fillId="6" borderId="6" xfId="0" applyFont="1" applyFill="1" applyBorder="1"/>
    <xf numFmtId="0" fontId="2" fillId="6" borderId="7" xfId="0" applyFont="1" applyFill="1" applyBorder="1"/>
    <xf numFmtId="14" fontId="0" fillId="0" borderId="8" xfId="0" applyNumberFormat="1" applyBorder="1"/>
    <xf numFmtId="0" fontId="0" fillId="0" borderId="9" xfId="0" applyBorder="1"/>
    <xf numFmtId="0" fontId="0" fillId="0" borderId="10" xfId="0" applyBorder="1"/>
    <xf numFmtId="14" fontId="0" fillId="0" borderId="1" xfId="0" applyNumberFormat="1" applyBorder="1"/>
    <xf numFmtId="14" fontId="0" fillId="8" borderId="1" xfId="0" applyNumberFormat="1" applyFill="1" applyBorder="1"/>
    <xf numFmtId="44" fontId="0" fillId="8" borderId="1" xfId="2" applyFont="1" applyFill="1" applyBorder="1"/>
    <xf numFmtId="0" fontId="0" fillId="8" borderId="1" xfId="0" applyFill="1" applyBorder="1"/>
    <xf numFmtId="44" fontId="0" fillId="8" borderId="1" xfId="0" applyNumberFormat="1" applyFill="1" applyBorder="1"/>
    <xf numFmtId="10" fontId="0" fillId="8" borderId="1" xfId="1" applyNumberFormat="1" applyFont="1" applyFill="1" applyBorder="1"/>
    <xf numFmtId="9" fontId="0" fillId="2" borderId="11" xfId="1" applyFont="1" applyFill="1" applyBorder="1"/>
    <xf numFmtId="0" fontId="0" fillId="2" borderId="12" xfId="0" applyFill="1" applyBorder="1"/>
    <xf numFmtId="165" fontId="0" fillId="0" borderId="14" xfId="1" applyNumberFormat="1" applyFont="1" applyBorder="1"/>
    <xf numFmtId="0" fontId="0" fillId="0" borderId="15" xfId="0" applyBorder="1"/>
    <xf numFmtId="165" fontId="0" fillId="8" borderId="14" xfId="1" applyNumberFormat="1" applyFont="1" applyFill="1" applyBorder="1"/>
    <xf numFmtId="10" fontId="0" fillId="8" borderId="15" xfId="1" applyNumberFormat="1" applyFont="1" applyFill="1" applyBorder="1"/>
    <xf numFmtId="14" fontId="0" fillId="0" borderId="17" xfId="0" applyNumberFormat="1" applyBorder="1"/>
    <xf numFmtId="44" fontId="0" fillId="0" borderId="17" xfId="2" applyFont="1" applyBorder="1"/>
    <xf numFmtId="44" fontId="0" fillId="0" borderId="17" xfId="0" applyNumberFormat="1" applyBorder="1"/>
    <xf numFmtId="10" fontId="0" fillId="0" borderId="17" xfId="1" applyNumberFormat="1" applyFont="1" applyBorder="1"/>
    <xf numFmtId="0" fontId="0" fillId="0" borderId="17" xfId="0" applyBorder="1"/>
    <xf numFmtId="0" fontId="0" fillId="0" borderId="18" xfId="0" applyBorder="1"/>
    <xf numFmtId="165" fontId="0" fillId="0" borderId="16" xfId="1" applyNumberFormat="1" applyFont="1" applyBorder="1"/>
    <xf numFmtId="0" fontId="0" fillId="0" borderId="14" xfId="1" applyNumberFormat="1" applyFont="1" applyBorder="1"/>
    <xf numFmtId="0" fontId="0" fillId="0" borderId="16" xfId="1" applyNumberFormat="1" applyFont="1" applyBorder="1"/>
    <xf numFmtId="0" fontId="0" fillId="8" borderId="14" xfId="1" applyNumberFormat="1" applyFont="1" applyFill="1" applyBorder="1"/>
    <xf numFmtId="0" fontId="0" fillId="8" borderId="12" xfId="0" applyFill="1" applyBorder="1"/>
    <xf numFmtId="0" fontId="0" fillId="8" borderId="13" xfId="0" applyFill="1" applyBorder="1"/>
    <xf numFmtId="0" fontId="0" fillId="9" borderId="12" xfId="0" applyFill="1" applyBorder="1"/>
    <xf numFmtId="10" fontId="0" fillId="9" borderId="1" xfId="1" applyNumberFormat="1" applyFont="1" applyFill="1" applyBorder="1"/>
    <xf numFmtId="0" fontId="0" fillId="9" borderId="1" xfId="0" applyFill="1" applyBorder="1"/>
    <xf numFmtId="0" fontId="0" fillId="9" borderId="17" xfId="0" applyFill="1" applyBorder="1"/>
    <xf numFmtId="0" fontId="0" fillId="0" borderId="1" xfId="0" applyBorder="1" applyAlignment="1">
      <alignment horizontal="center"/>
    </xf>
    <xf numFmtId="0" fontId="3" fillId="2"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wrapText="1"/>
    </xf>
    <xf numFmtId="0" fontId="0" fillId="4" borderId="1" xfId="0" applyFill="1" applyBorder="1" applyAlignment="1">
      <alignment horizontal="center" vertical="center" wrapText="1"/>
    </xf>
  </cellXfs>
  <cellStyles count="3">
    <cellStyle name="Currency" xfId="2" builtinId="4"/>
    <cellStyle name="Normal" xfId="0" builtinId="0"/>
    <cellStyle name="Percent" xfId="1" builtinId="5"/>
  </cellStyles>
  <dxfs count="76">
    <dxf>
      <numFmt numFmtId="14" formatCode="0.00%"/>
    </dxf>
    <dxf>
      <numFmt numFmtId="1" formatCode="0"/>
    </dxf>
    <dxf>
      <numFmt numFmtId="14" formatCode="0.00%"/>
    </dxf>
    <dxf>
      <fill>
        <patternFill patternType="solid">
          <fgColor indexed="64"/>
          <bgColor rgb="FF0070C0"/>
        </patternFill>
      </fill>
    </dxf>
    <dxf>
      <numFmt numFmtId="34" formatCode="_(&quot;$&quot;* #,##0.00_);_(&quot;$&quot;* \(#,##0.00\);_(&quot;$&quot;* &quot;-&quot;??_);_(@_)"/>
    </dxf>
    <dxf>
      <fill>
        <patternFill patternType="solid">
          <fgColor indexed="64"/>
          <bgColor theme="4" tint="0.39997558519241921"/>
        </patternFill>
      </fill>
    </dxf>
    <dxf>
      <numFmt numFmtId="34" formatCode="_(&quot;$&quot;* #,##0.00_);_(&quot;$&quot;* \(#,##0.00\);_(&quot;$&quot;* &quot;-&quot;??_);_(@_)"/>
    </dxf>
    <dxf>
      <border>
        <bottom style="thin">
          <color indexed="64"/>
        </bottom>
      </border>
    </dxf>
    <dxf>
      <fill>
        <patternFill patternType="solid">
          <fgColor indexed="64"/>
          <bgColor rgb="FF00B0F0"/>
        </patternFill>
      </fill>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outline="0">
        <left style="thin">
          <color indexed="64"/>
        </left>
        <right style="thin">
          <color indexed="64"/>
        </right>
        <top style="thin">
          <color indexed="64"/>
        </top>
        <bottom style="thin">
          <color indexed="64"/>
        </bottom>
      </border>
    </dxf>
    <dxf>
      <fill>
        <patternFill>
          <fgColor indexed="64"/>
          <bgColor theme="1" tint="4.9989318521683403E-2"/>
        </patternFill>
      </fill>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4" formatCode="0.00%"/>
      <border diagonalUp="0" diagonalDown="0" outline="0">
        <left style="thin">
          <color indexed="64"/>
        </left>
        <right style="thin">
          <color indexed="64"/>
        </right>
        <top style="thin">
          <color indexed="64"/>
        </top>
        <bottom style="thin">
          <color indexed="64"/>
        </bottom>
      </border>
    </dxf>
    <dxf>
      <numFmt numFmtId="34" formatCode="_(&quot;$&quot;* #,##0.00_);_(&quot;$&quot;* \(#,##0.00\);_(&quot;$&quot;* &quot;-&quot;??_);_(@_)"/>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numFmt numFmtId="0" formatCode="General"/>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indexed="64"/>
        </left>
        <right style="thin">
          <color indexed="64"/>
        </right>
        <top style="thin">
          <color indexed="64"/>
        </top>
        <bottom style="thin">
          <color indexed="64"/>
        </bottom>
        <vertical/>
        <horizontal/>
      </border>
    </dxf>
    <dxf>
      <numFmt numFmtId="19" formatCode="m/d/yy"/>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165" formatCode="0.0%"/>
      <border diagonalUp="0" diagonalDown="0" outline="0">
        <left/>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ill>
        <patternFill patternType="solid">
          <fgColor indexed="64"/>
          <bgColor rgb="FF00B0F0"/>
        </patternFill>
      </fill>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border diagonalUp="0" diagonalDown="0">
        <left style="thin">
          <color theme="1"/>
        </left>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border diagonalUp="0" diagonalDown="0">
        <left style="thin">
          <color theme="1"/>
        </left>
        <right style="thin">
          <color theme="1"/>
        </right>
        <top style="thin">
          <color theme="1"/>
        </top>
        <bottom style="thin">
          <color theme="1"/>
        </bottom>
        <vertical/>
        <horizontal/>
      </border>
    </dxf>
    <dxf>
      <font>
        <b val="0"/>
        <i val="0"/>
        <strike val="0"/>
        <condense val="0"/>
        <extend val="0"/>
        <outline val="0"/>
        <shadow val="0"/>
        <u val="none"/>
        <vertAlign val="baseline"/>
        <sz val="11"/>
        <color theme="1"/>
        <name val="Calibri"/>
        <family val="2"/>
        <scheme val="minor"/>
      </font>
      <numFmt numFmtId="19" formatCode="m/d/yy"/>
      <border diagonalUp="0" diagonalDown="0">
        <left/>
        <right style="thin">
          <color theme="1"/>
        </right>
        <top style="thin">
          <color theme="1"/>
        </top>
        <bottom style="thin">
          <color theme="1"/>
        </bottom>
        <vertical/>
        <horizontal/>
      </border>
    </dxf>
    <dxf>
      <border outline="0">
        <top style="thin">
          <color theme="1"/>
        </top>
      </border>
    </dxf>
    <dxf>
      <border outline="0">
        <left style="thin">
          <color theme="1"/>
        </left>
        <right style="thin">
          <color theme="1"/>
        </right>
        <top style="medium">
          <color theme="1"/>
        </top>
        <bottom style="thin">
          <color theme="1"/>
        </bottom>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1"/>
          <bgColor theme="1"/>
        </patternFill>
      </fill>
      <border diagonalUp="0" diagonalDown="0" outline="0">
        <left style="thin">
          <color theme="1"/>
        </left>
        <right style="thin">
          <color theme="1"/>
        </right>
        <top/>
        <bottom/>
      </border>
    </dxf>
    <dxf>
      <numFmt numFmtId="164" formatCode="0.0"/>
    </dxf>
    <dxf>
      <numFmt numFmtId="164" formatCode="0.0"/>
    </dxf>
    <dxf>
      <fill>
        <patternFill patternType="solid">
          <fgColor indexed="64"/>
          <bgColor rgb="FF00B050"/>
        </patternFill>
      </fill>
    </dxf>
    <dxf>
      <numFmt numFmtId="164" formatCode="0.0"/>
    </dxf>
    <dxf>
      <numFmt numFmtId="164" formatCode="0.0"/>
    </dxf>
    <dxf>
      <fill>
        <patternFill patternType="solid">
          <fgColor indexed="64"/>
          <bgColor rgb="FF00B050"/>
        </patternFill>
      </fill>
    </dxf>
    <dxf>
      <fill>
        <patternFill patternType="solid">
          <fgColor indexed="64"/>
          <bgColor rgb="FF00B050"/>
        </patternFill>
      </fill>
    </dxf>
    <dxf>
      <fill>
        <patternFill patternType="solid">
          <fgColor indexed="64"/>
          <bgColor rgb="FF00B0F0"/>
        </patternFill>
      </fill>
    </dxf>
    <dxf>
      <fill>
        <patternFill patternType="solid">
          <fgColor indexed="64"/>
          <bgColor theme="4" tint="0.39997558519241921"/>
        </patternFill>
      </fill>
    </dxf>
    <dxf>
      <numFmt numFmtId="34" formatCode="_(&quot;$&quot;* #,##0.00_);_(&quot;$&quot;* \(#,##0.00\);_(&quot;$&quot;* &quot;-&quot;??_);_(@_)"/>
      <fill>
        <patternFill patternType="solid">
          <fgColor indexed="64"/>
          <bgColor rgb="FF00B0F0"/>
        </patternFill>
      </fill>
    </dxf>
    <dxf>
      <numFmt numFmtId="14" formatCode="0.00%"/>
      <fill>
        <patternFill patternType="solid">
          <fgColor indexed="64"/>
          <bgColor rgb="FF00B050"/>
        </patternFill>
      </fill>
    </dxf>
    <dxf>
      <fill>
        <patternFill patternType="solid">
          <fgColor indexed="64"/>
          <bgColor rgb="FF00B050"/>
        </patternFill>
      </fill>
    </dxf>
    <dxf>
      <numFmt numFmtId="2" formatCode="0.00"/>
      <fill>
        <patternFill patternType="solid">
          <fgColor indexed="64"/>
          <bgColor rgb="FF00B0F0"/>
        </patternFill>
      </fill>
    </dxf>
    <dxf>
      <fill>
        <patternFill patternType="solid">
          <fgColor indexed="64"/>
          <bgColor rgb="FF00B050"/>
        </patternFill>
      </fill>
    </dxf>
    <dxf>
      <numFmt numFmtId="13" formatCode="0%"/>
      <fill>
        <patternFill patternType="solid">
          <fgColor indexed="64"/>
          <bgColor theme="4" tint="0.39997558519241921"/>
        </patternFill>
      </fill>
    </dxf>
    <dxf>
      <numFmt numFmtId="2" formatCode="0.00"/>
      <fill>
        <patternFill patternType="solid">
          <fgColor indexed="64"/>
          <bgColor rgb="FF00B0F0"/>
        </patternFill>
      </fill>
    </dxf>
    <dxf>
      <numFmt numFmtId="2" formatCode="0.00"/>
      <fill>
        <patternFill patternType="solid">
          <fgColor indexed="64"/>
          <bgColor rgb="FF00B0F0"/>
        </patternFill>
      </fill>
    </dxf>
    <dxf>
      <numFmt numFmtId="34" formatCode="_(&quot;$&quot;* #,##0.00_);_(&quot;$&quot;* \(#,##0.00\);_(&quot;$&quot;* &quot;-&quot;??_);_(@_)"/>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F0"/>
        </patternFill>
      </fill>
    </dxf>
    <dxf>
      <fill>
        <patternFill patternType="solid">
          <fgColor indexed="64"/>
          <bgColor rgb="FF00B0F0"/>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theme="4" tint="0.39997558519241921"/>
        </patternFill>
      </fill>
    </dxf>
    <dxf>
      <fill>
        <patternFill patternType="solid">
          <fgColor indexed="64"/>
          <bgColor rgb="FF00B050"/>
        </patternFill>
      </fill>
    </dxf>
    <dxf>
      <numFmt numFmtId="14" formatCode="0.00%"/>
    </dxf>
    <dxf>
      <numFmt numFmtId="14" formatCode="0.00%"/>
    </dxf>
    <dxf>
      <numFmt numFmtId="14" formatCode="0.00%"/>
    </dxf>
    <dxf>
      <numFmt numFmtId="0" formatCode="General"/>
    </dxf>
    <dxf>
      <numFmt numFmtId="19" formatCode="m/d/yy"/>
    </dxf>
    <dxf>
      <numFmt numFmtId="14" formatCode="0.00%"/>
    </dxf>
    <dxf>
      <numFmt numFmtId="14" formatCode="0.00%"/>
    </dxf>
    <dxf>
      <numFmt numFmtId="14" formatCode="0.00%"/>
      <fill>
        <patternFill patternType="solid">
          <fgColor indexed="64"/>
          <bgColor rgb="FF00B050"/>
        </patternFill>
      </fill>
    </dxf>
    <dxf>
      <numFmt numFmtId="14" formatCode="0.00%"/>
      <fill>
        <patternFill patternType="solid">
          <fgColor indexed="64"/>
          <bgColor rgb="FF00B0F0"/>
        </patternFill>
      </fill>
    </dxf>
    <dxf>
      <numFmt numFmtId="14" formatCode="0.00%"/>
      <fill>
        <patternFill patternType="solid">
          <fgColor indexed="64"/>
          <bgColor rgb="FF00B0F0"/>
        </patternFill>
      </fill>
    </dxf>
    <dxf>
      <font>
        <b val="0"/>
        <i val="0"/>
        <strike val="0"/>
        <condense val="0"/>
        <extend val="0"/>
        <outline val="0"/>
        <shadow val="0"/>
        <u val="none"/>
        <vertAlign val="baseline"/>
        <sz val="11"/>
        <color theme="1"/>
        <name val="Calibri"/>
        <family val="2"/>
        <scheme val="minor"/>
      </font>
      <numFmt numFmtId="14" formatCode="0.00%"/>
    </dxf>
    <dxf>
      <font>
        <b val="0"/>
        <i val="0"/>
        <strike val="0"/>
        <condense val="0"/>
        <extend val="0"/>
        <outline val="0"/>
        <shadow val="0"/>
        <u val="none"/>
        <vertAlign val="baseline"/>
        <sz val="11"/>
        <color theme="1"/>
        <name val="Calibri"/>
        <family val="2"/>
        <scheme val="minor"/>
      </font>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'DYT-Graph'!$G$1</c:f>
              <c:strCache>
                <c:ptCount val="1"/>
                <c:pt idx="0">
                  <c:v>DivYield</c:v>
                </c:pt>
              </c:strCache>
            </c:strRef>
          </c:tx>
          <c:spPr>
            <a:ln w="28575" cap="rnd">
              <a:solidFill>
                <a:schemeClr val="accent1"/>
              </a:solidFill>
              <a:round/>
            </a:ln>
            <a:effectLst/>
          </c:spPr>
          <c:marker>
            <c:symbol val="none"/>
          </c:marker>
          <c:cat>
            <c:numRef>
              <c:f>'DYT-Graph'!$B$2:$B$9787</c:f>
              <c:numCache>
                <c:formatCode>m/d/yy</c:formatCode>
                <c:ptCount val="7269"/>
                <c:pt idx="0">
                  <c:v>45005</c:v>
                </c:pt>
                <c:pt idx="1">
                  <c:v>45002</c:v>
                </c:pt>
                <c:pt idx="2">
                  <c:v>45001</c:v>
                </c:pt>
                <c:pt idx="3">
                  <c:v>45000</c:v>
                </c:pt>
                <c:pt idx="4">
                  <c:v>44999</c:v>
                </c:pt>
                <c:pt idx="5">
                  <c:v>44998</c:v>
                </c:pt>
                <c:pt idx="6">
                  <c:v>44995</c:v>
                </c:pt>
                <c:pt idx="7">
                  <c:v>44994</c:v>
                </c:pt>
                <c:pt idx="8">
                  <c:v>44993</c:v>
                </c:pt>
                <c:pt idx="9">
                  <c:v>44992</c:v>
                </c:pt>
                <c:pt idx="10">
                  <c:v>44991</c:v>
                </c:pt>
                <c:pt idx="11">
                  <c:v>44988</c:v>
                </c:pt>
                <c:pt idx="12">
                  <c:v>44987</c:v>
                </c:pt>
                <c:pt idx="13">
                  <c:v>44986</c:v>
                </c:pt>
                <c:pt idx="14">
                  <c:v>44985</c:v>
                </c:pt>
                <c:pt idx="15">
                  <c:v>44984</c:v>
                </c:pt>
                <c:pt idx="16">
                  <c:v>44981</c:v>
                </c:pt>
                <c:pt idx="17">
                  <c:v>44980</c:v>
                </c:pt>
                <c:pt idx="18">
                  <c:v>44979</c:v>
                </c:pt>
                <c:pt idx="19">
                  <c:v>44978</c:v>
                </c:pt>
                <c:pt idx="20">
                  <c:v>44974</c:v>
                </c:pt>
                <c:pt idx="21">
                  <c:v>44973</c:v>
                </c:pt>
                <c:pt idx="22">
                  <c:v>44972</c:v>
                </c:pt>
                <c:pt idx="23">
                  <c:v>44971</c:v>
                </c:pt>
                <c:pt idx="24">
                  <c:v>44970</c:v>
                </c:pt>
                <c:pt idx="25">
                  <c:v>44967</c:v>
                </c:pt>
                <c:pt idx="26">
                  <c:v>44966</c:v>
                </c:pt>
                <c:pt idx="27">
                  <c:v>44965</c:v>
                </c:pt>
                <c:pt idx="28">
                  <c:v>44964</c:v>
                </c:pt>
                <c:pt idx="29">
                  <c:v>44963</c:v>
                </c:pt>
                <c:pt idx="30">
                  <c:v>44960</c:v>
                </c:pt>
                <c:pt idx="31">
                  <c:v>44959</c:v>
                </c:pt>
                <c:pt idx="32">
                  <c:v>44958</c:v>
                </c:pt>
                <c:pt idx="33">
                  <c:v>44957</c:v>
                </c:pt>
                <c:pt idx="34">
                  <c:v>44956</c:v>
                </c:pt>
                <c:pt idx="35">
                  <c:v>44953</c:v>
                </c:pt>
                <c:pt idx="36">
                  <c:v>44952</c:v>
                </c:pt>
                <c:pt idx="37">
                  <c:v>44951</c:v>
                </c:pt>
                <c:pt idx="38">
                  <c:v>44950</c:v>
                </c:pt>
                <c:pt idx="39">
                  <c:v>44949</c:v>
                </c:pt>
                <c:pt idx="40">
                  <c:v>44946</c:v>
                </c:pt>
                <c:pt idx="41">
                  <c:v>44945</c:v>
                </c:pt>
                <c:pt idx="42">
                  <c:v>44944</c:v>
                </c:pt>
                <c:pt idx="43">
                  <c:v>44943</c:v>
                </c:pt>
                <c:pt idx="44">
                  <c:v>44939</c:v>
                </c:pt>
                <c:pt idx="45">
                  <c:v>44938</c:v>
                </c:pt>
                <c:pt idx="46">
                  <c:v>44937</c:v>
                </c:pt>
                <c:pt idx="47">
                  <c:v>44936</c:v>
                </c:pt>
                <c:pt idx="48">
                  <c:v>44935</c:v>
                </c:pt>
                <c:pt idx="49">
                  <c:v>44932</c:v>
                </c:pt>
                <c:pt idx="50">
                  <c:v>44931</c:v>
                </c:pt>
                <c:pt idx="51">
                  <c:v>44930</c:v>
                </c:pt>
                <c:pt idx="52">
                  <c:v>44929</c:v>
                </c:pt>
                <c:pt idx="53">
                  <c:v>44925</c:v>
                </c:pt>
                <c:pt idx="54">
                  <c:v>44924</c:v>
                </c:pt>
                <c:pt idx="55">
                  <c:v>44923</c:v>
                </c:pt>
                <c:pt idx="56">
                  <c:v>44922</c:v>
                </c:pt>
                <c:pt idx="57">
                  <c:v>44918</c:v>
                </c:pt>
                <c:pt idx="58">
                  <c:v>44917</c:v>
                </c:pt>
                <c:pt idx="59">
                  <c:v>44916</c:v>
                </c:pt>
                <c:pt idx="60">
                  <c:v>44915</c:v>
                </c:pt>
                <c:pt idx="61">
                  <c:v>44914</c:v>
                </c:pt>
                <c:pt idx="62">
                  <c:v>44911</c:v>
                </c:pt>
                <c:pt idx="63">
                  <c:v>44910</c:v>
                </c:pt>
                <c:pt idx="64">
                  <c:v>44909</c:v>
                </c:pt>
                <c:pt idx="65">
                  <c:v>44908</c:v>
                </c:pt>
                <c:pt idx="66">
                  <c:v>44907</c:v>
                </c:pt>
                <c:pt idx="67">
                  <c:v>44904</c:v>
                </c:pt>
                <c:pt idx="68">
                  <c:v>44903</c:v>
                </c:pt>
                <c:pt idx="69">
                  <c:v>44902</c:v>
                </c:pt>
                <c:pt idx="70">
                  <c:v>44901</c:v>
                </c:pt>
                <c:pt idx="71">
                  <c:v>44900</c:v>
                </c:pt>
                <c:pt idx="72">
                  <c:v>44897</c:v>
                </c:pt>
                <c:pt idx="73">
                  <c:v>44896</c:v>
                </c:pt>
                <c:pt idx="74">
                  <c:v>44895</c:v>
                </c:pt>
                <c:pt idx="75">
                  <c:v>44894</c:v>
                </c:pt>
                <c:pt idx="76">
                  <c:v>44893</c:v>
                </c:pt>
                <c:pt idx="77">
                  <c:v>44890</c:v>
                </c:pt>
                <c:pt idx="78">
                  <c:v>44888</c:v>
                </c:pt>
                <c:pt idx="79">
                  <c:v>44887</c:v>
                </c:pt>
                <c:pt idx="80">
                  <c:v>44886</c:v>
                </c:pt>
                <c:pt idx="81">
                  <c:v>44883</c:v>
                </c:pt>
                <c:pt idx="82">
                  <c:v>44882</c:v>
                </c:pt>
                <c:pt idx="83">
                  <c:v>44881</c:v>
                </c:pt>
                <c:pt idx="84">
                  <c:v>44880</c:v>
                </c:pt>
                <c:pt idx="85">
                  <c:v>44879</c:v>
                </c:pt>
                <c:pt idx="86">
                  <c:v>44876</c:v>
                </c:pt>
                <c:pt idx="87">
                  <c:v>44875</c:v>
                </c:pt>
                <c:pt idx="88">
                  <c:v>44874</c:v>
                </c:pt>
                <c:pt idx="89">
                  <c:v>44873</c:v>
                </c:pt>
                <c:pt idx="90">
                  <c:v>44872</c:v>
                </c:pt>
                <c:pt idx="91">
                  <c:v>44869</c:v>
                </c:pt>
                <c:pt idx="92">
                  <c:v>44868</c:v>
                </c:pt>
                <c:pt idx="93">
                  <c:v>44867</c:v>
                </c:pt>
                <c:pt idx="94">
                  <c:v>44866</c:v>
                </c:pt>
                <c:pt idx="95">
                  <c:v>44865</c:v>
                </c:pt>
                <c:pt idx="96">
                  <c:v>44862</c:v>
                </c:pt>
                <c:pt idx="97">
                  <c:v>44861</c:v>
                </c:pt>
                <c:pt idx="98">
                  <c:v>44860</c:v>
                </c:pt>
                <c:pt idx="99">
                  <c:v>44859</c:v>
                </c:pt>
                <c:pt idx="100">
                  <c:v>44858</c:v>
                </c:pt>
                <c:pt idx="101">
                  <c:v>44855</c:v>
                </c:pt>
                <c:pt idx="102">
                  <c:v>44854</c:v>
                </c:pt>
                <c:pt idx="103">
                  <c:v>44853</c:v>
                </c:pt>
                <c:pt idx="104">
                  <c:v>44852</c:v>
                </c:pt>
                <c:pt idx="105">
                  <c:v>44851</c:v>
                </c:pt>
                <c:pt idx="106">
                  <c:v>44848</c:v>
                </c:pt>
                <c:pt idx="107">
                  <c:v>44847</c:v>
                </c:pt>
                <c:pt idx="108">
                  <c:v>44846</c:v>
                </c:pt>
                <c:pt idx="109">
                  <c:v>44845</c:v>
                </c:pt>
                <c:pt idx="110">
                  <c:v>44844</c:v>
                </c:pt>
                <c:pt idx="111">
                  <c:v>44841</c:v>
                </c:pt>
                <c:pt idx="112">
                  <c:v>44840</c:v>
                </c:pt>
                <c:pt idx="113">
                  <c:v>44839</c:v>
                </c:pt>
                <c:pt idx="114">
                  <c:v>44838</c:v>
                </c:pt>
                <c:pt idx="115">
                  <c:v>44837</c:v>
                </c:pt>
                <c:pt idx="116">
                  <c:v>44834</c:v>
                </c:pt>
                <c:pt idx="117">
                  <c:v>44833</c:v>
                </c:pt>
                <c:pt idx="118">
                  <c:v>44832</c:v>
                </c:pt>
                <c:pt idx="119">
                  <c:v>44831</c:v>
                </c:pt>
                <c:pt idx="120">
                  <c:v>44830</c:v>
                </c:pt>
                <c:pt idx="121">
                  <c:v>44827</c:v>
                </c:pt>
                <c:pt idx="122">
                  <c:v>44826</c:v>
                </c:pt>
                <c:pt idx="123">
                  <c:v>44825</c:v>
                </c:pt>
                <c:pt idx="124">
                  <c:v>44824</c:v>
                </c:pt>
                <c:pt idx="125">
                  <c:v>44823</c:v>
                </c:pt>
                <c:pt idx="126">
                  <c:v>44820</c:v>
                </c:pt>
                <c:pt idx="127">
                  <c:v>44819</c:v>
                </c:pt>
                <c:pt idx="128">
                  <c:v>44818</c:v>
                </c:pt>
                <c:pt idx="129">
                  <c:v>44817</c:v>
                </c:pt>
                <c:pt idx="130">
                  <c:v>44816</c:v>
                </c:pt>
                <c:pt idx="131">
                  <c:v>44813</c:v>
                </c:pt>
                <c:pt idx="132">
                  <c:v>44812</c:v>
                </c:pt>
                <c:pt idx="133">
                  <c:v>44811</c:v>
                </c:pt>
                <c:pt idx="134">
                  <c:v>44810</c:v>
                </c:pt>
                <c:pt idx="135">
                  <c:v>44806</c:v>
                </c:pt>
                <c:pt idx="136">
                  <c:v>44805</c:v>
                </c:pt>
                <c:pt idx="137">
                  <c:v>44804</c:v>
                </c:pt>
                <c:pt idx="138">
                  <c:v>44803</c:v>
                </c:pt>
                <c:pt idx="139">
                  <c:v>44802</c:v>
                </c:pt>
                <c:pt idx="140">
                  <c:v>44799</c:v>
                </c:pt>
                <c:pt idx="141">
                  <c:v>44798</c:v>
                </c:pt>
                <c:pt idx="142">
                  <c:v>44797</c:v>
                </c:pt>
                <c:pt idx="143">
                  <c:v>44796</c:v>
                </c:pt>
                <c:pt idx="144">
                  <c:v>44795</c:v>
                </c:pt>
                <c:pt idx="145">
                  <c:v>44792</c:v>
                </c:pt>
                <c:pt idx="146">
                  <c:v>44791</c:v>
                </c:pt>
                <c:pt idx="147">
                  <c:v>44790</c:v>
                </c:pt>
                <c:pt idx="148">
                  <c:v>44789</c:v>
                </c:pt>
                <c:pt idx="149">
                  <c:v>44788</c:v>
                </c:pt>
                <c:pt idx="150">
                  <c:v>44785</c:v>
                </c:pt>
                <c:pt idx="151">
                  <c:v>44784</c:v>
                </c:pt>
                <c:pt idx="152">
                  <c:v>44783</c:v>
                </c:pt>
                <c:pt idx="153">
                  <c:v>44782</c:v>
                </c:pt>
                <c:pt idx="154">
                  <c:v>44781</c:v>
                </c:pt>
                <c:pt idx="155">
                  <c:v>44778</c:v>
                </c:pt>
                <c:pt idx="156">
                  <c:v>44777</c:v>
                </c:pt>
                <c:pt idx="157">
                  <c:v>44776</c:v>
                </c:pt>
                <c:pt idx="158">
                  <c:v>44775</c:v>
                </c:pt>
                <c:pt idx="159">
                  <c:v>44774</c:v>
                </c:pt>
                <c:pt idx="160">
                  <c:v>44771</c:v>
                </c:pt>
                <c:pt idx="161">
                  <c:v>44770</c:v>
                </c:pt>
                <c:pt idx="162">
                  <c:v>44769</c:v>
                </c:pt>
                <c:pt idx="163">
                  <c:v>44768</c:v>
                </c:pt>
                <c:pt idx="164">
                  <c:v>44767</c:v>
                </c:pt>
                <c:pt idx="165">
                  <c:v>44764</c:v>
                </c:pt>
                <c:pt idx="166">
                  <c:v>44763</c:v>
                </c:pt>
                <c:pt idx="167">
                  <c:v>44762</c:v>
                </c:pt>
                <c:pt idx="168">
                  <c:v>44761</c:v>
                </c:pt>
                <c:pt idx="169">
                  <c:v>44760</c:v>
                </c:pt>
                <c:pt idx="170">
                  <c:v>44757</c:v>
                </c:pt>
                <c:pt idx="171">
                  <c:v>44756</c:v>
                </c:pt>
                <c:pt idx="172">
                  <c:v>44755</c:v>
                </c:pt>
                <c:pt idx="173">
                  <c:v>44754</c:v>
                </c:pt>
                <c:pt idx="174">
                  <c:v>44753</c:v>
                </c:pt>
                <c:pt idx="175">
                  <c:v>44750</c:v>
                </c:pt>
                <c:pt idx="176">
                  <c:v>44749</c:v>
                </c:pt>
                <c:pt idx="177">
                  <c:v>44748</c:v>
                </c:pt>
                <c:pt idx="178">
                  <c:v>44747</c:v>
                </c:pt>
                <c:pt idx="179">
                  <c:v>44743</c:v>
                </c:pt>
                <c:pt idx="180">
                  <c:v>44742</c:v>
                </c:pt>
                <c:pt idx="181">
                  <c:v>44741</c:v>
                </c:pt>
                <c:pt idx="182">
                  <c:v>44740</c:v>
                </c:pt>
                <c:pt idx="183">
                  <c:v>44739</c:v>
                </c:pt>
                <c:pt idx="184">
                  <c:v>44736</c:v>
                </c:pt>
                <c:pt idx="185">
                  <c:v>44735</c:v>
                </c:pt>
                <c:pt idx="186">
                  <c:v>44734</c:v>
                </c:pt>
                <c:pt idx="187">
                  <c:v>44733</c:v>
                </c:pt>
                <c:pt idx="188">
                  <c:v>44729</c:v>
                </c:pt>
                <c:pt idx="189">
                  <c:v>44728</c:v>
                </c:pt>
                <c:pt idx="190">
                  <c:v>44727</c:v>
                </c:pt>
                <c:pt idx="191">
                  <c:v>44726</c:v>
                </c:pt>
                <c:pt idx="192">
                  <c:v>44725</c:v>
                </c:pt>
                <c:pt idx="193">
                  <c:v>44722</c:v>
                </c:pt>
                <c:pt idx="194">
                  <c:v>44721</c:v>
                </c:pt>
                <c:pt idx="195">
                  <c:v>44720</c:v>
                </c:pt>
                <c:pt idx="196">
                  <c:v>44719</c:v>
                </c:pt>
                <c:pt idx="197">
                  <c:v>44718</c:v>
                </c:pt>
                <c:pt idx="198">
                  <c:v>44715</c:v>
                </c:pt>
                <c:pt idx="199">
                  <c:v>44714</c:v>
                </c:pt>
                <c:pt idx="200">
                  <c:v>44713</c:v>
                </c:pt>
                <c:pt idx="201">
                  <c:v>44712</c:v>
                </c:pt>
                <c:pt idx="202">
                  <c:v>44708</c:v>
                </c:pt>
                <c:pt idx="203">
                  <c:v>44707</c:v>
                </c:pt>
                <c:pt idx="204">
                  <c:v>44706</c:v>
                </c:pt>
                <c:pt idx="205">
                  <c:v>44705</c:v>
                </c:pt>
                <c:pt idx="206">
                  <c:v>44704</c:v>
                </c:pt>
                <c:pt idx="207">
                  <c:v>44701</c:v>
                </c:pt>
                <c:pt idx="208">
                  <c:v>44700</c:v>
                </c:pt>
                <c:pt idx="209">
                  <c:v>44699</c:v>
                </c:pt>
                <c:pt idx="210">
                  <c:v>44698</c:v>
                </c:pt>
                <c:pt idx="211">
                  <c:v>44697</c:v>
                </c:pt>
                <c:pt idx="212">
                  <c:v>44694</c:v>
                </c:pt>
                <c:pt idx="213">
                  <c:v>44693</c:v>
                </c:pt>
                <c:pt idx="214">
                  <c:v>44692</c:v>
                </c:pt>
                <c:pt idx="215">
                  <c:v>44691</c:v>
                </c:pt>
                <c:pt idx="216">
                  <c:v>44690</c:v>
                </c:pt>
                <c:pt idx="217">
                  <c:v>44687</c:v>
                </c:pt>
                <c:pt idx="218">
                  <c:v>44686</c:v>
                </c:pt>
                <c:pt idx="219">
                  <c:v>44685</c:v>
                </c:pt>
                <c:pt idx="220">
                  <c:v>44684</c:v>
                </c:pt>
                <c:pt idx="221">
                  <c:v>44683</c:v>
                </c:pt>
                <c:pt idx="222">
                  <c:v>44680</c:v>
                </c:pt>
                <c:pt idx="223">
                  <c:v>44679</c:v>
                </c:pt>
                <c:pt idx="224">
                  <c:v>44678</c:v>
                </c:pt>
                <c:pt idx="225">
                  <c:v>44677</c:v>
                </c:pt>
                <c:pt idx="226">
                  <c:v>44676</c:v>
                </c:pt>
                <c:pt idx="227">
                  <c:v>44673</c:v>
                </c:pt>
                <c:pt idx="228">
                  <c:v>44672</c:v>
                </c:pt>
                <c:pt idx="229">
                  <c:v>44671</c:v>
                </c:pt>
                <c:pt idx="230">
                  <c:v>44670</c:v>
                </c:pt>
                <c:pt idx="231">
                  <c:v>44669</c:v>
                </c:pt>
                <c:pt idx="232">
                  <c:v>44665</c:v>
                </c:pt>
                <c:pt idx="233">
                  <c:v>44664</c:v>
                </c:pt>
                <c:pt idx="234">
                  <c:v>44663</c:v>
                </c:pt>
                <c:pt idx="235">
                  <c:v>44662</c:v>
                </c:pt>
                <c:pt idx="236">
                  <c:v>44659</c:v>
                </c:pt>
                <c:pt idx="237">
                  <c:v>44658</c:v>
                </c:pt>
                <c:pt idx="238">
                  <c:v>44657</c:v>
                </c:pt>
                <c:pt idx="239">
                  <c:v>44656</c:v>
                </c:pt>
                <c:pt idx="240">
                  <c:v>44655</c:v>
                </c:pt>
                <c:pt idx="241">
                  <c:v>44652</c:v>
                </c:pt>
                <c:pt idx="242">
                  <c:v>44651</c:v>
                </c:pt>
                <c:pt idx="243">
                  <c:v>44650</c:v>
                </c:pt>
                <c:pt idx="244">
                  <c:v>44649</c:v>
                </c:pt>
                <c:pt idx="245">
                  <c:v>44648</c:v>
                </c:pt>
                <c:pt idx="246">
                  <c:v>44645</c:v>
                </c:pt>
                <c:pt idx="247">
                  <c:v>44644</c:v>
                </c:pt>
                <c:pt idx="248">
                  <c:v>44643</c:v>
                </c:pt>
                <c:pt idx="249">
                  <c:v>44642</c:v>
                </c:pt>
                <c:pt idx="250">
                  <c:v>44641</c:v>
                </c:pt>
                <c:pt idx="251">
                  <c:v>44638</c:v>
                </c:pt>
                <c:pt idx="252">
                  <c:v>44637</c:v>
                </c:pt>
                <c:pt idx="253">
                  <c:v>44636</c:v>
                </c:pt>
                <c:pt idx="254">
                  <c:v>44635</c:v>
                </c:pt>
                <c:pt idx="255">
                  <c:v>44634</c:v>
                </c:pt>
                <c:pt idx="256">
                  <c:v>44631</c:v>
                </c:pt>
                <c:pt idx="257">
                  <c:v>44630</c:v>
                </c:pt>
                <c:pt idx="258">
                  <c:v>44629</c:v>
                </c:pt>
                <c:pt idx="259">
                  <c:v>44628</c:v>
                </c:pt>
                <c:pt idx="260">
                  <c:v>44627</c:v>
                </c:pt>
                <c:pt idx="261">
                  <c:v>44624</c:v>
                </c:pt>
                <c:pt idx="262">
                  <c:v>44623</c:v>
                </c:pt>
                <c:pt idx="263">
                  <c:v>44622</c:v>
                </c:pt>
                <c:pt idx="264">
                  <c:v>44621</c:v>
                </c:pt>
                <c:pt idx="265">
                  <c:v>44620</c:v>
                </c:pt>
                <c:pt idx="266">
                  <c:v>44617</c:v>
                </c:pt>
                <c:pt idx="267">
                  <c:v>44616</c:v>
                </c:pt>
                <c:pt idx="268">
                  <c:v>44615</c:v>
                </c:pt>
                <c:pt idx="269">
                  <c:v>44614</c:v>
                </c:pt>
                <c:pt idx="270">
                  <c:v>44610</c:v>
                </c:pt>
                <c:pt idx="271">
                  <c:v>44609</c:v>
                </c:pt>
                <c:pt idx="272">
                  <c:v>44608</c:v>
                </c:pt>
                <c:pt idx="273">
                  <c:v>44607</c:v>
                </c:pt>
                <c:pt idx="274">
                  <c:v>44606</c:v>
                </c:pt>
                <c:pt idx="275">
                  <c:v>44603</c:v>
                </c:pt>
                <c:pt idx="276">
                  <c:v>44602</c:v>
                </c:pt>
                <c:pt idx="277">
                  <c:v>44601</c:v>
                </c:pt>
                <c:pt idx="278">
                  <c:v>44600</c:v>
                </c:pt>
                <c:pt idx="279">
                  <c:v>44599</c:v>
                </c:pt>
                <c:pt idx="280">
                  <c:v>44596</c:v>
                </c:pt>
                <c:pt idx="281">
                  <c:v>44595</c:v>
                </c:pt>
                <c:pt idx="282">
                  <c:v>44594</c:v>
                </c:pt>
                <c:pt idx="283">
                  <c:v>44593</c:v>
                </c:pt>
                <c:pt idx="284">
                  <c:v>44592</c:v>
                </c:pt>
                <c:pt idx="285">
                  <c:v>44589</c:v>
                </c:pt>
                <c:pt idx="286">
                  <c:v>44588</c:v>
                </c:pt>
                <c:pt idx="287">
                  <c:v>44587</c:v>
                </c:pt>
                <c:pt idx="288">
                  <c:v>44586</c:v>
                </c:pt>
                <c:pt idx="289">
                  <c:v>44585</c:v>
                </c:pt>
                <c:pt idx="290">
                  <c:v>44582</c:v>
                </c:pt>
                <c:pt idx="291">
                  <c:v>44581</c:v>
                </c:pt>
                <c:pt idx="292">
                  <c:v>44580</c:v>
                </c:pt>
                <c:pt idx="293">
                  <c:v>44579</c:v>
                </c:pt>
                <c:pt idx="294">
                  <c:v>44575</c:v>
                </c:pt>
                <c:pt idx="295">
                  <c:v>44574</c:v>
                </c:pt>
                <c:pt idx="296">
                  <c:v>44573</c:v>
                </c:pt>
                <c:pt idx="297">
                  <c:v>44572</c:v>
                </c:pt>
                <c:pt idx="298">
                  <c:v>44571</c:v>
                </c:pt>
                <c:pt idx="299">
                  <c:v>44568</c:v>
                </c:pt>
                <c:pt idx="300">
                  <c:v>44567</c:v>
                </c:pt>
                <c:pt idx="301">
                  <c:v>44566</c:v>
                </c:pt>
                <c:pt idx="302">
                  <c:v>44565</c:v>
                </c:pt>
                <c:pt idx="303">
                  <c:v>44564</c:v>
                </c:pt>
                <c:pt idx="304">
                  <c:v>44561</c:v>
                </c:pt>
                <c:pt idx="305">
                  <c:v>44560</c:v>
                </c:pt>
                <c:pt idx="306">
                  <c:v>44559</c:v>
                </c:pt>
                <c:pt idx="307">
                  <c:v>44558</c:v>
                </c:pt>
                <c:pt idx="308">
                  <c:v>44557</c:v>
                </c:pt>
                <c:pt idx="309">
                  <c:v>44553</c:v>
                </c:pt>
                <c:pt idx="310">
                  <c:v>44552</c:v>
                </c:pt>
                <c:pt idx="311">
                  <c:v>44551</c:v>
                </c:pt>
                <c:pt idx="312">
                  <c:v>44550</c:v>
                </c:pt>
                <c:pt idx="313">
                  <c:v>44547</c:v>
                </c:pt>
                <c:pt idx="314">
                  <c:v>44546</c:v>
                </c:pt>
                <c:pt idx="315">
                  <c:v>44545</c:v>
                </c:pt>
                <c:pt idx="316">
                  <c:v>44544</c:v>
                </c:pt>
                <c:pt idx="317">
                  <c:v>44543</c:v>
                </c:pt>
                <c:pt idx="318">
                  <c:v>44540</c:v>
                </c:pt>
                <c:pt idx="319">
                  <c:v>44539</c:v>
                </c:pt>
                <c:pt idx="320">
                  <c:v>44538</c:v>
                </c:pt>
                <c:pt idx="321">
                  <c:v>44537</c:v>
                </c:pt>
                <c:pt idx="322">
                  <c:v>44536</c:v>
                </c:pt>
                <c:pt idx="323">
                  <c:v>44533</c:v>
                </c:pt>
                <c:pt idx="324">
                  <c:v>44532</c:v>
                </c:pt>
                <c:pt idx="325">
                  <c:v>44531</c:v>
                </c:pt>
                <c:pt idx="326">
                  <c:v>44530</c:v>
                </c:pt>
                <c:pt idx="327">
                  <c:v>44529</c:v>
                </c:pt>
                <c:pt idx="328">
                  <c:v>44526</c:v>
                </c:pt>
                <c:pt idx="329">
                  <c:v>44524</c:v>
                </c:pt>
                <c:pt idx="330">
                  <c:v>44523</c:v>
                </c:pt>
                <c:pt idx="331">
                  <c:v>44522</c:v>
                </c:pt>
                <c:pt idx="332">
                  <c:v>44519</c:v>
                </c:pt>
                <c:pt idx="333">
                  <c:v>44518</c:v>
                </c:pt>
                <c:pt idx="334">
                  <c:v>44517</c:v>
                </c:pt>
                <c:pt idx="335">
                  <c:v>44516</c:v>
                </c:pt>
                <c:pt idx="336">
                  <c:v>44515</c:v>
                </c:pt>
                <c:pt idx="337">
                  <c:v>44512</c:v>
                </c:pt>
                <c:pt idx="338">
                  <c:v>44511</c:v>
                </c:pt>
                <c:pt idx="339">
                  <c:v>44510</c:v>
                </c:pt>
                <c:pt idx="340">
                  <c:v>44509</c:v>
                </c:pt>
                <c:pt idx="341">
                  <c:v>44508</c:v>
                </c:pt>
                <c:pt idx="342">
                  <c:v>44505</c:v>
                </c:pt>
                <c:pt idx="343">
                  <c:v>44504</c:v>
                </c:pt>
                <c:pt idx="344">
                  <c:v>44503</c:v>
                </c:pt>
                <c:pt idx="345">
                  <c:v>44502</c:v>
                </c:pt>
                <c:pt idx="346">
                  <c:v>44501</c:v>
                </c:pt>
                <c:pt idx="347">
                  <c:v>44498</c:v>
                </c:pt>
                <c:pt idx="348">
                  <c:v>44497</c:v>
                </c:pt>
                <c:pt idx="349">
                  <c:v>44496</c:v>
                </c:pt>
                <c:pt idx="350">
                  <c:v>44495</c:v>
                </c:pt>
                <c:pt idx="351">
                  <c:v>44494</c:v>
                </c:pt>
                <c:pt idx="352">
                  <c:v>44491</c:v>
                </c:pt>
                <c:pt idx="353">
                  <c:v>44490</c:v>
                </c:pt>
                <c:pt idx="354">
                  <c:v>44489</c:v>
                </c:pt>
                <c:pt idx="355">
                  <c:v>44488</c:v>
                </c:pt>
                <c:pt idx="356">
                  <c:v>44487</c:v>
                </c:pt>
                <c:pt idx="357">
                  <c:v>44484</c:v>
                </c:pt>
                <c:pt idx="358">
                  <c:v>44483</c:v>
                </c:pt>
                <c:pt idx="359">
                  <c:v>44482</c:v>
                </c:pt>
                <c:pt idx="360">
                  <c:v>44481</c:v>
                </c:pt>
                <c:pt idx="361">
                  <c:v>44480</c:v>
                </c:pt>
                <c:pt idx="362">
                  <c:v>44477</c:v>
                </c:pt>
                <c:pt idx="363">
                  <c:v>44476</c:v>
                </c:pt>
                <c:pt idx="364">
                  <c:v>44475</c:v>
                </c:pt>
                <c:pt idx="365">
                  <c:v>44474</c:v>
                </c:pt>
                <c:pt idx="366">
                  <c:v>44473</c:v>
                </c:pt>
                <c:pt idx="367">
                  <c:v>44470</c:v>
                </c:pt>
                <c:pt idx="368">
                  <c:v>44469</c:v>
                </c:pt>
                <c:pt idx="369">
                  <c:v>44468</c:v>
                </c:pt>
                <c:pt idx="370">
                  <c:v>44467</c:v>
                </c:pt>
                <c:pt idx="371">
                  <c:v>44466</c:v>
                </c:pt>
                <c:pt idx="372">
                  <c:v>44463</c:v>
                </c:pt>
                <c:pt idx="373">
                  <c:v>44462</c:v>
                </c:pt>
                <c:pt idx="374">
                  <c:v>44461</c:v>
                </c:pt>
                <c:pt idx="375">
                  <c:v>44460</c:v>
                </c:pt>
                <c:pt idx="376">
                  <c:v>44459</c:v>
                </c:pt>
                <c:pt idx="377">
                  <c:v>44456</c:v>
                </c:pt>
                <c:pt idx="378">
                  <c:v>44455</c:v>
                </c:pt>
                <c:pt idx="379">
                  <c:v>44454</c:v>
                </c:pt>
                <c:pt idx="380">
                  <c:v>44453</c:v>
                </c:pt>
                <c:pt idx="381">
                  <c:v>44452</c:v>
                </c:pt>
                <c:pt idx="382">
                  <c:v>44449</c:v>
                </c:pt>
                <c:pt idx="383">
                  <c:v>44448</c:v>
                </c:pt>
                <c:pt idx="384">
                  <c:v>44447</c:v>
                </c:pt>
                <c:pt idx="385">
                  <c:v>44446</c:v>
                </c:pt>
                <c:pt idx="386">
                  <c:v>44442</c:v>
                </c:pt>
                <c:pt idx="387">
                  <c:v>44441</c:v>
                </c:pt>
                <c:pt idx="388">
                  <c:v>44440</c:v>
                </c:pt>
                <c:pt idx="389">
                  <c:v>44439</c:v>
                </c:pt>
                <c:pt idx="390">
                  <c:v>44438</c:v>
                </c:pt>
                <c:pt idx="391">
                  <c:v>44435</c:v>
                </c:pt>
                <c:pt idx="392">
                  <c:v>44434</c:v>
                </c:pt>
                <c:pt idx="393">
                  <c:v>44433</c:v>
                </c:pt>
                <c:pt idx="394">
                  <c:v>44432</c:v>
                </c:pt>
                <c:pt idx="395">
                  <c:v>44431</c:v>
                </c:pt>
                <c:pt idx="396">
                  <c:v>44428</c:v>
                </c:pt>
                <c:pt idx="397">
                  <c:v>44427</c:v>
                </c:pt>
                <c:pt idx="398">
                  <c:v>44426</c:v>
                </c:pt>
                <c:pt idx="399">
                  <c:v>44425</c:v>
                </c:pt>
                <c:pt idx="400">
                  <c:v>44424</c:v>
                </c:pt>
                <c:pt idx="401">
                  <c:v>44421</c:v>
                </c:pt>
                <c:pt idx="402">
                  <c:v>44420</c:v>
                </c:pt>
                <c:pt idx="403">
                  <c:v>44419</c:v>
                </c:pt>
                <c:pt idx="404">
                  <c:v>44418</c:v>
                </c:pt>
                <c:pt idx="405">
                  <c:v>44417</c:v>
                </c:pt>
                <c:pt idx="406">
                  <c:v>44414</c:v>
                </c:pt>
                <c:pt idx="407">
                  <c:v>44413</c:v>
                </c:pt>
                <c:pt idx="408">
                  <c:v>44412</c:v>
                </c:pt>
                <c:pt idx="409">
                  <c:v>44411</c:v>
                </c:pt>
                <c:pt idx="410">
                  <c:v>44410</c:v>
                </c:pt>
                <c:pt idx="411">
                  <c:v>44407</c:v>
                </c:pt>
                <c:pt idx="412">
                  <c:v>44406</c:v>
                </c:pt>
                <c:pt idx="413">
                  <c:v>44405</c:v>
                </c:pt>
                <c:pt idx="414">
                  <c:v>44404</c:v>
                </c:pt>
                <c:pt idx="415">
                  <c:v>44403</c:v>
                </c:pt>
                <c:pt idx="416">
                  <c:v>44400</c:v>
                </c:pt>
                <c:pt idx="417">
                  <c:v>44399</c:v>
                </c:pt>
                <c:pt idx="418">
                  <c:v>44398</c:v>
                </c:pt>
                <c:pt idx="419">
                  <c:v>44397</c:v>
                </c:pt>
                <c:pt idx="420">
                  <c:v>44396</c:v>
                </c:pt>
                <c:pt idx="421">
                  <c:v>44393</c:v>
                </c:pt>
                <c:pt idx="422">
                  <c:v>44392</c:v>
                </c:pt>
                <c:pt idx="423">
                  <c:v>44391</c:v>
                </c:pt>
                <c:pt idx="424">
                  <c:v>44390</c:v>
                </c:pt>
                <c:pt idx="425">
                  <c:v>44389</c:v>
                </c:pt>
                <c:pt idx="426">
                  <c:v>44386</c:v>
                </c:pt>
                <c:pt idx="427">
                  <c:v>44385</c:v>
                </c:pt>
                <c:pt idx="428">
                  <c:v>44384</c:v>
                </c:pt>
                <c:pt idx="429">
                  <c:v>44383</c:v>
                </c:pt>
                <c:pt idx="430">
                  <c:v>44379</c:v>
                </c:pt>
                <c:pt idx="431">
                  <c:v>44378</c:v>
                </c:pt>
                <c:pt idx="432">
                  <c:v>44377</c:v>
                </c:pt>
                <c:pt idx="433">
                  <c:v>44376</c:v>
                </c:pt>
                <c:pt idx="434">
                  <c:v>44375</c:v>
                </c:pt>
                <c:pt idx="435">
                  <c:v>44372</c:v>
                </c:pt>
                <c:pt idx="436">
                  <c:v>44371</c:v>
                </c:pt>
                <c:pt idx="437">
                  <c:v>44370</c:v>
                </c:pt>
                <c:pt idx="438">
                  <c:v>44369</c:v>
                </c:pt>
                <c:pt idx="439">
                  <c:v>44368</c:v>
                </c:pt>
                <c:pt idx="440">
                  <c:v>44365</c:v>
                </c:pt>
                <c:pt idx="441">
                  <c:v>44364</c:v>
                </c:pt>
                <c:pt idx="442">
                  <c:v>44363</c:v>
                </c:pt>
                <c:pt idx="443">
                  <c:v>44362</c:v>
                </c:pt>
                <c:pt idx="444">
                  <c:v>44361</c:v>
                </c:pt>
                <c:pt idx="445">
                  <c:v>44358</c:v>
                </c:pt>
                <c:pt idx="446">
                  <c:v>44357</c:v>
                </c:pt>
                <c:pt idx="447">
                  <c:v>44356</c:v>
                </c:pt>
                <c:pt idx="448">
                  <c:v>44355</c:v>
                </c:pt>
                <c:pt idx="449">
                  <c:v>44354</c:v>
                </c:pt>
                <c:pt idx="450">
                  <c:v>44351</c:v>
                </c:pt>
                <c:pt idx="451">
                  <c:v>44350</c:v>
                </c:pt>
                <c:pt idx="452">
                  <c:v>44349</c:v>
                </c:pt>
                <c:pt idx="453">
                  <c:v>44348</c:v>
                </c:pt>
                <c:pt idx="454">
                  <c:v>44344</c:v>
                </c:pt>
                <c:pt idx="455">
                  <c:v>44343</c:v>
                </c:pt>
                <c:pt idx="456">
                  <c:v>44342</c:v>
                </c:pt>
                <c:pt idx="457">
                  <c:v>44341</c:v>
                </c:pt>
                <c:pt idx="458">
                  <c:v>44340</c:v>
                </c:pt>
                <c:pt idx="459">
                  <c:v>44337</c:v>
                </c:pt>
                <c:pt idx="460">
                  <c:v>44336</c:v>
                </c:pt>
                <c:pt idx="461">
                  <c:v>44335</c:v>
                </c:pt>
                <c:pt idx="462">
                  <c:v>44334</c:v>
                </c:pt>
                <c:pt idx="463">
                  <c:v>44333</c:v>
                </c:pt>
                <c:pt idx="464">
                  <c:v>44330</c:v>
                </c:pt>
                <c:pt idx="465">
                  <c:v>44329</c:v>
                </c:pt>
                <c:pt idx="466">
                  <c:v>44328</c:v>
                </c:pt>
                <c:pt idx="467">
                  <c:v>44327</c:v>
                </c:pt>
                <c:pt idx="468">
                  <c:v>44326</c:v>
                </c:pt>
                <c:pt idx="469">
                  <c:v>44323</c:v>
                </c:pt>
                <c:pt idx="470">
                  <c:v>44322</c:v>
                </c:pt>
                <c:pt idx="471">
                  <c:v>44321</c:v>
                </c:pt>
                <c:pt idx="472">
                  <c:v>44320</c:v>
                </c:pt>
                <c:pt idx="473">
                  <c:v>44319</c:v>
                </c:pt>
                <c:pt idx="474">
                  <c:v>44316</c:v>
                </c:pt>
                <c:pt idx="475">
                  <c:v>44315</c:v>
                </c:pt>
                <c:pt idx="476">
                  <c:v>44314</c:v>
                </c:pt>
                <c:pt idx="477">
                  <c:v>44313</c:v>
                </c:pt>
                <c:pt idx="478">
                  <c:v>44312</c:v>
                </c:pt>
                <c:pt idx="479">
                  <c:v>44309</c:v>
                </c:pt>
                <c:pt idx="480">
                  <c:v>44308</c:v>
                </c:pt>
                <c:pt idx="481">
                  <c:v>44307</c:v>
                </c:pt>
                <c:pt idx="482">
                  <c:v>44306</c:v>
                </c:pt>
                <c:pt idx="483">
                  <c:v>44305</c:v>
                </c:pt>
                <c:pt idx="484">
                  <c:v>44302</c:v>
                </c:pt>
                <c:pt idx="485">
                  <c:v>44301</c:v>
                </c:pt>
                <c:pt idx="486">
                  <c:v>44300</c:v>
                </c:pt>
                <c:pt idx="487">
                  <c:v>44299</c:v>
                </c:pt>
                <c:pt idx="488">
                  <c:v>44298</c:v>
                </c:pt>
                <c:pt idx="489">
                  <c:v>44295</c:v>
                </c:pt>
                <c:pt idx="490">
                  <c:v>44294</c:v>
                </c:pt>
                <c:pt idx="491">
                  <c:v>44293</c:v>
                </c:pt>
                <c:pt idx="492">
                  <c:v>44292</c:v>
                </c:pt>
                <c:pt idx="493">
                  <c:v>44291</c:v>
                </c:pt>
                <c:pt idx="494">
                  <c:v>44287</c:v>
                </c:pt>
                <c:pt idx="495">
                  <c:v>44286</c:v>
                </c:pt>
                <c:pt idx="496">
                  <c:v>44285</c:v>
                </c:pt>
                <c:pt idx="497">
                  <c:v>44284</c:v>
                </c:pt>
                <c:pt idx="498">
                  <c:v>44281</c:v>
                </c:pt>
                <c:pt idx="499">
                  <c:v>44280</c:v>
                </c:pt>
                <c:pt idx="500">
                  <c:v>44279</c:v>
                </c:pt>
                <c:pt idx="501">
                  <c:v>44278</c:v>
                </c:pt>
                <c:pt idx="502">
                  <c:v>44277</c:v>
                </c:pt>
                <c:pt idx="503">
                  <c:v>44274</c:v>
                </c:pt>
                <c:pt idx="504">
                  <c:v>44273</c:v>
                </c:pt>
                <c:pt idx="505">
                  <c:v>44272</c:v>
                </c:pt>
                <c:pt idx="506">
                  <c:v>44271</c:v>
                </c:pt>
                <c:pt idx="507">
                  <c:v>44270</c:v>
                </c:pt>
                <c:pt idx="508">
                  <c:v>44267</c:v>
                </c:pt>
                <c:pt idx="509">
                  <c:v>44266</c:v>
                </c:pt>
                <c:pt idx="510">
                  <c:v>44265</c:v>
                </c:pt>
                <c:pt idx="511">
                  <c:v>44264</c:v>
                </c:pt>
                <c:pt idx="512">
                  <c:v>44263</c:v>
                </c:pt>
                <c:pt idx="513">
                  <c:v>44260</c:v>
                </c:pt>
                <c:pt idx="514">
                  <c:v>44259</c:v>
                </c:pt>
                <c:pt idx="515">
                  <c:v>44258</c:v>
                </c:pt>
                <c:pt idx="516">
                  <c:v>44257</c:v>
                </c:pt>
                <c:pt idx="517">
                  <c:v>44256</c:v>
                </c:pt>
                <c:pt idx="518">
                  <c:v>44253</c:v>
                </c:pt>
                <c:pt idx="519">
                  <c:v>44252</c:v>
                </c:pt>
                <c:pt idx="520">
                  <c:v>44251</c:v>
                </c:pt>
                <c:pt idx="521">
                  <c:v>44250</c:v>
                </c:pt>
                <c:pt idx="522">
                  <c:v>44249</c:v>
                </c:pt>
                <c:pt idx="523">
                  <c:v>44246</c:v>
                </c:pt>
                <c:pt idx="524">
                  <c:v>44245</c:v>
                </c:pt>
                <c:pt idx="525">
                  <c:v>44244</c:v>
                </c:pt>
                <c:pt idx="526">
                  <c:v>44243</c:v>
                </c:pt>
                <c:pt idx="527">
                  <c:v>44239</c:v>
                </c:pt>
                <c:pt idx="528">
                  <c:v>44238</c:v>
                </c:pt>
                <c:pt idx="529">
                  <c:v>44237</c:v>
                </c:pt>
                <c:pt idx="530">
                  <c:v>44236</c:v>
                </c:pt>
                <c:pt idx="531">
                  <c:v>44235</c:v>
                </c:pt>
                <c:pt idx="532">
                  <c:v>44232</c:v>
                </c:pt>
                <c:pt idx="533">
                  <c:v>44231</c:v>
                </c:pt>
                <c:pt idx="534">
                  <c:v>44230</c:v>
                </c:pt>
                <c:pt idx="535">
                  <c:v>44229</c:v>
                </c:pt>
                <c:pt idx="536">
                  <c:v>44228</c:v>
                </c:pt>
                <c:pt idx="537">
                  <c:v>44225</c:v>
                </c:pt>
                <c:pt idx="538">
                  <c:v>44224</c:v>
                </c:pt>
                <c:pt idx="539">
                  <c:v>44223</c:v>
                </c:pt>
                <c:pt idx="540">
                  <c:v>44222</c:v>
                </c:pt>
                <c:pt idx="541">
                  <c:v>44221</c:v>
                </c:pt>
                <c:pt idx="542">
                  <c:v>44218</c:v>
                </c:pt>
                <c:pt idx="543">
                  <c:v>44217</c:v>
                </c:pt>
                <c:pt idx="544">
                  <c:v>44216</c:v>
                </c:pt>
                <c:pt idx="545">
                  <c:v>44215</c:v>
                </c:pt>
                <c:pt idx="546">
                  <c:v>44211</c:v>
                </c:pt>
                <c:pt idx="547">
                  <c:v>44210</c:v>
                </c:pt>
                <c:pt idx="548">
                  <c:v>44209</c:v>
                </c:pt>
                <c:pt idx="549">
                  <c:v>44208</c:v>
                </c:pt>
                <c:pt idx="550">
                  <c:v>44207</c:v>
                </c:pt>
                <c:pt idx="551">
                  <c:v>44204</c:v>
                </c:pt>
                <c:pt idx="552">
                  <c:v>44203</c:v>
                </c:pt>
                <c:pt idx="553">
                  <c:v>44202</c:v>
                </c:pt>
                <c:pt idx="554">
                  <c:v>44201</c:v>
                </c:pt>
                <c:pt idx="555">
                  <c:v>44200</c:v>
                </c:pt>
                <c:pt idx="556">
                  <c:v>44196</c:v>
                </c:pt>
                <c:pt idx="557">
                  <c:v>44195</c:v>
                </c:pt>
                <c:pt idx="558">
                  <c:v>44194</c:v>
                </c:pt>
                <c:pt idx="559">
                  <c:v>44193</c:v>
                </c:pt>
                <c:pt idx="560">
                  <c:v>44189</c:v>
                </c:pt>
                <c:pt idx="561">
                  <c:v>44188</c:v>
                </c:pt>
                <c:pt idx="562">
                  <c:v>44187</c:v>
                </c:pt>
                <c:pt idx="563">
                  <c:v>44186</c:v>
                </c:pt>
                <c:pt idx="564">
                  <c:v>44183</c:v>
                </c:pt>
                <c:pt idx="565">
                  <c:v>44182</c:v>
                </c:pt>
                <c:pt idx="566">
                  <c:v>44181</c:v>
                </c:pt>
                <c:pt idx="567">
                  <c:v>44180</c:v>
                </c:pt>
                <c:pt idx="568">
                  <c:v>44179</c:v>
                </c:pt>
                <c:pt idx="569">
                  <c:v>44176</c:v>
                </c:pt>
                <c:pt idx="570">
                  <c:v>44175</c:v>
                </c:pt>
                <c:pt idx="571">
                  <c:v>44174</c:v>
                </c:pt>
                <c:pt idx="572">
                  <c:v>44173</c:v>
                </c:pt>
                <c:pt idx="573">
                  <c:v>44172</c:v>
                </c:pt>
                <c:pt idx="574">
                  <c:v>44169</c:v>
                </c:pt>
                <c:pt idx="575">
                  <c:v>44168</c:v>
                </c:pt>
                <c:pt idx="576">
                  <c:v>44167</c:v>
                </c:pt>
                <c:pt idx="577">
                  <c:v>44166</c:v>
                </c:pt>
                <c:pt idx="578">
                  <c:v>44165</c:v>
                </c:pt>
                <c:pt idx="579">
                  <c:v>44162</c:v>
                </c:pt>
                <c:pt idx="580">
                  <c:v>44160</c:v>
                </c:pt>
                <c:pt idx="581">
                  <c:v>44159</c:v>
                </c:pt>
                <c:pt idx="582">
                  <c:v>44158</c:v>
                </c:pt>
                <c:pt idx="583">
                  <c:v>44155</c:v>
                </c:pt>
                <c:pt idx="584">
                  <c:v>44154</c:v>
                </c:pt>
                <c:pt idx="585">
                  <c:v>44153</c:v>
                </c:pt>
                <c:pt idx="586">
                  <c:v>44152</c:v>
                </c:pt>
                <c:pt idx="587">
                  <c:v>44151</c:v>
                </c:pt>
                <c:pt idx="588">
                  <c:v>44148</c:v>
                </c:pt>
                <c:pt idx="589">
                  <c:v>44147</c:v>
                </c:pt>
                <c:pt idx="590">
                  <c:v>44146</c:v>
                </c:pt>
                <c:pt idx="591">
                  <c:v>44145</c:v>
                </c:pt>
                <c:pt idx="592">
                  <c:v>44144</c:v>
                </c:pt>
                <c:pt idx="593">
                  <c:v>44141</c:v>
                </c:pt>
                <c:pt idx="594">
                  <c:v>44140</c:v>
                </c:pt>
                <c:pt idx="595">
                  <c:v>44139</c:v>
                </c:pt>
                <c:pt idx="596">
                  <c:v>44138</c:v>
                </c:pt>
                <c:pt idx="597">
                  <c:v>44137</c:v>
                </c:pt>
                <c:pt idx="598">
                  <c:v>44134</c:v>
                </c:pt>
                <c:pt idx="599">
                  <c:v>44133</c:v>
                </c:pt>
                <c:pt idx="600">
                  <c:v>44132</c:v>
                </c:pt>
                <c:pt idx="601">
                  <c:v>44131</c:v>
                </c:pt>
                <c:pt idx="602">
                  <c:v>44130</c:v>
                </c:pt>
                <c:pt idx="603">
                  <c:v>44127</c:v>
                </c:pt>
                <c:pt idx="604">
                  <c:v>44126</c:v>
                </c:pt>
                <c:pt idx="605">
                  <c:v>44125</c:v>
                </c:pt>
                <c:pt idx="606">
                  <c:v>44124</c:v>
                </c:pt>
                <c:pt idx="607">
                  <c:v>44123</c:v>
                </c:pt>
                <c:pt idx="608">
                  <c:v>44120</c:v>
                </c:pt>
                <c:pt idx="609">
                  <c:v>44119</c:v>
                </c:pt>
                <c:pt idx="610">
                  <c:v>44118</c:v>
                </c:pt>
                <c:pt idx="611">
                  <c:v>44117</c:v>
                </c:pt>
                <c:pt idx="612">
                  <c:v>44116</c:v>
                </c:pt>
                <c:pt idx="613">
                  <c:v>44113</c:v>
                </c:pt>
                <c:pt idx="614">
                  <c:v>44112</c:v>
                </c:pt>
                <c:pt idx="615">
                  <c:v>44111</c:v>
                </c:pt>
                <c:pt idx="616">
                  <c:v>44110</c:v>
                </c:pt>
                <c:pt idx="617">
                  <c:v>44109</c:v>
                </c:pt>
                <c:pt idx="618">
                  <c:v>44106</c:v>
                </c:pt>
                <c:pt idx="619">
                  <c:v>44105</c:v>
                </c:pt>
                <c:pt idx="620">
                  <c:v>44104</c:v>
                </c:pt>
                <c:pt idx="621">
                  <c:v>44103</c:v>
                </c:pt>
                <c:pt idx="622">
                  <c:v>44102</c:v>
                </c:pt>
                <c:pt idx="623">
                  <c:v>44099</c:v>
                </c:pt>
                <c:pt idx="624">
                  <c:v>44098</c:v>
                </c:pt>
                <c:pt idx="625">
                  <c:v>44097</c:v>
                </c:pt>
                <c:pt idx="626">
                  <c:v>44096</c:v>
                </c:pt>
                <c:pt idx="627">
                  <c:v>44095</c:v>
                </c:pt>
                <c:pt idx="628">
                  <c:v>44092</c:v>
                </c:pt>
                <c:pt idx="629">
                  <c:v>44091</c:v>
                </c:pt>
                <c:pt idx="630">
                  <c:v>44090</c:v>
                </c:pt>
                <c:pt idx="631">
                  <c:v>44089</c:v>
                </c:pt>
                <c:pt idx="632">
                  <c:v>44088</c:v>
                </c:pt>
                <c:pt idx="633">
                  <c:v>44085</c:v>
                </c:pt>
                <c:pt idx="634">
                  <c:v>44084</c:v>
                </c:pt>
                <c:pt idx="635">
                  <c:v>44083</c:v>
                </c:pt>
                <c:pt idx="636">
                  <c:v>44082</c:v>
                </c:pt>
                <c:pt idx="637">
                  <c:v>44078</c:v>
                </c:pt>
                <c:pt idx="638">
                  <c:v>44077</c:v>
                </c:pt>
                <c:pt idx="639">
                  <c:v>44076</c:v>
                </c:pt>
                <c:pt idx="640">
                  <c:v>44075</c:v>
                </c:pt>
                <c:pt idx="641">
                  <c:v>44074</c:v>
                </c:pt>
                <c:pt idx="642">
                  <c:v>44071</c:v>
                </c:pt>
                <c:pt idx="643">
                  <c:v>44070</c:v>
                </c:pt>
                <c:pt idx="644">
                  <c:v>44069</c:v>
                </c:pt>
                <c:pt idx="645">
                  <c:v>44068</c:v>
                </c:pt>
                <c:pt idx="646">
                  <c:v>44067</c:v>
                </c:pt>
                <c:pt idx="647">
                  <c:v>44064</c:v>
                </c:pt>
                <c:pt idx="648">
                  <c:v>44063</c:v>
                </c:pt>
                <c:pt idx="649">
                  <c:v>44062</c:v>
                </c:pt>
                <c:pt idx="650">
                  <c:v>44061</c:v>
                </c:pt>
                <c:pt idx="651">
                  <c:v>44060</c:v>
                </c:pt>
                <c:pt idx="652">
                  <c:v>44057</c:v>
                </c:pt>
                <c:pt idx="653">
                  <c:v>44056</c:v>
                </c:pt>
                <c:pt idx="654">
                  <c:v>44055</c:v>
                </c:pt>
                <c:pt idx="655">
                  <c:v>44054</c:v>
                </c:pt>
                <c:pt idx="656">
                  <c:v>44053</c:v>
                </c:pt>
                <c:pt idx="657">
                  <c:v>44050</c:v>
                </c:pt>
                <c:pt idx="658">
                  <c:v>44049</c:v>
                </c:pt>
                <c:pt idx="659">
                  <c:v>44048</c:v>
                </c:pt>
                <c:pt idx="660">
                  <c:v>44047</c:v>
                </c:pt>
                <c:pt idx="661">
                  <c:v>44046</c:v>
                </c:pt>
                <c:pt idx="662">
                  <c:v>44043</c:v>
                </c:pt>
                <c:pt idx="663">
                  <c:v>44042</c:v>
                </c:pt>
                <c:pt idx="664">
                  <c:v>44041</c:v>
                </c:pt>
                <c:pt idx="665">
                  <c:v>44040</c:v>
                </c:pt>
                <c:pt idx="666">
                  <c:v>44039</c:v>
                </c:pt>
                <c:pt idx="667">
                  <c:v>44036</c:v>
                </c:pt>
                <c:pt idx="668">
                  <c:v>44035</c:v>
                </c:pt>
                <c:pt idx="669">
                  <c:v>44034</c:v>
                </c:pt>
                <c:pt idx="670">
                  <c:v>44033</c:v>
                </c:pt>
                <c:pt idx="671">
                  <c:v>44032</c:v>
                </c:pt>
                <c:pt idx="672">
                  <c:v>44029</c:v>
                </c:pt>
                <c:pt idx="673">
                  <c:v>44028</c:v>
                </c:pt>
                <c:pt idx="674">
                  <c:v>44027</c:v>
                </c:pt>
                <c:pt idx="675">
                  <c:v>44026</c:v>
                </c:pt>
                <c:pt idx="676">
                  <c:v>44025</c:v>
                </c:pt>
                <c:pt idx="677">
                  <c:v>44022</c:v>
                </c:pt>
                <c:pt idx="678">
                  <c:v>44021</c:v>
                </c:pt>
                <c:pt idx="679">
                  <c:v>44020</c:v>
                </c:pt>
                <c:pt idx="680">
                  <c:v>44019</c:v>
                </c:pt>
                <c:pt idx="681">
                  <c:v>44018</c:v>
                </c:pt>
                <c:pt idx="682">
                  <c:v>44014</c:v>
                </c:pt>
                <c:pt idx="683">
                  <c:v>44013</c:v>
                </c:pt>
                <c:pt idx="684">
                  <c:v>44012</c:v>
                </c:pt>
                <c:pt idx="685">
                  <c:v>44011</c:v>
                </c:pt>
                <c:pt idx="686">
                  <c:v>44008</c:v>
                </c:pt>
                <c:pt idx="687">
                  <c:v>44007</c:v>
                </c:pt>
                <c:pt idx="688">
                  <c:v>44006</c:v>
                </c:pt>
                <c:pt idx="689">
                  <c:v>44005</c:v>
                </c:pt>
                <c:pt idx="690">
                  <c:v>44004</c:v>
                </c:pt>
                <c:pt idx="691">
                  <c:v>44001</c:v>
                </c:pt>
                <c:pt idx="692">
                  <c:v>44000</c:v>
                </c:pt>
                <c:pt idx="693">
                  <c:v>43999</c:v>
                </c:pt>
                <c:pt idx="694">
                  <c:v>43998</c:v>
                </c:pt>
                <c:pt idx="695">
                  <c:v>43997</c:v>
                </c:pt>
                <c:pt idx="696">
                  <c:v>43994</c:v>
                </c:pt>
                <c:pt idx="697">
                  <c:v>43993</c:v>
                </c:pt>
                <c:pt idx="698">
                  <c:v>43992</c:v>
                </c:pt>
                <c:pt idx="699">
                  <c:v>43991</c:v>
                </c:pt>
                <c:pt idx="700">
                  <c:v>43990</c:v>
                </c:pt>
                <c:pt idx="701">
                  <c:v>43987</c:v>
                </c:pt>
                <c:pt idx="702">
                  <c:v>43986</c:v>
                </c:pt>
                <c:pt idx="703">
                  <c:v>43985</c:v>
                </c:pt>
                <c:pt idx="704">
                  <c:v>43984</c:v>
                </c:pt>
                <c:pt idx="705">
                  <c:v>43983</c:v>
                </c:pt>
                <c:pt idx="706">
                  <c:v>43980</c:v>
                </c:pt>
                <c:pt idx="707">
                  <c:v>43979</c:v>
                </c:pt>
                <c:pt idx="708">
                  <c:v>43978</c:v>
                </c:pt>
                <c:pt idx="709">
                  <c:v>43977</c:v>
                </c:pt>
                <c:pt idx="710">
                  <c:v>43973</c:v>
                </c:pt>
                <c:pt idx="711">
                  <c:v>43972</c:v>
                </c:pt>
                <c:pt idx="712">
                  <c:v>43971</c:v>
                </c:pt>
                <c:pt idx="713">
                  <c:v>43970</c:v>
                </c:pt>
                <c:pt idx="714">
                  <c:v>43969</c:v>
                </c:pt>
                <c:pt idx="715">
                  <c:v>43966</c:v>
                </c:pt>
                <c:pt idx="716">
                  <c:v>43965</c:v>
                </c:pt>
                <c:pt idx="717">
                  <c:v>43964</c:v>
                </c:pt>
                <c:pt idx="718">
                  <c:v>43963</c:v>
                </c:pt>
                <c:pt idx="719">
                  <c:v>43962</c:v>
                </c:pt>
                <c:pt idx="720">
                  <c:v>43959</c:v>
                </c:pt>
                <c:pt idx="721">
                  <c:v>43958</c:v>
                </c:pt>
                <c:pt idx="722">
                  <c:v>43957</c:v>
                </c:pt>
                <c:pt idx="723">
                  <c:v>43956</c:v>
                </c:pt>
                <c:pt idx="724">
                  <c:v>43955</c:v>
                </c:pt>
                <c:pt idx="725">
                  <c:v>43952</c:v>
                </c:pt>
                <c:pt idx="726">
                  <c:v>43951</c:v>
                </c:pt>
                <c:pt idx="727">
                  <c:v>43950</c:v>
                </c:pt>
                <c:pt idx="728">
                  <c:v>43949</c:v>
                </c:pt>
                <c:pt idx="729">
                  <c:v>43948</c:v>
                </c:pt>
                <c:pt idx="730">
                  <c:v>43945</c:v>
                </c:pt>
                <c:pt idx="731">
                  <c:v>43944</c:v>
                </c:pt>
                <c:pt idx="732">
                  <c:v>43943</c:v>
                </c:pt>
                <c:pt idx="733">
                  <c:v>43942</c:v>
                </c:pt>
                <c:pt idx="734">
                  <c:v>43941</c:v>
                </c:pt>
                <c:pt idx="735">
                  <c:v>43938</c:v>
                </c:pt>
                <c:pt idx="736">
                  <c:v>43937</c:v>
                </c:pt>
                <c:pt idx="737">
                  <c:v>43936</c:v>
                </c:pt>
                <c:pt idx="738">
                  <c:v>43935</c:v>
                </c:pt>
                <c:pt idx="739">
                  <c:v>43934</c:v>
                </c:pt>
                <c:pt idx="740">
                  <c:v>43930</c:v>
                </c:pt>
                <c:pt idx="741">
                  <c:v>43929</c:v>
                </c:pt>
                <c:pt idx="742">
                  <c:v>43928</c:v>
                </c:pt>
                <c:pt idx="743">
                  <c:v>43927</c:v>
                </c:pt>
                <c:pt idx="744">
                  <c:v>43924</c:v>
                </c:pt>
                <c:pt idx="745">
                  <c:v>43923</c:v>
                </c:pt>
                <c:pt idx="746">
                  <c:v>43922</c:v>
                </c:pt>
                <c:pt idx="747">
                  <c:v>43921</c:v>
                </c:pt>
                <c:pt idx="748">
                  <c:v>43920</c:v>
                </c:pt>
                <c:pt idx="749">
                  <c:v>43917</c:v>
                </c:pt>
                <c:pt idx="750">
                  <c:v>43916</c:v>
                </c:pt>
                <c:pt idx="751">
                  <c:v>43915</c:v>
                </c:pt>
                <c:pt idx="752">
                  <c:v>43914</c:v>
                </c:pt>
                <c:pt idx="753">
                  <c:v>43913</c:v>
                </c:pt>
                <c:pt idx="754">
                  <c:v>43910</c:v>
                </c:pt>
                <c:pt idx="755">
                  <c:v>43909</c:v>
                </c:pt>
                <c:pt idx="756">
                  <c:v>43908</c:v>
                </c:pt>
                <c:pt idx="757">
                  <c:v>43907</c:v>
                </c:pt>
                <c:pt idx="758">
                  <c:v>43906</c:v>
                </c:pt>
                <c:pt idx="759">
                  <c:v>43903</c:v>
                </c:pt>
                <c:pt idx="760">
                  <c:v>43902</c:v>
                </c:pt>
                <c:pt idx="761">
                  <c:v>43901</c:v>
                </c:pt>
                <c:pt idx="762">
                  <c:v>43900</c:v>
                </c:pt>
                <c:pt idx="763">
                  <c:v>43899</c:v>
                </c:pt>
                <c:pt idx="764">
                  <c:v>43896</c:v>
                </c:pt>
                <c:pt idx="765">
                  <c:v>43895</c:v>
                </c:pt>
                <c:pt idx="766">
                  <c:v>43894</c:v>
                </c:pt>
                <c:pt idx="767">
                  <c:v>43893</c:v>
                </c:pt>
                <c:pt idx="768">
                  <c:v>43892</c:v>
                </c:pt>
                <c:pt idx="769">
                  <c:v>43889</c:v>
                </c:pt>
                <c:pt idx="770">
                  <c:v>43888</c:v>
                </c:pt>
                <c:pt idx="771">
                  <c:v>43887</c:v>
                </c:pt>
                <c:pt idx="772">
                  <c:v>43886</c:v>
                </c:pt>
                <c:pt idx="773">
                  <c:v>43885</c:v>
                </c:pt>
                <c:pt idx="774">
                  <c:v>43882</c:v>
                </c:pt>
                <c:pt idx="775">
                  <c:v>43881</c:v>
                </c:pt>
                <c:pt idx="776">
                  <c:v>43880</c:v>
                </c:pt>
                <c:pt idx="777">
                  <c:v>43879</c:v>
                </c:pt>
                <c:pt idx="778">
                  <c:v>43875</c:v>
                </c:pt>
                <c:pt idx="779">
                  <c:v>43874</c:v>
                </c:pt>
                <c:pt idx="780">
                  <c:v>43873</c:v>
                </c:pt>
                <c:pt idx="781">
                  <c:v>43872</c:v>
                </c:pt>
                <c:pt idx="782">
                  <c:v>43871</c:v>
                </c:pt>
                <c:pt idx="783">
                  <c:v>43868</c:v>
                </c:pt>
                <c:pt idx="784">
                  <c:v>43867</c:v>
                </c:pt>
                <c:pt idx="785">
                  <c:v>43866</c:v>
                </c:pt>
                <c:pt idx="786">
                  <c:v>43865</c:v>
                </c:pt>
                <c:pt idx="787">
                  <c:v>43864</c:v>
                </c:pt>
                <c:pt idx="788">
                  <c:v>43861</c:v>
                </c:pt>
                <c:pt idx="789">
                  <c:v>43860</c:v>
                </c:pt>
                <c:pt idx="790">
                  <c:v>43859</c:v>
                </c:pt>
                <c:pt idx="791">
                  <c:v>43858</c:v>
                </c:pt>
                <c:pt idx="792">
                  <c:v>43857</c:v>
                </c:pt>
                <c:pt idx="793">
                  <c:v>43854</c:v>
                </c:pt>
                <c:pt idx="794">
                  <c:v>43853</c:v>
                </c:pt>
                <c:pt idx="795">
                  <c:v>43852</c:v>
                </c:pt>
                <c:pt idx="796">
                  <c:v>43851</c:v>
                </c:pt>
                <c:pt idx="797">
                  <c:v>43847</c:v>
                </c:pt>
                <c:pt idx="798">
                  <c:v>43846</c:v>
                </c:pt>
                <c:pt idx="799">
                  <c:v>43845</c:v>
                </c:pt>
                <c:pt idx="800">
                  <c:v>43844</c:v>
                </c:pt>
                <c:pt idx="801">
                  <c:v>43843</c:v>
                </c:pt>
                <c:pt idx="802">
                  <c:v>43840</c:v>
                </c:pt>
                <c:pt idx="803">
                  <c:v>43839</c:v>
                </c:pt>
                <c:pt idx="804">
                  <c:v>43838</c:v>
                </c:pt>
                <c:pt idx="805">
                  <c:v>43837</c:v>
                </c:pt>
                <c:pt idx="806">
                  <c:v>43836</c:v>
                </c:pt>
                <c:pt idx="807">
                  <c:v>43833</c:v>
                </c:pt>
                <c:pt idx="808">
                  <c:v>43832</c:v>
                </c:pt>
                <c:pt idx="809">
                  <c:v>43830</c:v>
                </c:pt>
                <c:pt idx="810">
                  <c:v>43829</c:v>
                </c:pt>
                <c:pt idx="811">
                  <c:v>43826</c:v>
                </c:pt>
                <c:pt idx="812">
                  <c:v>43825</c:v>
                </c:pt>
                <c:pt idx="813">
                  <c:v>43823</c:v>
                </c:pt>
                <c:pt idx="814">
                  <c:v>43822</c:v>
                </c:pt>
                <c:pt idx="815">
                  <c:v>43819</c:v>
                </c:pt>
                <c:pt idx="816">
                  <c:v>43818</c:v>
                </c:pt>
                <c:pt idx="817">
                  <c:v>43817</c:v>
                </c:pt>
                <c:pt idx="818">
                  <c:v>43816</c:v>
                </c:pt>
                <c:pt idx="819">
                  <c:v>43815</c:v>
                </c:pt>
                <c:pt idx="820">
                  <c:v>43812</c:v>
                </c:pt>
                <c:pt idx="821">
                  <c:v>43811</c:v>
                </c:pt>
                <c:pt idx="822">
                  <c:v>43810</c:v>
                </c:pt>
                <c:pt idx="823">
                  <c:v>43809</c:v>
                </c:pt>
                <c:pt idx="824">
                  <c:v>43808</c:v>
                </c:pt>
                <c:pt idx="825">
                  <c:v>43805</c:v>
                </c:pt>
                <c:pt idx="826">
                  <c:v>43804</c:v>
                </c:pt>
                <c:pt idx="827">
                  <c:v>43803</c:v>
                </c:pt>
                <c:pt idx="828">
                  <c:v>43802</c:v>
                </c:pt>
                <c:pt idx="829">
                  <c:v>43801</c:v>
                </c:pt>
                <c:pt idx="830">
                  <c:v>43798</c:v>
                </c:pt>
                <c:pt idx="831">
                  <c:v>43796</c:v>
                </c:pt>
                <c:pt idx="832">
                  <c:v>43795</c:v>
                </c:pt>
                <c:pt idx="833">
                  <c:v>43794</c:v>
                </c:pt>
                <c:pt idx="834">
                  <c:v>43791</c:v>
                </c:pt>
                <c:pt idx="835">
                  <c:v>43790</c:v>
                </c:pt>
                <c:pt idx="836">
                  <c:v>43789</c:v>
                </c:pt>
                <c:pt idx="837">
                  <c:v>43788</c:v>
                </c:pt>
                <c:pt idx="838">
                  <c:v>43787</c:v>
                </c:pt>
                <c:pt idx="839">
                  <c:v>43784</c:v>
                </c:pt>
                <c:pt idx="840">
                  <c:v>43783</c:v>
                </c:pt>
                <c:pt idx="841">
                  <c:v>43782</c:v>
                </c:pt>
                <c:pt idx="842">
                  <c:v>43781</c:v>
                </c:pt>
                <c:pt idx="843">
                  <c:v>43780</c:v>
                </c:pt>
                <c:pt idx="844">
                  <c:v>43777</c:v>
                </c:pt>
                <c:pt idx="845">
                  <c:v>43776</c:v>
                </c:pt>
                <c:pt idx="846">
                  <c:v>43775</c:v>
                </c:pt>
                <c:pt idx="847">
                  <c:v>43774</c:v>
                </c:pt>
                <c:pt idx="848">
                  <c:v>43773</c:v>
                </c:pt>
                <c:pt idx="849">
                  <c:v>43770</c:v>
                </c:pt>
                <c:pt idx="850">
                  <c:v>43769</c:v>
                </c:pt>
                <c:pt idx="851">
                  <c:v>43768</c:v>
                </c:pt>
                <c:pt idx="852">
                  <c:v>43767</c:v>
                </c:pt>
                <c:pt idx="853">
                  <c:v>43766</c:v>
                </c:pt>
                <c:pt idx="854">
                  <c:v>43763</c:v>
                </c:pt>
                <c:pt idx="855">
                  <c:v>43762</c:v>
                </c:pt>
                <c:pt idx="856">
                  <c:v>43761</c:v>
                </c:pt>
                <c:pt idx="857">
                  <c:v>43760</c:v>
                </c:pt>
                <c:pt idx="858">
                  <c:v>43759</c:v>
                </c:pt>
                <c:pt idx="859">
                  <c:v>43756</c:v>
                </c:pt>
                <c:pt idx="860">
                  <c:v>43755</c:v>
                </c:pt>
                <c:pt idx="861">
                  <c:v>43754</c:v>
                </c:pt>
                <c:pt idx="862">
                  <c:v>43753</c:v>
                </c:pt>
                <c:pt idx="863">
                  <c:v>43752</c:v>
                </c:pt>
                <c:pt idx="864">
                  <c:v>43749</c:v>
                </c:pt>
                <c:pt idx="865">
                  <c:v>43748</c:v>
                </c:pt>
                <c:pt idx="866">
                  <c:v>43747</c:v>
                </c:pt>
                <c:pt idx="867">
                  <c:v>43746</c:v>
                </c:pt>
                <c:pt idx="868">
                  <c:v>43745</c:v>
                </c:pt>
                <c:pt idx="869">
                  <c:v>43742</c:v>
                </c:pt>
                <c:pt idx="870">
                  <c:v>43741</c:v>
                </c:pt>
                <c:pt idx="871">
                  <c:v>43740</c:v>
                </c:pt>
                <c:pt idx="872">
                  <c:v>43739</c:v>
                </c:pt>
                <c:pt idx="873">
                  <c:v>43738</c:v>
                </c:pt>
                <c:pt idx="874">
                  <c:v>43735</c:v>
                </c:pt>
                <c:pt idx="875">
                  <c:v>43734</c:v>
                </c:pt>
                <c:pt idx="876">
                  <c:v>43733</c:v>
                </c:pt>
                <c:pt idx="877">
                  <c:v>43732</c:v>
                </c:pt>
                <c:pt idx="878">
                  <c:v>43731</c:v>
                </c:pt>
                <c:pt idx="879">
                  <c:v>43728</c:v>
                </c:pt>
                <c:pt idx="880">
                  <c:v>43727</c:v>
                </c:pt>
                <c:pt idx="881">
                  <c:v>43726</c:v>
                </c:pt>
                <c:pt idx="882">
                  <c:v>43725</c:v>
                </c:pt>
                <c:pt idx="883">
                  <c:v>43724</c:v>
                </c:pt>
                <c:pt idx="884">
                  <c:v>43721</c:v>
                </c:pt>
                <c:pt idx="885">
                  <c:v>43720</c:v>
                </c:pt>
                <c:pt idx="886">
                  <c:v>43719</c:v>
                </c:pt>
                <c:pt idx="887">
                  <c:v>43718</c:v>
                </c:pt>
                <c:pt idx="888">
                  <c:v>43717</c:v>
                </c:pt>
                <c:pt idx="889">
                  <c:v>43714</c:v>
                </c:pt>
                <c:pt idx="890">
                  <c:v>43713</c:v>
                </c:pt>
                <c:pt idx="891">
                  <c:v>43712</c:v>
                </c:pt>
                <c:pt idx="892">
                  <c:v>43711</c:v>
                </c:pt>
                <c:pt idx="893">
                  <c:v>43707</c:v>
                </c:pt>
                <c:pt idx="894">
                  <c:v>43706</c:v>
                </c:pt>
                <c:pt idx="895">
                  <c:v>43705</c:v>
                </c:pt>
                <c:pt idx="896">
                  <c:v>43704</c:v>
                </c:pt>
                <c:pt idx="897">
                  <c:v>43703</c:v>
                </c:pt>
                <c:pt idx="898">
                  <c:v>43700</c:v>
                </c:pt>
                <c:pt idx="899">
                  <c:v>43699</c:v>
                </c:pt>
                <c:pt idx="900">
                  <c:v>43698</c:v>
                </c:pt>
                <c:pt idx="901">
                  <c:v>43697</c:v>
                </c:pt>
                <c:pt idx="902">
                  <c:v>43696</c:v>
                </c:pt>
                <c:pt idx="903">
                  <c:v>43693</c:v>
                </c:pt>
                <c:pt idx="904">
                  <c:v>43692</c:v>
                </c:pt>
                <c:pt idx="905">
                  <c:v>43691</c:v>
                </c:pt>
                <c:pt idx="906">
                  <c:v>43690</c:v>
                </c:pt>
                <c:pt idx="907">
                  <c:v>43689</c:v>
                </c:pt>
                <c:pt idx="908">
                  <c:v>43686</c:v>
                </c:pt>
                <c:pt idx="909">
                  <c:v>43685</c:v>
                </c:pt>
                <c:pt idx="910">
                  <c:v>43684</c:v>
                </c:pt>
                <c:pt idx="911">
                  <c:v>43683</c:v>
                </c:pt>
                <c:pt idx="912">
                  <c:v>43682</c:v>
                </c:pt>
                <c:pt idx="913">
                  <c:v>43679</c:v>
                </c:pt>
                <c:pt idx="914">
                  <c:v>43678</c:v>
                </c:pt>
                <c:pt idx="915">
                  <c:v>43677</c:v>
                </c:pt>
                <c:pt idx="916">
                  <c:v>43676</c:v>
                </c:pt>
                <c:pt idx="917">
                  <c:v>43675</c:v>
                </c:pt>
                <c:pt idx="918">
                  <c:v>43672</c:v>
                </c:pt>
                <c:pt idx="919">
                  <c:v>43671</c:v>
                </c:pt>
                <c:pt idx="920">
                  <c:v>43670</c:v>
                </c:pt>
                <c:pt idx="921">
                  <c:v>43669</c:v>
                </c:pt>
                <c:pt idx="922">
                  <c:v>43668</c:v>
                </c:pt>
                <c:pt idx="923">
                  <c:v>43665</c:v>
                </c:pt>
                <c:pt idx="924">
                  <c:v>43664</c:v>
                </c:pt>
                <c:pt idx="925">
                  <c:v>43663</c:v>
                </c:pt>
                <c:pt idx="926">
                  <c:v>43662</c:v>
                </c:pt>
                <c:pt idx="927">
                  <c:v>43661</c:v>
                </c:pt>
                <c:pt idx="928">
                  <c:v>43658</c:v>
                </c:pt>
                <c:pt idx="929">
                  <c:v>43657</c:v>
                </c:pt>
                <c:pt idx="930">
                  <c:v>43656</c:v>
                </c:pt>
                <c:pt idx="931">
                  <c:v>43655</c:v>
                </c:pt>
                <c:pt idx="932">
                  <c:v>43654</c:v>
                </c:pt>
                <c:pt idx="933">
                  <c:v>43651</c:v>
                </c:pt>
                <c:pt idx="934">
                  <c:v>43649</c:v>
                </c:pt>
                <c:pt idx="935">
                  <c:v>43648</c:v>
                </c:pt>
                <c:pt idx="936">
                  <c:v>43647</c:v>
                </c:pt>
                <c:pt idx="937">
                  <c:v>43644</c:v>
                </c:pt>
                <c:pt idx="938">
                  <c:v>43643</c:v>
                </c:pt>
                <c:pt idx="939">
                  <c:v>43642</c:v>
                </c:pt>
                <c:pt idx="940">
                  <c:v>43641</c:v>
                </c:pt>
                <c:pt idx="941">
                  <c:v>43640</c:v>
                </c:pt>
                <c:pt idx="942">
                  <c:v>43637</c:v>
                </c:pt>
                <c:pt idx="943">
                  <c:v>43636</c:v>
                </c:pt>
                <c:pt idx="944">
                  <c:v>43635</c:v>
                </c:pt>
                <c:pt idx="945">
                  <c:v>43634</c:v>
                </c:pt>
                <c:pt idx="946">
                  <c:v>43633</c:v>
                </c:pt>
                <c:pt idx="947">
                  <c:v>43630</c:v>
                </c:pt>
                <c:pt idx="948">
                  <c:v>43629</c:v>
                </c:pt>
                <c:pt idx="949">
                  <c:v>43628</c:v>
                </c:pt>
                <c:pt idx="950">
                  <c:v>43627</c:v>
                </c:pt>
                <c:pt idx="951">
                  <c:v>43626</c:v>
                </c:pt>
                <c:pt idx="952">
                  <c:v>43623</c:v>
                </c:pt>
                <c:pt idx="953">
                  <c:v>43622</c:v>
                </c:pt>
                <c:pt idx="954">
                  <c:v>43621</c:v>
                </c:pt>
                <c:pt idx="955">
                  <c:v>43620</c:v>
                </c:pt>
                <c:pt idx="956">
                  <c:v>43619</c:v>
                </c:pt>
                <c:pt idx="957">
                  <c:v>43616</c:v>
                </c:pt>
                <c:pt idx="958">
                  <c:v>43615</c:v>
                </c:pt>
                <c:pt idx="959">
                  <c:v>43614</c:v>
                </c:pt>
                <c:pt idx="960">
                  <c:v>43613</c:v>
                </c:pt>
                <c:pt idx="961">
                  <c:v>43609</c:v>
                </c:pt>
                <c:pt idx="962">
                  <c:v>43608</c:v>
                </c:pt>
                <c:pt idx="963">
                  <c:v>43607</c:v>
                </c:pt>
                <c:pt idx="964">
                  <c:v>43606</c:v>
                </c:pt>
                <c:pt idx="965">
                  <c:v>43605</c:v>
                </c:pt>
                <c:pt idx="966">
                  <c:v>43602</c:v>
                </c:pt>
                <c:pt idx="967">
                  <c:v>43601</c:v>
                </c:pt>
                <c:pt idx="968">
                  <c:v>43600</c:v>
                </c:pt>
                <c:pt idx="969">
                  <c:v>43599</c:v>
                </c:pt>
                <c:pt idx="970">
                  <c:v>43598</c:v>
                </c:pt>
                <c:pt idx="971">
                  <c:v>43595</c:v>
                </c:pt>
                <c:pt idx="972">
                  <c:v>43594</c:v>
                </c:pt>
                <c:pt idx="973">
                  <c:v>43593</c:v>
                </c:pt>
                <c:pt idx="974">
                  <c:v>43592</c:v>
                </c:pt>
                <c:pt idx="975">
                  <c:v>43591</c:v>
                </c:pt>
                <c:pt idx="976">
                  <c:v>43588</c:v>
                </c:pt>
                <c:pt idx="977">
                  <c:v>43587</c:v>
                </c:pt>
                <c:pt idx="978">
                  <c:v>43586</c:v>
                </c:pt>
                <c:pt idx="979">
                  <c:v>43585</c:v>
                </c:pt>
                <c:pt idx="980">
                  <c:v>43584</c:v>
                </c:pt>
                <c:pt idx="981">
                  <c:v>43581</c:v>
                </c:pt>
                <c:pt idx="982">
                  <c:v>43580</c:v>
                </c:pt>
                <c:pt idx="983">
                  <c:v>43579</c:v>
                </c:pt>
                <c:pt idx="984">
                  <c:v>43578</c:v>
                </c:pt>
                <c:pt idx="985">
                  <c:v>43577</c:v>
                </c:pt>
                <c:pt idx="986">
                  <c:v>43573</c:v>
                </c:pt>
                <c:pt idx="987">
                  <c:v>43572</c:v>
                </c:pt>
                <c:pt idx="988">
                  <c:v>43571</c:v>
                </c:pt>
                <c:pt idx="989">
                  <c:v>43570</c:v>
                </c:pt>
                <c:pt idx="990">
                  <c:v>43567</c:v>
                </c:pt>
                <c:pt idx="991">
                  <c:v>43566</c:v>
                </c:pt>
                <c:pt idx="992">
                  <c:v>43565</c:v>
                </c:pt>
                <c:pt idx="993">
                  <c:v>43564</c:v>
                </c:pt>
                <c:pt idx="994">
                  <c:v>43563</c:v>
                </c:pt>
                <c:pt idx="995">
                  <c:v>43560</c:v>
                </c:pt>
                <c:pt idx="996">
                  <c:v>43559</c:v>
                </c:pt>
                <c:pt idx="997">
                  <c:v>43558</c:v>
                </c:pt>
                <c:pt idx="998">
                  <c:v>43557</c:v>
                </c:pt>
                <c:pt idx="999">
                  <c:v>43556</c:v>
                </c:pt>
                <c:pt idx="1000">
                  <c:v>43553</c:v>
                </c:pt>
                <c:pt idx="1001">
                  <c:v>43552</c:v>
                </c:pt>
                <c:pt idx="1002">
                  <c:v>43551</c:v>
                </c:pt>
                <c:pt idx="1003">
                  <c:v>43550</c:v>
                </c:pt>
                <c:pt idx="1004">
                  <c:v>43549</c:v>
                </c:pt>
                <c:pt idx="1005">
                  <c:v>43546</c:v>
                </c:pt>
                <c:pt idx="1006">
                  <c:v>43545</c:v>
                </c:pt>
                <c:pt idx="1007">
                  <c:v>43544</c:v>
                </c:pt>
                <c:pt idx="1008">
                  <c:v>43543</c:v>
                </c:pt>
                <c:pt idx="1009">
                  <c:v>43542</c:v>
                </c:pt>
                <c:pt idx="1010">
                  <c:v>43539</c:v>
                </c:pt>
                <c:pt idx="1011">
                  <c:v>43538</c:v>
                </c:pt>
                <c:pt idx="1012">
                  <c:v>43537</c:v>
                </c:pt>
                <c:pt idx="1013">
                  <c:v>43536</c:v>
                </c:pt>
                <c:pt idx="1014">
                  <c:v>43535</c:v>
                </c:pt>
                <c:pt idx="1015">
                  <c:v>43532</c:v>
                </c:pt>
                <c:pt idx="1016">
                  <c:v>43531</c:v>
                </c:pt>
                <c:pt idx="1017">
                  <c:v>43530</c:v>
                </c:pt>
                <c:pt idx="1018">
                  <c:v>43529</c:v>
                </c:pt>
                <c:pt idx="1019">
                  <c:v>43528</c:v>
                </c:pt>
                <c:pt idx="1020">
                  <c:v>43525</c:v>
                </c:pt>
                <c:pt idx="1021">
                  <c:v>43524</c:v>
                </c:pt>
                <c:pt idx="1022">
                  <c:v>43523</c:v>
                </c:pt>
                <c:pt idx="1023">
                  <c:v>43522</c:v>
                </c:pt>
                <c:pt idx="1024">
                  <c:v>43521</c:v>
                </c:pt>
                <c:pt idx="1025">
                  <c:v>43518</c:v>
                </c:pt>
                <c:pt idx="1026">
                  <c:v>43517</c:v>
                </c:pt>
                <c:pt idx="1027">
                  <c:v>43516</c:v>
                </c:pt>
                <c:pt idx="1028">
                  <c:v>43515</c:v>
                </c:pt>
                <c:pt idx="1029">
                  <c:v>43511</c:v>
                </c:pt>
                <c:pt idx="1030">
                  <c:v>43510</c:v>
                </c:pt>
                <c:pt idx="1031">
                  <c:v>43509</c:v>
                </c:pt>
                <c:pt idx="1032">
                  <c:v>43508</c:v>
                </c:pt>
                <c:pt idx="1033">
                  <c:v>43507</c:v>
                </c:pt>
                <c:pt idx="1034">
                  <c:v>43504</c:v>
                </c:pt>
                <c:pt idx="1035">
                  <c:v>43503</c:v>
                </c:pt>
                <c:pt idx="1036">
                  <c:v>43502</c:v>
                </c:pt>
                <c:pt idx="1037">
                  <c:v>43501</c:v>
                </c:pt>
                <c:pt idx="1038">
                  <c:v>43500</c:v>
                </c:pt>
                <c:pt idx="1039">
                  <c:v>43497</c:v>
                </c:pt>
                <c:pt idx="1040">
                  <c:v>43496</c:v>
                </c:pt>
                <c:pt idx="1041">
                  <c:v>43495</c:v>
                </c:pt>
                <c:pt idx="1042">
                  <c:v>43494</c:v>
                </c:pt>
                <c:pt idx="1043">
                  <c:v>43493</c:v>
                </c:pt>
                <c:pt idx="1044">
                  <c:v>43490</c:v>
                </c:pt>
                <c:pt idx="1045">
                  <c:v>43489</c:v>
                </c:pt>
                <c:pt idx="1046">
                  <c:v>43488</c:v>
                </c:pt>
                <c:pt idx="1047">
                  <c:v>43487</c:v>
                </c:pt>
                <c:pt idx="1048">
                  <c:v>43483</c:v>
                </c:pt>
                <c:pt idx="1049">
                  <c:v>43482</c:v>
                </c:pt>
                <c:pt idx="1050">
                  <c:v>43481</c:v>
                </c:pt>
                <c:pt idx="1051">
                  <c:v>43480</c:v>
                </c:pt>
                <c:pt idx="1052">
                  <c:v>43479</c:v>
                </c:pt>
                <c:pt idx="1053">
                  <c:v>43476</c:v>
                </c:pt>
                <c:pt idx="1054">
                  <c:v>43475</c:v>
                </c:pt>
                <c:pt idx="1055">
                  <c:v>43474</c:v>
                </c:pt>
                <c:pt idx="1056">
                  <c:v>43473</c:v>
                </c:pt>
                <c:pt idx="1057">
                  <c:v>43472</c:v>
                </c:pt>
                <c:pt idx="1058">
                  <c:v>43469</c:v>
                </c:pt>
                <c:pt idx="1059">
                  <c:v>43468</c:v>
                </c:pt>
                <c:pt idx="1060">
                  <c:v>43467</c:v>
                </c:pt>
                <c:pt idx="1061">
                  <c:v>43465</c:v>
                </c:pt>
                <c:pt idx="1062">
                  <c:v>43462</c:v>
                </c:pt>
                <c:pt idx="1063">
                  <c:v>43461</c:v>
                </c:pt>
                <c:pt idx="1064">
                  <c:v>43460</c:v>
                </c:pt>
                <c:pt idx="1065">
                  <c:v>43458</c:v>
                </c:pt>
                <c:pt idx="1066">
                  <c:v>43455</c:v>
                </c:pt>
                <c:pt idx="1067">
                  <c:v>43454</c:v>
                </c:pt>
                <c:pt idx="1068">
                  <c:v>43453</c:v>
                </c:pt>
                <c:pt idx="1069">
                  <c:v>43452</c:v>
                </c:pt>
                <c:pt idx="1070">
                  <c:v>43451</c:v>
                </c:pt>
                <c:pt idx="1071">
                  <c:v>43448</c:v>
                </c:pt>
                <c:pt idx="1072">
                  <c:v>43447</c:v>
                </c:pt>
                <c:pt idx="1073">
                  <c:v>43446</c:v>
                </c:pt>
                <c:pt idx="1074">
                  <c:v>43445</c:v>
                </c:pt>
                <c:pt idx="1075">
                  <c:v>43444</c:v>
                </c:pt>
                <c:pt idx="1076">
                  <c:v>43441</c:v>
                </c:pt>
                <c:pt idx="1077">
                  <c:v>43440</c:v>
                </c:pt>
                <c:pt idx="1078">
                  <c:v>43438</c:v>
                </c:pt>
                <c:pt idx="1079">
                  <c:v>43437</c:v>
                </c:pt>
                <c:pt idx="1080">
                  <c:v>43434</c:v>
                </c:pt>
                <c:pt idx="1081">
                  <c:v>43433</c:v>
                </c:pt>
                <c:pt idx="1082">
                  <c:v>43432</c:v>
                </c:pt>
                <c:pt idx="1083">
                  <c:v>43431</c:v>
                </c:pt>
                <c:pt idx="1084">
                  <c:v>43430</c:v>
                </c:pt>
                <c:pt idx="1085">
                  <c:v>43427</c:v>
                </c:pt>
                <c:pt idx="1086">
                  <c:v>43425</c:v>
                </c:pt>
                <c:pt idx="1087">
                  <c:v>43424</c:v>
                </c:pt>
                <c:pt idx="1088">
                  <c:v>43423</c:v>
                </c:pt>
                <c:pt idx="1089">
                  <c:v>43420</c:v>
                </c:pt>
                <c:pt idx="1090">
                  <c:v>43419</c:v>
                </c:pt>
                <c:pt idx="1091">
                  <c:v>43418</c:v>
                </c:pt>
                <c:pt idx="1092">
                  <c:v>43417</c:v>
                </c:pt>
                <c:pt idx="1093">
                  <c:v>43416</c:v>
                </c:pt>
                <c:pt idx="1094">
                  <c:v>43413</c:v>
                </c:pt>
                <c:pt idx="1095">
                  <c:v>43412</c:v>
                </c:pt>
                <c:pt idx="1096">
                  <c:v>43411</c:v>
                </c:pt>
                <c:pt idx="1097">
                  <c:v>43410</c:v>
                </c:pt>
                <c:pt idx="1098">
                  <c:v>43409</c:v>
                </c:pt>
                <c:pt idx="1099">
                  <c:v>43406</c:v>
                </c:pt>
                <c:pt idx="1100">
                  <c:v>43405</c:v>
                </c:pt>
                <c:pt idx="1101">
                  <c:v>43404</c:v>
                </c:pt>
                <c:pt idx="1102">
                  <c:v>43403</c:v>
                </c:pt>
                <c:pt idx="1103">
                  <c:v>43402</c:v>
                </c:pt>
                <c:pt idx="1104">
                  <c:v>43399</c:v>
                </c:pt>
                <c:pt idx="1105">
                  <c:v>43398</c:v>
                </c:pt>
                <c:pt idx="1106">
                  <c:v>43397</c:v>
                </c:pt>
                <c:pt idx="1107">
                  <c:v>43396</c:v>
                </c:pt>
                <c:pt idx="1108">
                  <c:v>43395</c:v>
                </c:pt>
                <c:pt idx="1109">
                  <c:v>43392</c:v>
                </c:pt>
                <c:pt idx="1110">
                  <c:v>43391</c:v>
                </c:pt>
                <c:pt idx="1111">
                  <c:v>43390</c:v>
                </c:pt>
                <c:pt idx="1112">
                  <c:v>43389</c:v>
                </c:pt>
                <c:pt idx="1113">
                  <c:v>43388</c:v>
                </c:pt>
                <c:pt idx="1114">
                  <c:v>43385</c:v>
                </c:pt>
                <c:pt idx="1115">
                  <c:v>43384</c:v>
                </c:pt>
                <c:pt idx="1116">
                  <c:v>43383</c:v>
                </c:pt>
                <c:pt idx="1117">
                  <c:v>43382</c:v>
                </c:pt>
                <c:pt idx="1118">
                  <c:v>43381</c:v>
                </c:pt>
                <c:pt idx="1119">
                  <c:v>43378</c:v>
                </c:pt>
                <c:pt idx="1120">
                  <c:v>43377</c:v>
                </c:pt>
                <c:pt idx="1121">
                  <c:v>43376</c:v>
                </c:pt>
                <c:pt idx="1122">
                  <c:v>43375</c:v>
                </c:pt>
                <c:pt idx="1123">
                  <c:v>43374</c:v>
                </c:pt>
                <c:pt idx="1124">
                  <c:v>43371</c:v>
                </c:pt>
                <c:pt idx="1125">
                  <c:v>43370</c:v>
                </c:pt>
                <c:pt idx="1126">
                  <c:v>43369</c:v>
                </c:pt>
                <c:pt idx="1127">
                  <c:v>43368</c:v>
                </c:pt>
                <c:pt idx="1128">
                  <c:v>43367</c:v>
                </c:pt>
                <c:pt idx="1129">
                  <c:v>43364</c:v>
                </c:pt>
                <c:pt idx="1130">
                  <c:v>43363</c:v>
                </c:pt>
                <c:pt idx="1131">
                  <c:v>43362</c:v>
                </c:pt>
                <c:pt idx="1132">
                  <c:v>43361</c:v>
                </c:pt>
                <c:pt idx="1133">
                  <c:v>43360</c:v>
                </c:pt>
                <c:pt idx="1134">
                  <c:v>43357</c:v>
                </c:pt>
                <c:pt idx="1135">
                  <c:v>43356</c:v>
                </c:pt>
                <c:pt idx="1136">
                  <c:v>43355</c:v>
                </c:pt>
                <c:pt idx="1137">
                  <c:v>43354</c:v>
                </c:pt>
                <c:pt idx="1138">
                  <c:v>43353</c:v>
                </c:pt>
                <c:pt idx="1139">
                  <c:v>43350</c:v>
                </c:pt>
                <c:pt idx="1140">
                  <c:v>43349</c:v>
                </c:pt>
                <c:pt idx="1141">
                  <c:v>43348</c:v>
                </c:pt>
                <c:pt idx="1142">
                  <c:v>43347</c:v>
                </c:pt>
                <c:pt idx="1143">
                  <c:v>43343</c:v>
                </c:pt>
                <c:pt idx="1144">
                  <c:v>43342</c:v>
                </c:pt>
                <c:pt idx="1145">
                  <c:v>43341</c:v>
                </c:pt>
                <c:pt idx="1146">
                  <c:v>43340</c:v>
                </c:pt>
                <c:pt idx="1147">
                  <c:v>43339</c:v>
                </c:pt>
                <c:pt idx="1148">
                  <c:v>43336</c:v>
                </c:pt>
                <c:pt idx="1149">
                  <c:v>43335</c:v>
                </c:pt>
                <c:pt idx="1150">
                  <c:v>43334</c:v>
                </c:pt>
                <c:pt idx="1151">
                  <c:v>43333</c:v>
                </c:pt>
                <c:pt idx="1152">
                  <c:v>43332</c:v>
                </c:pt>
                <c:pt idx="1153">
                  <c:v>43329</c:v>
                </c:pt>
                <c:pt idx="1154">
                  <c:v>43328</c:v>
                </c:pt>
                <c:pt idx="1155">
                  <c:v>43327</c:v>
                </c:pt>
                <c:pt idx="1156">
                  <c:v>43326</c:v>
                </c:pt>
                <c:pt idx="1157">
                  <c:v>43325</c:v>
                </c:pt>
                <c:pt idx="1158">
                  <c:v>43322</c:v>
                </c:pt>
                <c:pt idx="1159">
                  <c:v>43321</c:v>
                </c:pt>
                <c:pt idx="1160">
                  <c:v>43320</c:v>
                </c:pt>
                <c:pt idx="1161">
                  <c:v>43319</c:v>
                </c:pt>
                <c:pt idx="1162">
                  <c:v>43318</c:v>
                </c:pt>
                <c:pt idx="1163">
                  <c:v>43315</c:v>
                </c:pt>
                <c:pt idx="1164">
                  <c:v>43314</c:v>
                </c:pt>
                <c:pt idx="1165">
                  <c:v>43313</c:v>
                </c:pt>
                <c:pt idx="1166">
                  <c:v>43312</c:v>
                </c:pt>
                <c:pt idx="1167">
                  <c:v>43311</c:v>
                </c:pt>
                <c:pt idx="1168">
                  <c:v>43308</c:v>
                </c:pt>
                <c:pt idx="1169">
                  <c:v>43307</c:v>
                </c:pt>
                <c:pt idx="1170">
                  <c:v>43306</c:v>
                </c:pt>
                <c:pt idx="1171">
                  <c:v>43305</c:v>
                </c:pt>
                <c:pt idx="1172">
                  <c:v>43304</c:v>
                </c:pt>
                <c:pt idx="1173">
                  <c:v>43301</c:v>
                </c:pt>
                <c:pt idx="1174">
                  <c:v>43300</c:v>
                </c:pt>
                <c:pt idx="1175">
                  <c:v>43299</c:v>
                </c:pt>
                <c:pt idx="1176">
                  <c:v>43298</c:v>
                </c:pt>
                <c:pt idx="1177">
                  <c:v>43297</c:v>
                </c:pt>
                <c:pt idx="1178">
                  <c:v>43294</c:v>
                </c:pt>
                <c:pt idx="1179">
                  <c:v>43293</c:v>
                </c:pt>
                <c:pt idx="1180">
                  <c:v>43292</c:v>
                </c:pt>
                <c:pt idx="1181">
                  <c:v>43291</c:v>
                </c:pt>
                <c:pt idx="1182">
                  <c:v>43290</c:v>
                </c:pt>
                <c:pt idx="1183">
                  <c:v>43287</c:v>
                </c:pt>
                <c:pt idx="1184">
                  <c:v>43286</c:v>
                </c:pt>
                <c:pt idx="1185">
                  <c:v>43284</c:v>
                </c:pt>
                <c:pt idx="1186">
                  <c:v>43283</c:v>
                </c:pt>
                <c:pt idx="1187">
                  <c:v>43280</c:v>
                </c:pt>
                <c:pt idx="1188">
                  <c:v>43279</c:v>
                </c:pt>
                <c:pt idx="1189">
                  <c:v>43278</c:v>
                </c:pt>
                <c:pt idx="1190">
                  <c:v>43277</c:v>
                </c:pt>
                <c:pt idx="1191">
                  <c:v>43276</c:v>
                </c:pt>
                <c:pt idx="1192">
                  <c:v>43273</c:v>
                </c:pt>
                <c:pt idx="1193">
                  <c:v>43272</c:v>
                </c:pt>
                <c:pt idx="1194">
                  <c:v>43271</c:v>
                </c:pt>
                <c:pt idx="1195">
                  <c:v>43270</c:v>
                </c:pt>
                <c:pt idx="1196">
                  <c:v>43269</c:v>
                </c:pt>
                <c:pt idx="1197">
                  <c:v>43266</c:v>
                </c:pt>
                <c:pt idx="1198">
                  <c:v>43265</c:v>
                </c:pt>
                <c:pt idx="1199">
                  <c:v>43264</c:v>
                </c:pt>
                <c:pt idx="1200">
                  <c:v>43263</c:v>
                </c:pt>
                <c:pt idx="1201">
                  <c:v>43262</c:v>
                </c:pt>
                <c:pt idx="1202">
                  <c:v>43259</c:v>
                </c:pt>
                <c:pt idx="1203">
                  <c:v>43258</c:v>
                </c:pt>
                <c:pt idx="1204">
                  <c:v>43257</c:v>
                </c:pt>
                <c:pt idx="1205">
                  <c:v>43256</c:v>
                </c:pt>
                <c:pt idx="1206">
                  <c:v>43255</c:v>
                </c:pt>
                <c:pt idx="1207">
                  <c:v>43252</c:v>
                </c:pt>
                <c:pt idx="1208">
                  <c:v>43251</c:v>
                </c:pt>
                <c:pt idx="1209">
                  <c:v>43250</c:v>
                </c:pt>
                <c:pt idx="1210">
                  <c:v>43249</c:v>
                </c:pt>
                <c:pt idx="1211">
                  <c:v>43245</c:v>
                </c:pt>
                <c:pt idx="1212">
                  <c:v>43244</c:v>
                </c:pt>
                <c:pt idx="1213">
                  <c:v>43243</c:v>
                </c:pt>
                <c:pt idx="1214">
                  <c:v>43242</c:v>
                </c:pt>
                <c:pt idx="1215">
                  <c:v>43241</c:v>
                </c:pt>
                <c:pt idx="1216">
                  <c:v>43238</c:v>
                </c:pt>
                <c:pt idx="1217">
                  <c:v>43237</c:v>
                </c:pt>
                <c:pt idx="1218">
                  <c:v>43236</c:v>
                </c:pt>
                <c:pt idx="1219">
                  <c:v>43235</c:v>
                </c:pt>
                <c:pt idx="1220">
                  <c:v>43234</c:v>
                </c:pt>
                <c:pt idx="1221">
                  <c:v>43231</c:v>
                </c:pt>
                <c:pt idx="1222">
                  <c:v>43230</c:v>
                </c:pt>
                <c:pt idx="1223">
                  <c:v>43229</c:v>
                </c:pt>
                <c:pt idx="1224">
                  <c:v>43228</c:v>
                </c:pt>
                <c:pt idx="1225">
                  <c:v>43227</c:v>
                </c:pt>
                <c:pt idx="1226">
                  <c:v>43224</c:v>
                </c:pt>
                <c:pt idx="1227">
                  <c:v>43223</c:v>
                </c:pt>
                <c:pt idx="1228">
                  <c:v>43222</c:v>
                </c:pt>
                <c:pt idx="1229">
                  <c:v>43221</c:v>
                </c:pt>
                <c:pt idx="1230">
                  <c:v>43220</c:v>
                </c:pt>
                <c:pt idx="1231">
                  <c:v>43217</c:v>
                </c:pt>
                <c:pt idx="1232">
                  <c:v>43216</c:v>
                </c:pt>
                <c:pt idx="1233">
                  <c:v>43215</c:v>
                </c:pt>
                <c:pt idx="1234">
                  <c:v>43214</c:v>
                </c:pt>
                <c:pt idx="1235">
                  <c:v>43213</c:v>
                </c:pt>
                <c:pt idx="1236">
                  <c:v>43210</c:v>
                </c:pt>
                <c:pt idx="1237">
                  <c:v>43209</c:v>
                </c:pt>
                <c:pt idx="1238">
                  <c:v>43208</c:v>
                </c:pt>
                <c:pt idx="1239">
                  <c:v>43207</c:v>
                </c:pt>
                <c:pt idx="1240">
                  <c:v>43206</c:v>
                </c:pt>
                <c:pt idx="1241">
                  <c:v>43203</c:v>
                </c:pt>
                <c:pt idx="1242">
                  <c:v>43202</c:v>
                </c:pt>
                <c:pt idx="1243">
                  <c:v>43201</c:v>
                </c:pt>
                <c:pt idx="1244">
                  <c:v>43200</c:v>
                </c:pt>
                <c:pt idx="1245">
                  <c:v>43199</c:v>
                </c:pt>
                <c:pt idx="1246">
                  <c:v>43196</c:v>
                </c:pt>
                <c:pt idx="1247">
                  <c:v>43195</c:v>
                </c:pt>
                <c:pt idx="1248">
                  <c:v>43194</c:v>
                </c:pt>
                <c:pt idx="1249">
                  <c:v>43193</c:v>
                </c:pt>
                <c:pt idx="1250">
                  <c:v>43192</c:v>
                </c:pt>
                <c:pt idx="1251">
                  <c:v>43188</c:v>
                </c:pt>
                <c:pt idx="1252">
                  <c:v>43187</c:v>
                </c:pt>
                <c:pt idx="1253">
                  <c:v>43186</c:v>
                </c:pt>
                <c:pt idx="1254">
                  <c:v>43185</c:v>
                </c:pt>
                <c:pt idx="1255">
                  <c:v>43182</c:v>
                </c:pt>
                <c:pt idx="1256">
                  <c:v>43181</c:v>
                </c:pt>
                <c:pt idx="1257">
                  <c:v>43180</c:v>
                </c:pt>
                <c:pt idx="1258">
                  <c:v>43179</c:v>
                </c:pt>
                <c:pt idx="1259">
                  <c:v>43178</c:v>
                </c:pt>
                <c:pt idx="1260">
                  <c:v>43175</c:v>
                </c:pt>
                <c:pt idx="1261">
                  <c:v>43174</c:v>
                </c:pt>
                <c:pt idx="1262">
                  <c:v>43173</c:v>
                </c:pt>
                <c:pt idx="1263">
                  <c:v>43172</c:v>
                </c:pt>
                <c:pt idx="1264">
                  <c:v>43171</c:v>
                </c:pt>
                <c:pt idx="1265">
                  <c:v>43168</c:v>
                </c:pt>
                <c:pt idx="1266">
                  <c:v>43167</c:v>
                </c:pt>
                <c:pt idx="1267">
                  <c:v>43166</c:v>
                </c:pt>
                <c:pt idx="1268">
                  <c:v>43165</c:v>
                </c:pt>
                <c:pt idx="1269">
                  <c:v>43164</c:v>
                </c:pt>
                <c:pt idx="1270">
                  <c:v>43161</c:v>
                </c:pt>
                <c:pt idx="1271">
                  <c:v>43160</c:v>
                </c:pt>
                <c:pt idx="1272">
                  <c:v>43159</c:v>
                </c:pt>
                <c:pt idx="1273">
                  <c:v>43158</c:v>
                </c:pt>
                <c:pt idx="1274">
                  <c:v>43157</c:v>
                </c:pt>
                <c:pt idx="1275">
                  <c:v>43154</c:v>
                </c:pt>
                <c:pt idx="1276">
                  <c:v>43153</c:v>
                </c:pt>
                <c:pt idx="1277">
                  <c:v>43152</c:v>
                </c:pt>
                <c:pt idx="1278">
                  <c:v>43151</c:v>
                </c:pt>
                <c:pt idx="1279">
                  <c:v>43147</c:v>
                </c:pt>
                <c:pt idx="1280">
                  <c:v>43146</c:v>
                </c:pt>
                <c:pt idx="1281">
                  <c:v>43145</c:v>
                </c:pt>
                <c:pt idx="1282">
                  <c:v>43144</c:v>
                </c:pt>
                <c:pt idx="1283">
                  <c:v>43143</c:v>
                </c:pt>
                <c:pt idx="1284">
                  <c:v>43140</c:v>
                </c:pt>
                <c:pt idx="1285">
                  <c:v>43139</c:v>
                </c:pt>
                <c:pt idx="1286">
                  <c:v>43138</c:v>
                </c:pt>
                <c:pt idx="1287">
                  <c:v>43137</c:v>
                </c:pt>
                <c:pt idx="1288">
                  <c:v>43136</c:v>
                </c:pt>
                <c:pt idx="1289">
                  <c:v>43133</c:v>
                </c:pt>
                <c:pt idx="1290">
                  <c:v>43132</c:v>
                </c:pt>
                <c:pt idx="1291">
                  <c:v>43131</c:v>
                </c:pt>
                <c:pt idx="1292">
                  <c:v>43130</c:v>
                </c:pt>
                <c:pt idx="1293">
                  <c:v>43129</c:v>
                </c:pt>
                <c:pt idx="1294">
                  <c:v>43126</c:v>
                </c:pt>
                <c:pt idx="1295">
                  <c:v>43125</c:v>
                </c:pt>
                <c:pt idx="1296">
                  <c:v>43124</c:v>
                </c:pt>
                <c:pt idx="1297">
                  <c:v>43123</c:v>
                </c:pt>
                <c:pt idx="1298">
                  <c:v>43122</c:v>
                </c:pt>
                <c:pt idx="1299">
                  <c:v>43119</c:v>
                </c:pt>
                <c:pt idx="1300">
                  <c:v>43118</c:v>
                </c:pt>
                <c:pt idx="1301">
                  <c:v>43117</c:v>
                </c:pt>
                <c:pt idx="1302">
                  <c:v>43116</c:v>
                </c:pt>
                <c:pt idx="1303">
                  <c:v>43112</c:v>
                </c:pt>
                <c:pt idx="1304">
                  <c:v>43111</c:v>
                </c:pt>
                <c:pt idx="1305">
                  <c:v>43110</c:v>
                </c:pt>
                <c:pt idx="1306">
                  <c:v>43109</c:v>
                </c:pt>
                <c:pt idx="1307">
                  <c:v>43108</c:v>
                </c:pt>
                <c:pt idx="1308">
                  <c:v>43105</c:v>
                </c:pt>
                <c:pt idx="1309">
                  <c:v>43104</c:v>
                </c:pt>
                <c:pt idx="1310">
                  <c:v>43103</c:v>
                </c:pt>
                <c:pt idx="1311">
                  <c:v>43102</c:v>
                </c:pt>
                <c:pt idx="1312">
                  <c:v>43098</c:v>
                </c:pt>
                <c:pt idx="1313">
                  <c:v>43097</c:v>
                </c:pt>
                <c:pt idx="1314">
                  <c:v>43096</c:v>
                </c:pt>
                <c:pt idx="1315">
                  <c:v>43095</c:v>
                </c:pt>
                <c:pt idx="1316">
                  <c:v>43091</c:v>
                </c:pt>
                <c:pt idx="1317">
                  <c:v>43090</c:v>
                </c:pt>
                <c:pt idx="1318">
                  <c:v>43089</c:v>
                </c:pt>
                <c:pt idx="1319">
                  <c:v>43088</c:v>
                </c:pt>
                <c:pt idx="1320">
                  <c:v>43087</c:v>
                </c:pt>
                <c:pt idx="1321">
                  <c:v>43084</c:v>
                </c:pt>
                <c:pt idx="1322">
                  <c:v>43083</c:v>
                </c:pt>
                <c:pt idx="1323">
                  <c:v>43082</c:v>
                </c:pt>
                <c:pt idx="1324">
                  <c:v>43081</c:v>
                </c:pt>
                <c:pt idx="1325">
                  <c:v>43080</c:v>
                </c:pt>
                <c:pt idx="1326">
                  <c:v>43077</c:v>
                </c:pt>
                <c:pt idx="1327">
                  <c:v>43076</c:v>
                </c:pt>
                <c:pt idx="1328">
                  <c:v>43075</c:v>
                </c:pt>
                <c:pt idx="1329">
                  <c:v>43074</c:v>
                </c:pt>
                <c:pt idx="1330">
                  <c:v>43073</c:v>
                </c:pt>
                <c:pt idx="1331">
                  <c:v>43070</c:v>
                </c:pt>
                <c:pt idx="1332">
                  <c:v>43068</c:v>
                </c:pt>
                <c:pt idx="1333">
                  <c:v>43067</c:v>
                </c:pt>
                <c:pt idx="1334">
                  <c:v>43066</c:v>
                </c:pt>
                <c:pt idx="1335">
                  <c:v>43063</c:v>
                </c:pt>
                <c:pt idx="1336">
                  <c:v>43061</c:v>
                </c:pt>
                <c:pt idx="1337">
                  <c:v>43060</c:v>
                </c:pt>
                <c:pt idx="1338">
                  <c:v>43059</c:v>
                </c:pt>
                <c:pt idx="1339">
                  <c:v>43056</c:v>
                </c:pt>
                <c:pt idx="1340">
                  <c:v>43055</c:v>
                </c:pt>
                <c:pt idx="1341">
                  <c:v>43054</c:v>
                </c:pt>
                <c:pt idx="1342">
                  <c:v>43053</c:v>
                </c:pt>
                <c:pt idx="1343">
                  <c:v>43052</c:v>
                </c:pt>
                <c:pt idx="1344">
                  <c:v>43049</c:v>
                </c:pt>
                <c:pt idx="1345">
                  <c:v>43048</c:v>
                </c:pt>
                <c:pt idx="1346">
                  <c:v>43047</c:v>
                </c:pt>
                <c:pt idx="1347">
                  <c:v>43046</c:v>
                </c:pt>
                <c:pt idx="1348">
                  <c:v>43045</c:v>
                </c:pt>
                <c:pt idx="1349">
                  <c:v>43042</c:v>
                </c:pt>
                <c:pt idx="1350">
                  <c:v>43041</c:v>
                </c:pt>
                <c:pt idx="1351">
                  <c:v>43040</c:v>
                </c:pt>
                <c:pt idx="1352">
                  <c:v>43039</c:v>
                </c:pt>
                <c:pt idx="1353">
                  <c:v>43038</c:v>
                </c:pt>
                <c:pt idx="1354">
                  <c:v>43035</c:v>
                </c:pt>
                <c:pt idx="1355">
                  <c:v>43034</c:v>
                </c:pt>
                <c:pt idx="1356">
                  <c:v>43033</c:v>
                </c:pt>
                <c:pt idx="1357">
                  <c:v>43032</c:v>
                </c:pt>
                <c:pt idx="1358">
                  <c:v>43031</c:v>
                </c:pt>
                <c:pt idx="1359">
                  <c:v>43028</c:v>
                </c:pt>
                <c:pt idx="1360">
                  <c:v>43027</c:v>
                </c:pt>
                <c:pt idx="1361">
                  <c:v>43026</c:v>
                </c:pt>
                <c:pt idx="1362">
                  <c:v>43025</c:v>
                </c:pt>
                <c:pt idx="1363">
                  <c:v>43024</c:v>
                </c:pt>
                <c:pt idx="1364">
                  <c:v>43021</c:v>
                </c:pt>
                <c:pt idx="1365">
                  <c:v>43020</c:v>
                </c:pt>
                <c:pt idx="1366">
                  <c:v>43019</c:v>
                </c:pt>
                <c:pt idx="1367">
                  <c:v>43018</c:v>
                </c:pt>
                <c:pt idx="1368">
                  <c:v>43017</c:v>
                </c:pt>
                <c:pt idx="1369">
                  <c:v>43014</c:v>
                </c:pt>
                <c:pt idx="1370">
                  <c:v>43013</c:v>
                </c:pt>
                <c:pt idx="1371">
                  <c:v>43012</c:v>
                </c:pt>
                <c:pt idx="1372">
                  <c:v>43011</c:v>
                </c:pt>
                <c:pt idx="1373">
                  <c:v>43010</c:v>
                </c:pt>
                <c:pt idx="1374">
                  <c:v>43006</c:v>
                </c:pt>
                <c:pt idx="1375">
                  <c:v>43005</c:v>
                </c:pt>
                <c:pt idx="1376">
                  <c:v>43004</c:v>
                </c:pt>
                <c:pt idx="1377">
                  <c:v>43003</c:v>
                </c:pt>
                <c:pt idx="1378">
                  <c:v>43000</c:v>
                </c:pt>
                <c:pt idx="1379">
                  <c:v>42999</c:v>
                </c:pt>
                <c:pt idx="1380">
                  <c:v>42998</c:v>
                </c:pt>
                <c:pt idx="1381">
                  <c:v>42997</c:v>
                </c:pt>
                <c:pt idx="1382">
                  <c:v>42996</c:v>
                </c:pt>
                <c:pt idx="1383">
                  <c:v>42993</c:v>
                </c:pt>
                <c:pt idx="1384">
                  <c:v>42992</c:v>
                </c:pt>
                <c:pt idx="1385">
                  <c:v>42991</c:v>
                </c:pt>
                <c:pt idx="1386">
                  <c:v>42990</c:v>
                </c:pt>
                <c:pt idx="1387">
                  <c:v>42989</c:v>
                </c:pt>
                <c:pt idx="1388">
                  <c:v>42986</c:v>
                </c:pt>
                <c:pt idx="1389">
                  <c:v>42985</c:v>
                </c:pt>
                <c:pt idx="1390">
                  <c:v>42984</c:v>
                </c:pt>
                <c:pt idx="1391">
                  <c:v>42983</c:v>
                </c:pt>
                <c:pt idx="1392">
                  <c:v>42979</c:v>
                </c:pt>
                <c:pt idx="1393">
                  <c:v>42978</c:v>
                </c:pt>
                <c:pt idx="1394">
                  <c:v>42977</c:v>
                </c:pt>
                <c:pt idx="1395">
                  <c:v>42976</c:v>
                </c:pt>
                <c:pt idx="1396">
                  <c:v>42975</c:v>
                </c:pt>
                <c:pt idx="1397">
                  <c:v>42972</c:v>
                </c:pt>
                <c:pt idx="1398">
                  <c:v>42971</c:v>
                </c:pt>
                <c:pt idx="1399">
                  <c:v>42970</c:v>
                </c:pt>
                <c:pt idx="1400">
                  <c:v>42969</c:v>
                </c:pt>
                <c:pt idx="1401">
                  <c:v>42968</c:v>
                </c:pt>
                <c:pt idx="1402">
                  <c:v>42965</c:v>
                </c:pt>
                <c:pt idx="1403">
                  <c:v>42964</c:v>
                </c:pt>
                <c:pt idx="1404">
                  <c:v>42963</c:v>
                </c:pt>
                <c:pt idx="1405">
                  <c:v>42962</c:v>
                </c:pt>
                <c:pt idx="1406">
                  <c:v>42961</c:v>
                </c:pt>
                <c:pt idx="1407">
                  <c:v>42958</c:v>
                </c:pt>
                <c:pt idx="1408">
                  <c:v>42957</c:v>
                </c:pt>
                <c:pt idx="1409">
                  <c:v>42956</c:v>
                </c:pt>
                <c:pt idx="1410">
                  <c:v>42955</c:v>
                </c:pt>
                <c:pt idx="1411">
                  <c:v>42954</c:v>
                </c:pt>
                <c:pt idx="1412">
                  <c:v>42951</c:v>
                </c:pt>
                <c:pt idx="1413">
                  <c:v>42950</c:v>
                </c:pt>
                <c:pt idx="1414">
                  <c:v>42949</c:v>
                </c:pt>
                <c:pt idx="1415">
                  <c:v>42948</c:v>
                </c:pt>
                <c:pt idx="1416">
                  <c:v>42947</c:v>
                </c:pt>
                <c:pt idx="1417">
                  <c:v>42944</c:v>
                </c:pt>
                <c:pt idx="1418">
                  <c:v>42943</c:v>
                </c:pt>
                <c:pt idx="1419">
                  <c:v>42942</c:v>
                </c:pt>
                <c:pt idx="1420">
                  <c:v>42941</c:v>
                </c:pt>
                <c:pt idx="1421">
                  <c:v>42940</c:v>
                </c:pt>
                <c:pt idx="1422">
                  <c:v>42937</c:v>
                </c:pt>
                <c:pt idx="1423">
                  <c:v>42936</c:v>
                </c:pt>
                <c:pt idx="1424">
                  <c:v>42935</c:v>
                </c:pt>
                <c:pt idx="1425">
                  <c:v>42934</c:v>
                </c:pt>
                <c:pt idx="1426">
                  <c:v>42933</c:v>
                </c:pt>
                <c:pt idx="1427">
                  <c:v>42930</c:v>
                </c:pt>
                <c:pt idx="1428">
                  <c:v>42929</c:v>
                </c:pt>
                <c:pt idx="1429">
                  <c:v>42928</c:v>
                </c:pt>
                <c:pt idx="1430">
                  <c:v>42927</c:v>
                </c:pt>
                <c:pt idx="1431">
                  <c:v>42926</c:v>
                </c:pt>
                <c:pt idx="1432">
                  <c:v>42923</c:v>
                </c:pt>
                <c:pt idx="1433">
                  <c:v>42922</c:v>
                </c:pt>
                <c:pt idx="1434">
                  <c:v>42921</c:v>
                </c:pt>
                <c:pt idx="1435">
                  <c:v>42919</c:v>
                </c:pt>
                <c:pt idx="1436">
                  <c:v>42916</c:v>
                </c:pt>
                <c:pt idx="1437">
                  <c:v>42915</c:v>
                </c:pt>
                <c:pt idx="1438">
                  <c:v>42914</c:v>
                </c:pt>
                <c:pt idx="1439">
                  <c:v>42913</c:v>
                </c:pt>
                <c:pt idx="1440">
                  <c:v>42912</c:v>
                </c:pt>
                <c:pt idx="1441">
                  <c:v>42909</c:v>
                </c:pt>
                <c:pt idx="1442">
                  <c:v>42908</c:v>
                </c:pt>
                <c:pt idx="1443">
                  <c:v>42907</c:v>
                </c:pt>
                <c:pt idx="1444">
                  <c:v>42906</c:v>
                </c:pt>
                <c:pt idx="1445">
                  <c:v>42905</c:v>
                </c:pt>
                <c:pt idx="1446">
                  <c:v>42902</c:v>
                </c:pt>
                <c:pt idx="1447">
                  <c:v>42901</c:v>
                </c:pt>
                <c:pt idx="1448">
                  <c:v>42900</c:v>
                </c:pt>
                <c:pt idx="1449">
                  <c:v>42899</c:v>
                </c:pt>
                <c:pt idx="1450">
                  <c:v>42898</c:v>
                </c:pt>
                <c:pt idx="1451">
                  <c:v>42895</c:v>
                </c:pt>
                <c:pt idx="1452">
                  <c:v>42894</c:v>
                </c:pt>
                <c:pt idx="1453">
                  <c:v>42893</c:v>
                </c:pt>
                <c:pt idx="1454">
                  <c:v>42892</c:v>
                </c:pt>
                <c:pt idx="1455">
                  <c:v>42891</c:v>
                </c:pt>
                <c:pt idx="1456">
                  <c:v>42888</c:v>
                </c:pt>
                <c:pt idx="1457">
                  <c:v>42887</c:v>
                </c:pt>
                <c:pt idx="1458">
                  <c:v>42886</c:v>
                </c:pt>
                <c:pt idx="1459">
                  <c:v>42885</c:v>
                </c:pt>
                <c:pt idx="1460">
                  <c:v>42881</c:v>
                </c:pt>
                <c:pt idx="1461">
                  <c:v>42880</c:v>
                </c:pt>
                <c:pt idx="1462">
                  <c:v>42879</c:v>
                </c:pt>
                <c:pt idx="1463">
                  <c:v>42878</c:v>
                </c:pt>
                <c:pt idx="1464">
                  <c:v>42877</c:v>
                </c:pt>
                <c:pt idx="1465">
                  <c:v>42874</c:v>
                </c:pt>
                <c:pt idx="1466">
                  <c:v>42873</c:v>
                </c:pt>
                <c:pt idx="1467">
                  <c:v>42872</c:v>
                </c:pt>
                <c:pt idx="1468">
                  <c:v>42871</c:v>
                </c:pt>
                <c:pt idx="1469">
                  <c:v>42870</c:v>
                </c:pt>
                <c:pt idx="1470">
                  <c:v>42867</c:v>
                </c:pt>
                <c:pt idx="1471">
                  <c:v>42866</c:v>
                </c:pt>
                <c:pt idx="1472">
                  <c:v>42865</c:v>
                </c:pt>
                <c:pt idx="1473">
                  <c:v>42864</c:v>
                </c:pt>
                <c:pt idx="1474">
                  <c:v>42863</c:v>
                </c:pt>
                <c:pt idx="1475">
                  <c:v>42860</c:v>
                </c:pt>
                <c:pt idx="1476">
                  <c:v>42859</c:v>
                </c:pt>
                <c:pt idx="1477">
                  <c:v>42858</c:v>
                </c:pt>
                <c:pt idx="1478">
                  <c:v>42857</c:v>
                </c:pt>
                <c:pt idx="1479">
                  <c:v>42856</c:v>
                </c:pt>
                <c:pt idx="1480">
                  <c:v>42853</c:v>
                </c:pt>
                <c:pt idx="1481">
                  <c:v>42852</c:v>
                </c:pt>
                <c:pt idx="1482">
                  <c:v>42851</c:v>
                </c:pt>
                <c:pt idx="1483">
                  <c:v>42850</c:v>
                </c:pt>
                <c:pt idx="1484">
                  <c:v>42849</c:v>
                </c:pt>
                <c:pt idx="1485">
                  <c:v>42846</c:v>
                </c:pt>
                <c:pt idx="1486">
                  <c:v>42845</c:v>
                </c:pt>
                <c:pt idx="1487">
                  <c:v>42844</c:v>
                </c:pt>
                <c:pt idx="1488">
                  <c:v>42843</c:v>
                </c:pt>
                <c:pt idx="1489">
                  <c:v>42842</c:v>
                </c:pt>
                <c:pt idx="1490">
                  <c:v>42838</c:v>
                </c:pt>
                <c:pt idx="1491">
                  <c:v>42837</c:v>
                </c:pt>
                <c:pt idx="1492">
                  <c:v>42836</c:v>
                </c:pt>
                <c:pt idx="1493">
                  <c:v>42835</c:v>
                </c:pt>
                <c:pt idx="1494">
                  <c:v>42832</c:v>
                </c:pt>
                <c:pt idx="1495">
                  <c:v>42831</c:v>
                </c:pt>
                <c:pt idx="1496">
                  <c:v>42830</c:v>
                </c:pt>
                <c:pt idx="1497">
                  <c:v>42829</c:v>
                </c:pt>
                <c:pt idx="1498">
                  <c:v>42828</c:v>
                </c:pt>
                <c:pt idx="1499">
                  <c:v>42825</c:v>
                </c:pt>
                <c:pt idx="1500">
                  <c:v>42824</c:v>
                </c:pt>
                <c:pt idx="1501">
                  <c:v>42823</c:v>
                </c:pt>
                <c:pt idx="1502">
                  <c:v>42822</c:v>
                </c:pt>
                <c:pt idx="1503">
                  <c:v>42821</c:v>
                </c:pt>
                <c:pt idx="1504">
                  <c:v>42818</c:v>
                </c:pt>
                <c:pt idx="1505">
                  <c:v>42817</c:v>
                </c:pt>
                <c:pt idx="1506">
                  <c:v>42816</c:v>
                </c:pt>
                <c:pt idx="1507">
                  <c:v>42815</c:v>
                </c:pt>
                <c:pt idx="1508">
                  <c:v>42814</c:v>
                </c:pt>
                <c:pt idx="1509">
                  <c:v>42811</c:v>
                </c:pt>
                <c:pt idx="1510">
                  <c:v>42810</c:v>
                </c:pt>
                <c:pt idx="1511">
                  <c:v>42809</c:v>
                </c:pt>
                <c:pt idx="1512">
                  <c:v>42808</c:v>
                </c:pt>
                <c:pt idx="1513">
                  <c:v>42807</c:v>
                </c:pt>
                <c:pt idx="1514">
                  <c:v>42804</c:v>
                </c:pt>
                <c:pt idx="1515">
                  <c:v>42803</c:v>
                </c:pt>
                <c:pt idx="1516">
                  <c:v>42802</c:v>
                </c:pt>
                <c:pt idx="1517">
                  <c:v>42801</c:v>
                </c:pt>
                <c:pt idx="1518">
                  <c:v>42800</c:v>
                </c:pt>
                <c:pt idx="1519">
                  <c:v>42797</c:v>
                </c:pt>
                <c:pt idx="1520">
                  <c:v>42796</c:v>
                </c:pt>
                <c:pt idx="1521">
                  <c:v>42795</c:v>
                </c:pt>
                <c:pt idx="1522">
                  <c:v>42794</c:v>
                </c:pt>
                <c:pt idx="1523">
                  <c:v>42793</c:v>
                </c:pt>
                <c:pt idx="1524">
                  <c:v>42790</c:v>
                </c:pt>
                <c:pt idx="1525">
                  <c:v>42789</c:v>
                </c:pt>
                <c:pt idx="1526">
                  <c:v>42788</c:v>
                </c:pt>
                <c:pt idx="1527">
                  <c:v>42787</c:v>
                </c:pt>
                <c:pt idx="1528">
                  <c:v>42783</c:v>
                </c:pt>
                <c:pt idx="1529">
                  <c:v>42782</c:v>
                </c:pt>
                <c:pt idx="1530">
                  <c:v>42781</c:v>
                </c:pt>
                <c:pt idx="1531">
                  <c:v>42780</c:v>
                </c:pt>
                <c:pt idx="1532">
                  <c:v>42779</c:v>
                </c:pt>
                <c:pt idx="1533">
                  <c:v>42776</c:v>
                </c:pt>
                <c:pt idx="1534">
                  <c:v>42775</c:v>
                </c:pt>
                <c:pt idx="1535">
                  <c:v>42774</c:v>
                </c:pt>
                <c:pt idx="1536">
                  <c:v>42773</c:v>
                </c:pt>
                <c:pt idx="1537">
                  <c:v>42772</c:v>
                </c:pt>
                <c:pt idx="1538">
                  <c:v>42769</c:v>
                </c:pt>
                <c:pt idx="1539">
                  <c:v>42768</c:v>
                </c:pt>
                <c:pt idx="1540">
                  <c:v>42767</c:v>
                </c:pt>
                <c:pt idx="1541">
                  <c:v>42766</c:v>
                </c:pt>
                <c:pt idx="1542">
                  <c:v>42765</c:v>
                </c:pt>
                <c:pt idx="1543">
                  <c:v>42762</c:v>
                </c:pt>
                <c:pt idx="1544">
                  <c:v>42761</c:v>
                </c:pt>
                <c:pt idx="1545">
                  <c:v>42760</c:v>
                </c:pt>
                <c:pt idx="1546">
                  <c:v>42759</c:v>
                </c:pt>
                <c:pt idx="1547">
                  <c:v>42758</c:v>
                </c:pt>
                <c:pt idx="1548">
                  <c:v>42755</c:v>
                </c:pt>
                <c:pt idx="1549">
                  <c:v>42754</c:v>
                </c:pt>
                <c:pt idx="1550">
                  <c:v>42753</c:v>
                </c:pt>
                <c:pt idx="1551">
                  <c:v>42752</c:v>
                </c:pt>
                <c:pt idx="1552">
                  <c:v>42748</c:v>
                </c:pt>
                <c:pt idx="1553">
                  <c:v>42747</c:v>
                </c:pt>
                <c:pt idx="1554">
                  <c:v>42746</c:v>
                </c:pt>
                <c:pt idx="1555">
                  <c:v>42745</c:v>
                </c:pt>
                <c:pt idx="1556">
                  <c:v>42744</c:v>
                </c:pt>
                <c:pt idx="1557">
                  <c:v>42741</c:v>
                </c:pt>
                <c:pt idx="1558">
                  <c:v>42740</c:v>
                </c:pt>
                <c:pt idx="1559">
                  <c:v>42739</c:v>
                </c:pt>
                <c:pt idx="1560">
                  <c:v>42738</c:v>
                </c:pt>
                <c:pt idx="1561">
                  <c:v>42734</c:v>
                </c:pt>
                <c:pt idx="1562">
                  <c:v>42733</c:v>
                </c:pt>
                <c:pt idx="1563">
                  <c:v>42732</c:v>
                </c:pt>
                <c:pt idx="1564">
                  <c:v>42731</c:v>
                </c:pt>
                <c:pt idx="1565">
                  <c:v>42727</c:v>
                </c:pt>
                <c:pt idx="1566">
                  <c:v>42726</c:v>
                </c:pt>
                <c:pt idx="1567">
                  <c:v>42725</c:v>
                </c:pt>
                <c:pt idx="1568">
                  <c:v>42724</c:v>
                </c:pt>
                <c:pt idx="1569">
                  <c:v>42723</c:v>
                </c:pt>
                <c:pt idx="1570">
                  <c:v>42720</c:v>
                </c:pt>
                <c:pt idx="1571">
                  <c:v>42719</c:v>
                </c:pt>
                <c:pt idx="1572">
                  <c:v>42718</c:v>
                </c:pt>
                <c:pt idx="1573">
                  <c:v>42717</c:v>
                </c:pt>
                <c:pt idx="1574">
                  <c:v>42716</c:v>
                </c:pt>
                <c:pt idx="1575">
                  <c:v>42713</c:v>
                </c:pt>
                <c:pt idx="1576">
                  <c:v>42712</c:v>
                </c:pt>
                <c:pt idx="1577">
                  <c:v>42711</c:v>
                </c:pt>
                <c:pt idx="1578">
                  <c:v>42710</c:v>
                </c:pt>
                <c:pt idx="1579">
                  <c:v>42709</c:v>
                </c:pt>
                <c:pt idx="1580">
                  <c:v>42706</c:v>
                </c:pt>
                <c:pt idx="1581">
                  <c:v>42705</c:v>
                </c:pt>
                <c:pt idx="1582">
                  <c:v>42704</c:v>
                </c:pt>
                <c:pt idx="1583">
                  <c:v>42703</c:v>
                </c:pt>
                <c:pt idx="1584">
                  <c:v>42702</c:v>
                </c:pt>
                <c:pt idx="1585">
                  <c:v>42699</c:v>
                </c:pt>
                <c:pt idx="1586">
                  <c:v>42697</c:v>
                </c:pt>
                <c:pt idx="1587">
                  <c:v>42696</c:v>
                </c:pt>
                <c:pt idx="1588">
                  <c:v>42695</c:v>
                </c:pt>
                <c:pt idx="1589">
                  <c:v>42692</c:v>
                </c:pt>
                <c:pt idx="1590">
                  <c:v>42691</c:v>
                </c:pt>
                <c:pt idx="1591">
                  <c:v>42690</c:v>
                </c:pt>
                <c:pt idx="1592">
                  <c:v>42689</c:v>
                </c:pt>
                <c:pt idx="1593">
                  <c:v>42688</c:v>
                </c:pt>
                <c:pt idx="1594">
                  <c:v>42685</c:v>
                </c:pt>
                <c:pt idx="1595">
                  <c:v>42684</c:v>
                </c:pt>
                <c:pt idx="1596">
                  <c:v>42683</c:v>
                </c:pt>
                <c:pt idx="1597">
                  <c:v>42682</c:v>
                </c:pt>
                <c:pt idx="1598">
                  <c:v>42681</c:v>
                </c:pt>
                <c:pt idx="1599">
                  <c:v>42678</c:v>
                </c:pt>
                <c:pt idx="1600">
                  <c:v>42677</c:v>
                </c:pt>
                <c:pt idx="1601">
                  <c:v>42676</c:v>
                </c:pt>
                <c:pt idx="1602">
                  <c:v>42675</c:v>
                </c:pt>
                <c:pt idx="1603">
                  <c:v>42674</c:v>
                </c:pt>
                <c:pt idx="1604">
                  <c:v>42671</c:v>
                </c:pt>
                <c:pt idx="1605">
                  <c:v>42670</c:v>
                </c:pt>
                <c:pt idx="1606">
                  <c:v>42669</c:v>
                </c:pt>
                <c:pt idx="1607">
                  <c:v>42668</c:v>
                </c:pt>
                <c:pt idx="1608">
                  <c:v>42667</c:v>
                </c:pt>
                <c:pt idx="1609">
                  <c:v>42664</c:v>
                </c:pt>
                <c:pt idx="1610">
                  <c:v>42663</c:v>
                </c:pt>
                <c:pt idx="1611">
                  <c:v>42662</c:v>
                </c:pt>
                <c:pt idx="1612">
                  <c:v>42661</c:v>
                </c:pt>
                <c:pt idx="1613">
                  <c:v>42660</c:v>
                </c:pt>
                <c:pt idx="1614">
                  <c:v>42657</c:v>
                </c:pt>
                <c:pt idx="1615">
                  <c:v>42656</c:v>
                </c:pt>
                <c:pt idx="1616">
                  <c:v>42655</c:v>
                </c:pt>
                <c:pt idx="1617">
                  <c:v>42654</c:v>
                </c:pt>
                <c:pt idx="1618">
                  <c:v>42653</c:v>
                </c:pt>
                <c:pt idx="1619">
                  <c:v>42650</c:v>
                </c:pt>
                <c:pt idx="1620">
                  <c:v>42649</c:v>
                </c:pt>
                <c:pt idx="1621">
                  <c:v>42648</c:v>
                </c:pt>
                <c:pt idx="1622">
                  <c:v>42647</c:v>
                </c:pt>
                <c:pt idx="1623">
                  <c:v>42646</c:v>
                </c:pt>
                <c:pt idx="1624">
                  <c:v>42643</c:v>
                </c:pt>
                <c:pt idx="1625">
                  <c:v>42642</c:v>
                </c:pt>
                <c:pt idx="1626">
                  <c:v>42641</c:v>
                </c:pt>
                <c:pt idx="1627">
                  <c:v>42640</c:v>
                </c:pt>
                <c:pt idx="1628">
                  <c:v>42639</c:v>
                </c:pt>
                <c:pt idx="1629">
                  <c:v>42636</c:v>
                </c:pt>
                <c:pt idx="1630">
                  <c:v>42635</c:v>
                </c:pt>
                <c:pt idx="1631">
                  <c:v>42634</c:v>
                </c:pt>
                <c:pt idx="1632">
                  <c:v>42633</c:v>
                </c:pt>
                <c:pt idx="1633">
                  <c:v>42632</c:v>
                </c:pt>
                <c:pt idx="1634">
                  <c:v>42629</c:v>
                </c:pt>
                <c:pt idx="1635">
                  <c:v>42628</c:v>
                </c:pt>
                <c:pt idx="1636">
                  <c:v>42627</c:v>
                </c:pt>
                <c:pt idx="1637">
                  <c:v>42626</c:v>
                </c:pt>
                <c:pt idx="1638">
                  <c:v>42625</c:v>
                </c:pt>
                <c:pt idx="1639">
                  <c:v>42622</c:v>
                </c:pt>
                <c:pt idx="1640">
                  <c:v>42621</c:v>
                </c:pt>
                <c:pt idx="1641">
                  <c:v>42620</c:v>
                </c:pt>
                <c:pt idx="1642">
                  <c:v>42619</c:v>
                </c:pt>
                <c:pt idx="1643">
                  <c:v>42615</c:v>
                </c:pt>
                <c:pt idx="1644">
                  <c:v>42614</c:v>
                </c:pt>
                <c:pt idx="1645">
                  <c:v>42613</c:v>
                </c:pt>
                <c:pt idx="1646">
                  <c:v>42612</c:v>
                </c:pt>
                <c:pt idx="1647">
                  <c:v>42611</c:v>
                </c:pt>
                <c:pt idx="1648">
                  <c:v>42608</c:v>
                </c:pt>
                <c:pt idx="1649">
                  <c:v>42607</c:v>
                </c:pt>
                <c:pt idx="1650">
                  <c:v>42606</c:v>
                </c:pt>
                <c:pt idx="1651">
                  <c:v>42605</c:v>
                </c:pt>
                <c:pt idx="1652">
                  <c:v>42604</c:v>
                </c:pt>
                <c:pt idx="1653">
                  <c:v>42601</c:v>
                </c:pt>
                <c:pt idx="1654">
                  <c:v>42600</c:v>
                </c:pt>
                <c:pt idx="1655">
                  <c:v>42599</c:v>
                </c:pt>
                <c:pt idx="1656">
                  <c:v>42598</c:v>
                </c:pt>
                <c:pt idx="1657">
                  <c:v>42597</c:v>
                </c:pt>
                <c:pt idx="1658">
                  <c:v>42594</c:v>
                </c:pt>
                <c:pt idx="1659">
                  <c:v>42593</c:v>
                </c:pt>
                <c:pt idx="1660">
                  <c:v>42592</c:v>
                </c:pt>
                <c:pt idx="1661">
                  <c:v>42591</c:v>
                </c:pt>
                <c:pt idx="1662">
                  <c:v>42590</c:v>
                </c:pt>
                <c:pt idx="1663">
                  <c:v>42587</c:v>
                </c:pt>
                <c:pt idx="1664">
                  <c:v>42586</c:v>
                </c:pt>
                <c:pt idx="1665">
                  <c:v>42585</c:v>
                </c:pt>
                <c:pt idx="1666">
                  <c:v>42584</c:v>
                </c:pt>
                <c:pt idx="1667">
                  <c:v>42583</c:v>
                </c:pt>
                <c:pt idx="1668">
                  <c:v>42580</c:v>
                </c:pt>
                <c:pt idx="1669">
                  <c:v>42579</c:v>
                </c:pt>
                <c:pt idx="1670">
                  <c:v>42578</c:v>
                </c:pt>
                <c:pt idx="1671">
                  <c:v>42577</c:v>
                </c:pt>
                <c:pt idx="1672">
                  <c:v>42576</c:v>
                </c:pt>
                <c:pt idx="1673">
                  <c:v>42573</c:v>
                </c:pt>
                <c:pt idx="1674">
                  <c:v>42572</c:v>
                </c:pt>
                <c:pt idx="1675">
                  <c:v>42571</c:v>
                </c:pt>
                <c:pt idx="1676">
                  <c:v>42570</c:v>
                </c:pt>
                <c:pt idx="1677">
                  <c:v>42569</c:v>
                </c:pt>
                <c:pt idx="1678">
                  <c:v>42566</c:v>
                </c:pt>
                <c:pt idx="1679">
                  <c:v>42565</c:v>
                </c:pt>
                <c:pt idx="1680">
                  <c:v>42564</c:v>
                </c:pt>
                <c:pt idx="1681">
                  <c:v>42563</c:v>
                </c:pt>
                <c:pt idx="1682">
                  <c:v>42562</c:v>
                </c:pt>
                <c:pt idx="1683">
                  <c:v>42559</c:v>
                </c:pt>
                <c:pt idx="1684">
                  <c:v>42558</c:v>
                </c:pt>
                <c:pt idx="1685">
                  <c:v>42557</c:v>
                </c:pt>
                <c:pt idx="1686">
                  <c:v>42556</c:v>
                </c:pt>
                <c:pt idx="1687">
                  <c:v>42552</c:v>
                </c:pt>
                <c:pt idx="1688">
                  <c:v>42551</c:v>
                </c:pt>
                <c:pt idx="1689">
                  <c:v>42550</c:v>
                </c:pt>
                <c:pt idx="1690">
                  <c:v>42549</c:v>
                </c:pt>
                <c:pt idx="1691">
                  <c:v>42548</c:v>
                </c:pt>
                <c:pt idx="1692">
                  <c:v>42545</c:v>
                </c:pt>
                <c:pt idx="1693">
                  <c:v>42544</c:v>
                </c:pt>
                <c:pt idx="1694">
                  <c:v>42543</c:v>
                </c:pt>
                <c:pt idx="1695">
                  <c:v>42542</c:v>
                </c:pt>
                <c:pt idx="1696">
                  <c:v>42541</c:v>
                </c:pt>
                <c:pt idx="1697">
                  <c:v>42538</c:v>
                </c:pt>
                <c:pt idx="1698">
                  <c:v>42537</c:v>
                </c:pt>
                <c:pt idx="1699">
                  <c:v>42536</c:v>
                </c:pt>
                <c:pt idx="1700">
                  <c:v>42535</c:v>
                </c:pt>
                <c:pt idx="1701">
                  <c:v>42534</c:v>
                </c:pt>
                <c:pt idx="1702">
                  <c:v>42531</c:v>
                </c:pt>
                <c:pt idx="1703">
                  <c:v>42530</c:v>
                </c:pt>
                <c:pt idx="1704">
                  <c:v>42529</c:v>
                </c:pt>
                <c:pt idx="1705">
                  <c:v>42528</c:v>
                </c:pt>
                <c:pt idx="1706">
                  <c:v>42527</c:v>
                </c:pt>
                <c:pt idx="1707">
                  <c:v>42524</c:v>
                </c:pt>
                <c:pt idx="1708">
                  <c:v>42523</c:v>
                </c:pt>
                <c:pt idx="1709">
                  <c:v>42522</c:v>
                </c:pt>
                <c:pt idx="1710">
                  <c:v>42521</c:v>
                </c:pt>
                <c:pt idx="1711">
                  <c:v>42517</c:v>
                </c:pt>
                <c:pt idx="1712">
                  <c:v>42516</c:v>
                </c:pt>
                <c:pt idx="1713">
                  <c:v>42515</c:v>
                </c:pt>
                <c:pt idx="1714">
                  <c:v>42514</c:v>
                </c:pt>
                <c:pt idx="1715">
                  <c:v>42513</c:v>
                </c:pt>
                <c:pt idx="1716">
                  <c:v>42510</c:v>
                </c:pt>
                <c:pt idx="1717">
                  <c:v>42509</c:v>
                </c:pt>
                <c:pt idx="1718">
                  <c:v>42508</c:v>
                </c:pt>
                <c:pt idx="1719">
                  <c:v>42507</c:v>
                </c:pt>
                <c:pt idx="1720">
                  <c:v>42506</c:v>
                </c:pt>
                <c:pt idx="1721">
                  <c:v>42503</c:v>
                </c:pt>
                <c:pt idx="1722">
                  <c:v>42502</c:v>
                </c:pt>
                <c:pt idx="1723">
                  <c:v>42501</c:v>
                </c:pt>
                <c:pt idx="1724">
                  <c:v>42500</c:v>
                </c:pt>
                <c:pt idx="1725">
                  <c:v>42499</c:v>
                </c:pt>
                <c:pt idx="1726">
                  <c:v>42496</c:v>
                </c:pt>
                <c:pt idx="1727">
                  <c:v>42495</c:v>
                </c:pt>
                <c:pt idx="1728">
                  <c:v>42494</c:v>
                </c:pt>
                <c:pt idx="1729">
                  <c:v>42493</c:v>
                </c:pt>
                <c:pt idx="1730">
                  <c:v>42492</c:v>
                </c:pt>
                <c:pt idx="1731">
                  <c:v>42489</c:v>
                </c:pt>
                <c:pt idx="1732">
                  <c:v>42488</c:v>
                </c:pt>
                <c:pt idx="1733">
                  <c:v>42487</c:v>
                </c:pt>
                <c:pt idx="1734">
                  <c:v>42486</c:v>
                </c:pt>
                <c:pt idx="1735">
                  <c:v>42485</c:v>
                </c:pt>
                <c:pt idx="1736">
                  <c:v>42482</c:v>
                </c:pt>
                <c:pt idx="1737">
                  <c:v>42481</c:v>
                </c:pt>
                <c:pt idx="1738">
                  <c:v>42480</c:v>
                </c:pt>
                <c:pt idx="1739">
                  <c:v>42479</c:v>
                </c:pt>
                <c:pt idx="1740">
                  <c:v>42478</c:v>
                </c:pt>
                <c:pt idx="1741">
                  <c:v>42475</c:v>
                </c:pt>
                <c:pt idx="1742">
                  <c:v>42474</c:v>
                </c:pt>
                <c:pt idx="1743">
                  <c:v>42473</c:v>
                </c:pt>
                <c:pt idx="1744">
                  <c:v>42472</c:v>
                </c:pt>
                <c:pt idx="1745">
                  <c:v>42471</c:v>
                </c:pt>
                <c:pt idx="1746">
                  <c:v>42468</c:v>
                </c:pt>
                <c:pt idx="1747">
                  <c:v>42467</c:v>
                </c:pt>
                <c:pt idx="1748">
                  <c:v>42466</c:v>
                </c:pt>
                <c:pt idx="1749">
                  <c:v>42465</c:v>
                </c:pt>
                <c:pt idx="1750">
                  <c:v>42464</c:v>
                </c:pt>
                <c:pt idx="1751">
                  <c:v>42461</c:v>
                </c:pt>
                <c:pt idx="1752">
                  <c:v>42460</c:v>
                </c:pt>
                <c:pt idx="1753">
                  <c:v>42459</c:v>
                </c:pt>
                <c:pt idx="1754">
                  <c:v>42458</c:v>
                </c:pt>
                <c:pt idx="1755">
                  <c:v>42457</c:v>
                </c:pt>
                <c:pt idx="1756">
                  <c:v>42453</c:v>
                </c:pt>
                <c:pt idx="1757">
                  <c:v>42452</c:v>
                </c:pt>
                <c:pt idx="1758">
                  <c:v>42451</c:v>
                </c:pt>
                <c:pt idx="1759">
                  <c:v>42450</c:v>
                </c:pt>
                <c:pt idx="1760">
                  <c:v>42447</c:v>
                </c:pt>
                <c:pt idx="1761">
                  <c:v>42446</c:v>
                </c:pt>
                <c:pt idx="1762">
                  <c:v>42445</c:v>
                </c:pt>
                <c:pt idx="1763">
                  <c:v>42444</c:v>
                </c:pt>
                <c:pt idx="1764">
                  <c:v>42443</c:v>
                </c:pt>
                <c:pt idx="1765">
                  <c:v>42440</c:v>
                </c:pt>
                <c:pt idx="1766">
                  <c:v>42439</c:v>
                </c:pt>
                <c:pt idx="1767">
                  <c:v>42438</c:v>
                </c:pt>
                <c:pt idx="1768">
                  <c:v>42437</c:v>
                </c:pt>
                <c:pt idx="1769">
                  <c:v>42436</c:v>
                </c:pt>
                <c:pt idx="1770">
                  <c:v>42433</c:v>
                </c:pt>
                <c:pt idx="1771">
                  <c:v>42432</c:v>
                </c:pt>
                <c:pt idx="1772">
                  <c:v>42431</c:v>
                </c:pt>
                <c:pt idx="1773">
                  <c:v>42430</c:v>
                </c:pt>
                <c:pt idx="1774">
                  <c:v>42429</c:v>
                </c:pt>
                <c:pt idx="1775">
                  <c:v>42426</c:v>
                </c:pt>
                <c:pt idx="1776">
                  <c:v>42425</c:v>
                </c:pt>
                <c:pt idx="1777">
                  <c:v>42424</c:v>
                </c:pt>
                <c:pt idx="1778">
                  <c:v>42423</c:v>
                </c:pt>
                <c:pt idx="1779">
                  <c:v>42422</c:v>
                </c:pt>
                <c:pt idx="1780">
                  <c:v>42419</c:v>
                </c:pt>
                <c:pt idx="1781">
                  <c:v>42418</c:v>
                </c:pt>
                <c:pt idx="1782">
                  <c:v>42417</c:v>
                </c:pt>
                <c:pt idx="1783">
                  <c:v>42416</c:v>
                </c:pt>
                <c:pt idx="1784">
                  <c:v>42412</c:v>
                </c:pt>
                <c:pt idx="1785">
                  <c:v>42411</c:v>
                </c:pt>
                <c:pt idx="1786">
                  <c:v>42410</c:v>
                </c:pt>
                <c:pt idx="1787">
                  <c:v>42409</c:v>
                </c:pt>
                <c:pt idx="1788">
                  <c:v>42408</c:v>
                </c:pt>
                <c:pt idx="1789">
                  <c:v>42405</c:v>
                </c:pt>
                <c:pt idx="1790">
                  <c:v>42404</c:v>
                </c:pt>
                <c:pt idx="1791">
                  <c:v>42403</c:v>
                </c:pt>
                <c:pt idx="1792">
                  <c:v>42402</c:v>
                </c:pt>
                <c:pt idx="1793">
                  <c:v>42401</c:v>
                </c:pt>
                <c:pt idx="1794">
                  <c:v>42398</c:v>
                </c:pt>
                <c:pt idx="1795">
                  <c:v>42397</c:v>
                </c:pt>
                <c:pt idx="1796">
                  <c:v>42396</c:v>
                </c:pt>
                <c:pt idx="1797">
                  <c:v>42395</c:v>
                </c:pt>
                <c:pt idx="1798">
                  <c:v>42394</c:v>
                </c:pt>
                <c:pt idx="1799">
                  <c:v>42391</c:v>
                </c:pt>
                <c:pt idx="1800">
                  <c:v>42390</c:v>
                </c:pt>
                <c:pt idx="1801">
                  <c:v>42389</c:v>
                </c:pt>
                <c:pt idx="1802">
                  <c:v>42388</c:v>
                </c:pt>
                <c:pt idx="1803">
                  <c:v>42384</c:v>
                </c:pt>
                <c:pt idx="1804">
                  <c:v>42383</c:v>
                </c:pt>
                <c:pt idx="1805">
                  <c:v>42382</c:v>
                </c:pt>
                <c:pt idx="1806">
                  <c:v>42381</c:v>
                </c:pt>
                <c:pt idx="1807">
                  <c:v>42380</c:v>
                </c:pt>
                <c:pt idx="1808">
                  <c:v>42377</c:v>
                </c:pt>
                <c:pt idx="1809">
                  <c:v>42376</c:v>
                </c:pt>
                <c:pt idx="1810">
                  <c:v>42375</c:v>
                </c:pt>
                <c:pt idx="1811">
                  <c:v>42374</c:v>
                </c:pt>
                <c:pt idx="1812">
                  <c:v>42373</c:v>
                </c:pt>
              </c:numCache>
            </c:numRef>
          </c:cat>
          <c:val>
            <c:numRef>
              <c:f>'DYT-Graph'!$G$2:$G$9787</c:f>
              <c:numCache>
                <c:formatCode>0.00%</c:formatCode>
                <c:ptCount val="7269"/>
                <c:pt idx="0">
                  <c:v>2.7684751060504578E-2</c:v>
                </c:pt>
                <c:pt idx="1">
                  <c:v>2.8228330772295258E-2</c:v>
                </c:pt>
                <c:pt idx="2">
                  <c:v>2.8002032405577824E-2</c:v>
                </c:pt>
                <c:pt idx="3">
                  <c:v>2.8441997820975975E-2</c:v>
                </c:pt>
                <c:pt idx="4">
                  <c:v>2.8225118078870997E-2</c:v>
                </c:pt>
                <c:pt idx="5">
                  <c:v>2.8523779400770603E-2</c:v>
                </c:pt>
                <c:pt idx="6">
                  <c:v>2.8897692845490562E-2</c:v>
                </c:pt>
                <c:pt idx="7">
                  <c:v>2.859778597785978E-2</c:v>
                </c:pt>
                <c:pt idx="8">
                  <c:v>2.8146634888207921E-2</c:v>
                </c:pt>
                <c:pt idx="9">
                  <c:v>2.8827153318609786E-2</c:v>
                </c:pt>
                <c:pt idx="10">
                  <c:v>2.8662236347876333E-2</c:v>
                </c:pt>
                <c:pt idx="11">
                  <c:v>2.8233151183970854E-2</c:v>
                </c:pt>
                <c:pt idx="12">
                  <c:v>2.8492647058823529E-2</c:v>
                </c:pt>
                <c:pt idx="13">
                  <c:v>2.8808735552070631E-2</c:v>
                </c:pt>
                <c:pt idx="14">
                  <c:v>2.8929717118693497E-2</c:v>
                </c:pt>
                <c:pt idx="15">
                  <c:v>2.905001757057514E-2</c:v>
                </c:pt>
                <c:pt idx="16">
                  <c:v>2.9324819676008043E-2</c:v>
                </c:pt>
                <c:pt idx="17">
                  <c:v>2.8867419392387385E-2</c:v>
                </c:pt>
                <c:pt idx="18">
                  <c:v>2.9210836277974085E-2</c:v>
                </c:pt>
                <c:pt idx="19">
                  <c:v>2.9046615132349497E-2</c:v>
                </c:pt>
                <c:pt idx="20">
                  <c:v>2.8291124800365049E-2</c:v>
                </c:pt>
                <c:pt idx="21">
                  <c:v>2.8169014084507039E-2</c:v>
                </c:pt>
                <c:pt idx="22">
                  <c:v>2.7787114845938377E-2</c:v>
                </c:pt>
                <c:pt idx="23">
                  <c:v>2.8127481002608597E-2</c:v>
                </c:pt>
                <c:pt idx="24">
                  <c:v>2.8068586950370664E-2</c:v>
                </c:pt>
                <c:pt idx="25">
                  <c:v>2.8215484384777292E-2</c:v>
                </c:pt>
                <c:pt idx="26">
                  <c:v>2.8344476827247271E-2</c:v>
                </c:pt>
                <c:pt idx="27">
                  <c:v>2.8101983002832859E-2</c:v>
                </c:pt>
                <c:pt idx="28">
                  <c:v>2.7031445855359965E-2</c:v>
                </c:pt>
                <c:pt idx="29">
                  <c:v>2.740331491712707E-2</c:v>
                </c:pt>
                <c:pt idx="30">
                  <c:v>2.7209391628723465E-2</c:v>
                </c:pt>
                <c:pt idx="31">
                  <c:v>2.6851450844521438E-2</c:v>
                </c:pt>
                <c:pt idx="32">
                  <c:v>2.7237781438769908E-2</c:v>
                </c:pt>
                <c:pt idx="33">
                  <c:v>2.7989391117882737E-2</c:v>
                </c:pt>
                <c:pt idx="34">
                  <c:v>2.8648992086871137E-2</c:v>
                </c:pt>
                <c:pt idx="35">
                  <c:v>2.8304040173476375E-2</c:v>
                </c:pt>
                <c:pt idx="36">
                  <c:v>2.8489373923032739E-2</c:v>
                </c:pt>
                <c:pt idx="37">
                  <c:v>2.8336380255941498E-2</c:v>
                </c:pt>
                <c:pt idx="38">
                  <c:v>2.8016267510167194E-2</c:v>
                </c:pt>
                <c:pt idx="39">
                  <c:v>2.7838581130381099E-2</c:v>
                </c:pt>
                <c:pt idx="40">
                  <c:v>2.8670520231213872E-2</c:v>
                </c:pt>
                <c:pt idx="41">
                  <c:v>2.9017726554730006E-2</c:v>
                </c:pt>
                <c:pt idx="42">
                  <c:v>2.85451197053407E-2</c:v>
                </c:pt>
                <c:pt idx="43">
                  <c:v>2.8278221208665907E-2</c:v>
                </c:pt>
                <c:pt idx="44">
                  <c:v>2.7707949276576729E-2</c:v>
                </c:pt>
                <c:pt idx="45">
                  <c:v>2.7844832425756472E-2</c:v>
                </c:pt>
                <c:pt idx="46">
                  <c:v>2.7729636048526862E-2</c:v>
                </c:pt>
                <c:pt idx="47">
                  <c:v>2.780269058295964E-2</c:v>
                </c:pt>
                <c:pt idx="48">
                  <c:v>2.8073352954494001E-2</c:v>
                </c:pt>
                <c:pt idx="49">
                  <c:v>2.8316967344142498E-2</c:v>
                </c:pt>
                <c:pt idx="50">
                  <c:v>2.9713053375666446E-2</c:v>
                </c:pt>
                <c:pt idx="51">
                  <c:v>2.9319619317845956E-2</c:v>
                </c:pt>
                <c:pt idx="52">
                  <c:v>3.0390294712333801E-2</c:v>
                </c:pt>
                <c:pt idx="53">
                  <c:v>3.0020578622442805E-2</c:v>
                </c:pt>
                <c:pt idx="54">
                  <c:v>3.00569627923888E-2</c:v>
                </c:pt>
                <c:pt idx="55">
                  <c:v>3.0771139648861592E-2</c:v>
                </c:pt>
                <c:pt idx="56">
                  <c:v>3.0284528025399927E-2</c:v>
                </c:pt>
                <c:pt idx="57">
                  <c:v>3.0173987103053902E-2</c:v>
                </c:pt>
                <c:pt idx="58">
                  <c:v>3.0115361262902249E-2</c:v>
                </c:pt>
                <c:pt idx="59">
                  <c:v>2.939607657203817E-2</c:v>
                </c:pt>
                <c:pt idx="60">
                  <c:v>2.9863327111806851E-2</c:v>
                </c:pt>
                <c:pt idx="61">
                  <c:v>2.9592506413698465E-2</c:v>
                </c:pt>
                <c:pt idx="62">
                  <c:v>2.9253907401946326E-2</c:v>
                </c:pt>
                <c:pt idx="63">
                  <c:v>2.9174754426210224E-2</c:v>
                </c:pt>
                <c:pt idx="64">
                  <c:v>2.8210670003412583E-2</c:v>
                </c:pt>
                <c:pt idx="65">
                  <c:v>2.7943661971830985E-2</c:v>
                </c:pt>
                <c:pt idx="66">
                  <c:v>2.7946810908271356E-2</c:v>
                </c:pt>
                <c:pt idx="67">
                  <c:v>2.8463215884310802E-2</c:v>
                </c:pt>
                <c:pt idx="68">
                  <c:v>2.8124291222499431E-2</c:v>
                </c:pt>
                <c:pt idx="69">
                  <c:v>2.8546762589928058E-2</c:v>
                </c:pt>
                <c:pt idx="70">
                  <c:v>2.8450154869794655E-2</c:v>
                </c:pt>
                <c:pt idx="71">
                  <c:v>2.7960989909239529E-2</c:v>
                </c:pt>
                <c:pt idx="72">
                  <c:v>2.7918496003602387E-2</c:v>
                </c:pt>
                <c:pt idx="73">
                  <c:v>2.7943661971830985E-2</c:v>
                </c:pt>
                <c:pt idx="74">
                  <c:v>2.7485315305330819E-2</c:v>
                </c:pt>
                <c:pt idx="75">
                  <c:v>2.8673835125448029E-2</c:v>
                </c:pt>
                <c:pt idx="76">
                  <c:v>2.8670520231213872E-2</c:v>
                </c:pt>
                <c:pt idx="77">
                  <c:v>2.8011520867453552E-2</c:v>
                </c:pt>
                <c:pt idx="78">
                  <c:v>2.7712593585875519E-2</c:v>
                </c:pt>
                <c:pt idx="79">
                  <c:v>2.7987811759395104E-2</c:v>
                </c:pt>
                <c:pt idx="80">
                  <c:v>2.877030162412993E-2</c:v>
                </c:pt>
                <c:pt idx="81">
                  <c:v>2.8313734444571297E-2</c:v>
                </c:pt>
                <c:pt idx="82">
                  <c:v>2.8284671532846712E-2</c:v>
                </c:pt>
                <c:pt idx="83">
                  <c:v>2.8594488642914792E-2</c:v>
                </c:pt>
                <c:pt idx="84">
                  <c:v>2.7932646280340149E-2</c:v>
                </c:pt>
                <c:pt idx="85">
                  <c:v>2.7953110910730387E-2</c:v>
                </c:pt>
                <c:pt idx="86">
                  <c:v>2.7633851468048358E-2</c:v>
                </c:pt>
                <c:pt idx="87">
                  <c:v>2.8393153586352967E-2</c:v>
                </c:pt>
                <c:pt idx="88">
                  <c:v>3.0062428025940963E-2</c:v>
                </c:pt>
                <c:pt idx="89">
                  <c:v>2.9504491107013264E-2</c:v>
                </c:pt>
                <c:pt idx="90">
                  <c:v>2.9935421570402559E-2</c:v>
                </c:pt>
                <c:pt idx="91">
                  <c:v>3.0494927758991697E-2</c:v>
                </c:pt>
                <c:pt idx="92">
                  <c:v>3.1689240991566572E-2</c:v>
                </c:pt>
                <c:pt idx="93">
                  <c:v>3.1295349864344749E-2</c:v>
                </c:pt>
                <c:pt idx="94">
                  <c:v>3.0448127685696744E-2</c:v>
                </c:pt>
                <c:pt idx="95">
                  <c:v>3.0878416236070474E-2</c:v>
                </c:pt>
                <c:pt idx="96">
                  <c:v>3.0738720872583041E-2</c:v>
                </c:pt>
                <c:pt idx="97">
                  <c:v>2.9344220464404182E-2</c:v>
                </c:pt>
                <c:pt idx="98">
                  <c:v>2.9137898270729077E-2</c:v>
                </c:pt>
                <c:pt idx="99">
                  <c:v>2.8367044893931919E-2</c:v>
                </c:pt>
                <c:pt idx="100">
                  <c:v>2.8456541911537268E-2</c:v>
                </c:pt>
                <c:pt idx="101">
                  <c:v>2.8800400701227146E-2</c:v>
                </c:pt>
                <c:pt idx="102">
                  <c:v>2.992453812125943E-2</c:v>
                </c:pt>
                <c:pt idx="103">
                  <c:v>3.0134294136914506E-2</c:v>
                </c:pt>
                <c:pt idx="104">
                  <c:v>3.0361032275097354E-2</c:v>
                </c:pt>
                <c:pt idx="105">
                  <c:v>3.0465593747930321E-2</c:v>
                </c:pt>
                <c:pt idx="106">
                  <c:v>3.1009842254280703E-2</c:v>
                </c:pt>
                <c:pt idx="107">
                  <c:v>2.9804328106777241E-2</c:v>
                </c:pt>
                <c:pt idx="108">
                  <c:v>3.0353018805674689E-2</c:v>
                </c:pt>
                <c:pt idx="109">
                  <c:v>2.9977191267513848E-2</c:v>
                </c:pt>
                <c:pt idx="110">
                  <c:v>2.9338605778429745E-2</c:v>
                </c:pt>
                <c:pt idx="111">
                  <c:v>2.8879959819186337E-2</c:v>
                </c:pt>
                <c:pt idx="112">
                  <c:v>2.7620991953884951E-2</c:v>
                </c:pt>
                <c:pt idx="113">
                  <c:v>2.7413587604290818E-2</c:v>
                </c:pt>
                <c:pt idx="114">
                  <c:v>2.7853466545564635E-2</c:v>
                </c:pt>
                <c:pt idx="115">
                  <c:v>2.8778778778778775E-2</c:v>
                </c:pt>
                <c:pt idx="116">
                  <c:v>2.9719602015764308E-2</c:v>
                </c:pt>
                <c:pt idx="117">
                  <c:v>2.903124013884506E-2</c:v>
                </c:pt>
                <c:pt idx="118">
                  <c:v>2.825552825552825E-2</c:v>
                </c:pt>
                <c:pt idx="119">
                  <c:v>2.8622985501835601E-2</c:v>
                </c:pt>
                <c:pt idx="120">
                  <c:v>2.8667580705471766E-2</c:v>
                </c:pt>
                <c:pt idx="121">
                  <c:v>2.852005704011408E-2</c:v>
                </c:pt>
                <c:pt idx="122">
                  <c:v>2.8286803591194194E-2</c:v>
                </c:pt>
                <c:pt idx="123">
                  <c:v>2.8169014084507039E-2</c:v>
                </c:pt>
                <c:pt idx="124">
                  <c:v>2.7700831024930747E-2</c:v>
                </c:pt>
                <c:pt idx="125">
                  <c:v>2.7669172932330826E-2</c:v>
                </c:pt>
                <c:pt idx="126">
                  <c:v>2.7834926782040421E-2</c:v>
                </c:pt>
                <c:pt idx="127">
                  <c:v>2.8278109055142314E-2</c:v>
                </c:pt>
                <c:pt idx="128">
                  <c:v>2.7834926782040421E-2</c:v>
                </c:pt>
                <c:pt idx="129">
                  <c:v>2.8281586228097139E-2</c:v>
                </c:pt>
                <c:pt idx="130">
                  <c:v>2.696681908781803E-2</c:v>
                </c:pt>
                <c:pt idx="131">
                  <c:v>2.6941548553355975E-2</c:v>
                </c:pt>
                <c:pt idx="132">
                  <c:v>2.7314292500445342E-2</c:v>
                </c:pt>
                <c:pt idx="133">
                  <c:v>2.7740923893378362E-2</c:v>
                </c:pt>
                <c:pt idx="134">
                  <c:v>2.8203556100551808E-2</c:v>
                </c:pt>
                <c:pt idx="135">
                  <c:v>2.8220858895705518E-2</c:v>
                </c:pt>
                <c:pt idx="136">
                  <c:v>2.768415984593163E-2</c:v>
                </c:pt>
                <c:pt idx="137">
                  <c:v>2.7843350886750193E-2</c:v>
                </c:pt>
                <c:pt idx="138">
                  <c:v>2.7587861341009951E-2</c:v>
                </c:pt>
                <c:pt idx="139">
                  <c:v>2.7390734786233176E-2</c:v>
                </c:pt>
                <c:pt idx="140">
                  <c:v>2.7140244262198358E-2</c:v>
                </c:pt>
                <c:pt idx="141">
                  <c:v>2.5943263211324796E-2</c:v>
                </c:pt>
                <c:pt idx="142">
                  <c:v>2.6714675648992391E-2</c:v>
                </c:pt>
                <c:pt idx="143">
                  <c:v>2.66635752376536E-2</c:v>
                </c:pt>
                <c:pt idx="144">
                  <c:v>2.6831544563695752E-2</c:v>
                </c:pt>
                <c:pt idx="145">
                  <c:v>2.6069708132615471E-2</c:v>
                </c:pt>
                <c:pt idx="146">
                  <c:v>2.5776084276588587E-2</c:v>
                </c:pt>
                <c:pt idx="147">
                  <c:v>2.6031350800746984E-2</c:v>
                </c:pt>
                <c:pt idx="148">
                  <c:v>2.508726003490401E-2</c:v>
                </c:pt>
                <c:pt idx="149">
                  <c:v>2.4811218985976265E-2</c:v>
                </c:pt>
                <c:pt idx="150">
                  <c:v>2.4813895781637715E-2</c:v>
                </c:pt>
                <c:pt idx="151">
                  <c:v>2.526639569372734E-2</c:v>
                </c:pt>
                <c:pt idx="152">
                  <c:v>2.512013979903888E-2</c:v>
                </c:pt>
                <c:pt idx="153">
                  <c:v>2.5884868606156092E-2</c:v>
                </c:pt>
                <c:pt idx="154">
                  <c:v>2.5164113785557985E-2</c:v>
                </c:pt>
                <c:pt idx="155">
                  <c:v>2.4959305480195329E-2</c:v>
                </c:pt>
                <c:pt idx="156">
                  <c:v>2.4876967173219404E-2</c:v>
                </c:pt>
                <c:pt idx="157">
                  <c:v>2.5072218891371886E-2</c:v>
                </c:pt>
                <c:pt idx="158">
                  <c:v>2.5956438325245457E-2</c:v>
                </c:pt>
                <c:pt idx="159">
                  <c:v>2.5727069351230421E-2</c:v>
                </c:pt>
                <c:pt idx="160">
                  <c:v>2.5714125999217397E-2</c:v>
                </c:pt>
                <c:pt idx="161">
                  <c:v>2.6173541963015644E-2</c:v>
                </c:pt>
                <c:pt idx="162">
                  <c:v>2.6815902996385681E-2</c:v>
                </c:pt>
                <c:pt idx="163">
                  <c:v>2.8599850783387216E-2</c:v>
                </c:pt>
                <c:pt idx="164">
                  <c:v>2.8186274509803922E-2</c:v>
                </c:pt>
                <c:pt idx="165">
                  <c:v>2.8065893837705917E-2</c:v>
                </c:pt>
                <c:pt idx="166">
                  <c:v>2.7620991953884951E-2</c:v>
                </c:pt>
                <c:pt idx="167">
                  <c:v>2.7823141595596682E-2</c:v>
                </c:pt>
                <c:pt idx="168">
                  <c:v>2.7939747327502429E-2</c:v>
                </c:pt>
                <c:pt idx="169">
                  <c:v>2.8809419427569361E-2</c:v>
                </c:pt>
                <c:pt idx="170">
                  <c:v>2.8653295128939826E-2</c:v>
                </c:pt>
                <c:pt idx="171">
                  <c:v>2.9141590117199873E-2</c:v>
                </c:pt>
                <c:pt idx="172">
                  <c:v>2.981398664851902E-2</c:v>
                </c:pt>
                <c:pt idx="173">
                  <c:v>2.9781173119254174E-2</c:v>
                </c:pt>
                <c:pt idx="174">
                  <c:v>2.9955717634800726E-2</c:v>
                </c:pt>
                <c:pt idx="175">
                  <c:v>2.9576287532951839E-2</c:v>
                </c:pt>
                <c:pt idx="176">
                  <c:v>2.9736893141120949E-2</c:v>
                </c:pt>
                <c:pt idx="177">
                  <c:v>3.0501956103706648E-2</c:v>
                </c:pt>
                <c:pt idx="178">
                  <c:v>3.085177733065057E-2</c:v>
                </c:pt>
                <c:pt idx="179">
                  <c:v>3.0968089403527667E-2</c:v>
                </c:pt>
                <c:pt idx="180">
                  <c:v>2.9938171168239502E-2</c:v>
                </c:pt>
                <c:pt idx="181">
                  <c:v>3.0108652965047777E-2</c:v>
                </c:pt>
                <c:pt idx="182">
                  <c:v>2.9839128178515827E-2</c:v>
                </c:pt>
                <c:pt idx="183">
                  <c:v>2.9559182624341342E-2</c:v>
                </c:pt>
                <c:pt idx="184">
                  <c:v>2.9496633536389868E-2</c:v>
                </c:pt>
                <c:pt idx="185">
                  <c:v>3.0435357946274978E-2</c:v>
                </c:pt>
                <c:pt idx="186">
                  <c:v>3.0144167758846655E-2</c:v>
                </c:pt>
                <c:pt idx="187">
                  <c:v>2.9975237846995954E-2</c:v>
                </c:pt>
                <c:pt idx="188">
                  <c:v>3.0625832223701729E-2</c:v>
                </c:pt>
                <c:pt idx="189">
                  <c:v>3.0389112770033689E-2</c:v>
                </c:pt>
                <c:pt idx="190">
                  <c:v>2.9502308876346844E-2</c:v>
                </c:pt>
                <c:pt idx="191">
                  <c:v>2.9854620976116297E-2</c:v>
                </c:pt>
                <c:pt idx="192">
                  <c:v>2.9961571028463491E-2</c:v>
                </c:pt>
                <c:pt idx="193">
                  <c:v>2.9154518950437316E-2</c:v>
                </c:pt>
                <c:pt idx="194">
                  <c:v>2.8468869909642279E-2</c:v>
                </c:pt>
                <c:pt idx="195">
                  <c:v>2.7816411682892905E-2</c:v>
                </c:pt>
                <c:pt idx="196">
                  <c:v>2.708272004710038E-2</c:v>
                </c:pt>
                <c:pt idx="197">
                  <c:v>2.7420123986647591E-2</c:v>
                </c:pt>
                <c:pt idx="198">
                  <c:v>2.6692972784773394E-2</c:v>
                </c:pt>
                <c:pt idx="199">
                  <c:v>2.6029877772747848E-2</c:v>
                </c:pt>
                <c:pt idx="200">
                  <c:v>2.6373122348354545E-2</c:v>
                </c:pt>
                <c:pt idx="201">
                  <c:v>2.6023987327449649E-2</c:v>
                </c:pt>
                <c:pt idx="202">
                  <c:v>2.5847052874079898E-2</c:v>
                </c:pt>
                <c:pt idx="203">
                  <c:v>2.6417044736690976E-2</c:v>
                </c:pt>
                <c:pt idx="204">
                  <c:v>2.7057231927533672E-2</c:v>
                </c:pt>
                <c:pt idx="205">
                  <c:v>2.7403788871678776E-2</c:v>
                </c:pt>
                <c:pt idx="206">
                  <c:v>2.7069969987641967E-2</c:v>
                </c:pt>
                <c:pt idx="207">
                  <c:v>2.7089099581885635E-2</c:v>
                </c:pt>
                <c:pt idx="208">
                  <c:v>2.7443025891898339E-2</c:v>
                </c:pt>
                <c:pt idx="209">
                  <c:v>2.7011156782149146E-2</c:v>
                </c:pt>
                <c:pt idx="210">
                  <c:v>2.6288718710709796E-2</c:v>
                </c:pt>
                <c:pt idx="211">
                  <c:v>2.7299703264094952E-2</c:v>
                </c:pt>
                <c:pt idx="212">
                  <c:v>2.7100271002710022E-2</c:v>
                </c:pt>
                <c:pt idx="213">
                  <c:v>2.7727546714888484E-2</c:v>
                </c:pt>
                <c:pt idx="214">
                  <c:v>2.7931264800534334E-2</c:v>
                </c:pt>
                <c:pt idx="215">
                  <c:v>2.7341892534474558E-2</c:v>
                </c:pt>
                <c:pt idx="216">
                  <c:v>2.7888929307627014E-2</c:v>
                </c:pt>
                <c:pt idx="217">
                  <c:v>2.7470886831890116E-2</c:v>
                </c:pt>
                <c:pt idx="218">
                  <c:v>2.7014329339910732E-2</c:v>
                </c:pt>
                <c:pt idx="219">
                  <c:v>2.6102252737899335E-2</c:v>
                </c:pt>
                <c:pt idx="220">
                  <c:v>2.666048452532746E-2</c:v>
                </c:pt>
                <c:pt idx="221">
                  <c:v>2.6436781609195402E-2</c:v>
                </c:pt>
                <c:pt idx="222">
                  <c:v>2.701908957415565E-2</c:v>
                </c:pt>
                <c:pt idx="223">
                  <c:v>2.6158657947114018E-2</c:v>
                </c:pt>
                <c:pt idx="224">
                  <c:v>2.7156266603695613E-2</c:v>
                </c:pt>
                <c:pt idx="225">
                  <c:v>2.7309427689384942E-2</c:v>
                </c:pt>
                <c:pt idx="226">
                  <c:v>2.6450462883100451E-2</c:v>
                </c:pt>
                <c:pt idx="227">
                  <c:v>2.6542034504644853E-2</c:v>
                </c:pt>
                <c:pt idx="228">
                  <c:v>2.5954973762906956E-2</c:v>
                </c:pt>
                <c:pt idx="229">
                  <c:v>2.5638167428380338E-2</c:v>
                </c:pt>
                <c:pt idx="230">
                  <c:v>2.5689712945381433E-2</c:v>
                </c:pt>
                <c:pt idx="231">
                  <c:v>2.6053466243769821E-2</c:v>
                </c:pt>
                <c:pt idx="232">
                  <c:v>2.6488540826903141E-2</c:v>
                </c:pt>
                <c:pt idx="233">
                  <c:v>2.6269202215750097E-2</c:v>
                </c:pt>
                <c:pt idx="234">
                  <c:v>2.658959537572254E-2</c:v>
                </c:pt>
                <c:pt idx="235">
                  <c:v>2.6753518669303245E-2</c:v>
                </c:pt>
                <c:pt idx="236">
                  <c:v>2.6420079260237778E-2</c:v>
                </c:pt>
                <c:pt idx="237">
                  <c:v>2.59009009009009E-2</c:v>
                </c:pt>
                <c:pt idx="238">
                  <c:v>2.5952045133991537E-2</c:v>
                </c:pt>
                <c:pt idx="239">
                  <c:v>2.5962298227790944E-2</c:v>
                </c:pt>
                <c:pt idx="240">
                  <c:v>2.517650922226479E-2</c:v>
                </c:pt>
                <c:pt idx="241">
                  <c:v>2.5263620386643228E-2</c:v>
                </c:pt>
                <c:pt idx="242">
                  <c:v>2.5070852408981905E-2</c:v>
                </c:pt>
                <c:pt idx="243">
                  <c:v>2.4539877300613498E-2</c:v>
                </c:pt>
                <c:pt idx="244">
                  <c:v>2.4082508769174386E-2</c:v>
                </c:pt>
                <c:pt idx="245">
                  <c:v>2.4773804394657473E-2</c:v>
                </c:pt>
                <c:pt idx="246">
                  <c:v>2.4878312601406164E-2</c:v>
                </c:pt>
                <c:pt idx="247">
                  <c:v>2.4971499918571193E-2</c:v>
                </c:pt>
                <c:pt idx="248">
                  <c:v>2.5686843868662046E-2</c:v>
                </c:pt>
                <c:pt idx="249">
                  <c:v>2.5226213326021388E-2</c:v>
                </c:pt>
                <c:pt idx="250">
                  <c:v>2.549041338800842E-2</c:v>
                </c:pt>
                <c:pt idx="251">
                  <c:v>2.5541365907828982E-2</c:v>
                </c:pt>
                <c:pt idx="252">
                  <c:v>2.5774639995517452E-2</c:v>
                </c:pt>
                <c:pt idx="253">
                  <c:v>2.6087449668235691E-2</c:v>
                </c:pt>
                <c:pt idx="254">
                  <c:v>2.6694521819870008E-2</c:v>
                </c:pt>
                <c:pt idx="255">
                  <c:v>2.7591170825335892E-2</c:v>
                </c:pt>
                <c:pt idx="256">
                  <c:v>2.7001643578304761E-2</c:v>
                </c:pt>
                <c:pt idx="257">
                  <c:v>2.662807525325615E-2</c:v>
                </c:pt>
                <c:pt idx="258">
                  <c:v>2.6672851675750897E-2</c:v>
                </c:pt>
                <c:pt idx="259">
                  <c:v>2.7488944663559219E-2</c:v>
                </c:pt>
                <c:pt idx="260">
                  <c:v>2.7897386136212021E-2</c:v>
                </c:pt>
                <c:pt idx="261">
                  <c:v>2.706200729497588E-2</c:v>
                </c:pt>
                <c:pt idx="262">
                  <c:v>2.6900584795321637E-2</c:v>
                </c:pt>
                <c:pt idx="263">
                  <c:v>2.7042915931804818E-2</c:v>
                </c:pt>
                <c:pt idx="264">
                  <c:v>2.7497160619283877E-2</c:v>
                </c:pt>
                <c:pt idx="265">
                  <c:v>2.7060415318548147E-2</c:v>
                </c:pt>
                <c:pt idx="266">
                  <c:v>2.6928931038520079E-2</c:v>
                </c:pt>
                <c:pt idx="267">
                  <c:v>2.7124240816085853E-2</c:v>
                </c:pt>
                <c:pt idx="268">
                  <c:v>2.777106978990582E-2</c:v>
                </c:pt>
                <c:pt idx="269">
                  <c:v>2.7596136540884275E-2</c:v>
                </c:pt>
                <c:pt idx="270">
                  <c:v>2.7587861341009951E-2</c:v>
                </c:pt>
                <c:pt idx="271">
                  <c:v>2.7938050409960519E-2</c:v>
                </c:pt>
                <c:pt idx="272">
                  <c:v>2.7341892534474558E-2</c:v>
                </c:pt>
                <c:pt idx="273">
                  <c:v>2.7682493831618221E-2</c:v>
                </c:pt>
                <c:pt idx="274">
                  <c:v>2.831291930817997E-2</c:v>
                </c:pt>
                <c:pt idx="275">
                  <c:v>2.798053527980535E-2</c:v>
                </c:pt>
                <c:pt idx="276">
                  <c:v>2.6954177897574122E-2</c:v>
                </c:pt>
                <c:pt idx="277">
                  <c:v>2.6031350800746984E-2</c:v>
                </c:pt>
                <c:pt idx="278">
                  <c:v>2.6646585182181545E-2</c:v>
                </c:pt>
                <c:pt idx="279">
                  <c:v>2.7066784348337748E-2</c:v>
                </c:pt>
                <c:pt idx="280">
                  <c:v>2.6834675067086689E-2</c:v>
                </c:pt>
                <c:pt idx="281">
                  <c:v>2.6197391651005181E-2</c:v>
                </c:pt>
                <c:pt idx="282">
                  <c:v>2.4488926746166949E-2</c:v>
                </c:pt>
                <c:pt idx="283">
                  <c:v>2.5373710629378342E-2</c:v>
                </c:pt>
                <c:pt idx="284">
                  <c:v>2.5628168700206136E-2</c:v>
                </c:pt>
                <c:pt idx="285">
                  <c:v>2.5946189858424049E-2</c:v>
                </c:pt>
                <c:pt idx="286">
                  <c:v>2.6314284079858131E-2</c:v>
                </c:pt>
                <c:pt idx="287">
                  <c:v>2.5794874670554586E-2</c:v>
                </c:pt>
                <c:pt idx="288">
                  <c:v>2.6442860427684522E-2</c:v>
                </c:pt>
                <c:pt idx="289">
                  <c:v>2.5793428283054837E-2</c:v>
                </c:pt>
                <c:pt idx="290">
                  <c:v>2.6189933955818721E-2</c:v>
                </c:pt>
                <c:pt idx="291">
                  <c:v>2.6520611127125972E-2</c:v>
                </c:pt>
                <c:pt idx="292">
                  <c:v>2.5799214806505884E-2</c:v>
                </c:pt>
                <c:pt idx="293">
                  <c:v>2.5235900811937675E-2</c:v>
                </c:pt>
                <c:pt idx="294">
                  <c:v>2.4597615100796749E-2</c:v>
                </c:pt>
                <c:pt idx="295">
                  <c:v>2.497963616616888E-2</c:v>
                </c:pt>
                <c:pt idx="296">
                  <c:v>2.4727194538515292E-2</c:v>
                </c:pt>
                <c:pt idx="297">
                  <c:v>2.4913344887348355E-2</c:v>
                </c:pt>
                <c:pt idx="298">
                  <c:v>2.5142107564494968E-2</c:v>
                </c:pt>
                <c:pt idx="299">
                  <c:v>2.5635309852875612E-2</c:v>
                </c:pt>
                <c:pt idx="300">
                  <c:v>2.463054187192118E-2</c:v>
                </c:pt>
                <c:pt idx="301">
                  <c:v>2.4622631409913283E-2</c:v>
                </c:pt>
                <c:pt idx="302">
                  <c:v>2.4109014675052408E-2</c:v>
                </c:pt>
                <c:pt idx="303">
                  <c:v>2.4134312696747113E-2</c:v>
                </c:pt>
                <c:pt idx="304">
                  <c:v>2.4407067437788504E-2</c:v>
                </c:pt>
                <c:pt idx="305">
                  <c:v>2.4285940552241168E-2</c:v>
                </c:pt>
                <c:pt idx="306">
                  <c:v>2.410775116608144E-2</c:v>
                </c:pt>
                <c:pt idx="307">
                  <c:v>2.4071166928309785E-2</c:v>
                </c:pt>
                <c:pt idx="308">
                  <c:v>2.397831526271893E-2</c:v>
                </c:pt>
                <c:pt idx="309">
                  <c:v>2.454642475987193E-2</c:v>
                </c:pt>
                <c:pt idx="310">
                  <c:v>2.4608142085272559E-2</c:v>
                </c:pt>
                <c:pt idx="311">
                  <c:v>2.4682084026399095E-2</c:v>
                </c:pt>
                <c:pt idx="312">
                  <c:v>2.4967433782023443E-2</c:v>
                </c:pt>
                <c:pt idx="313">
                  <c:v>2.4691358024691353E-2</c:v>
                </c:pt>
                <c:pt idx="314">
                  <c:v>2.4436889077773052E-2</c:v>
                </c:pt>
                <c:pt idx="315">
                  <c:v>2.3779983457402811E-2</c:v>
                </c:pt>
                <c:pt idx="316">
                  <c:v>2.417617070478793E-2</c:v>
                </c:pt>
                <c:pt idx="317">
                  <c:v>2.3804595321879524E-2</c:v>
                </c:pt>
                <c:pt idx="318">
                  <c:v>2.3469387755102038E-2</c:v>
                </c:pt>
                <c:pt idx="319">
                  <c:v>2.3784901758014475E-2</c:v>
                </c:pt>
                <c:pt idx="320">
                  <c:v>2.3422781200672132E-2</c:v>
                </c:pt>
                <c:pt idx="321">
                  <c:v>2.3112093654222978E-2</c:v>
                </c:pt>
                <c:pt idx="322">
                  <c:v>2.3637017624993574E-2</c:v>
                </c:pt>
                <c:pt idx="323">
                  <c:v>2.3787361671320714E-2</c:v>
                </c:pt>
                <c:pt idx="324">
                  <c:v>2.3762785411716083E-2</c:v>
                </c:pt>
                <c:pt idx="325">
                  <c:v>2.3988318731748018E-2</c:v>
                </c:pt>
                <c:pt idx="326">
                  <c:v>2.3912252430212607E-2</c:v>
                </c:pt>
                <c:pt idx="327">
                  <c:v>2.3664986109682064E-2</c:v>
                </c:pt>
                <c:pt idx="328">
                  <c:v>2.4434292999043875E-2</c:v>
                </c:pt>
                <c:pt idx="329">
                  <c:v>2.3760330578512394E-2</c:v>
                </c:pt>
                <c:pt idx="330">
                  <c:v>2.3878737541528239E-2</c:v>
                </c:pt>
                <c:pt idx="331">
                  <c:v>2.3896103896103894E-2</c:v>
                </c:pt>
                <c:pt idx="332">
                  <c:v>2.3570403771264601E-2</c:v>
                </c:pt>
                <c:pt idx="333">
                  <c:v>2.3776296066573627E-2</c:v>
                </c:pt>
                <c:pt idx="334">
                  <c:v>2.4265442844331908E-2</c:v>
                </c:pt>
                <c:pt idx="335">
                  <c:v>2.4400594101421598E-2</c:v>
                </c:pt>
                <c:pt idx="336">
                  <c:v>2.4309041906674416E-2</c:v>
                </c:pt>
                <c:pt idx="337">
                  <c:v>2.4200336700336698E-2</c:v>
                </c:pt>
                <c:pt idx="338">
                  <c:v>2.4390243902439022E-2</c:v>
                </c:pt>
                <c:pt idx="339">
                  <c:v>2.4596299860977434E-2</c:v>
                </c:pt>
                <c:pt idx="340">
                  <c:v>2.411027831647361E-2</c:v>
                </c:pt>
                <c:pt idx="341">
                  <c:v>2.3913495529216049E-2</c:v>
                </c:pt>
                <c:pt idx="342">
                  <c:v>2.3784901758014475E-2</c:v>
                </c:pt>
                <c:pt idx="343">
                  <c:v>2.4069907383182456E-2</c:v>
                </c:pt>
                <c:pt idx="344">
                  <c:v>2.4314181510650668E-2</c:v>
                </c:pt>
                <c:pt idx="345">
                  <c:v>2.429491919298616E-2</c:v>
                </c:pt>
                <c:pt idx="346">
                  <c:v>2.4537259294820504E-2</c:v>
                </c:pt>
                <c:pt idx="347">
                  <c:v>2.4535950501386815E-2</c:v>
                </c:pt>
                <c:pt idx="348">
                  <c:v>2.1717144834193857E-2</c:v>
                </c:pt>
                <c:pt idx="349">
                  <c:v>2.1806520577231429E-2</c:v>
                </c:pt>
                <c:pt idx="350">
                  <c:v>2.071276271702711E-2</c:v>
                </c:pt>
                <c:pt idx="351">
                  <c:v>2.0379620379620381E-2</c:v>
                </c:pt>
                <c:pt idx="352">
                  <c:v>2.0495303159692571E-2</c:v>
                </c:pt>
                <c:pt idx="353">
                  <c:v>2.0269263252024442E-2</c:v>
                </c:pt>
                <c:pt idx="354">
                  <c:v>2.0463436653626241E-2</c:v>
                </c:pt>
                <c:pt idx="355">
                  <c:v>2.0582152045603593E-2</c:v>
                </c:pt>
                <c:pt idx="356">
                  <c:v>2.0932738186855471E-2</c:v>
                </c:pt>
                <c:pt idx="357">
                  <c:v>2.0982257649781438E-2</c:v>
                </c:pt>
                <c:pt idx="358">
                  <c:v>2.1195906280845757E-2</c:v>
                </c:pt>
                <c:pt idx="359">
                  <c:v>2.1806520577231429E-2</c:v>
                </c:pt>
                <c:pt idx="360">
                  <c:v>2.1646859083191854E-2</c:v>
                </c:pt>
                <c:pt idx="361">
                  <c:v>2.1099446656668564E-2</c:v>
                </c:pt>
                <c:pt idx="362">
                  <c:v>2.0897357098955131E-2</c:v>
                </c:pt>
                <c:pt idx="363">
                  <c:v>2.0889867390302595E-2</c:v>
                </c:pt>
                <c:pt idx="364">
                  <c:v>2.0988733988373889E-2</c:v>
                </c:pt>
                <c:pt idx="365">
                  <c:v>2.1043944708066847E-2</c:v>
                </c:pt>
                <c:pt idx="366">
                  <c:v>2.1428571428571429E-2</c:v>
                </c:pt>
                <c:pt idx="367">
                  <c:v>2.1053717942102278E-2</c:v>
                </c:pt>
                <c:pt idx="368">
                  <c:v>2.1226783205868582E-2</c:v>
                </c:pt>
                <c:pt idx="369">
                  <c:v>2.1132231833013933E-2</c:v>
                </c:pt>
                <c:pt idx="370">
                  <c:v>2.0934886346143981E-2</c:v>
                </c:pt>
                <c:pt idx="371">
                  <c:v>2.0366395447511607E-2</c:v>
                </c:pt>
                <c:pt idx="372">
                  <c:v>2.0333914776974833E-2</c:v>
                </c:pt>
                <c:pt idx="373">
                  <c:v>2.0536568178386269E-2</c:v>
                </c:pt>
                <c:pt idx="374">
                  <c:v>2.0824826459779504E-2</c:v>
                </c:pt>
                <c:pt idx="375">
                  <c:v>2.1144278606965175E-2</c:v>
                </c:pt>
                <c:pt idx="376">
                  <c:v>2.1184900565969157E-2</c:v>
                </c:pt>
                <c:pt idx="377">
                  <c:v>2.0789808917197453E-2</c:v>
                </c:pt>
                <c:pt idx="378">
                  <c:v>2.0729600650340414E-2</c:v>
                </c:pt>
                <c:pt idx="379">
                  <c:v>2.0658227848101268E-2</c:v>
                </c:pt>
                <c:pt idx="380">
                  <c:v>2.0911280815949975E-2</c:v>
                </c:pt>
                <c:pt idx="381">
                  <c:v>2.1033096195484071E-2</c:v>
                </c:pt>
                <c:pt idx="382">
                  <c:v>2.1400472069236821E-2</c:v>
                </c:pt>
                <c:pt idx="383">
                  <c:v>2.1648007640473286E-2</c:v>
                </c:pt>
                <c:pt idx="384">
                  <c:v>2.1610169491525423E-2</c:v>
                </c:pt>
                <c:pt idx="385">
                  <c:v>2.1534888630845562E-2</c:v>
                </c:pt>
                <c:pt idx="386">
                  <c:v>2.1487255108489572E-2</c:v>
                </c:pt>
                <c:pt idx="387">
                  <c:v>2.1540573359379124E-2</c:v>
                </c:pt>
                <c:pt idx="388">
                  <c:v>2.166179984072206E-2</c:v>
                </c:pt>
                <c:pt idx="389">
                  <c:v>2.1371326803205699E-2</c:v>
                </c:pt>
                <c:pt idx="390">
                  <c:v>2.1313273781538942E-2</c:v>
                </c:pt>
                <c:pt idx="391">
                  <c:v>2.1415074532857441E-2</c:v>
                </c:pt>
                <c:pt idx="392">
                  <c:v>2.1705591317763475E-2</c:v>
                </c:pt>
                <c:pt idx="393">
                  <c:v>2.1691743314370779E-2</c:v>
                </c:pt>
                <c:pt idx="394">
                  <c:v>2.1722926205941861E-2</c:v>
                </c:pt>
                <c:pt idx="395">
                  <c:v>2.1719457013574663E-2</c:v>
                </c:pt>
                <c:pt idx="396">
                  <c:v>2.2057630967183869E-2</c:v>
                </c:pt>
                <c:pt idx="397">
                  <c:v>2.2049286640726331E-2</c:v>
                </c:pt>
                <c:pt idx="398">
                  <c:v>2.2198041349292708E-2</c:v>
                </c:pt>
                <c:pt idx="399">
                  <c:v>2.1897810218978103E-2</c:v>
                </c:pt>
                <c:pt idx="400">
                  <c:v>2.1490650513563341E-2</c:v>
                </c:pt>
                <c:pt idx="401">
                  <c:v>2.1621621621621623E-2</c:v>
                </c:pt>
                <c:pt idx="402">
                  <c:v>2.1717144834193857E-2</c:v>
                </c:pt>
                <c:pt idx="403">
                  <c:v>2.1530343007915568E-2</c:v>
                </c:pt>
                <c:pt idx="404">
                  <c:v>2.1513313999472712E-2</c:v>
                </c:pt>
                <c:pt idx="405">
                  <c:v>2.1422945655027569E-2</c:v>
                </c:pt>
                <c:pt idx="406">
                  <c:v>2.1144278606965175E-2</c:v>
                </c:pt>
                <c:pt idx="407">
                  <c:v>2.1122385587078071E-2</c:v>
                </c:pt>
                <c:pt idx="408">
                  <c:v>2.1208025782305854E-2</c:v>
                </c:pt>
                <c:pt idx="409">
                  <c:v>2.154853702334425E-2</c:v>
                </c:pt>
                <c:pt idx="410">
                  <c:v>2.139261744966443E-2</c:v>
                </c:pt>
                <c:pt idx="411">
                  <c:v>2.1403840100723954E-2</c:v>
                </c:pt>
                <c:pt idx="412">
                  <c:v>2.1492914713164408E-2</c:v>
                </c:pt>
                <c:pt idx="413">
                  <c:v>2.1835697083221837E-2</c:v>
                </c:pt>
                <c:pt idx="414">
                  <c:v>2.2038567493112948E-2</c:v>
                </c:pt>
                <c:pt idx="415">
                  <c:v>2.1672155529586744E-2</c:v>
                </c:pt>
                <c:pt idx="416">
                  <c:v>2.1835697083221837E-2</c:v>
                </c:pt>
                <c:pt idx="417">
                  <c:v>2.2184764286879453E-2</c:v>
                </c:pt>
                <c:pt idx="418">
                  <c:v>2.1004942339373969E-2</c:v>
                </c:pt>
                <c:pt idx="419">
                  <c:v>2.1728710656654417E-2</c:v>
                </c:pt>
                <c:pt idx="420">
                  <c:v>2.1907216494845359E-2</c:v>
                </c:pt>
                <c:pt idx="421">
                  <c:v>2.1921341070277239E-2</c:v>
                </c:pt>
                <c:pt idx="422">
                  <c:v>2.1672155529586744E-2</c:v>
                </c:pt>
                <c:pt idx="423">
                  <c:v>2.1329987452948559E-2</c:v>
                </c:pt>
                <c:pt idx="424">
                  <c:v>2.1338912133891216E-2</c:v>
                </c:pt>
                <c:pt idx="425">
                  <c:v>2.1258857857440604E-2</c:v>
                </c:pt>
                <c:pt idx="426">
                  <c:v>2.1443212277290166E-2</c:v>
                </c:pt>
                <c:pt idx="427">
                  <c:v>2.1674458138546536E-2</c:v>
                </c:pt>
                <c:pt idx="428">
                  <c:v>2.1498577300031615E-2</c:v>
                </c:pt>
                <c:pt idx="429">
                  <c:v>2.1338912133891216E-2</c:v>
                </c:pt>
                <c:pt idx="430">
                  <c:v>2.1226783205868582E-2</c:v>
                </c:pt>
                <c:pt idx="431">
                  <c:v>2.137916579333473E-2</c:v>
                </c:pt>
                <c:pt idx="432">
                  <c:v>2.1216848673946957E-2</c:v>
                </c:pt>
                <c:pt idx="433">
                  <c:v>2.1153048527581916E-2</c:v>
                </c:pt>
                <c:pt idx="434">
                  <c:v>2.1302145877930351E-2</c:v>
                </c:pt>
                <c:pt idx="435">
                  <c:v>2.1682521124515068E-2</c:v>
                </c:pt>
                <c:pt idx="436">
                  <c:v>2.1631938921584219E-2</c:v>
                </c:pt>
                <c:pt idx="437">
                  <c:v>2.1923696937130577E-2</c:v>
                </c:pt>
                <c:pt idx="438">
                  <c:v>2.1813515825491875E-2</c:v>
                </c:pt>
                <c:pt idx="439">
                  <c:v>2.1922518940411584E-2</c:v>
                </c:pt>
                <c:pt idx="440">
                  <c:v>2.2286557054678538E-2</c:v>
                </c:pt>
                <c:pt idx="441">
                  <c:v>2.1742605915267787E-2</c:v>
                </c:pt>
                <c:pt idx="442">
                  <c:v>2.1733340435732169E-2</c:v>
                </c:pt>
                <c:pt idx="443">
                  <c:v>2.1631938921584219E-2</c:v>
                </c:pt>
                <c:pt idx="444">
                  <c:v>2.1444339325134027E-2</c:v>
                </c:pt>
                <c:pt idx="445">
                  <c:v>2.1625059627921769E-2</c:v>
                </c:pt>
                <c:pt idx="446">
                  <c:v>2.170212765957447E-2</c:v>
                </c:pt>
                <c:pt idx="447">
                  <c:v>2.1882542236524537E-2</c:v>
                </c:pt>
                <c:pt idx="448">
                  <c:v>2.1826352110415663E-2</c:v>
                </c:pt>
                <c:pt idx="449">
                  <c:v>2.163882259347653E-2</c:v>
                </c:pt>
                <c:pt idx="450">
                  <c:v>2.1465775766822751E-2</c:v>
                </c:pt>
                <c:pt idx="451">
                  <c:v>2.1935483870967741E-2</c:v>
                </c:pt>
                <c:pt idx="452">
                  <c:v>2.1389252948885978E-2</c:v>
                </c:pt>
                <c:pt idx="453">
                  <c:v>2.1587301587301589E-2</c:v>
                </c:pt>
                <c:pt idx="454">
                  <c:v>2.1494046991887051E-2</c:v>
                </c:pt>
                <c:pt idx="455">
                  <c:v>2.15724633849733E-2</c:v>
                </c:pt>
                <c:pt idx="456">
                  <c:v>2.1660649819494584E-2</c:v>
                </c:pt>
                <c:pt idx="457">
                  <c:v>2.1621621621621623E-2</c:v>
                </c:pt>
                <c:pt idx="458">
                  <c:v>2.1622767502252373E-2</c:v>
                </c:pt>
                <c:pt idx="459">
                  <c:v>2.2052862007459057E-2</c:v>
                </c:pt>
                <c:pt idx="460">
                  <c:v>2.2018348623853209E-2</c:v>
                </c:pt>
                <c:pt idx="461">
                  <c:v>2.2452124147039402E-2</c:v>
                </c:pt>
                <c:pt idx="462">
                  <c:v>2.2809861910885E-2</c:v>
                </c:pt>
                <c:pt idx="463">
                  <c:v>2.2562627882541611E-2</c:v>
                </c:pt>
                <c:pt idx="464">
                  <c:v>2.2262236045179244E-2</c:v>
                </c:pt>
                <c:pt idx="465">
                  <c:v>2.2794569529023968E-2</c:v>
                </c:pt>
                <c:pt idx="466">
                  <c:v>2.3103057757644395E-2</c:v>
                </c:pt>
                <c:pt idx="467">
                  <c:v>2.2270742358078605E-2</c:v>
                </c:pt>
                <c:pt idx="468">
                  <c:v>2.2411425432573469E-2</c:v>
                </c:pt>
                <c:pt idx="469">
                  <c:v>2.1729867916489138E-2</c:v>
                </c:pt>
                <c:pt idx="470">
                  <c:v>2.2141422912031257E-2</c:v>
                </c:pt>
                <c:pt idx="471">
                  <c:v>2.246077621800165E-2</c:v>
                </c:pt>
                <c:pt idx="472">
                  <c:v>2.2789476624029494E-2</c:v>
                </c:pt>
                <c:pt idx="473">
                  <c:v>2.2819430073547919E-2</c:v>
                </c:pt>
                <c:pt idx="474">
                  <c:v>2.2602625893302312E-2</c:v>
                </c:pt>
                <c:pt idx="475">
                  <c:v>2.1956732321601551E-2</c:v>
                </c:pt>
                <c:pt idx="476">
                  <c:v>2.2439775602243979E-2</c:v>
                </c:pt>
                <c:pt idx="477">
                  <c:v>2.1449976341937859E-2</c:v>
                </c:pt>
                <c:pt idx="478">
                  <c:v>2.1321070234113712E-2</c:v>
                </c:pt>
                <c:pt idx="479">
                  <c:v>2.1607880521131238E-2</c:v>
                </c:pt>
                <c:pt idx="480">
                  <c:v>2.1959095801937566E-2</c:v>
                </c:pt>
                <c:pt idx="481">
                  <c:v>2.1598729486500795E-2</c:v>
                </c:pt>
                <c:pt idx="482">
                  <c:v>2.2021913963404759E-2</c:v>
                </c:pt>
                <c:pt idx="483">
                  <c:v>2.1811183577461778E-2</c:v>
                </c:pt>
                <c:pt idx="484">
                  <c:v>2.1257750221434897E-2</c:v>
                </c:pt>
                <c:pt idx="485">
                  <c:v>2.1121292126106542E-2</c:v>
                </c:pt>
                <c:pt idx="486">
                  <c:v>2.1436452477276307E-2</c:v>
                </c:pt>
                <c:pt idx="487">
                  <c:v>2.1334448860071114E-2</c:v>
                </c:pt>
                <c:pt idx="488">
                  <c:v>2.1202515200332589E-2</c:v>
                </c:pt>
                <c:pt idx="489">
                  <c:v>2.0877040372511896E-2</c:v>
                </c:pt>
                <c:pt idx="490">
                  <c:v>2.0901639344262295E-2</c:v>
                </c:pt>
                <c:pt idx="491">
                  <c:v>2.1130042985136464E-2</c:v>
                </c:pt>
                <c:pt idx="492">
                  <c:v>2.0967161724651833E-2</c:v>
                </c:pt>
                <c:pt idx="493">
                  <c:v>2.0718021632051997E-2</c:v>
                </c:pt>
                <c:pt idx="494">
                  <c:v>2.1243361449547016E-2</c:v>
                </c:pt>
                <c:pt idx="495">
                  <c:v>2.1588443833007037E-2</c:v>
                </c:pt>
                <c:pt idx="496">
                  <c:v>2.1942562116811875E-2</c:v>
                </c:pt>
                <c:pt idx="497">
                  <c:v>2.191427650660651E-2</c:v>
                </c:pt>
                <c:pt idx="498">
                  <c:v>2.1679064824654624E-2</c:v>
                </c:pt>
                <c:pt idx="499">
                  <c:v>2.2858423441089137E-2</c:v>
                </c:pt>
                <c:pt idx="500">
                  <c:v>2.2806036892118502E-2</c:v>
                </c:pt>
                <c:pt idx="501">
                  <c:v>2.2821344669426112E-2</c:v>
                </c:pt>
                <c:pt idx="502">
                  <c:v>2.2654081066074406E-2</c:v>
                </c:pt>
                <c:pt idx="503">
                  <c:v>2.3184452778724857E-2</c:v>
                </c:pt>
                <c:pt idx="504">
                  <c:v>2.3399862353750859E-2</c:v>
                </c:pt>
                <c:pt idx="505">
                  <c:v>2.274881516587678E-2</c:v>
                </c:pt>
                <c:pt idx="506">
                  <c:v>2.3032629558541268E-2</c:v>
                </c:pt>
                <c:pt idx="507">
                  <c:v>2.3326282087930937E-2</c:v>
                </c:pt>
                <c:pt idx="508">
                  <c:v>2.3506366307541628E-2</c:v>
                </c:pt>
                <c:pt idx="509">
                  <c:v>2.3320948842526439E-2</c:v>
                </c:pt>
                <c:pt idx="510">
                  <c:v>2.4082162672647858E-2</c:v>
                </c:pt>
                <c:pt idx="511">
                  <c:v>2.3949283869452921E-2</c:v>
                </c:pt>
                <c:pt idx="512">
                  <c:v>2.5168095737462214E-2</c:v>
                </c:pt>
                <c:pt idx="513">
                  <c:v>2.4294390853876385E-2</c:v>
                </c:pt>
                <c:pt idx="514">
                  <c:v>2.4992343032159265E-2</c:v>
                </c:pt>
                <c:pt idx="515">
                  <c:v>2.3916993962131428E-2</c:v>
                </c:pt>
                <c:pt idx="516">
                  <c:v>2.3328949625478875E-2</c:v>
                </c:pt>
                <c:pt idx="517">
                  <c:v>2.2963921877638321E-2</c:v>
                </c:pt>
                <c:pt idx="518">
                  <c:v>2.3683752249375977E-2</c:v>
                </c:pt>
                <c:pt idx="519">
                  <c:v>2.3925409018940948E-2</c:v>
                </c:pt>
                <c:pt idx="520">
                  <c:v>2.2743742683538661E-2</c:v>
                </c:pt>
                <c:pt idx="521">
                  <c:v>2.3604281168643333E-2</c:v>
                </c:pt>
                <c:pt idx="522">
                  <c:v>2.3571552371598591E-2</c:v>
                </c:pt>
                <c:pt idx="523">
                  <c:v>2.287636669470143E-2</c:v>
                </c:pt>
                <c:pt idx="524">
                  <c:v>2.3114837686250073E-2</c:v>
                </c:pt>
                <c:pt idx="525">
                  <c:v>2.2853301966056127E-2</c:v>
                </c:pt>
                <c:pt idx="526">
                  <c:v>2.2571365346315559E-2</c:v>
                </c:pt>
                <c:pt idx="527">
                  <c:v>2.2712090848363394E-2</c:v>
                </c:pt>
                <c:pt idx="528">
                  <c:v>2.2765316370940744E-2</c:v>
                </c:pt>
                <c:pt idx="529">
                  <c:v>2.3399862353750859E-2</c:v>
                </c:pt>
                <c:pt idx="530">
                  <c:v>2.3490126086706201E-2</c:v>
                </c:pt>
                <c:pt idx="531">
                  <c:v>2.3298309730470534E-2</c:v>
                </c:pt>
                <c:pt idx="532">
                  <c:v>2.4009886423821573E-2</c:v>
                </c:pt>
                <c:pt idx="533">
                  <c:v>2.3720930232558141E-2</c:v>
                </c:pt>
                <c:pt idx="534">
                  <c:v>2.4202159212243442E-2</c:v>
                </c:pt>
                <c:pt idx="535">
                  <c:v>2.334763948497854E-2</c:v>
                </c:pt>
                <c:pt idx="536">
                  <c:v>2.3657659747187754E-2</c:v>
                </c:pt>
                <c:pt idx="537">
                  <c:v>2.4624298388556943E-2</c:v>
                </c:pt>
                <c:pt idx="538">
                  <c:v>2.4109200496365894E-2</c:v>
                </c:pt>
                <c:pt idx="539">
                  <c:v>2.504142883446879E-2</c:v>
                </c:pt>
                <c:pt idx="540">
                  <c:v>2.3794249722983614E-2</c:v>
                </c:pt>
                <c:pt idx="541">
                  <c:v>2.3594725884802221E-2</c:v>
                </c:pt>
                <c:pt idx="542">
                  <c:v>2.3609744806434813E-2</c:v>
                </c:pt>
                <c:pt idx="543">
                  <c:v>2.3300970873786409E-2</c:v>
                </c:pt>
                <c:pt idx="544">
                  <c:v>2.3538914209888649E-2</c:v>
                </c:pt>
                <c:pt idx="545">
                  <c:v>2.3422699351283081E-2</c:v>
                </c:pt>
                <c:pt idx="546">
                  <c:v>2.4114900407825521E-2</c:v>
                </c:pt>
                <c:pt idx="547">
                  <c:v>2.3760992370857843E-2</c:v>
                </c:pt>
                <c:pt idx="548">
                  <c:v>2.3802578612683041E-2</c:v>
                </c:pt>
                <c:pt idx="549">
                  <c:v>2.3679628554846198E-2</c:v>
                </c:pt>
                <c:pt idx="550">
                  <c:v>2.3816473060533534E-2</c:v>
                </c:pt>
                <c:pt idx="551">
                  <c:v>2.38373451741061E-2</c:v>
                </c:pt>
                <c:pt idx="552">
                  <c:v>2.4294390853876385E-2</c:v>
                </c:pt>
                <c:pt idx="553">
                  <c:v>2.4844720496894412E-2</c:v>
                </c:pt>
                <c:pt idx="554">
                  <c:v>2.4967872223242153E-2</c:v>
                </c:pt>
                <c:pt idx="555">
                  <c:v>2.515102946615707E-2</c:v>
                </c:pt>
                <c:pt idx="556">
                  <c:v>2.4858343995613236E-2</c:v>
                </c:pt>
                <c:pt idx="557">
                  <c:v>2.507682851874616E-2</c:v>
                </c:pt>
                <c:pt idx="558">
                  <c:v>2.5313314306985978E-2</c:v>
                </c:pt>
                <c:pt idx="559">
                  <c:v>2.5267851613302781E-2</c:v>
                </c:pt>
                <c:pt idx="560">
                  <c:v>2.5241276911655532E-2</c:v>
                </c:pt>
                <c:pt idx="561">
                  <c:v>2.5344763324636602E-2</c:v>
                </c:pt>
                <c:pt idx="562">
                  <c:v>2.5104602510460251E-2</c:v>
                </c:pt>
                <c:pt idx="563">
                  <c:v>2.5118512590038784E-2</c:v>
                </c:pt>
                <c:pt idx="564">
                  <c:v>2.4867434631559701E-2</c:v>
                </c:pt>
                <c:pt idx="565">
                  <c:v>2.5078369905956115E-2</c:v>
                </c:pt>
                <c:pt idx="566">
                  <c:v>2.5166543301258327E-2</c:v>
                </c:pt>
                <c:pt idx="567">
                  <c:v>2.5126247074762902E-2</c:v>
                </c:pt>
                <c:pt idx="568">
                  <c:v>2.5480889333000249E-2</c:v>
                </c:pt>
                <c:pt idx="569">
                  <c:v>2.5403150488761593E-2</c:v>
                </c:pt>
                <c:pt idx="570">
                  <c:v>2.5185185185185185E-2</c:v>
                </c:pt>
                <c:pt idx="571">
                  <c:v>2.5067584173015484E-2</c:v>
                </c:pt>
                <c:pt idx="572">
                  <c:v>2.4478041756659467E-2</c:v>
                </c:pt>
                <c:pt idx="573">
                  <c:v>2.4535450117265021E-2</c:v>
                </c:pt>
                <c:pt idx="574">
                  <c:v>2.4501561374009127E-2</c:v>
                </c:pt>
                <c:pt idx="575">
                  <c:v>2.5188294851216202E-2</c:v>
                </c:pt>
                <c:pt idx="576">
                  <c:v>2.5073746312684365E-2</c:v>
                </c:pt>
                <c:pt idx="577">
                  <c:v>2.4955654780108874E-2</c:v>
                </c:pt>
                <c:pt idx="578">
                  <c:v>2.5302325581395349E-2</c:v>
                </c:pt>
                <c:pt idx="579">
                  <c:v>2.5661991320208816E-2</c:v>
                </c:pt>
                <c:pt idx="580">
                  <c:v>2.5888324873096447E-2</c:v>
                </c:pt>
                <c:pt idx="581">
                  <c:v>2.5604016316284908E-2</c:v>
                </c:pt>
                <c:pt idx="582">
                  <c:v>2.5917926565874733E-2</c:v>
                </c:pt>
                <c:pt idx="583">
                  <c:v>2.6017089656931516E-2</c:v>
                </c:pt>
                <c:pt idx="584">
                  <c:v>2.5942646404272907E-2</c:v>
                </c:pt>
                <c:pt idx="585">
                  <c:v>2.6571149462715726E-2</c:v>
                </c:pt>
                <c:pt idx="586">
                  <c:v>2.6237942122186497E-2</c:v>
                </c:pt>
                <c:pt idx="587">
                  <c:v>2.5772219063862043E-2</c:v>
                </c:pt>
                <c:pt idx="588">
                  <c:v>2.6045323970635175E-2</c:v>
                </c:pt>
                <c:pt idx="589">
                  <c:v>2.6407766990291261E-2</c:v>
                </c:pt>
                <c:pt idx="590">
                  <c:v>2.6204238921001929E-2</c:v>
                </c:pt>
                <c:pt idx="591">
                  <c:v>2.6932470790151163E-2</c:v>
                </c:pt>
                <c:pt idx="592">
                  <c:v>2.6117014466777621E-2</c:v>
                </c:pt>
                <c:pt idx="593">
                  <c:v>2.5865348041080257E-2</c:v>
                </c:pt>
                <c:pt idx="594">
                  <c:v>2.6227822062226794E-2</c:v>
                </c:pt>
                <c:pt idx="595">
                  <c:v>2.6836808524633295E-2</c:v>
                </c:pt>
                <c:pt idx="596">
                  <c:v>2.7698574338085539E-2</c:v>
                </c:pt>
                <c:pt idx="597">
                  <c:v>2.8021978021978023E-2</c:v>
                </c:pt>
                <c:pt idx="598">
                  <c:v>2.8217719067708695E-2</c:v>
                </c:pt>
                <c:pt idx="599">
                  <c:v>2.7908885696696081E-2</c:v>
                </c:pt>
                <c:pt idx="600">
                  <c:v>2.5174825174825177E-2</c:v>
                </c:pt>
                <c:pt idx="601">
                  <c:v>2.4469820554649267E-2</c:v>
                </c:pt>
                <c:pt idx="602">
                  <c:v>2.4665981500513877E-2</c:v>
                </c:pt>
                <c:pt idx="603">
                  <c:v>2.4006401707121899E-2</c:v>
                </c:pt>
                <c:pt idx="604">
                  <c:v>2.4288220213196602E-2</c:v>
                </c:pt>
                <c:pt idx="605">
                  <c:v>2.4635598439745433E-2</c:v>
                </c:pt>
                <c:pt idx="606">
                  <c:v>2.3867930783000729E-2</c:v>
                </c:pt>
                <c:pt idx="607">
                  <c:v>2.3879013000795968E-2</c:v>
                </c:pt>
                <c:pt idx="608">
                  <c:v>2.3510971786833857E-2</c:v>
                </c:pt>
                <c:pt idx="609">
                  <c:v>2.359882005899705E-2</c:v>
                </c:pt>
                <c:pt idx="610">
                  <c:v>2.356483602801597E-2</c:v>
                </c:pt>
                <c:pt idx="611">
                  <c:v>2.3302479124862451E-2</c:v>
                </c:pt>
                <c:pt idx="612">
                  <c:v>2.3240800516462233E-2</c:v>
                </c:pt>
                <c:pt idx="613">
                  <c:v>2.3855277980253133E-2</c:v>
                </c:pt>
                <c:pt idx="614">
                  <c:v>2.4314467107929217E-2</c:v>
                </c:pt>
                <c:pt idx="615">
                  <c:v>2.4531516183986371E-2</c:v>
                </c:pt>
                <c:pt idx="616">
                  <c:v>2.502606882168926E-2</c:v>
                </c:pt>
                <c:pt idx="617">
                  <c:v>2.4986118822876179E-2</c:v>
                </c:pt>
                <c:pt idx="618">
                  <c:v>2.5515628322347439E-2</c:v>
                </c:pt>
                <c:pt idx="619">
                  <c:v>2.4843006003726451E-2</c:v>
                </c:pt>
                <c:pt idx="620">
                  <c:v>2.5211849569297572E-2</c:v>
                </c:pt>
                <c:pt idx="621">
                  <c:v>2.5441696113074206E-2</c:v>
                </c:pt>
                <c:pt idx="622">
                  <c:v>2.5362829364520219E-2</c:v>
                </c:pt>
                <c:pt idx="623">
                  <c:v>2.6026604973973397E-2</c:v>
                </c:pt>
                <c:pt idx="624">
                  <c:v>2.6336966859316704E-2</c:v>
                </c:pt>
                <c:pt idx="625">
                  <c:v>2.6635099141757917E-2</c:v>
                </c:pt>
                <c:pt idx="626">
                  <c:v>2.5964659213847819E-2</c:v>
                </c:pt>
                <c:pt idx="627">
                  <c:v>2.628120893561104E-2</c:v>
                </c:pt>
                <c:pt idx="628">
                  <c:v>2.5962786672436178E-2</c:v>
                </c:pt>
                <c:pt idx="629">
                  <c:v>2.564102564102564E-2</c:v>
                </c:pt>
                <c:pt idx="630">
                  <c:v>2.5773195876288658E-2</c:v>
                </c:pt>
                <c:pt idx="631">
                  <c:v>2.5597269624573381E-2</c:v>
                </c:pt>
                <c:pt idx="632">
                  <c:v>2.5987150797661156E-2</c:v>
                </c:pt>
                <c:pt idx="633">
                  <c:v>2.6398768057490651E-2</c:v>
                </c:pt>
                <c:pt idx="634">
                  <c:v>2.6240979663240762E-2</c:v>
                </c:pt>
                <c:pt idx="635">
                  <c:v>2.5773195876288658E-2</c:v>
                </c:pt>
                <c:pt idx="636">
                  <c:v>2.6462805057336079E-2</c:v>
                </c:pt>
                <c:pt idx="637">
                  <c:v>2.5628248024489216E-2</c:v>
                </c:pt>
                <c:pt idx="638">
                  <c:v>2.5411166796075389E-2</c:v>
                </c:pt>
                <c:pt idx="639">
                  <c:v>2.4383635871037663E-2</c:v>
                </c:pt>
                <c:pt idx="640">
                  <c:v>2.4834437086092714E-2</c:v>
                </c:pt>
                <c:pt idx="641">
                  <c:v>2.5325360534646499E-2</c:v>
                </c:pt>
                <c:pt idx="642">
                  <c:v>2.5088856366297301E-2</c:v>
                </c:pt>
                <c:pt idx="643">
                  <c:v>2.5443494239875609E-2</c:v>
                </c:pt>
                <c:pt idx="644">
                  <c:v>2.5272025272025274E-2</c:v>
                </c:pt>
                <c:pt idx="645">
                  <c:v>2.5412960609911057E-2</c:v>
                </c:pt>
                <c:pt idx="646">
                  <c:v>2.5528293859027086E-2</c:v>
                </c:pt>
                <c:pt idx="647">
                  <c:v>2.565381600513076E-2</c:v>
                </c:pt>
                <c:pt idx="648">
                  <c:v>2.5979649274734794E-2</c:v>
                </c:pt>
                <c:pt idx="649">
                  <c:v>2.5996533795493937E-2</c:v>
                </c:pt>
                <c:pt idx="650">
                  <c:v>2.5841648122891393E-2</c:v>
                </c:pt>
                <c:pt idx="651">
                  <c:v>2.6034133641886028E-2</c:v>
                </c:pt>
                <c:pt idx="652">
                  <c:v>2.6210411357844923E-2</c:v>
                </c:pt>
                <c:pt idx="653">
                  <c:v>2.6248632883703972E-2</c:v>
                </c:pt>
                <c:pt idx="654">
                  <c:v>2.59665320253895E-2</c:v>
                </c:pt>
                <c:pt idx="655">
                  <c:v>2.6462805057336079E-2</c:v>
                </c:pt>
                <c:pt idx="656">
                  <c:v>2.6585924230115944E-2</c:v>
                </c:pt>
                <c:pt idx="657">
                  <c:v>2.6954177897574125E-2</c:v>
                </c:pt>
                <c:pt idx="658">
                  <c:v>2.6917900403768506E-2</c:v>
                </c:pt>
                <c:pt idx="659">
                  <c:v>2.7128862094951019E-2</c:v>
                </c:pt>
                <c:pt idx="660">
                  <c:v>2.7225289268698483E-2</c:v>
                </c:pt>
                <c:pt idx="661">
                  <c:v>2.7837921435199506E-2</c:v>
                </c:pt>
                <c:pt idx="662">
                  <c:v>2.8224225793806353E-2</c:v>
                </c:pt>
                <c:pt idx="663">
                  <c:v>2.7930793700054312E-2</c:v>
                </c:pt>
                <c:pt idx="664">
                  <c:v>2.7347310847766641E-2</c:v>
                </c:pt>
                <c:pt idx="665">
                  <c:v>2.7664643049258437E-2</c:v>
                </c:pt>
                <c:pt idx="666">
                  <c:v>2.7247956403269755E-2</c:v>
                </c:pt>
                <c:pt idx="667">
                  <c:v>2.7771349224716503E-2</c:v>
                </c:pt>
                <c:pt idx="668">
                  <c:v>2.7898326100433975E-2</c:v>
                </c:pt>
                <c:pt idx="669">
                  <c:v>2.7163661057873691E-2</c:v>
                </c:pt>
                <c:pt idx="670">
                  <c:v>2.6572187776793627E-2</c:v>
                </c:pt>
                <c:pt idx="671">
                  <c:v>2.6358178357006882E-2</c:v>
                </c:pt>
                <c:pt idx="672">
                  <c:v>2.6887743670177013E-2</c:v>
                </c:pt>
                <c:pt idx="673">
                  <c:v>2.7235587834770765E-2</c:v>
                </c:pt>
                <c:pt idx="674">
                  <c:v>2.7241770715096481E-2</c:v>
                </c:pt>
                <c:pt idx="675">
                  <c:v>2.7295473500644481E-2</c:v>
                </c:pt>
                <c:pt idx="676">
                  <c:v>2.7945971122496509E-2</c:v>
                </c:pt>
                <c:pt idx="677">
                  <c:v>2.7579866697310964E-2</c:v>
                </c:pt>
                <c:pt idx="678">
                  <c:v>2.7601012037108026E-2</c:v>
                </c:pt>
                <c:pt idx="679">
                  <c:v>2.7850843261643204E-2</c:v>
                </c:pt>
                <c:pt idx="680">
                  <c:v>2.7993779160186628E-2</c:v>
                </c:pt>
                <c:pt idx="681">
                  <c:v>2.7792789315216553E-2</c:v>
                </c:pt>
                <c:pt idx="682">
                  <c:v>2.8614577537556633E-2</c:v>
                </c:pt>
                <c:pt idx="683">
                  <c:v>2.8846153846153848E-2</c:v>
                </c:pt>
                <c:pt idx="684">
                  <c:v>2.8353154288414586E-2</c:v>
                </c:pt>
                <c:pt idx="685">
                  <c:v>2.8853089685020438E-2</c:v>
                </c:pt>
                <c:pt idx="686">
                  <c:v>2.9180513901272593E-2</c:v>
                </c:pt>
                <c:pt idx="687">
                  <c:v>2.8786182632336479E-2</c:v>
                </c:pt>
                <c:pt idx="688">
                  <c:v>2.9034599564481008E-2</c:v>
                </c:pt>
                <c:pt idx="689">
                  <c:v>2.8431527404833359E-2</c:v>
                </c:pt>
                <c:pt idx="690">
                  <c:v>2.8747105326199791E-2</c:v>
                </c:pt>
                <c:pt idx="691">
                  <c:v>2.8826520398766865E-2</c:v>
                </c:pt>
                <c:pt idx="692">
                  <c:v>2.8575964438799808E-2</c:v>
                </c:pt>
                <c:pt idx="693">
                  <c:v>2.8521628901917288E-2</c:v>
                </c:pt>
                <c:pt idx="694">
                  <c:v>2.8546507017682975E-2</c:v>
                </c:pt>
                <c:pt idx="695">
                  <c:v>2.8978507606858248E-2</c:v>
                </c:pt>
                <c:pt idx="696">
                  <c:v>2.9039283697668793E-2</c:v>
                </c:pt>
                <c:pt idx="697">
                  <c:v>2.8890137228151834E-2</c:v>
                </c:pt>
                <c:pt idx="698">
                  <c:v>2.7397260273972601E-2</c:v>
                </c:pt>
                <c:pt idx="699">
                  <c:v>2.7247956403269755E-2</c:v>
                </c:pt>
                <c:pt idx="700">
                  <c:v>2.7096191479753121E-2</c:v>
                </c:pt>
                <c:pt idx="701">
                  <c:v>2.7388922702373707E-2</c:v>
                </c:pt>
                <c:pt idx="702">
                  <c:v>2.799813345776948E-2</c:v>
                </c:pt>
                <c:pt idx="703">
                  <c:v>2.829966197625973E-2</c:v>
                </c:pt>
                <c:pt idx="704">
                  <c:v>2.9347028613352897E-2</c:v>
                </c:pt>
                <c:pt idx="705">
                  <c:v>3.0544714067537757E-2</c:v>
                </c:pt>
                <c:pt idx="706">
                  <c:v>3.0318342597271352E-2</c:v>
                </c:pt>
                <c:pt idx="707">
                  <c:v>3.1069301803745578E-2</c:v>
                </c:pt>
                <c:pt idx="708">
                  <c:v>3.0555084026481074E-2</c:v>
                </c:pt>
                <c:pt idx="709">
                  <c:v>3.1106886719087529E-2</c:v>
                </c:pt>
                <c:pt idx="710">
                  <c:v>3.1737635546151811E-2</c:v>
                </c:pt>
                <c:pt idx="711">
                  <c:v>3.1729243786356429E-2</c:v>
                </c:pt>
                <c:pt idx="712">
                  <c:v>3.0643513789581207E-2</c:v>
                </c:pt>
                <c:pt idx="713">
                  <c:v>3.1948881789137379E-2</c:v>
                </c:pt>
                <c:pt idx="714">
                  <c:v>3.1463030938647087E-2</c:v>
                </c:pt>
                <c:pt idx="715">
                  <c:v>3.3259423503325947E-2</c:v>
                </c:pt>
                <c:pt idx="716">
                  <c:v>3.2623470774807435E-2</c:v>
                </c:pt>
                <c:pt idx="717">
                  <c:v>3.300632621252407E-2</c:v>
                </c:pt>
                <c:pt idx="718">
                  <c:v>3.2232070910556007E-2</c:v>
                </c:pt>
                <c:pt idx="719">
                  <c:v>3.1337047353760444E-2</c:v>
                </c:pt>
                <c:pt idx="720">
                  <c:v>3.1304347826086959E-2</c:v>
                </c:pt>
                <c:pt idx="721">
                  <c:v>3.1676198856137261E-2</c:v>
                </c:pt>
                <c:pt idx="722">
                  <c:v>3.2022771748799146E-2</c:v>
                </c:pt>
                <c:pt idx="723">
                  <c:v>3.2275416890801503E-2</c:v>
                </c:pt>
                <c:pt idx="724">
                  <c:v>3.2579185520361993E-2</c:v>
                </c:pt>
                <c:pt idx="725">
                  <c:v>3.2813781788351107E-2</c:v>
                </c:pt>
                <c:pt idx="726">
                  <c:v>3.1015766347893516E-2</c:v>
                </c:pt>
                <c:pt idx="727">
                  <c:v>3.015075376884422E-2</c:v>
                </c:pt>
                <c:pt idx="728">
                  <c:v>3.1512605042016806E-2</c:v>
                </c:pt>
                <c:pt idx="729">
                  <c:v>3.109345310070824E-2</c:v>
                </c:pt>
                <c:pt idx="730">
                  <c:v>3.1598349863951547E-2</c:v>
                </c:pt>
                <c:pt idx="731">
                  <c:v>3.2590983161325367E-2</c:v>
                </c:pt>
                <c:pt idx="732">
                  <c:v>3.2148597963922131E-2</c:v>
                </c:pt>
                <c:pt idx="733">
                  <c:v>3.3695245226506923E-2</c:v>
                </c:pt>
                <c:pt idx="734">
                  <c:v>3.2278310768403123E-2</c:v>
                </c:pt>
                <c:pt idx="735">
                  <c:v>3.1704095112285335E-2</c:v>
                </c:pt>
                <c:pt idx="736">
                  <c:v>3.2318879612173446E-2</c:v>
                </c:pt>
                <c:pt idx="737">
                  <c:v>3.3339507316169657E-2</c:v>
                </c:pt>
                <c:pt idx="738">
                  <c:v>3.2447048219918881E-2</c:v>
                </c:pt>
                <c:pt idx="739">
                  <c:v>3.3435497353023126E-2</c:v>
                </c:pt>
                <c:pt idx="740">
                  <c:v>3.3429287770452225E-2</c:v>
                </c:pt>
                <c:pt idx="741">
                  <c:v>3.2676772261051104E-2</c:v>
                </c:pt>
                <c:pt idx="742">
                  <c:v>3.387916431394692E-2</c:v>
                </c:pt>
                <c:pt idx="743">
                  <c:v>3.3039647577092511E-2</c:v>
                </c:pt>
                <c:pt idx="744">
                  <c:v>3.6007201440288059E-2</c:v>
                </c:pt>
                <c:pt idx="745">
                  <c:v>3.5287198588512057E-2</c:v>
                </c:pt>
                <c:pt idx="746">
                  <c:v>3.7155537207142118E-2</c:v>
                </c:pt>
                <c:pt idx="747">
                  <c:v>3.6025217652356646E-2</c:v>
                </c:pt>
                <c:pt idx="748">
                  <c:v>3.5287198588512057E-2</c:v>
                </c:pt>
                <c:pt idx="749">
                  <c:v>3.5820895522388062E-2</c:v>
                </c:pt>
                <c:pt idx="750">
                  <c:v>3.3407572383073493E-2</c:v>
                </c:pt>
                <c:pt idx="751">
                  <c:v>3.6304961678096007E-2</c:v>
                </c:pt>
                <c:pt idx="752">
                  <c:v>3.4168564920273349E-2</c:v>
                </c:pt>
                <c:pt idx="753">
                  <c:v>3.6570499796830559E-2</c:v>
                </c:pt>
                <c:pt idx="754">
                  <c:v>3.6885245901639351E-2</c:v>
                </c:pt>
                <c:pt idx="755">
                  <c:v>3.5443536477306296E-2</c:v>
                </c:pt>
                <c:pt idx="756">
                  <c:v>3.6000000000000004E-2</c:v>
                </c:pt>
                <c:pt idx="757">
                  <c:v>3.3914272256241169E-2</c:v>
                </c:pt>
                <c:pt idx="758">
                  <c:v>3.8502673796791446E-2</c:v>
                </c:pt>
                <c:pt idx="759">
                  <c:v>3.3949453036589965E-2</c:v>
                </c:pt>
                <c:pt idx="760">
                  <c:v>3.6911719470932018E-2</c:v>
                </c:pt>
                <c:pt idx="761">
                  <c:v>3.3802816901408454E-2</c:v>
                </c:pt>
                <c:pt idx="762">
                  <c:v>3.2108455226542987E-2</c:v>
                </c:pt>
                <c:pt idx="763">
                  <c:v>3.4272658035034272E-2</c:v>
                </c:pt>
                <c:pt idx="764">
                  <c:v>3.1813361611876992E-2</c:v>
                </c:pt>
                <c:pt idx="765">
                  <c:v>3.1380753138075312E-2</c:v>
                </c:pt>
                <c:pt idx="766">
                  <c:v>3.023939521209576E-2</c:v>
                </c:pt>
                <c:pt idx="767">
                  <c:v>3.1631666813109569E-2</c:v>
                </c:pt>
                <c:pt idx="768">
                  <c:v>3.0259729343531983E-2</c:v>
                </c:pt>
                <c:pt idx="769">
                  <c:v>3.1540213772560013E-2</c:v>
                </c:pt>
                <c:pt idx="770">
                  <c:v>3.1821797931583136E-2</c:v>
                </c:pt>
                <c:pt idx="771">
                  <c:v>3.0305581277885341E-2</c:v>
                </c:pt>
                <c:pt idx="772">
                  <c:v>3.0410542321338066E-2</c:v>
                </c:pt>
                <c:pt idx="773">
                  <c:v>2.964426877470356E-2</c:v>
                </c:pt>
                <c:pt idx="774">
                  <c:v>2.8011204481792715E-2</c:v>
                </c:pt>
                <c:pt idx="775">
                  <c:v>2.7382672853122385E-2</c:v>
                </c:pt>
                <c:pt idx="776">
                  <c:v>2.7041237887778864E-2</c:v>
                </c:pt>
                <c:pt idx="777">
                  <c:v>2.7430661383724474E-2</c:v>
                </c:pt>
                <c:pt idx="778">
                  <c:v>2.722940776038121E-2</c:v>
                </c:pt>
                <c:pt idx="779">
                  <c:v>2.7106392590919359E-2</c:v>
                </c:pt>
                <c:pt idx="780">
                  <c:v>2.7186225645672864E-2</c:v>
                </c:pt>
                <c:pt idx="781">
                  <c:v>2.7543993879112473E-2</c:v>
                </c:pt>
                <c:pt idx="782">
                  <c:v>2.7767065175472425E-2</c:v>
                </c:pt>
                <c:pt idx="783">
                  <c:v>2.7972027972027975E-2</c:v>
                </c:pt>
                <c:pt idx="784">
                  <c:v>2.7165710836100209E-2</c:v>
                </c:pt>
                <c:pt idx="785">
                  <c:v>2.7182120205376019E-2</c:v>
                </c:pt>
                <c:pt idx="786">
                  <c:v>2.8465248675575237E-2</c:v>
                </c:pt>
                <c:pt idx="787">
                  <c:v>2.9173419773095625E-2</c:v>
                </c:pt>
                <c:pt idx="788">
                  <c:v>2.9838375466224615E-2</c:v>
                </c:pt>
                <c:pt idx="789">
                  <c:v>2.8934254942935219E-2</c:v>
                </c:pt>
                <c:pt idx="790">
                  <c:v>2.8687544824288789E-2</c:v>
                </c:pt>
                <c:pt idx="791">
                  <c:v>2.8116213683223996E-2</c:v>
                </c:pt>
                <c:pt idx="792">
                  <c:v>2.8501306309872534E-2</c:v>
                </c:pt>
                <c:pt idx="793">
                  <c:v>2.7581979773214832E-2</c:v>
                </c:pt>
                <c:pt idx="794">
                  <c:v>2.6815642458100558E-2</c:v>
                </c:pt>
                <c:pt idx="795">
                  <c:v>2.6998650067496625E-2</c:v>
                </c:pt>
                <c:pt idx="796">
                  <c:v>2.7510316368638238E-2</c:v>
                </c:pt>
                <c:pt idx="797">
                  <c:v>2.7334851936218683E-2</c:v>
                </c:pt>
                <c:pt idx="798">
                  <c:v>2.7658266748617089E-2</c:v>
                </c:pt>
                <c:pt idx="799">
                  <c:v>2.7870248509715881E-2</c:v>
                </c:pt>
                <c:pt idx="800">
                  <c:v>2.7550317593938934E-2</c:v>
                </c:pt>
                <c:pt idx="801">
                  <c:v>2.7702962677953063E-2</c:v>
                </c:pt>
                <c:pt idx="802">
                  <c:v>2.7692307692307693E-2</c:v>
                </c:pt>
                <c:pt idx="803">
                  <c:v>2.7411863245260029E-2</c:v>
                </c:pt>
                <c:pt idx="804">
                  <c:v>2.7743526510480891E-2</c:v>
                </c:pt>
                <c:pt idx="805">
                  <c:v>2.7818561162197667E-2</c:v>
                </c:pt>
                <c:pt idx="806">
                  <c:v>2.8355387523629493E-2</c:v>
                </c:pt>
                <c:pt idx="807">
                  <c:v>2.8157997653500199E-2</c:v>
                </c:pt>
                <c:pt idx="808">
                  <c:v>2.7784209307710122E-2</c:v>
                </c:pt>
                <c:pt idx="809">
                  <c:v>2.8061423337750413E-2</c:v>
                </c:pt>
                <c:pt idx="810">
                  <c:v>2.8199906000313333E-2</c:v>
                </c:pt>
                <c:pt idx="811">
                  <c:v>2.8000311114567942E-2</c:v>
                </c:pt>
                <c:pt idx="812">
                  <c:v>2.8019925280199257E-2</c:v>
                </c:pt>
                <c:pt idx="813">
                  <c:v>2.8009025130319769E-2</c:v>
                </c:pt>
                <c:pt idx="814">
                  <c:v>2.8004667444574093E-2</c:v>
                </c:pt>
                <c:pt idx="815">
                  <c:v>2.7917797595967433E-2</c:v>
                </c:pt>
                <c:pt idx="816">
                  <c:v>2.8481012658227847E-2</c:v>
                </c:pt>
                <c:pt idx="817">
                  <c:v>2.8492283339928773E-2</c:v>
                </c:pt>
                <c:pt idx="818">
                  <c:v>2.8326382878275238E-2</c:v>
                </c:pt>
                <c:pt idx="819">
                  <c:v>2.8330841268592116E-2</c:v>
                </c:pt>
                <c:pt idx="820">
                  <c:v>2.8427037271004423E-2</c:v>
                </c:pt>
                <c:pt idx="821">
                  <c:v>2.8555564369001352E-2</c:v>
                </c:pt>
                <c:pt idx="822">
                  <c:v>2.9097963142580022E-2</c:v>
                </c:pt>
                <c:pt idx="823">
                  <c:v>2.9661366070692922E-2</c:v>
                </c:pt>
                <c:pt idx="824">
                  <c:v>2.9508196721311476E-2</c:v>
                </c:pt>
                <c:pt idx="825">
                  <c:v>2.9418975239029175E-2</c:v>
                </c:pt>
                <c:pt idx="826">
                  <c:v>2.9816133841311911E-2</c:v>
                </c:pt>
                <c:pt idx="827">
                  <c:v>2.9930162953109411E-2</c:v>
                </c:pt>
                <c:pt idx="828">
                  <c:v>3.0573248407643312E-2</c:v>
                </c:pt>
                <c:pt idx="829">
                  <c:v>3.0305581277885341E-2</c:v>
                </c:pt>
                <c:pt idx="830">
                  <c:v>2.9947591714499629E-2</c:v>
                </c:pt>
                <c:pt idx="831">
                  <c:v>2.9573646594923189E-2</c:v>
                </c:pt>
                <c:pt idx="832">
                  <c:v>3.0219088390833544E-2</c:v>
                </c:pt>
                <c:pt idx="833">
                  <c:v>3.0249558860599948E-2</c:v>
                </c:pt>
                <c:pt idx="834">
                  <c:v>3.0766601145201265E-2</c:v>
                </c:pt>
                <c:pt idx="835">
                  <c:v>3.1007751937984499E-2</c:v>
                </c:pt>
                <c:pt idx="836">
                  <c:v>3.0973070635808311E-2</c:v>
                </c:pt>
                <c:pt idx="837">
                  <c:v>3.0549898167006109E-2</c:v>
                </c:pt>
                <c:pt idx="838">
                  <c:v>3.0536941216388159E-2</c:v>
                </c:pt>
                <c:pt idx="839">
                  <c:v>3.0508474576271188E-2</c:v>
                </c:pt>
                <c:pt idx="840">
                  <c:v>3.0620056136769585E-2</c:v>
                </c:pt>
                <c:pt idx="841">
                  <c:v>3.0400270224624219E-2</c:v>
                </c:pt>
                <c:pt idx="842">
                  <c:v>3.0247017308015461E-2</c:v>
                </c:pt>
                <c:pt idx="843">
                  <c:v>3.0487804878048783E-2</c:v>
                </c:pt>
                <c:pt idx="844">
                  <c:v>2.9972525185246859E-2</c:v>
                </c:pt>
                <c:pt idx="845">
                  <c:v>3.0020013342228154E-2</c:v>
                </c:pt>
                <c:pt idx="846">
                  <c:v>2.9910269192422734E-2</c:v>
                </c:pt>
                <c:pt idx="847">
                  <c:v>3.0035040881027868E-2</c:v>
                </c:pt>
                <c:pt idx="848">
                  <c:v>2.9759444490369515E-2</c:v>
                </c:pt>
                <c:pt idx="849">
                  <c:v>3.0498136225008472E-2</c:v>
                </c:pt>
                <c:pt idx="850">
                  <c:v>3.0511060259344015E-2</c:v>
                </c:pt>
                <c:pt idx="851">
                  <c:v>3.0562866117667033E-2</c:v>
                </c:pt>
                <c:pt idx="852">
                  <c:v>2.5604788427965749E-2</c:v>
                </c:pt>
                <c:pt idx="853">
                  <c:v>2.5666666666666667E-2</c:v>
                </c:pt>
                <c:pt idx="854">
                  <c:v>2.5558044975520704E-2</c:v>
                </c:pt>
                <c:pt idx="855">
                  <c:v>2.6011316611772656E-2</c:v>
                </c:pt>
                <c:pt idx="856">
                  <c:v>2.58932324506095E-2</c:v>
                </c:pt>
                <c:pt idx="857">
                  <c:v>2.3955821731352571E-2</c:v>
                </c:pt>
                <c:pt idx="858">
                  <c:v>2.3524020468952876E-2</c:v>
                </c:pt>
                <c:pt idx="859">
                  <c:v>2.3791132396106904E-2</c:v>
                </c:pt>
                <c:pt idx="860">
                  <c:v>2.3668639053254441E-2</c:v>
                </c:pt>
                <c:pt idx="861">
                  <c:v>2.3783783783783784E-2</c:v>
                </c:pt>
                <c:pt idx="862">
                  <c:v>2.3388260308299796E-2</c:v>
                </c:pt>
                <c:pt idx="863">
                  <c:v>2.3737957610789982E-2</c:v>
                </c:pt>
                <c:pt idx="864">
                  <c:v>2.3675916673072488E-2</c:v>
                </c:pt>
                <c:pt idx="865">
                  <c:v>2.4113364127456353E-2</c:v>
                </c:pt>
                <c:pt idx="866">
                  <c:v>2.4168236032642815E-2</c:v>
                </c:pt>
                <c:pt idx="867">
                  <c:v>2.4643943030884942E-2</c:v>
                </c:pt>
                <c:pt idx="868">
                  <c:v>2.3903764066744278E-2</c:v>
                </c:pt>
                <c:pt idx="869">
                  <c:v>2.3666820347318276E-2</c:v>
                </c:pt>
                <c:pt idx="870">
                  <c:v>2.3931623931623933E-2</c:v>
                </c:pt>
                <c:pt idx="871">
                  <c:v>2.4282560706401765E-2</c:v>
                </c:pt>
                <c:pt idx="872">
                  <c:v>2.3952095808383235E-2</c:v>
                </c:pt>
                <c:pt idx="873">
                  <c:v>2.3831631073970905E-2</c:v>
                </c:pt>
                <c:pt idx="874">
                  <c:v>2.4225263489067169E-2</c:v>
                </c:pt>
                <c:pt idx="875">
                  <c:v>2.4041839044571071E-2</c:v>
                </c:pt>
                <c:pt idx="876">
                  <c:v>2.4111476436511667E-2</c:v>
                </c:pt>
                <c:pt idx="877">
                  <c:v>2.4481360782131787E-2</c:v>
                </c:pt>
                <c:pt idx="878">
                  <c:v>2.4105815136573533E-2</c:v>
                </c:pt>
                <c:pt idx="879">
                  <c:v>2.4315149601326282E-2</c:v>
                </c:pt>
                <c:pt idx="880">
                  <c:v>2.3907474967010789E-2</c:v>
                </c:pt>
                <c:pt idx="881">
                  <c:v>2.3818730183280488E-2</c:v>
                </c:pt>
                <c:pt idx="882">
                  <c:v>2.3772769373263353E-2</c:v>
                </c:pt>
                <c:pt idx="883">
                  <c:v>2.3995014023060143E-2</c:v>
                </c:pt>
                <c:pt idx="884">
                  <c:v>2.3763598487771005E-2</c:v>
                </c:pt>
                <c:pt idx="885">
                  <c:v>2.3652280755644295E-2</c:v>
                </c:pt>
                <c:pt idx="886">
                  <c:v>2.3953958624980554E-2</c:v>
                </c:pt>
                <c:pt idx="887">
                  <c:v>2.424433249370277E-2</c:v>
                </c:pt>
                <c:pt idx="888">
                  <c:v>2.4232887490165226E-2</c:v>
                </c:pt>
                <c:pt idx="889">
                  <c:v>2.4234794240302147E-2</c:v>
                </c:pt>
                <c:pt idx="890">
                  <c:v>2.4288305338695686E-2</c:v>
                </c:pt>
                <c:pt idx="891">
                  <c:v>2.4721085159322576E-2</c:v>
                </c:pt>
                <c:pt idx="892">
                  <c:v>2.5299819287005094E-2</c:v>
                </c:pt>
                <c:pt idx="893">
                  <c:v>2.4888888888888891E-2</c:v>
                </c:pt>
                <c:pt idx="894">
                  <c:v>2.4925143643279114E-2</c:v>
                </c:pt>
                <c:pt idx="895">
                  <c:v>2.5093693987290208E-2</c:v>
                </c:pt>
                <c:pt idx="896">
                  <c:v>2.5208708462923553E-2</c:v>
                </c:pt>
                <c:pt idx="897">
                  <c:v>2.5314374948631545E-2</c:v>
                </c:pt>
                <c:pt idx="898">
                  <c:v>2.5604788427965749E-2</c:v>
                </c:pt>
                <c:pt idx="899">
                  <c:v>2.459867422729814E-2</c:v>
                </c:pt>
                <c:pt idx="900">
                  <c:v>2.4436686766105997E-2</c:v>
                </c:pt>
                <c:pt idx="901">
                  <c:v>2.4776767758024294E-2</c:v>
                </c:pt>
                <c:pt idx="902">
                  <c:v>2.4719101123595506E-2</c:v>
                </c:pt>
                <c:pt idx="903">
                  <c:v>2.5077348965966455E-2</c:v>
                </c:pt>
                <c:pt idx="904">
                  <c:v>2.5698790154359618E-2</c:v>
                </c:pt>
                <c:pt idx="905">
                  <c:v>2.5538971807628527E-2</c:v>
                </c:pt>
                <c:pt idx="906">
                  <c:v>2.4971623155505107E-2</c:v>
                </c:pt>
                <c:pt idx="907">
                  <c:v>2.5649566955363093E-2</c:v>
                </c:pt>
                <c:pt idx="908">
                  <c:v>2.5536854323853744E-2</c:v>
                </c:pt>
                <c:pt idx="909">
                  <c:v>2.4776767758024294E-2</c:v>
                </c:pt>
                <c:pt idx="910">
                  <c:v>2.5513585155732273E-2</c:v>
                </c:pt>
                <c:pt idx="911">
                  <c:v>2.5882352941176471E-2</c:v>
                </c:pt>
                <c:pt idx="912">
                  <c:v>2.6340545625587956E-2</c:v>
                </c:pt>
                <c:pt idx="913">
                  <c:v>2.5283204728287639E-2</c:v>
                </c:pt>
                <c:pt idx="914">
                  <c:v>2.494937221547185E-2</c:v>
                </c:pt>
                <c:pt idx="915">
                  <c:v>2.4638028957683383E-2</c:v>
                </c:pt>
                <c:pt idx="916">
                  <c:v>2.3961412789793062E-2</c:v>
                </c:pt>
                <c:pt idx="917">
                  <c:v>2.3697776409940755E-2</c:v>
                </c:pt>
                <c:pt idx="918">
                  <c:v>2.4032459425717852E-2</c:v>
                </c:pt>
                <c:pt idx="919">
                  <c:v>2.418531605810758E-2</c:v>
                </c:pt>
                <c:pt idx="920">
                  <c:v>2.3875968992248062E-2</c:v>
                </c:pt>
                <c:pt idx="921">
                  <c:v>2.5651703173149E-2</c:v>
                </c:pt>
                <c:pt idx="922">
                  <c:v>2.6061939414452531E-2</c:v>
                </c:pt>
                <c:pt idx="923">
                  <c:v>2.6266416510318948E-2</c:v>
                </c:pt>
                <c:pt idx="924">
                  <c:v>2.5976216580922664E-2</c:v>
                </c:pt>
                <c:pt idx="925">
                  <c:v>2.6284348864994027E-2</c:v>
                </c:pt>
                <c:pt idx="926">
                  <c:v>2.5952140208965285E-2</c:v>
                </c:pt>
                <c:pt idx="927">
                  <c:v>2.5700934579439252E-2</c:v>
                </c:pt>
                <c:pt idx="928">
                  <c:v>2.6031102096010821E-2</c:v>
                </c:pt>
                <c:pt idx="929">
                  <c:v>2.6387936943111721E-2</c:v>
                </c:pt>
                <c:pt idx="930">
                  <c:v>2.6406035665294925E-2</c:v>
                </c:pt>
                <c:pt idx="931">
                  <c:v>2.6602176541717051E-2</c:v>
                </c:pt>
                <c:pt idx="932">
                  <c:v>2.6798921082397981E-2</c:v>
                </c:pt>
                <c:pt idx="933">
                  <c:v>2.6609071274298058E-2</c:v>
                </c:pt>
                <c:pt idx="934">
                  <c:v>2.6565464895635674E-2</c:v>
                </c:pt>
                <c:pt idx="935">
                  <c:v>2.6537997587454766E-2</c:v>
                </c:pt>
                <c:pt idx="936">
                  <c:v>2.6282105981739058E-2</c:v>
                </c:pt>
                <c:pt idx="937">
                  <c:v>2.6838619728128267E-2</c:v>
                </c:pt>
                <c:pt idx="938">
                  <c:v>2.6583808044191266E-2</c:v>
                </c:pt>
                <c:pt idx="939">
                  <c:v>2.6916018526610155E-2</c:v>
                </c:pt>
                <c:pt idx="940">
                  <c:v>2.7628274129888768E-2</c:v>
                </c:pt>
                <c:pt idx="941">
                  <c:v>2.732191963097667E-2</c:v>
                </c:pt>
                <c:pt idx="942">
                  <c:v>2.7421652421652423E-2</c:v>
                </c:pt>
                <c:pt idx="943">
                  <c:v>2.7326767811196879E-2</c:v>
                </c:pt>
                <c:pt idx="944">
                  <c:v>2.7672955974842768E-2</c:v>
                </c:pt>
                <c:pt idx="945">
                  <c:v>2.7737752161383283E-2</c:v>
                </c:pt>
                <c:pt idx="946">
                  <c:v>2.886056971514243E-2</c:v>
                </c:pt>
                <c:pt idx="947">
                  <c:v>2.8701891715590344E-2</c:v>
                </c:pt>
                <c:pt idx="948">
                  <c:v>2.7702824248965641E-2</c:v>
                </c:pt>
                <c:pt idx="949">
                  <c:v>2.7913721225303608E-2</c:v>
                </c:pt>
                <c:pt idx="950">
                  <c:v>2.727353227663154E-2</c:v>
                </c:pt>
                <c:pt idx="951">
                  <c:v>2.7346177750155378E-2</c:v>
                </c:pt>
                <c:pt idx="952">
                  <c:v>2.7705316182423317E-2</c:v>
                </c:pt>
                <c:pt idx="953">
                  <c:v>2.795171975678374E-2</c:v>
                </c:pt>
                <c:pt idx="954">
                  <c:v>2.8132992327365727E-2</c:v>
                </c:pt>
                <c:pt idx="955">
                  <c:v>2.8225806451612902E-2</c:v>
                </c:pt>
                <c:pt idx="956">
                  <c:v>2.9285918037463155E-2</c:v>
                </c:pt>
                <c:pt idx="957">
                  <c:v>2.9527370338414342E-2</c:v>
                </c:pt>
                <c:pt idx="958">
                  <c:v>2.9210925644916542E-2</c:v>
                </c:pt>
                <c:pt idx="959">
                  <c:v>2.9572731637061929E-2</c:v>
                </c:pt>
                <c:pt idx="960">
                  <c:v>2.9842069566902434E-2</c:v>
                </c:pt>
                <c:pt idx="961">
                  <c:v>2.9316581001332571E-2</c:v>
                </c:pt>
                <c:pt idx="962">
                  <c:v>2.910327884342814E-2</c:v>
                </c:pt>
                <c:pt idx="963">
                  <c:v>2.8844352875070239E-2</c:v>
                </c:pt>
                <c:pt idx="964">
                  <c:v>2.8785046728971964E-2</c:v>
                </c:pt>
                <c:pt idx="965">
                  <c:v>2.9408956363983576E-2</c:v>
                </c:pt>
                <c:pt idx="966">
                  <c:v>2.8841651840059931E-2</c:v>
                </c:pt>
                <c:pt idx="967">
                  <c:v>2.8202545554436409E-2</c:v>
                </c:pt>
                <c:pt idx="968">
                  <c:v>2.7926375918034273E-2</c:v>
                </c:pt>
                <c:pt idx="969">
                  <c:v>2.8246515040352162E-2</c:v>
                </c:pt>
                <c:pt idx="970">
                  <c:v>2.8755485015404723E-2</c:v>
                </c:pt>
                <c:pt idx="971">
                  <c:v>2.7353463587921848E-2</c:v>
                </c:pt>
                <c:pt idx="972">
                  <c:v>2.7463218903254569E-2</c:v>
                </c:pt>
                <c:pt idx="973">
                  <c:v>2.736318407960199E-2</c:v>
                </c:pt>
                <c:pt idx="974">
                  <c:v>2.703414377249188E-2</c:v>
                </c:pt>
                <c:pt idx="975">
                  <c:v>2.6583808044191266E-2</c:v>
                </c:pt>
                <c:pt idx="976">
                  <c:v>2.6219460287733039E-2</c:v>
                </c:pt>
                <c:pt idx="977">
                  <c:v>2.6221692491060787E-2</c:v>
                </c:pt>
                <c:pt idx="978">
                  <c:v>2.6485510362025969E-2</c:v>
                </c:pt>
                <c:pt idx="979">
                  <c:v>2.6139353305609778E-2</c:v>
                </c:pt>
                <c:pt idx="980">
                  <c:v>2.6392459297343615E-2</c:v>
                </c:pt>
                <c:pt idx="981">
                  <c:v>2.6277621363364902E-2</c:v>
                </c:pt>
                <c:pt idx="982">
                  <c:v>2.6286592131091576E-2</c:v>
                </c:pt>
                <c:pt idx="983">
                  <c:v>2.6006923921303722E-2</c:v>
                </c:pt>
                <c:pt idx="984">
                  <c:v>2.6465028355387527E-2</c:v>
                </c:pt>
                <c:pt idx="985">
                  <c:v>2.6794258373205742E-2</c:v>
                </c:pt>
                <c:pt idx="986">
                  <c:v>2.6664358064236861E-2</c:v>
                </c:pt>
                <c:pt idx="987">
                  <c:v>2.6643598615916957E-2</c:v>
                </c:pt>
                <c:pt idx="988">
                  <c:v>2.6467302569390738E-2</c:v>
                </c:pt>
                <c:pt idx="989">
                  <c:v>2.6761664784082023E-2</c:v>
                </c:pt>
                <c:pt idx="990">
                  <c:v>2.6378896882494004E-2</c:v>
                </c:pt>
                <c:pt idx="991">
                  <c:v>2.6810584958217271E-2</c:v>
                </c:pt>
                <c:pt idx="992">
                  <c:v>2.6801253045596937E-2</c:v>
                </c:pt>
                <c:pt idx="993">
                  <c:v>2.7031771107600494E-2</c:v>
                </c:pt>
                <c:pt idx="994">
                  <c:v>2.6731470230862697E-2</c:v>
                </c:pt>
                <c:pt idx="995">
                  <c:v>2.7105517909002907E-2</c:v>
                </c:pt>
                <c:pt idx="996">
                  <c:v>2.7198869657364892E-2</c:v>
                </c:pt>
                <c:pt idx="997">
                  <c:v>2.7317073170731707E-2</c:v>
                </c:pt>
                <c:pt idx="998">
                  <c:v>2.7928908233587232E-2</c:v>
                </c:pt>
                <c:pt idx="999">
                  <c:v>2.8350515463917526E-2</c:v>
                </c:pt>
                <c:pt idx="1000">
                  <c:v>2.9037428113509949E-2</c:v>
                </c:pt>
                <c:pt idx="1001">
                  <c:v>2.935849775998475E-2</c:v>
                </c:pt>
                <c:pt idx="1002">
                  <c:v>2.9064829668774182E-2</c:v>
                </c:pt>
                <c:pt idx="1003">
                  <c:v>2.8431644050586173E-2</c:v>
                </c:pt>
                <c:pt idx="1004">
                  <c:v>2.8755485015404723E-2</c:v>
                </c:pt>
                <c:pt idx="1005">
                  <c:v>2.8081692195477754E-2</c:v>
                </c:pt>
                <c:pt idx="1006">
                  <c:v>2.7446088041347353E-2</c:v>
                </c:pt>
                <c:pt idx="1007">
                  <c:v>2.8094499680744324E-2</c:v>
                </c:pt>
                <c:pt idx="1008">
                  <c:v>2.7994910016360664E-2</c:v>
                </c:pt>
                <c:pt idx="1009">
                  <c:v>2.8048447318094891E-2</c:v>
                </c:pt>
                <c:pt idx="1010">
                  <c:v>2.7812895069532238E-2</c:v>
                </c:pt>
                <c:pt idx="1011">
                  <c:v>2.8758169934640525E-2</c:v>
                </c:pt>
                <c:pt idx="1012">
                  <c:v>2.8629856850715747E-2</c:v>
                </c:pt>
                <c:pt idx="1013">
                  <c:v>2.8914757791963952E-2</c:v>
                </c:pt>
                <c:pt idx="1014">
                  <c:v>2.8933771723813999E-2</c:v>
                </c:pt>
                <c:pt idx="1015">
                  <c:v>2.937249666221629E-2</c:v>
                </c:pt>
                <c:pt idx="1016">
                  <c:v>2.9347308242020011E-2</c:v>
                </c:pt>
                <c:pt idx="1017">
                  <c:v>2.9216467463479417E-2</c:v>
                </c:pt>
                <c:pt idx="1018">
                  <c:v>2.8901191704982641E-2</c:v>
                </c:pt>
                <c:pt idx="1019">
                  <c:v>2.8677839851024206E-2</c:v>
                </c:pt>
                <c:pt idx="1020">
                  <c:v>2.8849756463094792E-2</c:v>
                </c:pt>
                <c:pt idx="1021">
                  <c:v>2.9117035356400076E-2</c:v>
                </c:pt>
                <c:pt idx="1022">
                  <c:v>2.9136316337148804E-2</c:v>
                </c:pt>
                <c:pt idx="1023">
                  <c:v>2.8712594387992917E-2</c:v>
                </c:pt>
                <c:pt idx="1024">
                  <c:v>2.8468435160366023E-2</c:v>
                </c:pt>
                <c:pt idx="1025">
                  <c:v>2.8701891715590344E-2</c:v>
                </c:pt>
                <c:pt idx="1026">
                  <c:v>2.8882220555138786E-2</c:v>
                </c:pt>
                <c:pt idx="1027">
                  <c:v>2.8534370946822311E-2</c:v>
                </c:pt>
                <c:pt idx="1028">
                  <c:v>2.8709917971662939E-2</c:v>
                </c:pt>
                <c:pt idx="1029">
                  <c:v>2.8632518360137586E-2</c:v>
                </c:pt>
                <c:pt idx="1030">
                  <c:v>2.8793119566233524E-2</c:v>
                </c:pt>
                <c:pt idx="1031">
                  <c:v>2.8744750349976669E-2</c:v>
                </c:pt>
                <c:pt idx="1032">
                  <c:v>2.8936490041337845E-2</c:v>
                </c:pt>
                <c:pt idx="1033">
                  <c:v>2.9400534555173729E-2</c:v>
                </c:pt>
                <c:pt idx="1034">
                  <c:v>2.9459588713534195E-2</c:v>
                </c:pt>
                <c:pt idx="1035">
                  <c:v>2.9655305218563452E-2</c:v>
                </c:pt>
                <c:pt idx="1036">
                  <c:v>2.8925619834710745E-2</c:v>
                </c:pt>
                <c:pt idx="1037">
                  <c:v>3.0101641907740426E-2</c:v>
                </c:pt>
                <c:pt idx="1038">
                  <c:v>3.0255402750491159E-2</c:v>
                </c:pt>
                <c:pt idx="1039">
                  <c:v>3.0199039121482502E-2</c:v>
                </c:pt>
                <c:pt idx="1040">
                  <c:v>3.0591974572904249E-2</c:v>
                </c:pt>
                <c:pt idx="1041">
                  <c:v>3.01546896416683E-2</c:v>
                </c:pt>
                <c:pt idx="1042">
                  <c:v>3.0389738529847068E-2</c:v>
                </c:pt>
                <c:pt idx="1043">
                  <c:v>2.999610440202571E-2</c:v>
                </c:pt>
                <c:pt idx="1044">
                  <c:v>2.949909012546691E-2</c:v>
                </c:pt>
                <c:pt idx="1045">
                  <c:v>3.0169458321089235E-2</c:v>
                </c:pt>
                <c:pt idx="1046">
                  <c:v>3.2254686354592103E-2</c:v>
                </c:pt>
                <c:pt idx="1047">
                  <c:v>3.1877458083212587E-2</c:v>
                </c:pt>
                <c:pt idx="1048">
                  <c:v>3.0979682156507746E-2</c:v>
                </c:pt>
                <c:pt idx="1049">
                  <c:v>3.157678900963707E-2</c:v>
                </c:pt>
                <c:pt idx="1050">
                  <c:v>3.1697025831017807E-2</c:v>
                </c:pt>
                <c:pt idx="1051">
                  <c:v>3.1547680016388406E-2</c:v>
                </c:pt>
                <c:pt idx="1052">
                  <c:v>3.1973424685975298E-2</c:v>
                </c:pt>
                <c:pt idx="1053">
                  <c:v>3.1240490922000201E-2</c:v>
                </c:pt>
                <c:pt idx="1054">
                  <c:v>3.151862464183381E-2</c:v>
                </c:pt>
                <c:pt idx="1055">
                  <c:v>3.2003325020781383E-2</c:v>
                </c:pt>
                <c:pt idx="1056">
                  <c:v>3.2634032634032639E-2</c:v>
                </c:pt>
                <c:pt idx="1057">
                  <c:v>3.2592592592592597E-2</c:v>
                </c:pt>
                <c:pt idx="1058">
                  <c:v>3.3153928955866524E-2</c:v>
                </c:pt>
                <c:pt idx="1059">
                  <c:v>3.4653465346534656E-2</c:v>
                </c:pt>
                <c:pt idx="1060">
                  <c:v>3.2609846479618843E-2</c:v>
                </c:pt>
                <c:pt idx="1061">
                  <c:v>3.2592592592592597E-2</c:v>
                </c:pt>
                <c:pt idx="1062">
                  <c:v>3.2832320648118536E-2</c:v>
                </c:pt>
                <c:pt idx="1063">
                  <c:v>3.2832320648118536E-2</c:v>
                </c:pt>
                <c:pt idx="1064">
                  <c:v>3.3125403312540332E-2</c:v>
                </c:pt>
                <c:pt idx="1065">
                  <c:v>3.5079726651480639E-2</c:v>
                </c:pt>
                <c:pt idx="1066">
                  <c:v>3.4067027983630128E-2</c:v>
                </c:pt>
                <c:pt idx="1067">
                  <c:v>3.4188034188034185E-2</c:v>
                </c:pt>
                <c:pt idx="1068">
                  <c:v>3.4021871202916158E-2</c:v>
                </c:pt>
                <c:pt idx="1069">
                  <c:v>3.2578802623228265E-2</c:v>
                </c:pt>
                <c:pt idx="1070">
                  <c:v>3.3507397737162749E-2</c:v>
                </c:pt>
                <c:pt idx="1071">
                  <c:v>3.2675578187990661E-2</c:v>
                </c:pt>
                <c:pt idx="1072">
                  <c:v>3.2136894824707843E-2</c:v>
                </c:pt>
                <c:pt idx="1073">
                  <c:v>3.2146957520091848E-2</c:v>
                </c:pt>
                <c:pt idx="1074">
                  <c:v>3.2578802623228265E-2</c:v>
                </c:pt>
                <c:pt idx="1075">
                  <c:v>3.2835820895522387E-2</c:v>
                </c:pt>
                <c:pt idx="1076">
                  <c:v>3.3340549902576316E-2</c:v>
                </c:pt>
                <c:pt idx="1077">
                  <c:v>3.1648170982326349E-2</c:v>
                </c:pt>
                <c:pt idx="1078">
                  <c:v>3.2046613255644577E-2</c:v>
                </c:pt>
                <c:pt idx="1079">
                  <c:v>3.0443807452802216E-2</c:v>
                </c:pt>
                <c:pt idx="1080">
                  <c:v>3.0846269404106161E-2</c:v>
                </c:pt>
                <c:pt idx="1081">
                  <c:v>3.1612439700297645E-2</c:v>
                </c:pt>
                <c:pt idx="1082">
                  <c:v>3.1345410136372889E-2</c:v>
                </c:pt>
                <c:pt idx="1083">
                  <c:v>3.1990029081844618E-2</c:v>
                </c:pt>
                <c:pt idx="1084">
                  <c:v>3.1956837518157297E-2</c:v>
                </c:pt>
                <c:pt idx="1085">
                  <c:v>3.2386961093585701E-2</c:v>
                </c:pt>
                <c:pt idx="1086">
                  <c:v>3.2039945906584835E-2</c:v>
                </c:pt>
                <c:pt idx="1087">
                  <c:v>3.1805039239983478E-2</c:v>
                </c:pt>
                <c:pt idx="1088">
                  <c:v>3.2551257662227856E-2</c:v>
                </c:pt>
                <c:pt idx="1089">
                  <c:v>3.1476750127746554E-2</c:v>
                </c:pt>
                <c:pt idx="1090">
                  <c:v>3.1441404654961209E-2</c:v>
                </c:pt>
                <c:pt idx="1091">
                  <c:v>3.2523759239704332E-2</c:v>
                </c:pt>
                <c:pt idx="1092">
                  <c:v>3.259949195596952E-2</c:v>
                </c:pt>
                <c:pt idx="1093">
                  <c:v>3.2951749224350062E-2</c:v>
                </c:pt>
                <c:pt idx="1094">
                  <c:v>3.2049947970863683E-2</c:v>
                </c:pt>
                <c:pt idx="1095">
                  <c:v>3.1275385865150281E-2</c:v>
                </c:pt>
                <c:pt idx="1096">
                  <c:v>3.1687242798353908E-2</c:v>
                </c:pt>
                <c:pt idx="1097">
                  <c:v>3.1706814906320775E-2</c:v>
                </c:pt>
                <c:pt idx="1098">
                  <c:v>3.2197365670081537E-2</c:v>
                </c:pt>
                <c:pt idx="1099">
                  <c:v>3.2400589101620032E-2</c:v>
                </c:pt>
                <c:pt idx="1100">
                  <c:v>3.1557377049180331E-2</c:v>
                </c:pt>
                <c:pt idx="1101">
                  <c:v>3.3178929225465906E-2</c:v>
                </c:pt>
                <c:pt idx="1102">
                  <c:v>3.3121841058178302E-2</c:v>
                </c:pt>
                <c:pt idx="1103">
                  <c:v>2.7500554446662228E-2</c:v>
                </c:pt>
                <c:pt idx="1104">
                  <c:v>2.7385159010600707E-2</c:v>
                </c:pt>
                <c:pt idx="1105">
                  <c:v>2.7024081943990412E-2</c:v>
                </c:pt>
                <c:pt idx="1106">
                  <c:v>2.695359200086947E-2</c:v>
                </c:pt>
                <c:pt idx="1107">
                  <c:v>2.4738154613466335E-2</c:v>
                </c:pt>
                <c:pt idx="1108">
                  <c:v>2.4869634977938228E-2</c:v>
                </c:pt>
                <c:pt idx="1109">
                  <c:v>2.5239161408508039E-2</c:v>
                </c:pt>
                <c:pt idx="1110">
                  <c:v>2.4914607193088203E-2</c:v>
                </c:pt>
                <c:pt idx="1111">
                  <c:v>2.4423872365570216E-2</c:v>
                </c:pt>
                <c:pt idx="1112">
                  <c:v>2.4278022515907976E-2</c:v>
                </c:pt>
                <c:pt idx="1113">
                  <c:v>2.4942170371115357E-2</c:v>
                </c:pt>
                <c:pt idx="1114">
                  <c:v>2.4532594717578394E-2</c:v>
                </c:pt>
                <c:pt idx="1115">
                  <c:v>2.4917110418969154E-2</c:v>
                </c:pt>
                <c:pt idx="1116">
                  <c:v>2.4989923417976623E-2</c:v>
                </c:pt>
                <c:pt idx="1117">
                  <c:v>2.4108097598911245E-2</c:v>
                </c:pt>
                <c:pt idx="1118">
                  <c:v>2.4330422839203374E-2</c:v>
                </c:pt>
                <c:pt idx="1119">
                  <c:v>2.4012393493415957E-2</c:v>
                </c:pt>
                <c:pt idx="1120">
                  <c:v>2.3424955133654481E-2</c:v>
                </c:pt>
                <c:pt idx="1121">
                  <c:v>2.2924755037899796E-2</c:v>
                </c:pt>
                <c:pt idx="1122">
                  <c:v>2.2865572561312927E-2</c:v>
                </c:pt>
                <c:pt idx="1123">
                  <c:v>2.3018377575645073E-2</c:v>
                </c:pt>
                <c:pt idx="1124">
                  <c:v>2.3114922173548325E-2</c:v>
                </c:pt>
                <c:pt idx="1125">
                  <c:v>2.3114922173548325E-2</c:v>
                </c:pt>
                <c:pt idx="1126">
                  <c:v>2.3347768781773678E-2</c:v>
                </c:pt>
                <c:pt idx="1127">
                  <c:v>2.3059042305904231E-2</c:v>
                </c:pt>
                <c:pt idx="1128">
                  <c:v>2.2586520947176687E-2</c:v>
                </c:pt>
                <c:pt idx="1129">
                  <c:v>2.2535211267605635E-2</c:v>
                </c:pt>
                <c:pt idx="1130">
                  <c:v>2.285924970043322E-2</c:v>
                </c:pt>
                <c:pt idx="1131">
                  <c:v>2.3097699543634161E-2</c:v>
                </c:pt>
                <c:pt idx="1132">
                  <c:v>2.3639309884663045E-2</c:v>
                </c:pt>
                <c:pt idx="1133">
                  <c:v>2.391513982642237E-2</c:v>
                </c:pt>
                <c:pt idx="1134">
                  <c:v>2.3538344722854973E-2</c:v>
                </c:pt>
                <c:pt idx="1135">
                  <c:v>2.3458191449110859E-2</c:v>
                </c:pt>
                <c:pt idx="1136">
                  <c:v>2.3722976850966134E-2</c:v>
                </c:pt>
                <c:pt idx="1137">
                  <c:v>2.3385195662423384E-2</c:v>
                </c:pt>
                <c:pt idx="1138">
                  <c:v>2.289512555391433E-2</c:v>
                </c:pt>
                <c:pt idx="1139">
                  <c:v>2.2865572561312927E-2</c:v>
                </c:pt>
                <c:pt idx="1140">
                  <c:v>2.23645053656777E-2</c:v>
                </c:pt>
                <c:pt idx="1141">
                  <c:v>2.2316206244938363E-2</c:v>
                </c:pt>
                <c:pt idx="1142">
                  <c:v>2.203660920561578E-2</c:v>
                </c:pt>
                <c:pt idx="1143">
                  <c:v>2.2064056939501777E-2</c:v>
                </c:pt>
                <c:pt idx="1144">
                  <c:v>2.2028779534553206E-2</c:v>
                </c:pt>
                <c:pt idx="1145">
                  <c:v>2.1477440027712826E-2</c:v>
                </c:pt>
                <c:pt idx="1146">
                  <c:v>2.1561467570857244E-2</c:v>
                </c:pt>
                <c:pt idx="1147">
                  <c:v>2.1518438177874185E-2</c:v>
                </c:pt>
                <c:pt idx="1148">
                  <c:v>2.1823301654347059E-2</c:v>
                </c:pt>
                <c:pt idx="1149">
                  <c:v>2.2064056939501777E-2</c:v>
                </c:pt>
                <c:pt idx="1150">
                  <c:v>2.2105356983688387E-2</c:v>
                </c:pt>
                <c:pt idx="1151">
                  <c:v>2.2240157833378172E-2</c:v>
                </c:pt>
                <c:pt idx="1152">
                  <c:v>2.2746033201871043E-2</c:v>
                </c:pt>
                <c:pt idx="1153">
                  <c:v>2.2619481940897482E-2</c:v>
                </c:pt>
                <c:pt idx="1154">
                  <c:v>2.2669104204753199E-2</c:v>
                </c:pt>
                <c:pt idx="1155">
                  <c:v>2.2627737226277374E-2</c:v>
                </c:pt>
                <c:pt idx="1156">
                  <c:v>2.2475983324270435E-2</c:v>
                </c:pt>
                <c:pt idx="1157">
                  <c:v>2.2557758777515008E-2</c:v>
                </c:pt>
                <c:pt idx="1158">
                  <c:v>2.2527023344536289E-2</c:v>
                </c:pt>
                <c:pt idx="1159">
                  <c:v>2.1689697393737974E-2</c:v>
                </c:pt>
                <c:pt idx="1160">
                  <c:v>2.1349862258953169E-2</c:v>
                </c:pt>
                <c:pt idx="1161">
                  <c:v>2.1423635107118175E-2</c:v>
                </c:pt>
                <c:pt idx="1162">
                  <c:v>2.1925559190168861E-2</c:v>
                </c:pt>
                <c:pt idx="1163">
                  <c:v>2.1978021978021976E-2</c:v>
                </c:pt>
                <c:pt idx="1164">
                  <c:v>2.2101416986008378E-2</c:v>
                </c:pt>
                <c:pt idx="1165">
                  <c:v>2.2342342342342343E-2</c:v>
                </c:pt>
                <c:pt idx="1166">
                  <c:v>2.2278117139777221E-2</c:v>
                </c:pt>
                <c:pt idx="1167">
                  <c:v>2.2360472455143811E-2</c:v>
                </c:pt>
                <c:pt idx="1168">
                  <c:v>2.2024866785079929E-2</c:v>
                </c:pt>
                <c:pt idx="1169">
                  <c:v>2.1888790820829656E-2</c:v>
                </c:pt>
                <c:pt idx="1170">
                  <c:v>2.1904257198374844E-2</c:v>
                </c:pt>
                <c:pt idx="1171">
                  <c:v>2.179261862917399E-2</c:v>
                </c:pt>
                <c:pt idx="1172">
                  <c:v>2.1627278276794278E-2</c:v>
                </c:pt>
                <c:pt idx="1173">
                  <c:v>2.1565217391304348E-2</c:v>
                </c:pt>
                <c:pt idx="1174">
                  <c:v>2.1642377170782792E-2</c:v>
                </c:pt>
                <c:pt idx="1175">
                  <c:v>2.1438450899031812E-2</c:v>
                </c:pt>
                <c:pt idx="1176">
                  <c:v>2.141623488773748E-2</c:v>
                </c:pt>
                <c:pt idx="1177">
                  <c:v>2.1648044692737428E-2</c:v>
                </c:pt>
                <c:pt idx="1178">
                  <c:v>2.1538996004863645E-2</c:v>
                </c:pt>
                <c:pt idx="1179">
                  <c:v>2.1408839779005526E-2</c:v>
                </c:pt>
                <c:pt idx="1180">
                  <c:v>2.2190408017179669E-2</c:v>
                </c:pt>
                <c:pt idx="1181">
                  <c:v>2.1806031829772268E-2</c:v>
                </c:pt>
                <c:pt idx="1182">
                  <c:v>2.2125078062271389E-2</c:v>
                </c:pt>
                <c:pt idx="1183">
                  <c:v>2.2003371484340343E-2</c:v>
                </c:pt>
                <c:pt idx="1184">
                  <c:v>2.2240157833378172E-2</c:v>
                </c:pt>
                <c:pt idx="1185">
                  <c:v>2.2771095399871454E-2</c:v>
                </c:pt>
                <c:pt idx="1186">
                  <c:v>2.2496371552975326E-2</c:v>
                </c:pt>
                <c:pt idx="1187">
                  <c:v>2.2494331065759637E-2</c:v>
                </c:pt>
                <c:pt idx="1188">
                  <c:v>2.2731439046746106E-2</c:v>
                </c:pt>
                <c:pt idx="1189">
                  <c:v>2.2798308512594227E-2</c:v>
                </c:pt>
                <c:pt idx="1190">
                  <c:v>2.2240157833378172E-2</c:v>
                </c:pt>
                <c:pt idx="1191">
                  <c:v>2.2506579544423269E-2</c:v>
                </c:pt>
                <c:pt idx="1192">
                  <c:v>2.2067983626979891E-2</c:v>
                </c:pt>
                <c:pt idx="1193">
                  <c:v>2.212113103202212E-2</c:v>
                </c:pt>
                <c:pt idx="1194">
                  <c:v>2.1708683473389355E-2</c:v>
                </c:pt>
                <c:pt idx="1195">
                  <c:v>2.1819461551997186E-2</c:v>
                </c:pt>
                <c:pt idx="1196">
                  <c:v>2.1680216802168022E-2</c:v>
                </c:pt>
                <c:pt idx="1197">
                  <c:v>2.1399603071878506E-2</c:v>
                </c:pt>
                <c:pt idx="1198">
                  <c:v>2.1617852161785217E-2</c:v>
                </c:pt>
                <c:pt idx="1199">
                  <c:v>2.175438596491228E-2</c:v>
                </c:pt>
                <c:pt idx="1200">
                  <c:v>2.1488605840048525E-2</c:v>
                </c:pt>
                <c:pt idx="1201">
                  <c:v>2.1512838306731435E-2</c:v>
                </c:pt>
                <c:pt idx="1202">
                  <c:v>2.1427337134957664E-2</c:v>
                </c:pt>
                <c:pt idx="1203">
                  <c:v>2.1153190037529853E-2</c:v>
                </c:pt>
                <c:pt idx="1204">
                  <c:v>2.0997375328083989E-2</c:v>
                </c:pt>
                <c:pt idx="1205">
                  <c:v>2.1077681455039948E-2</c:v>
                </c:pt>
                <c:pt idx="1206">
                  <c:v>2.1427337134957664E-2</c:v>
                </c:pt>
                <c:pt idx="1207">
                  <c:v>2.1602787456445994E-2</c:v>
                </c:pt>
                <c:pt idx="1208">
                  <c:v>2.2160664819944598E-2</c:v>
                </c:pt>
                <c:pt idx="1209">
                  <c:v>2.2172552525704069E-2</c:v>
                </c:pt>
                <c:pt idx="1210">
                  <c:v>2.2354425815756265E-2</c:v>
                </c:pt>
                <c:pt idx="1211">
                  <c:v>2.2230190032269632E-2</c:v>
                </c:pt>
                <c:pt idx="1212">
                  <c:v>2.2392776523702033E-2</c:v>
                </c:pt>
                <c:pt idx="1213">
                  <c:v>2.2328261456738996E-2</c:v>
                </c:pt>
                <c:pt idx="1214">
                  <c:v>2.2370557459859282E-2</c:v>
                </c:pt>
                <c:pt idx="1215">
                  <c:v>2.2461733538628747E-2</c:v>
                </c:pt>
                <c:pt idx="1216">
                  <c:v>2.2435317532115071E-2</c:v>
                </c:pt>
                <c:pt idx="1217">
                  <c:v>2.2478020484002537E-2</c:v>
                </c:pt>
                <c:pt idx="1218">
                  <c:v>2.2262118491921005E-2</c:v>
                </c:pt>
                <c:pt idx="1219">
                  <c:v>2.2708543173702044E-2</c:v>
                </c:pt>
                <c:pt idx="1220">
                  <c:v>2.2415039768618944E-2</c:v>
                </c:pt>
                <c:pt idx="1221">
                  <c:v>2.2700228832951946E-2</c:v>
                </c:pt>
                <c:pt idx="1222">
                  <c:v>2.255160498317723E-2</c:v>
                </c:pt>
                <c:pt idx="1223">
                  <c:v>2.3061186535242698E-2</c:v>
                </c:pt>
                <c:pt idx="1224">
                  <c:v>2.3516025033187941E-2</c:v>
                </c:pt>
                <c:pt idx="1225">
                  <c:v>2.3729786623289634E-2</c:v>
                </c:pt>
                <c:pt idx="1226">
                  <c:v>2.3688986531664916E-2</c:v>
                </c:pt>
                <c:pt idx="1227">
                  <c:v>2.3938223938223941E-2</c:v>
                </c:pt>
                <c:pt idx="1228">
                  <c:v>2.4087024087024088E-2</c:v>
                </c:pt>
                <c:pt idx="1229">
                  <c:v>2.3984526112185687E-2</c:v>
                </c:pt>
                <c:pt idx="1230">
                  <c:v>2.445035985408656E-2</c:v>
                </c:pt>
                <c:pt idx="1231">
                  <c:v>2.4192761681787141E-2</c:v>
                </c:pt>
                <c:pt idx="1232">
                  <c:v>2.4143302180685357E-2</c:v>
                </c:pt>
                <c:pt idx="1233">
                  <c:v>2.4077669902912623E-2</c:v>
                </c:pt>
                <c:pt idx="1234">
                  <c:v>2.5198130461288354E-2</c:v>
                </c:pt>
                <c:pt idx="1235">
                  <c:v>2.5282903456009784E-2</c:v>
                </c:pt>
                <c:pt idx="1236">
                  <c:v>2.4809923969587838E-2</c:v>
                </c:pt>
                <c:pt idx="1237">
                  <c:v>2.4484154408135055E-2</c:v>
                </c:pt>
                <c:pt idx="1238">
                  <c:v>2.3540579022306597E-2</c:v>
                </c:pt>
                <c:pt idx="1239">
                  <c:v>2.3531644368535914E-2</c:v>
                </c:pt>
                <c:pt idx="1240">
                  <c:v>2.3961352657004831E-2</c:v>
                </c:pt>
                <c:pt idx="1241">
                  <c:v>2.4275646045418951E-2</c:v>
                </c:pt>
                <c:pt idx="1242">
                  <c:v>2.3791250959324637E-2</c:v>
                </c:pt>
                <c:pt idx="1243">
                  <c:v>2.4232948993550909E-2</c:v>
                </c:pt>
                <c:pt idx="1244">
                  <c:v>2.4228214146150839E-2</c:v>
                </c:pt>
                <c:pt idx="1245">
                  <c:v>2.4847209698427009E-2</c:v>
                </c:pt>
                <c:pt idx="1246">
                  <c:v>2.4934647094309273E-2</c:v>
                </c:pt>
                <c:pt idx="1247">
                  <c:v>2.4256651017214397E-2</c:v>
                </c:pt>
                <c:pt idx="1248">
                  <c:v>2.3798099990403995E-2</c:v>
                </c:pt>
                <c:pt idx="1249">
                  <c:v>2.4270894499902131E-2</c:v>
                </c:pt>
                <c:pt idx="1250">
                  <c:v>2.4639841033283656E-2</c:v>
                </c:pt>
                <c:pt idx="1251">
                  <c:v>2.3871402444893636E-2</c:v>
                </c:pt>
                <c:pt idx="1252">
                  <c:v>2.4335197723481503E-2</c:v>
                </c:pt>
                <c:pt idx="1253">
                  <c:v>2.4180967238689548E-2</c:v>
                </c:pt>
                <c:pt idx="1254">
                  <c:v>2.3264540337711071E-2</c:v>
                </c:pt>
                <c:pt idx="1255">
                  <c:v>2.4467245461720601E-2</c:v>
                </c:pt>
                <c:pt idx="1256">
                  <c:v>2.3869104908565926E-2</c:v>
                </c:pt>
                <c:pt idx="1257">
                  <c:v>2.2827687776141383E-2</c:v>
                </c:pt>
                <c:pt idx="1258">
                  <c:v>2.2656678238625983E-2</c:v>
                </c:pt>
                <c:pt idx="1259">
                  <c:v>2.2992768403486002E-2</c:v>
                </c:pt>
                <c:pt idx="1260">
                  <c:v>2.255160498317723E-2</c:v>
                </c:pt>
                <c:pt idx="1261">
                  <c:v>2.2605049676419652E-2</c:v>
                </c:pt>
                <c:pt idx="1262">
                  <c:v>2.255160498317723E-2</c:v>
                </c:pt>
                <c:pt idx="1263">
                  <c:v>2.2425174066371279E-2</c:v>
                </c:pt>
                <c:pt idx="1264">
                  <c:v>2.2216250111977066E-2</c:v>
                </c:pt>
                <c:pt idx="1265">
                  <c:v>2.2236169640455484E-2</c:v>
                </c:pt>
                <c:pt idx="1266">
                  <c:v>2.2650470362590193E-2</c:v>
                </c:pt>
                <c:pt idx="1267">
                  <c:v>2.2844509948415623E-2</c:v>
                </c:pt>
                <c:pt idx="1268">
                  <c:v>2.2609171300939011E-2</c:v>
                </c:pt>
                <c:pt idx="1269">
                  <c:v>2.2750206403082285E-2</c:v>
                </c:pt>
                <c:pt idx="1270">
                  <c:v>2.2916281648493807E-2</c:v>
                </c:pt>
                <c:pt idx="1271">
                  <c:v>2.3279827278700836E-2</c:v>
                </c:pt>
                <c:pt idx="1272">
                  <c:v>2.2888786340562992E-2</c:v>
                </c:pt>
                <c:pt idx="1273">
                  <c:v>2.289089902159867E-2</c:v>
                </c:pt>
                <c:pt idx="1274">
                  <c:v>2.2621545197482443E-2</c:v>
                </c:pt>
                <c:pt idx="1275">
                  <c:v>2.3168908819133034E-2</c:v>
                </c:pt>
                <c:pt idx="1276">
                  <c:v>2.3862214952371785E-2</c:v>
                </c:pt>
                <c:pt idx="1277">
                  <c:v>2.3924368126567626E-2</c:v>
                </c:pt>
                <c:pt idx="1278">
                  <c:v>2.355399373159844E-2</c:v>
                </c:pt>
                <c:pt idx="1279">
                  <c:v>2.3738872403560832E-2</c:v>
                </c:pt>
                <c:pt idx="1280">
                  <c:v>2.3716170985942434E-2</c:v>
                </c:pt>
                <c:pt idx="1281">
                  <c:v>2.4152707440592128E-2</c:v>
                </c:pt>
                <c:pt idx="1282">
                  <c:v>2.4559318676965734E-2</c:v>
                </c:pt>
                <c:pt idx="1283">
                  <c:v>2.432803609966647E-2</c:v>
                </c:pt>
                <c:pt idx="1284">
                  <c:v>2.4679072544531794E-2</c:v>
                </c:pt>
                <c:pt idx="1285">
                  <c:v>2.5394224861765308E-2</c:v>
                </c:pt>
                <c:pt idx="1286">
                  <c:v>2.4318493822318099E-2</c:v>
                </c:pt>
                <c:pt idx="1287">
                  <c:v>2.3424955133654481E-2</c:v>
                </c:pt>
                <c:pt idx="1288">
                  <c:v>2.3798099990403995E-2</c:v>
                </c:pt>
                <c:pt idx="1289">
                  <c:v>2.3035482073193388E-2</c:v>
                </c:pt>
                <c:pt idx="1290">
                  <c:v>2.2529069767441862E-2</c:v>
                </c:pt>
                <c:pt idx="1291">
                  <c:v>2.2613294428740768E-2</c:v>
                </c:pt>
                <c:pt idx="1292">
                  <c:v>2.2568022568022567E-2</c:v>
                </c:pt>
                <c:pt idx="1293">
                  <c:v>2.2015090989791389E-2</c:v>
                </c:pt>
                <c:pt idx="1294">
                  <c:v>2.1813703931744217E-2</c:v>
                </c:pt>
                <c:pt idx="1295">
                  <c:v>2.2514752610077165E-2</c:v>
                </c:pt>
                <c:pt idx="1296">
                  <c:v>2.2607110300820417E-2</c:v>
                </c:pt>
                <c:pt idx="1297">
                  <c:v>2.0685628492785053E-2</c:v>
                </c:pt>
                <c:pt idx="1298">
                  <c:v>2.0763563295378432E-2</c:v>
                </c:pt>
                <c:pt idx="1299">
                  <c:v>2.1227424462894804E-2</c:v>
                </c:pt>
                <c:pt idx="1300">
                  <c:v>2.1304011682845118E-2</c:v>
                </c:pt>
                <c:pt idx="1301">
                  <c:v>2.0812353138637128E-2</c:v>
                </c:pt>
                <c:pt idx="1302">
                  <c:v>2.1962451292950762E-2</c:v>
                </c:pt>
                <c:pt idx="1303">
                  <c:v>2.2001419446415899E-2</c:v>
                </c:pt>
                <c:pt idx="1304">
                  <c:v>2.2408963585434174E-2</c:v>
                </c:pt>
                <c:pt idx="1305">
                  <c:v>2.2607110300820417E-2</c:v>
                </c:pt>
                <c:pt idx="1306">
                  <c:v>2.2465803061871546E-2</c:v>
                </c:pt>
                <c:pt idx="1307">
                  <c:v>2.2619481940897482E-2</c:v>
                </c:pt>
                <c:pt idx="1308">
                  <c:v>2.2727272727272724E-2</c:v>
                </c:pt>
                <c:pt idx="1309">
                  <c:v>2.2901468279619537E-2</c:v>
                </c:pt>
                <c:pt idx="1310">
                  <c:v>2.2871898920962832E-2</c:v>
                </c:pt>
                <c:pt idx="1311">
                  <c:v>2.3491522212749836E-2</c:v>
                </c:pt>
                <c:pt idx="1312">
                  <c:v>2.3745691306013023E-2</c:v>
                </c:pt>
                <c:pt idx="1313">
                  <c:v>2.3659606945239459E-2</c:v>
                </c:pt>
                <c:pt idx="1314">
                  <c:v>2.3725246340763416E-2</c:v>
                </c:pt>
                <c:pt idx="1315">
                  <c:v>2.3811809889582331E-2</c:v>
                </c:pt>
                <c:pt idx="1316">
                  <c:v>2.3816383366945165E-2</c:v>
                </c:pt>
                <c:pt idx="1317">
                  <c:v>2.3830114346113193E-2</c:v>
                </c:pt>
                <c:pt idx="1318">
                  <c:v>2.366412213740458E-2</c:v>
                </c:pt>
                <c:pt idx="1319">
                  <c:v>2.3823246878001924E-2</c:v>
                </c:pt>
                <c:pt idx="1320">
                  <c:v>2.4014718698557182E-2</c:v>
                </c:pt>
                <c:pt idx="1321">
                  <c:v>2.4501086741750642E-2</c:v>
                </c:pt>
                <c:pt idx="1322">
                  <c:v>2.4738154613466335E-2</c:v>
                </c:pt>
                <c:pt idx="1323">
                  <c:v>2.5085980173983412E-2</c:v>
                </c:pt>
                <c:pt idx="1324">
                  <c:v>2.5195570456161737E-2</c:v>
                </c:pt>
                <c:pt idx="1325">
                  <c:v>2.509359506222807E-2</c:v>
                </c:pt>
                <c:pt idx="1326">
                  <c:v>2.5300958987961641E-2</c:v>
                </c:pt>
                <c:pt idx="1327">
                  <c:v>2.5363059930456126E-2</c:v>
                </c:pt>
                <c:pt idx="1328">
                  <c:v>2.5561739847454135E-2</c:v>
                </c:pt>
                <c:pt idx="1329">
                  <c:v>2.5593395252837974E-2</c:v>
                </c:pt>
                <c:pt idx="1330">
                  <c:v>2.5841408773575075E-2</c:v>
                </c:pt>
                <c:pt idx="1331">
                  <c:v>2.5519654249845647E-2</c:v>
                </c:pt>
                <c:pt idx="1332">
                  <c:v>2.5598678777869529E-2</c:v>
                </c:pt>
                <c:pt idx="1333">
                  <c:v>2.4929634097305989E-2</c:v>
                </c:pt>
                <c:pt idx="1334">
                  <c:v>2.5144479367332457E-2</c:v>
                </c:pt>
                <c:pt idx="1335">
                  <c:v>2.4974823766364552E-2</c:v>
                </c:pt>
                <c:pt idx="1336">
                  <c:v>2.5285481239804241E-2</c:v>
                </c:pt>
                <c:pt idx="1337">
                  <c:v>2.5002520415364451E-2</c:v>
                </c:pt>
                <c:pt idx="1338">
                  <c:v>2.5234025234025233E-2</c:v>
                </c:pt>
                <c:pt idx="1339">
                  <c:v>2.5373439738080622E-2</c:v>
                </c:pt>
                <c:pt idx="1340">
                  <c:v>2.5223759153783564E-2</c:v>
                </c:pt>
                <c:pt idx="1341">
                  <c:v>2.5627777203678828E-2</c:v>
                </c:pt>
                <c:pt idx="1342">
                  <c:v>2.5577557755775578E-2</c:v>
                </c:pt>
                <c:pt idx="1343">
                  <c:v>2.5559105431309903E-2</c:v>
                </c:pt>
                <c:pt idx="1344">
                  <c:v>2.5582834743140086E-2</c:v>
                </c:pt>
                <c:pt idx="1345">
                  <c:v>2.5553838227717673E-2</c:v>
                </c:pt>
                <c:pt idx="1346">
                  <c:v>2.519301097114994E-2</c:v>
                </c:pt>
                <c:pt idx="1347">
                  <c:v>2.5203252032520322E-2</c:v>
                </c:pt>
                <c:pt idx="1348">
                  <c:v>2.5167444692510654E-2</c:v>
                </c:pt>
                <c:pt idx="1349">
                  <c:v>2.5311288017962848E-2</c:v>
                </c:pt>
                <c:pt idx="1350">
                  <c:v>2.5622481661328647E-2</c:v>
                </c:pt>
                <c:pt idx="1351">
                  <c:v>2.5739491437467569E-2</c:v>
                </c:pt>
                <c:pt idx="1352">
                  <c:v>2.5648981280380598E-2</c:v>
                </c:pt>
                <c:pt idx="1353">
                  <c:v>2.5817197584842806E-2</c:v>
                </c:pt>
                <c:pt idx="1354">
                  <c:v>2.0512820512820513E-2</c:v>
                </c:pt>
                <c:pt idx="1355">
                  <c:v>2.0800832033281331E-2</c:v>
                </c:pt>
                <c:pt idx="1356">
                  <c:v>2.0872469213107911E-2</c:v>
                </c:pt>
                <c:pt idx="1357">
                  <c:v>2.073828287017835E-2</c:v>
                </c:pt>
                <c:pt idx="1358">
                  <c:v>2.0787859889824345E-2</c:v>
                </c:pt>
                <c:pt idx="1359">
                  <c:v>2.101281781886951E-2</c:v>
                </c:pt>
                <c:pt idx="1360">
                  <c:v>2.1401819154628143E-2</c:v>
                </c:pt>
                <c:pt idx="1361">
                  <c:v>2.1406400513753612E-2</c:v>
                </c:pt>
                <c:pt idx="1362">
                  <c:v>2.1215657154980378E-2</c:v>
                </c:pt>
                <c:pt idx="1363">
                  <c:v>2.1224663058473946E-2</c:v>
                </c:pt>
                <c:pt idx="1364">
                  <c:v>2.1369804466289131E-2</c:v>
                </c:pt>
                <c:pt idx="1365">
                  <c:v>2.1593608291945583E-2</c:v>
                </c:pt>
                <c:pt idx="1366">
                  <c:v>2.1535479702810379E-2</c:v>
                </c:pt>
                <c:pt idx="1367">
                  <c:v>2.1649707728945661E-2</c:v>
                </c:pt>
                <c:pt idx="1368">
                  <c:v>2.1838829438742085E-2</c:v>
                </c:pt>
                <c:pt idx="1369">
                  <c:v>2.1893814997263273E-2</c:v>
                </c:pt>
                <c:pt idx="1370">
                  <c:v>2.1944261575597982E-2</c:v>
                </c:pt>
                <c:pt idx="1371">
                  <c:v>2.210188971157034E-2</c:v>
                </c:pt>
                <c:pt idx="1372">
                  <c:v>2.2237046920169003E-2</c:v>
                </c:pt>
                <c:pt idx="1373">
                  <c:v>2.2308979364194088E-2</c:v>
                </c:pt>
                <c:pt idx="1374">
                  <c:v>2.2308979364194088E-2</c:v>
                </c:pt>
                <c:pt idx="1375">
                  <c:v>2.2519986488008105E-2</c:v>
                </c:pt>
                <c:pt idx="1376">
                  <c:v>2.2805017103762829E-2</c:v>
                </c:pt>
                <c:pt idx="1377">
                  <c:v>2.2857142857142857E-2</c:v>
                </c:pt>
                <c:pt idx="1378">
                  <c:v>2.2657754616517502E-2</c:v>
                </c:pt>
                <c:pt idx="1379">
                  <c:v>2.3242300987797792E-2</c:v>
                </c:pt>
                <c:pt idx="1380">
                  <c:v>2.330187580100198E-2</c:v>
                </c:pt>
                <c:pt idx="1381">
                  <c:v>2.3038820412394884E-2</c:v>
                </c:pt>
                <c:pt idx="1382">
                  <c:v>2.3218017181332713E-2</c:v>
                </c:pt>
                <c:pt idx="1383">
                  <c:v>2.3573785950023574E-2</c:v>
                </c:pt>
                <c:pt idx="1384">
                  <c:v>2.4012486492976347E-2</c:v>
                </c:pt>
                <c:pt idx="1385">
                  <c:v>2.4183796856106408E-2</c:v>
                </c:pt>
                <c:pt idx="1386">
                  <c:v>2.4128362890577876E-2</c:v>
                </c:pt>
                <c:pt idx="1387">
                  <c:v>2.4324981756263683E-2</c:v>
                </c:pt>
                <c:pt idx="1388">
                  <c:v>2.4576062914721062E-2</c:v>
                </c:pt>
                <c:pt idx="1389">
                  <c:v>2.4390243902439025E-2</c:v>
                </c:pt>
                <c:pt idx="1390">
                  <c:v>2.4369440721335449E-2</c:v>
                </c:pt>
                <c:pt idx="1391">
                  <c:v>2.4434941967012829E-2</c:v>
                </c:pt>
                <c:pt idx="1392">
                  <c:v>2.42306760358614E-2</c:v>
                </c:pt>
                <c:pt idx="1393">
                  <c:v>2.414875633904854E-2</c:v>
                </c:pt>
                <c:pt idx="1394">
                  <c:v>2.4298384157453529E-2</c:v>
                </c:pt>
                <c:pt idx="1395">
                  <c:v>2.4682216463038382E-2</c:v>
                </c:pt>
                <c:pt idx="1396">
                  <c:v>2.4764735017335313E-2</c:v>
                </c:pt>
                <c:pt idx="1397">
                  <c:v>2.469745616201531E-2</c:v>
                </c:pt>
                <c:pt idx="1398">
                  <c:v>2.4615384615384615E-2</c:v>
                </c:pt>
                <c:pt idx="1399">
                  <c:v>2.4724935097045372E-2</c:v>
                </c:pt>
                <c:pt idx="1400">
                  <c:v>2.4767801857585141E-2</c:v>
                </c:pt>
                <c:pt idx="1401">
                  <c:v>2.5034422330704718E-2</c:v>
                </c:pt>
                <c:pt idx="1402">
                  <c:v>2.5009378516943855E-2</c:v>
                </c:pt>
                <c:pt idx="1403">
                  <c:v>2.4953212726138489E-2</c:v>
                </c:pt>
                <c:pt idx="1404">
                  <c:v>2.4254183846713559E-2</c:v>
                </c:pt>
                <c:pt idx="1405">
                  <c:v>2.4405125076266014E-2</c:v>
                </c:pt>
                <c:pt idx="1406">
                  <c:v>2.4375380865326021E-2</c:v>
                </c:pt>
                <c:pt idx="1407">
                  <c:v>2.4724935097045372E-2</c:v>
                </c:pt>
                <c:pt idx="1408">
                  <c:v>2.4888003982080638E-2</c:v>
                </c:pt>
                <c:pt idx="1409">
                  <c:v>2.4307243558580455E-2</c:v>
                </c:pt>
                <c:pt idx="1410">
                  <c:v>2.4257125530624622E-2</c:v>
                </c:pt>
                <c:pt idx="1411">
                  <c:v>2.4339783375927952E-2</c:v>
                </c:pt>
                <c:pt idx="1412">
                  <c:v>2.4560972614515533E-2</c:v>
                </c:pt>
                <c:pt idx="1413">
                  <c:v>2.4582104228121928E-2</c:v>
                </c:pt>
                <c:pt idx="1414">
                  <c:v>2.4597220514081908E-2</c:v>
                </c:pt>
                <c:pt idx="1415">
                  <c:v>2.4476808224207565E-2</c:v>
                </c:pt>
                <c:pt idx="1416">
                  <c:v>2.4576062914721062E-2</c:v>
                </c:pt>
                <c:pt idx="1417">
                  <c:v>2.4780076818238139E-2</c:v>
                </c:pt>
                <c:pt idx="1418">
                  <c:v>2.4700506360380389E-2</c:v>
                </c:pt>
                <c:pt idx="1419">
                  <c:v>2.4233612019871561E-2</c:v>
                </c:pt>
                <c:pt idx="1420">
                  <c:v>2.4573043371421549E-2</c:v>
                </c:pt>
                <c:pt idx="1421">
                  <c:v>2.4715768660405337E-2</c:v>
                </c:pt>
                <c:pt idx="1422">
                  <c:v>2.4479804161566705E-2</c:v>
                </c:pt>
                <c:pt idx="1423">
                  <c:v>2.4186721489902044E-2</c:v>
                </c:pt>
                <c:pt idx="1424">
                  <c:v>2.4342745861733205E-2</c:v>
                </c:pt>
                <c:pt idx="1425">
                  <c:v>2.4342745861733205E-2</c:v>
                </c:pt>
                <c:pt idx="1426">
                  <c:v>2.4491795248591724E-2</c:v>
                </c:pt>
                <c:pt idx="1427">
                  <c:v>2.4390243902439025E-2</c:v>
                </c:pt>
                <c:pt idx="1428">
                  <c:v>2.4832381425378691E-2</c:v>
                </c:pt>
                <c:pt idx="1429">
                  <c:v>2.4838549428713365E-2</c:v>
                </c:pt>
                <c:pt idx="1430">
                  <c:v>2.5303643724696356E-2</c:v>
                </c:pt>
                <c:pt idx="1431">
                  <c:v>2.5387154100025386E-2</c:v>
                </c:pt>
                <c:pt idx="1432">
                  <c:v>2.54841997961264E-2</c:v>
                </c:pt>
                <c:pt idx="1433">
                  <c:v>2.6021337496747333E-2</c:v>
                </c:pt>
                <c:pt idx="1434">
                  <c:v>2.600442075152776E-2</c:v>
                </c:pt>
                <c:pt idx="1435">
                  <c:v>2.6174584478471406E-2</c:v>
                </c:pt>
                <c:pt idx="1436">
                  <c:v>2.5997660210581044E-2</c:v>
                </c:pt>
                <c:pt idx="1437">
                  <c:v>2.600780234070221E-2</c:v>
                </c:pt>
                <c:pt idx="1438">
                  <c:v>2.5621316935690495E-2</c:v>
                </c:pt>
                <c:pt idx="1439">
                  <c:v>2.5990903183885639E-2</c:v>
                </c:pt>
                <c:pt idx="1440">
                  <c:v>2.5539522410930916E-2</c:v>
                </c:pt>
                <c:pt idx="1441">
                  <c:v>2.5131942699170646E-2</c:v>
                </c:pt>
                <c:pt idx="1442">
                  <c:v>2.5300442757748263E-2</c:v>
                </c:pt>
                <c:pt idx="1443">
                  <c:v>2.5103552152629598E-2</c:v>
                </c:pt>
                <c:pt idx="1444">
                  <c:v>2.5135101168782207E-2</c:v>
                </c:pt>
                <c:pt idx="1445">
                  <c:v>2.4563989191844757E-2</c:v>
                </c:pt>
                <c:pt idx="1446">
                  <c:v>2.5094102885821833E-2</c:v>
                </c:pt>
                <c:pt idx="1447">
                  <c:v>2.4975024975024976E-2</c:v>
                </c:pt>
                <c:pt idx="1448">
                  <c:v>2.4950099800399202E-2</c:v>
                </c:pt>
                <c:pt idx="1449">
                  <c:v>2.4694406716878628E-2</c:v>
                </c:pt>
                <c:pt idx="1450">
                  <c:v>2.4676125848241828E-2</c:v>
                </c:pt>
                <c:pt idx="1451">
                  <c:v>2.4721878862793572E-2</c:v>
                </c:pt>
                <c:pt idx="1452">
                  <c:v>2.3713540431586435E-2</c:v>
                </c:pt>
                <c:pt idx="1453">
                  <c:v>2.4128362890577876E-2</c:v>
                </c:pt>
                <c:pt idx="1454">
                  <c:v>2.4324981756263683E-2</c:v>
                </c:pt>
                <c:pt idx="1455">
                  <c:v>2.4423006472096716E-2</c:v>
                </c:pt>
                <c:pt idx="1456">
                  <c:v>2.4500796275878967E-2</c:v>
                </c:pt>
                <c:pt idx="1457">
                  <c:v>2.4542888697999758E-2</c:v>
                </c:pt>
                <c:pt idx="1458">
                  <c:v>2.4245363074312038E-2</c:v>
                </c:pt>
                <c:pt idx="1459">
                  <c:v>2.4399170428205441E-2</c:v>
                </c:pt>
                <c:pt idx="1460">
                  <c:v>2.4654832347140037E-2</c:v>
                </c:pt>
                <c:pt idx="1461">
                  <c:v>2.4755539051862851E-2</c:v>
                </c:pt>
                <c:pt idx="1462">
                  <c:v>2.4984384759525299E-2</c:v>
                </c:pt>
                <c:pt idx="1463">
                  <c:v>2.5097251850922323E-2</c:v>
                </c:pt>
                <c:pt idx="1464">
                  <c:v>2.4884907303720293E-2</c:v>
                </c:pt>
                <c:pt idx="1465">
                  <c:v>2.4906600249066005E-2</c:v>
                </c:pt>
                <c:pt idx="1466">
                  <c:v>2.5242963523917708E-2</c:v>
                </c:pt>
                <c:pt idx="1467">
                  <c:v>2.541942043721403E-2</c:v>
                </c:pt>
                <c:pt idx="1468">
                  <c:v>2.4310198128114746E-2</c:v>
                </c:pt>
                <c:pt idx="1469">
                  <c:v>2.4524831391784182E-2</c:v>
                </c:pt>
                <c:pt idx="1470">
                  <c:v>2.4786218862312553E-2</c:v>
                </c:pt>
                <c:pt idx="1471">
                  <c:v>2.4875621890547261E-2</c:v>
                </c:pt>
                <c:pt idx="1472">
                  <c:v>2.4847807181016278E-2</c:v>
                </c:pt>
                <c:pt idx="1473">
                  <c:v>2.5173064820641911E-2</c:v>
                </c:pt>
                <c:pt idx="1474">
                  <c:v>2.5169896803423106E-2</c:v>
                </c:pt>
                <c:pt idx="1475">
                  <c:v>2.511616225040814E-2</c:v>
                </c:pt>
                <c:pt idx="1476">
                  <c:v>2.5220680958385876E-2</c:v>
                </c:pt>
                <c:pt idx="1477">
                  <c:v>2.5072082236429736E-2</c:v>
                </c:pt>
                <c:pt idx="1478">
                  <c:v>2.5236593059936908E-2</c:v>
                </c:pt>
                <c:pt idx="1479">
                  <c:v>2.5223861773237481E-2</c:v>
                </c:pt>
                <c:pt idx="1480">
                  <c:v>2.5258903763576659E-2</c:v>
                </c:pt>
                <c:pt idx="1481">
                  <c:v>2.4752475247524754E-2</c:v>
                </c:pt>
                <c:pt idx="1482">
                  <c:v>2.4657872025644186E-2</c:v>
                </c:pt>
                <c:pt idx="1483">
                  <c:v>2.4283632831471589E-2</c:v>
                </c:pt>
                <c:pt idx="1484">
                  <c:v>2.4666995559940799E-2</c:v>
                </c:pt>
                <c:pt idx="1485">
                  <c:v>2.5059516351334417E-2</c:v>
                </c:pt>
                <c:pt idx="1486">
                  <c:v>2.4764735017335313E-2</c:v>
                </c:pt>
                <c:pt idx="1487">
                  <c:v>2.5198437696862794E-2</c:v>
                </c:pt>
                <c:pt idx="1488">
                  <c:v>2.5122472051249845E-2</c:v>
                </c:pt>
                <c:pt idx="1489">
                  <c:v>2.540650406504065E-2</c:v>
                </c:pt>
                <c:pt idx="1490">
                  <c:v>2.5693730729701953E-2</c:v>
                </c:pt>
                <c:pt idx="1491">
                  <c:v>2.54841997961264E-2</c:v>
                </c:pt>
                <c:pt idx="1492">
                  <c:v>2.5185744868404483E-2</c:v>
                </c:pt>
                <c:pt idx="1493">
                  <c:v>2.4959440908523652E-2</c:v>
                </c:pt>
                <c:pt idx="1494">
                  <c:v>2.483546504408295E-2</c:v>
                </c:pt>
                <c:pt idx="1495">
                  <c:v>2.4968789013732836E-2</c:v>
                </c:pt>
                <c:pt idx="1496">
                  <c:v>2.4975024975024976E-2</c:v>
                </c:pt>
                <c:pt idx="1497">
                  <c:v>2.4813895781637719E-2</c:v>
                </c:pt>
                <c:pt idx="1498">
                  <c:v>2.4888003982080638E-2</c:v>
                </c:pt>
                <c:pt idx="1499">
                  <c:v>2.4826216484607744E-2</c:v>
                </c:pt>
                <c:pt idx="1500">
                  <c:v>2.4679170779861793E-2</c:v>
                </c:pt>
                <c:pt idx="1501">
                  <c:v>2.4847807181016278E-2</c:v>
                </c:pt>
                <c:pt idx="1502">
                  <c:v>2.4810817516437166E-2</c:v>
                </c:pt>
                <c:pt idx="1503">
                  <c:v>2.483546504408295E-2</c:v>
                </c:pt>
                <c:pt idx="1504">
                  <c:v>2.4816974810770567E-2</c:v>
                </c:pt>
                <c:pt idx="1505">
                  <c:v>2.4792363951902815E-2</c:v>
                </c:pt>
                <c:pt idx="1506">
                  <c:v>2.4786218862312553E-2</c:v>
                </c:pt>
                <c:pt idx="1507">
                  <c:v>2.5078369905956112E-2</c:v>
                </c:pt>
                <c:pt idx="1508">
                  <c:v>2.4512807942149772E-2</c:v>
                </c:pt>
                <c:pt idx="1509">
                  <c:v>2.4330900243309E-2</c:v>
                </c:pt>
                <c:pt idx="1510">
                  <c:v>2.4476808224207565E-2</c:v>
                </c:pt>
                <c:pt idx="1511">
                  <c:v>2.4443901246638967E-2</c:v>
                </c:pt>
                <c:pt idx="1512">
                  <c:v>2.4663953631767172E-2</c:v>
                </c:pt>
                <c:pt idx="1513">
                  <c:v>2.4685262898049867E-2</c:v>
                </c:pt>
                <c:pt idx="1514">
                  <c:v>2.4897298643097223E-2</c:v>
                </c:pt>
                <c:pt idx="1515">
                  <c:v>2.5274864147605207E-2</c:v>
                </c:pt>
                <c:pt idx="1516">
                  <c:v>2.5207965717166624E-2</c:v>
                </c:pt>
                <c:pt idx="1517">
                  <c:v>2.5278058645096056E-2</c:v>
                </c:pt>
                <c:pt idx="1518">
                  <c:v>2.5539522410930916E-2</c:v>
                </c:pt>
                <c:pt idx="1519">
                  <c:v>2.5687130747495505E-2</c:v>
                </c:pt>
                <c:pt idx="1520">
                  <c:v>2.5614754098360656E-2</c:v>
                </c:pt>
                <c:pt idx="1521">
                  <c:v>2.5591810620601407E-2</c:v>
                </c:pt>
                <c:pt idx="1522">
                  <c:v>2.6102845210127901E-2</c:v>
                </c:pt>
                <c:pt idx="1523">
                  <c:v>2.5910091980826534E-2</c:v>
                </c:pt>
                <c:pt idx="1524">
                  <c:v>2.5893319523562924E-2</c:v>
                </c:pt>
                <c:pt idx="1525">
                  <c:v>2.5926886180969666E-2</c:v>
                </c:pt>
                <c:pt idx="1526">
                  <c:v>2.5896672277612325E-2</c:v>
                </c:pt>
                <c:pt idx="1527">
                  <c:v>2.5947067981318111E-2</c:v>
                </c:pt>
                <c:pt idx="1528">
                  <c:v>2.6164311878597593E-2</c:v>
                </c:pt>
                <c:pt idx="1529">
                  <c:v>2.6229508196721311E-2</c:v>
                </c:pt>
                <c:pt idx="1530">
                  <c:v>2.6430553720100437E-2</c:v>
                </c:pt>
                <c:pt idx="1531">
                  <c:v>2.6441036488630353E-2</c:v>
                </c:pt>
                <c:pt idx="1532">
                  <c:v>2.6483050847457629E-2</c:v>
                </c:pt>
                <c:pt idx="1533">
                  <c:v>2.6609898882384249E-2</c:v>
                </c:pt>
                <c:pt idx="1534">
                  <c:v>2.6560424966799469E-2</c:v>
                </c:pt>
                <c:pt idx="1535">
                  <c:v>2.6333113890717578E-2</c:v>
                </c:pt>
                <c:pt idx="1536">
                  <c:v>2.625360987135731E-2</c:v>
                </c:pt>
                <c:pt idx="1537">
                  <c:v>2.6239832065074783E-2</c:v>
                </c:pt>
                <c:pt idx="1538">
                  <c:v>2.6143790849673203E-2</c:v>
                </c:pt>
                <c:pt idx="1539">
                  <c:v>2.635393332454869E-2</c:v>
                </c:pt>
                <c:pt idx="1540">
                  <c:v>2.622263012980202E-2</c:v>
                </c:pt>
                <c:pt idx="1541">
                  <c:v>2.6476039184537992E-2</c:v>
                </c:pt>
                <c:pt idx="1542">
                  <c:v>2.5673940949935813E-2</c:v>
                </c:pt>
                <c:pt idx="1543">
                  <c:v>2.563116749967961E-2</c:v>
                </c:pt>
                <c:pt idx="1544">
                  <c:v>2.5233409033560434E-2</c:v>
                </c:pt>
                <c:pt idx="1545">
                  <c:v>2.5451768897938407E-2</c:v>
                </c:pt>
                <c:pt idx="1546">
                  <c:v>2.5947067981318111E-2</c:v>
                </c:pt>
                <c:pt idx="1547">
                  <c:v>2.6409613099168096E-2</c:v>
                </c:pt>
                <c:pt idx="1548">
                  <c:v>2.6755852842809364E-2</c:v>
                </c:pt>
                <c:pt idx="1549">
                  <c:v>2.7070925825663238E-2</c:v>
                </c:pt>
                <c:pt idx="1550">
                  <c:v>2.6888948642108095E-2</c:v>
                </c:pt>
                <c:pt idx="1551">
                  <c:v>2.6849241508927375E-2</c:v>
                </c:pt>
                <c:pt idx="1552">
                  <c:v>2.6666666666666668E-2</c:v>
                </c:pt>
                <c:pt idx="1553">
                  <c:v>2.6720106880427523E-2</c:v>
                </c:pt>
                <c:pt idx="1554">
                  <c:v>2.6595744680851064E-2</c:v>
                </c:pt>
                <c:pt idx="1555">
                  <c:v>2.6809651474530832E-2</c:v>
                </c:pt>
                <c:pt idx="1556">
                  <c:v>2.6903416733925208E-2</c:v>
                </c:pt>
                <c:pt idx="1557">
                  <c:v>2.6972353337828724E-2</c:v>
                </c:pt>
                <c:pt idx="1558">
                  <c:v>2.7427317608337904E-2</c:v>
                </c:pt>
                <c:pt idx="1559">
                  <c:v>2.7214587018641993E-2</c:v>
                </c:pt>
                <c:pt idx="1560">
                  <c:v>2.7181299266104922E-2</c:v>
                </c:pt>
                <c:pt idx="1561">
                  <c:v>2.7408524050979856E-2</c:v>
                </c:pt>
                <c:pt idx="1562">
                  <c:v>2.6972353337828724E-2</c:v>
                </c:pt>
                <c:pt idx="1563">
                  <c:v>2.7008777852802163E-2</c:v>
                </c:pt>
                <c:pt idx="1564">
                  <c:v>2.6712969146520636E-2</c:v>
                </c:pt>
                <c:pt idx="1565">
                  <c:v>2.6888948642108095E-2</c:v>
                </c:pt>
                <c:pt idx="1566">
                  <c:v>2.6954177897574122E-2</c:v>
                </c:pt>
                <c:pt idx="1567">
                  <c:v>2.6965080221113658E-2</c:v>
                </c:pt>
                <c:pt idx="1568">
                  <c:v>2.7012425715829281E-2</c:v>
                </c:pt>
                <c:pt idx="1569">
                  <c:v>2.718499388337638E-2</c:v>
                </c:pt>
                <c:pt idx="1570">
                  <c:v>2.7438606118809165E-2</c:v>
                </c:pt>
                <c:pt idx="1571">
                  <c:v>2.722940776038121E-2</c:v>
                </c:pt>
                <c:pt idx="1572">
                  <c:v>2.7586206896551724E-2</c:v>
                </c:pt>
                <c:pt idx="1573">
                  <c:v>2.7322404371584699E-2</c:v>
                </c:pt>
                <c:pt idx="1574">
                  <c:v>2.7882336539802034E-2</c:v>
                </c:pt>
                <c:pt idx="1575">
                  <c:v>2.7781636338380333E-2</c:v>
                </c:pt>
                <c:pt idx="1576">
                  <c:v>2.772771384999307E-2</c:v>
                </c:pt>
                <c:pt idx="1577">
                  <c:v>2.7700831024930747E-2</c:v>
                </c:pt>
                <c:pt idx="1578">
                  <c:v>2.802297884265097E-2</c:v>
                </c:pt>
                <c:pt idx="1579">
                  <c:v>2.8364770954474542E-2</c:v>
                </c:pt>
                <c:pt idx="1580">
                  <c:v>2.828054298642534E-2</c:v>
                </c:pt>
                <c:pt idx="1581">
                  <c:v>2.8405056099985799E-2</c:v>
                </c:pt>
                <c:pt idx="1582">
                  <c:v>2.7052617340727714E-2</c:v>
                </c:pt>
                <c:pt idx="1583">
                  <c:v>2.6881720430107524E-2</c:v>
                </c:pt>
                <c:pt idx="1584">
                  <c:v>2.6834831611431638E-2</c:v>
                </c:pt>
                <c:pt idx="1585">
                  <c:v>2.6870885395673786E-2</c:v>
                </c:pt>
                <c:pt idx="1586">
                  <c:v>2.7005130974885227E-2</c:v>
                </c:pt>
                <c:pt idx="1587">
                  <c:v>2.6881720430107524E-2</c:v>
                </c:pt>
                <c:pt idx="1588">
                  <c:v>2.7144408251900107E-2</c:v>
                </c:pt>
                <c:pt idx="1589">
                  <c:v>2.7548209366391185E-2</c:v>
                </c:pt>
                <c:pt idx="1590">
                  <c:v>2.774694783573807E-2</c:v>
                </c:pt>
                <c:pt idx="1591">
                  <c:v>2.8089887640449437E-2</c:v>
                </c:pt>
                <c:pt idx="1592">
                  <c:v>2.8157116711248768E-2</c:v>
                </c:pt>
                <c:pt idx="1593">
                  <c:v>2.8563267637817767E-2</c:v>
                </c:pt>
                <c:pt idx="1594">
                  <c:v>2.8632784538296353E-2</c:v>
                </c:pt>
                <c:pt idx="1595">
                  <c:v>2.8926815157651144E-2</c:v>
                </c:pt>
                <c:pt idx="1596">
                  <c:v>2.8657400773749817E-2</c:v>
                </c:pt>
                <c:pt idx="1597">
                  <c:v>2.8640985249892597E-2</c:v>
                </c:pt>
                <c:pt idx="1598">
                  <c:v>2.8981307056948267E-2</c:v>
                </c:pt>
                <c:pt idx="1599">
                  <c:v>2.9585798816568049E-2</c:v>
                </c:pt>
                <c:pt idx="1600">
                  <c:v>2.945508100147275E-2</c:v>
                </c:pt>
                <c:pt idx="1601">
                  <c:v>2.2080185938407902E-2</c:v>
                </c:pt>
                <c:pt idx="1602">
                  <c:v>2.1889400921658989E-2</c:v>
                </c:pt>
                <c:pt idx="1603">
                  <c:v>2.145377558221595E-2</c:v>
                </c:pt>
                <c:pt idx="1604">
                  <c:v>2.1468926553672319E-2</c:v>
                </c:pt>
                <c:pt idx="1605">
                  <c:v>2.1490173900749327E-2</c:v>
                </c:pt>
                <c:pt idx="1606">
                  <c:v>2.1196485845767679E-2</c:v>
                </c:pt>
                <c:pt idx="1607">
                  <c:v>2.1348314606741574E-2</c:v>
                </c:pt>
                <c:pt idx="1608">
                  <c:v>2.120535714285714E-2</c:v>
                </c:pt>
                <c:pt idx="1609">
                  <c:v>2.1723595826782908E-2</c:v>
                </c:pt>
                <c:pt idx="1610">
                  <c:v>2.1792114695340502E-2</c:v>
                </c:pt>
                <c:pt idx="1611">
                  <c:v>2.1873650885019431E-2</c:v>
                </c:pt>
                <c:pt idx="1612">
                  <c:v>2.1949458483754514E-2</c:v>
                </c:pt>
                <c:pt idx="1613">
                  <c:v>2.2215726395790704E-2</c:v>
                </c:pt>
                <c:pt idx="1614">
                  <c:v>2.2193020878960433E-2</c:v>
                </c:pt>
                <c:pt idx="1615">
                  <c:v>2.242880330529733E-2</c:v>
                </c:pt>
                <c:pt idx="1616">
                  <c:v>2.22027461291265E-2</c:v>
                </c:pt>
                <c:pt idx="1617">
                  <c:v>2.2105875509016867E-2</c:v>
                </c:pt>
                <c:pt idx="1618">
                  <c:v>2.1736021736021734E-2</c:v>
                </c:pt>
                <c:pt idx="1619">
                  <c:v>2.1447721179624665E-2</c:v>
                </c:pt>
                <c:pt idx="1620">
                  <c:v>2.1420518602029315E-2</c:v>
                </c:pt>
                <c:pt idx="1621">
                  <c:v>2.1529745042492918E-2</c:v>
                </c:pt>
                <c:pt idx="1622">
                  <c:v>2.184221870958471E-2</c:v>
                </c:pt>
                <c:pt idx="1623">
                  <c:v>2.1820269882285387E-2</c:v>
                </c:pt>
                <c:pt idx="1624">
                  <c:v>2.165859219150755E-2</c:v>
                </c:pt>
                <c:pt idx="1625">
                  <c:v>2.1764032073310423E-2</c:v>
                </c:pt>
                <c:pt idx="1626">
                  <c:v>2.1795239460854605E-2</c:v>
                </c:pt>
                <c:pt idx="1627">
                  <c:v>2.1886249100071992E-2</c:v>
                </c:pt>
                <c:pt idx="1628">
                  <c:v>2.2215726395790704E-2</c:v>
                </c:pt>
                <c:pt idx="1629">
                  <c:v>2.2035372571759929E-2</c:v>
                </c:pt>
                <c:pt idx="1630">
                  <c:v>2.1788990825688071E-2</c:v>
                </c:pt>
                <c:pt idx="1631">
                  <c:v>2.1851638872915469E-2</c:v>
                </c:pt>
                <c:pt idx="1632">
                  <c:v>2.1971668112171147E-2</c:v>
                </c:pt>
                <c:pt idx="1633">
                  <c:v>2.185792349726776E-2</c:v>
                </c:pt>
                <c:pt idx="1634">
                  <c:v>2.1914648212226068E-2</c:v>
                </c:pt>
                <c:pt idx="1635">
                  <c:v>2.195897139555042E-2</c:v>
                </c:pt>
                <c:pt idx="1636">
                  <c:v>2.2422186163150906E-2</c:v>
                </c:pt>
                <c:pt idx="1637">
                  <c:v>2.2535211267605632E-2</c:v>
                </c:pt>
                <c:pt idx="1638">
                  <c:v>2.2372681778039447E-2</c:v>
                </c:pt>
                <c:pt idx="1639">
                  <c:v>2.2798860056997151E-2</c:v>
                </c:pt>
                <c:pt idx="1640">
                  <c:v>2.2032178576605308E-2</c:v>
                </c:pt>
                <c:pt idx="1641">
                  <c:v>2.1873650885019431E-2</c:v>
                </c:pt>
                <c:pt idx="1642">
                  <c:v>2.1779624588049863E-2</c:v>
                </c:pt>
                <c:pt idx="1643">
                  <c:v>2.1814006888633754E-2</c:v>
                </c:pt>
                <c:pt idx="1644">
                  <c:v>2.1807747489239599E-2</c:v>
                </c:pt>
                <c:pt idx="1645">
                  <c:v>2.185792349726776E-2</c:v>
                </c:pt>
                <c:pt idx="1646">
                  <c:v>2.1930457365459528E-2</c:v>
                </c:pt>
                <c:pt idx="1647">
                  <c:v>2.1720491569019718E-2</c:v>
                </c:pt>
                <c:pt idx="1648">
                  <c:v>2.1792114695340502E-2</c:v>
                </c:pt>
                <c:pt idx="1649">
                  <c:v>2.177026639931252E-2</c:v>
                </c:pt>
                <c:pt idx="1650">
                  <c:v>2.1745350500715306E-2</c:v>
                </c:pt>
                <c:pt idx="1651">
                  <c:v>2.1720491569019718E-2</c:v>
                </c:pt>
                <c:pt idx="1652">
                  <c:v>2.1714285714285714E-2</c:v>
                </c:pt>
                <c:pt idx="1653">
                  <c:v>2.1630852426355488E-2</c:v>
                </c:pt>
                <c:pt idx="1654">
                  <c:v>2.1674033936974191E-2</c:v>
                </c:pt>
                <c:pt idx="1655">
                  <c:v>2.177026639931252E-2</c:v>
                </c:pt>
                <c:pt idx="1656">
                  <c:v>2.177026639931252E-2</c:v>
                </c:pt>
                <c:pt idx="1657">
                  <c:v>2.1612398691881134E-2</c:v>
                </c:pt>
                <c:pt idx="1658">
                  <c:v>2.1764032073310423E-2</c:v>
                </c:pt>
                <c:pt idx="1659">
                  <c:v>2.1714285714285714E-2</c:v>
                </c:pt>
                <c:pt idx="1660">
                  <c:v>2.1748461868650738E-2</c:v>
                </c:pt>
                <c:pt idx="1661">
                  <c:v>2.1637010676156584E-2</c:v>
                </c:pt>
                <c:pt idx="1662">
                  <c:v>2.1670943826632448E-2</c:v>
                </c:pt>
                <c:pt idx="1663">
                  <c:v>2.1667854597291515E-2</c:v>
                </c:pt>
                <c:pt idx="1664">
                  <c:v>2.1835943111621892E-2</c:v>
                </c:pt>
                <c:pt idx="1665">
                  <c:v>2.2067363530778168E-2</c:v>
                </c:pt>
                <c:pt idx="1666">
                  <c:v>2.2076978939724039E-2</c:v>
                </c:pt>
                <c:pt idx="1667">
                  <c:v>2.1751574127074989E-2</c:v>
                </c:pt>
                <c:pt idx="1668">
                  <c:v>2.1792114695340502E-2</c:v>
                </c:pt>
                <c:pt idx="1669">
                  <c:v>2.1643172433433003E-2</c:v>
                </c:pt>
                <c:pt idx="1670">
                  <c:v>2.1327346709695525E-2</c:v>
                </c:pt>
                <c:pt idx="1671">
                  <c:v>2.1282553906468778E-2</c:v>
                </c:pt>
                <c:pt idx="1672">
                  <c:v>2.2953790395650861E-2</c:v>
                </c:pt>
                <c:pt idx="1673">
                  <c:v>2.3209650328294397E-2</c:v>
                </c:pt>
                <c:pt idx="1674">
                  <c:v>2.341703897704514E-2</c:v>
                </c:pt>
                <c:pt idx="1675">
                  <c:v>2.3223834988540869E-2</c:v>
                </c:pt>
                <c:pt idx="1676">
                  <c:v>2.3406221127194333E-2</c:v>
                </c:pt>
                <c:pt idx="1677">
                  <c:v>2.3316459579690137E-2</c:v>
                </c:pt>
                <c:pt idx="1678">
                  <c:v>2.3438704703161145E-2</c:v>
                </c:pt>
                <c:pt idx="1679">
                  <c:v>2.3453170806974233E-2</c:v>
                </c:pt>
                <c:pt idx="1680">
                  <c:v>2.3551286024171055E-2</c:v>
                </c:pt>
                <c:pt idx="1681">
                  <c:v>2.3609816713264991E-2</c:v>
                </c:pt>
                <c:pt idx="1682">
                  <c:v>2.3974763406940065E-2</c:v>
                </c:pt>
                <c:pt idx="1683">
                  <c:v>2.4024024024024024E-2</c:v>
                </c:pt>
                <c:pt idx="1684">
                  <c:v>2.4607414602557876E-2</c:v>
                </c:pt>
                <c:pt idx="1685">
                  <c:v>2.4893547330494595E-2</c:v>
                </c:pt>
                <c:pt idx="1686">
                  <c:v>2.4816326530612245E-2</c:v>
                </c:pt>
                <c:pt idx="1687">
                  <c:v>2.447270970858155E-2</c:v>
                </c:pt>
                <c:pt idx="1688">
                  <c:v>2.4261771747805267E-2</c:v>
                </c:pt>
                <c:pt idx="1689">
                  <c:v>2.4816326530612245E-2</c:v>
                </c:pt>
                <c:pt idx="1690">
                  <c:v>2.5219844035175045E-2</c:v>
                </c:pt>
                <c:pt idx="1691">
                  <c:v>2.5732182156763164E-2</c:v>
                </c:pt>
                <c:pt idx="1692">
                  <c:v>2.510736703006277E-2</c:v>
                </c:pt>
                <c:pt idx="1693">
                  <c:v>2.4012638230647712E-2</c:v>
                </c:pt>
                <c:pt idx="1694">
                  <c:v>2.4492426683854335E-2</c:v>
                </c:pt>
                <c:pt idx="1695">
                  <c:v>2.4500322372662798E-2</c:v>
                </c:pt>
                <c:pt idx="1696">
                  <c:v>2.4512175455571682E-2</c:v>
                </c:pt>
                <c:pt idx="1697">
                  <c:v>2.4667315806556313E-2</c:v>
                </c:pt>
                <c:pt idx="1698">
                  <c:v>2.4492426683854335E-2</c:v>
                </c:pt>
                <c:pt idx="1699">
                  <c:v>2.463932566056087E-2</c:v>
                </c:pt>
                <c:pt idx="1700">
                  <c:v>2.4555735056542811E-2</c:v>
                </c:pt>
                <c:pt idx="1701">
                  <c:v>2.4703396717048593E-2</c:v>
                </c:pt>
                <c:pt idx="1702">
                  <c:v>2.4551768696494912E-2</c:v>
                </c:pt>
                <c:pt idx="1703">
                  <c:v>2.4460894753781784E-2</c:v>
                </c:pt>
                <c:pt idx="1704">
                  <c:v>2.4484536082474227E-2</c:v>
                </c:pt>
                <c:pt idx="1705">
                  <c:v>2.4691358024691357E-2</c:v>
                </c:pt>
                <c:pt idx="1706">
                  <c:v>2.4800130527002775E-2</c:v>
                </c:pt>
                <c:pt idx="1707">
                  <c:v>2.5111514951263837E-2</c:v>
                </c:pt>
                <c:pt idx="1708">
                  <c:v>2.5016458196181701E-2</c:v>
                </c:pt>
                <c:pt idx="1709">
                  <c:v>2.4889471098739152E-2</c:v>
                </c:pt>
                <c:pt idx="1710">
                  <c:v>2.5082508250825083E-2</c:v>
                </c:pt>
                <c:pt idx="1711">
                  <c:v>2.4909865617830217E-2</c:v>
                </c:pt>
                <c:pt idx="1712">
                  <c:v>2.5012341615928912E-2</c:v>
                </c:pt>
                <c:pt idx="1713">
                  <c:v>2.5148908007941763E-2</c:v>
                </c:pt>
                <c:pt idx="1714">
                  <c:v>2.5295390247961388E-2</c:v>
                </c:pt>
                <c:pt idx="1715">
                  <c:v>2.5881151030137921E-2</c:v>
                </c:pt>
                <c:pt idx="1716">
                  <c:v>2.5969588245344268E-2</c:v>
                </c:pt>
                <c:pt idx="1717">
                  <c:v>2.655949676742967E-2</c:v>
                </c:pt>
                <c:pt idx="1718">
                  <c:v>2.6202378900189623E-2</c:v>
                </c:pt>
                <c:pt idx="1719">
                  <c:v>2.6467003308375415E-2</c:v>
                </c:pt>
                <c:pt idx="1720">
                  <c:v>2.6197862805928989E-2</c:v>
                </c:pt>
                <c:pt idx="1721">
                  <c:v>2.6610644257703084E-2</c:v>
                </c:pt>
                <c:pt idx="1722">
                  <c:v>2.6592022393282018E-2</c:v>
                </c:pt>
                <c:pt idx="1723">
                  <c:v>2.6375151830643762E-2</c:v>
                </c:pt>
                <c:pt idx="1724">
                  <c:v>2.6375151830643762E-2</c:v>
                </c:pt>
                <c:pt idx="1725">
                  <c:v>2.6708838516956601E-2</c:v>
                </c:pt>
                <c:pt idx="1726">
                  <c:v>2.6573426573426571E-2</c:v>
                </c:pt>
                <c:pt idx="1727">
                  <c:v>2.6836158192090395E-2</c:v>
                </c:pt>
                <c:pt idx="1728">
                  <c:v>2.6936026936026935E-2</c:v>
                </c:pt>
                <c:pt idx="1729">
                  <c:v>2.6573426573426571E-2</c:v>
                </c:pt>
                <c:pt idx="1730">
                  <c:v>2.627484874675886E-2</c:v>
                </c:pt>
                <c:pt idx="1731">
                  <c:v>2.6647966339410939E-2</c:v>
                </c:pt>
                <c:pt idx="1732">
                  <c:v>2.58987902538763E-2</c:v>
                </c:pt>
                <c:pt idx="1733">
                  <c:v>2.5367156208277702E-2</c:v>
                </c:pt>
                <c:pt idx="1734">
                  <c:v>2.5589225589225589E-2</c:v>
                </c:pt>
                <c:pt idx="1735">
                  <c:v>2.5753981701118263E-2</c:v>
                </c:pt>
                <c:pt idx="1736">
                  <c:v>2.5903203817314247E-2</c:v>
                </c:pt>
                <c:pt idx="1737">
                  <c:v>2.5823989126741421E-2</c:v>
                </c:pt>
                <c:pt idx="1738">
                  <c:v>2.5740897544453856E-2</c:v>
                </c:pt>
                <c:pt idx="1739">
                  <c:v>2.6018486819582333E-2</c:v>
                </c:pt>
                <c:pt idx="1740">
                  <c:v>2.578456318914334E-2</c:v>
                </c:pt>
                <c:pt idx="1741">
                  <c:v>2.5793314101476329E-2</c:v>
                </c:pt>
                <c:pt idx="1742">
                  <c:v>2.5667004390408647E-2</c:v>
                </c:pt>
                <c:pt idx="1743">
                  <c:v>2.5688693594727058E-2</c:v>
                </c:pt>
                <c:pt idx="1744">
                  <c:v>2.6009582477754964E-2</c:v>
                </c:pt>
                <c:pt idx="1745">
                  <c:v>2.6288481494292634E-2</c:v>
                </c:pt>
                <c:pt idx="1746">
                  <c:v>2.6256693729486958E-2</c:v>
                </c:pt>
                <c:pt idx="1747">
                  <c:v>2.6596675415573055E-2</c:v>
                </c:pt>
                <c:pt idx="1748">
                  <c:v>2.604523646333105E-2</c:v>
                </c:pt>
                <c:pt idx="1749">
                  <c:v>2.6338589499220241E-2</c:v>
                </c:pt>
                <c:pt idx="1750">
                  <c:v>2.6334026334026334E-2</c:v>
                </c:pt>
                <c:pt idx="1751">
                  <c:v>2.6234035208836728E-2</c:v>
                </c:pt>
                <c:pt idx="1752">
                  <c:v>2.647161267850923E-2</c:v>
                </c:pt>
                <c:pt idx="1753">
                  <c:v>2.6040774370395751E-2</c:v>
                </c:pt>
                <c:pt idx="1754">
                  <c:v>2.6476223654415609E-2</c:v>
                </c:pt>
                <c:pt idx="1755">
                  <c:v>2.689313517338995E-2</c:v>
                </c:pt>
                <c:pt idx="1756">
                  <c:v>2.6807760141093474E-2</c:v>
                </c:pt>
                <c:pt idx="1757">
                  <c:v>2.6855123674911659E-2</c:v>
                </c:pt>
                <c:pt idx="1758">
                  <c:v>2.671353251318102E-2</c:v>
                </c:pt>
                <c:pt idx="1759">
                  <c:v>2.6657313223430373E-2</c:v>
                </c:pt>
                <c:pt idx="1760">
                  <c:v>2.6624627780697144E-2</c:v>
                </c:pt>
                <c:pt idx="1761">
                  <c:v>2.6855123674911659E-2</c:v>
                </c:pt>
                <c:pt idx="1762">
                  <c:v>2.7075169219807623E-2</c:v>
                </c:pt>
                <c:pt idx="1763">
                  <c:v>2.7274358514265209E-2</c:v>
                </c:pt>
                <c:pt idx="1764">
                  <c:v>2.7333213450818197E-2</c:v>
                </c:pt>
                <c:pt idx="1765">
                  <c:v>2.7113806635747414E-2</c:v>
                </c:pt>
                <c:pt idx="1766">
                  <c:v>2.7392322941070461E-2</c:v>
                </c:pt>
                <c:pt idx="1767">
                  <c:v>2.7762557077625569E-2</c:v>
                </c:pt>
                <c:pt idx="1768">
                  <c:v>2.7874564459930314E-2</c:v>
                </c:pt>
                <c:pt idx="1769">
                  <c:v>2.7392322941070461E-2</c:v>
                </c:pt>
                <c:pt idx="1770">
                  <c:v>2.7691747130624885E-2</c:v>
                </c:pt>
                <c:pt idx="1771">
                  <c:v>2.7701840714415893E-2</c:v>
                </c:pt>
                <c:pt idx="1772">
                  <c:v>2.7930907754502021E-2</c:v>
                </c:pt>
                <c:pt idx="1773">
                  <c:v>2.8033935817041684E-2</c:v>
                </c:pt>
                <c:pt idx="1774">
                  <c:v>2.8668427008675969E-2</c:v>
                </c:pt>
                <c:pt idx="1775">
                  <c:v>2.8517823639774863E-2</c:v>
                </c:pt>
                <c:pt idx="1776">
                  <c:v>2.8619845603464509E-2</c:v>
                </c:pt>
                <c:pt idx="1777">
                  <c:v>2.8974456728936334E-2</c:v>
                </c:pt>
                <c:pt idx="1778">
                  <c:v>2.9096477794793262E-2</c:v>
                </c:pt>
                <c:pt idx="1779">
                  <c:v>2.8517823639774863E-2</c:v>
                </c:pt>
                <c:pt idx="1780">
                  <c:v>2.8809704321455649E-2</c:v>
                </c:pt>
                <c:pt idx="1781">
                  <c:v>2.8646814926498301E-2</c:v>
                </c:pt>
                <c:pt idx="1782">
                  <c:v>2.8310672378468991E-2</c:v>
                </c:pt>
                <c:pt idx="1783">
                  <c:v>2.893033878949372E-2</c:v>
                </c:pt>
                <c:pt idx="1784">
                  <c:v>2.9722330856472429E-2</c:v>
                </c:pt>
                <c:pt idx="1785">
                  <c:v>3.017070265978563E-2</c:v>
                </c:pt>
                <c:pt idx="1786">
                  <c:v>2.9950738916256159E-2</c:v>
                </c:pt>
                <c:pt idx="1787">
                  <c:v>2.999210734017364E-2</c:v>
                </c:pt>
                <c:pt idx="1788">
                  <c:v>2.9862475442043224E-2</c:v>
                </c:pt>
                <c:pt idx="1789">
                  <c:v>3.0473135525260625E-2</c:v>
                </c:pt>
                <c:pt idx="1790">
                  <c:v>2.9652750682793601E-2</c:v>
                </c:pt>
                <c:pt idx="1791">
                  <c:v>3.0248756218905472E-2</c:v>
                </c:pt>
                <c:pt idx="1792">
                  <c:v>3.0015797788309637E-2</c:v>
                </c:pt>
                <c:pt idx="1793">
                  <c:v>2.8771531326897599E-2</c:v>
                </c:pt>
                <c:pt idx="1794">
                  <c:v>2.8717173625543171E-2</c:v>
                </c:pt>
                <c:pt idx="1795">
                  <c:v>2.9728143946802267E-2</c:v>
                </c:pt>
                <c:pt idx="1796">
                  <c:v>2.9998026445628576E-2</c:v>
                </c:pt>
                <c:pt idx="1797">
                  <c:v>2.9980276134122286E-2</c:v>
                </c:pt>
                <c:pt idx="1798">
                  <c:v>3.0351437699680513E-2</c:v>
                </c:pt>
                <c:pt idx="1799">
                  <c:v>3.0218687872763422E-2</c:v>
                </c:pt>
                <c:pt idx="1800">
                  <c:v>3.0503712622917921E-2</c:v>
                </c:pt>
                <c:pt idx="1801">
                  <c:v>3.1014078759436851E-2</c:v>
                </c:pt>
                <c:pt idx="1802">
                  <c:v>3.1522189962671095E-2</c:v>
                </c:pt>
                <c:pt idx="1803">
                  <c:v>3.1646887362065376E-2</c:v>
                </c:pt>
                <c:pt idx="1804">
                  <c:v>3.0381770937437536E-2</c:v>
                </c:pt>
                <c:pt idx="1805">
                  <c:v>3.0509835407466882E-2</c:v>
                </c:pt>
                <c:pt idx="1806">
                  <c:v>2.9497380166893072E-2</c:v>
                </c:pt>
                <c:pt idx="1807">
                  <c:v>2.9681702792423353E-2</c:v>
                </c:pt>
                <c:pt idx="1808">
                  <c:v>3.0182684670373314E-2</c:v>
                </c:pt>
                <c:pt idx="1809">
                  <c:v>2.9400386847195356E-2</c:v>
                </c:pt>
                <c:pt idx="1810">
                  <c:v>2.8453762635716959E-2</c:v>
                </c:pt>
                <c:pt idx="1811">
                  <c:v>2.8268551236749116E-2</c:v>
                </c:pt>
                <c:pt idx="1812">
                  <c:v>2.7972027972027972E-2</c:v>
                </c:pt>
              </c:numCache>
            </c:numRef>
          </c:val>
          <c:smooth val="0"/>
          <c:extLst>
            <c:ext xmlns:c16="http://schemas.microsoft.com/office/drawing/2014/chart" uri="{C3380CC4-5D6E-409C-BE32-E72D297353CC}">
              <c16:uniqueId val="{00000000-469C-4D40-867D-FF9B44212CB3}"/>
            </c:ext>
          </c:extLst>
        </c:ser>
        <c:dLbls>
          <c:showLegendKey val="0"/>
          <c:showVal val="0"/>
          <c:showCatName val="0"/>
          <c:showSerName val="0"/>
          <c:showPercent val="0"/>
          <c:showBubbleSize val="0"/>
        </c:dLbls>
        <c:smooth val="0"/>
        <c:axId val="1828822448"/>
        <c:axId val="1837617616"/>
      </c:lineChart>
      <c:dateAx>
        <c:axId val="1828822448"/>
        <c:scaling>
          <c:orientation val="minMax"/>
        </c:scaling>
        <c:delete val="0"/>
        <c:axPos val="b"/>
        <c:numFmt formatCode="m/d/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37617616"/>
        <c:crosses val="autoZero"/>
        <c:auto val="1"/>
        <c:lblOffset val="100"/>
        <c:baseTimeUnit val="days"/>
      </c:dateAx>
      <c:valAx>
        <c:axId val="1837617616"/>
        <c:scaling>
          <c:orientation val="minMax"/>
        </c:scaling>
        <c:delete val="0"/>
        <c:axPos val="l"/>
        <c:majorGridlines>
          <c:spPr>
            <a:ln w="9525" cap="flat" cmpd="sng" algn="ctr">
              <a:no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8822448"/>
        <c:crosses val="autoZero"/>
        <c:crossBetween val="between"/>
      </c:valAx>
      <c:spPr>
        <a:noFill/>
        <a:ln>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25400</xdr:colOff>
      <xdr:row>2</xdr:row>
      <xdr:rowOff>12700</xdr:rowOff>
    </xdr:from>
    <xdr:to>
      <xdr:col>9</xdr:col>
      <xdr:colOff>812800</xdr:colOff>
      <xdr:row>34</xdr:row>
      <xdr:rowOff>50800</xdr:rowOff>
    </xdr:to>
    <xdr:sp macro="" textlink="">
      <xdr:nvSpPr>
        <xdr:cNvPr id="2" name="TextBox 1">
          <a:extLst>
            <a:ext uri="{FF2B5EF4-FFF2-40B4-BE49-F238E27FC236}">
              <a16:creationId xmlns:a16="http://schemas.microsoft.com/office/drawing/2014/main" id="{2CE6C90D-8512-0CD9-2E11-4CF96E8A1729}"/>
            </a:ext>
          </a:extLst>
        </xdr:cNvPr>
        <xdr:cNvSpPr txBox="1"/>
      </xdr:nvSpPr>
      <xdr:spPr>
        <a:xfrm>
          <a:off x="850900" y="393700"/>
          <a:ext cx="7391400" cy="613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latin typeface="Courier New" panose="02070309020205020404" pitchFamily="49" charset="0"/>
              <a:cs typeface="Courier New" panose="02070309020205020404" pitchFamily="49" charset="0"/>
            </a:rPr>
            <a:t>Analysis Date April-2023</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Div</a:t>
          </a:r>
          <a:r>
            <a:rPr lang="en-US" sz="1400" baseline="0">
              <a:latin typeface="Courier New" panose="02070309020205020404" pitchFamily="49" charset="0"/>
              <a:cs typeface="Courier New" panose="02070309020205020404" pitchFamily="49" charset="0"/>
            </a:rPr>
            <a:t> Payment History is Long 40+ Years</a:t>
          </a:r>
        </a:p>
        <a:p>
          <a:r>
            <a:rPr lang="en-US" sz="1400" baseline="0">
              <a:latin typeface="Courier New" panose="02070309020205020404" pitchFamily="49" charset="0"/>
              <a:cs typeface="Courier New" panose="02070309020205020404" pitchFamily="49" charset="0"/>
            </a:rPr>
            <a:t>DivGro 2004</a:t>
          </a:r>
        </a:p>
        <a:p>
          <a:r>
            <a:rPr lang="en-US" sz="1400" baseline="0">
              <a:latin typeface="Courier New" panose="02070309020205020404" pitchFamily="49" charset="0"/>
              <a:cs typeface="Courier New" panose="02070309020205020404" pitchFamily="49" charset="0"/>
            </a:rPr>
            <a:t>DivGro is slowing</a:t>
          </a:r>
        </a:p>
        <a:p>
          <a:r>
            <a:rPr lang="en-US" sz="1400" baseline="0">
              <a:latin typeface="Courier New" panose="02070309020205020404" pitchFamily="49" charset="0"/>
              <a:cs typeface="Courier New" panose="02070309020205020404" pitchFamily="49" charset="0"/>
            </a:rPr>
            <a:t>Payout = 1/4/7/10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DYT</a:t>
          </a:r>
        </a:p>
        <a:p>
          <a:r>
            <a:rPr lang="en-US" sz="1400">
              <a:latin typeface="Courier New" panose="02070309020205020404" pitchFamily="49" charset="0"/>
              <a:cs typeface="Courier New" panose="02070309020205020404" pitchFamily="49" charset="0"/>
            </a:rPr>
            <a:t>-</a:t>
          </a:r>
          <a:r>
            <a:rPr lang="en-US" sz="1400" baseline="0">
              <a:latin typeface="Courier New" panose="02070309020205020404" pitchFamily="49" charset="0"/>
              <a:cs typeface="Courier New" panose="02070309020205020404" pitchFamily="49" charset="0"/>
            </a:rPr>
            <a:t> 10Y Mean&amp;Median = 2.6%</a:t>
          </a:r>
        </a:p>
        <a:p>
          <a:r>
            <a:rPr lang="en-US" sz="1400" baseline="0">
              <a:latin typeface="Courier New" panose="02070309020205020404" pitchFamily="49" charset="0"/>
              <a:cs typeface="Courier New" panose="02070309020205020404" pitchFamily="49" charset="0"/>
            </a:rPr>
            <a:t>- Last 3Y Mean&amp;Medium = 2.6%</a:t>
          </a:r>
        </a:p>
        <a:p>
          <a:r>
            <a:rPr lang="en-US" sz="1400" baseline="0">
              <a:latin typeface="Courier New" panose="02070309020205020404" pitchFamily="49" charset="0"/>
              <a:cs typeface="Courier New" panose="02070309020205020404" pitchFamily="49" charset="0"/>
            </a:rPr>
            <a:t>- Cheap Money 2009-2021 = 2.4% </a:t>
          </a: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DivGro</a:t>
          </a:r>
        </a:p>
        <a:p>
          <a:r>
            <a:rPr lang="en-US" sz="1400" baseline="0">
              <a:latin typeface="Courier New" panose="02070309020205020404" pitchFamily="49" charset="0"/>
              <a:cs typeface="Courier New" panose="02070309020205020404" pitchFamily="49" charset="0"/>
            </a:rPr>
            <a:t>- 10Y = 20%</a:t>
          </a:r>
        </a:p>
        <a:p>
          <a:r>
            <a:rPr lang="en-US" sz="1400" baseline="0">
              <a:latin typeface="Courier New" panose="02070309020205020404" pitchFamily="49" charset="0"/>
              <a:cs typeface="Courier New" panose="02070309020205020404" pitchFamily="49" charset="0"/>
            </a:rPr>
            <a:t>- Last = 11.5%</a:t>
          </a:r>
        </a:p>
        <a:p>
          <a:r>
            <a:rPr lang="en-US" sz="1400" baseline="0">
              <a:latin typeface="Courier New" panose="02070309020205020404" pitchFamily="49" charset="0"/>
              <a:cs typeface="Courier New" panose="02070309020205020404" pitchFamily="49" charset="0"/>
            </a:rPr>
            <a:t>- Last 3Y 13.5%</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aseline="0">
              <a:latin typeface="Courier New" panose="02070309020205020404" pitchFamily="49" charset="0"/>
              <a:cs typeface="Courier New" panose="02070309020205020404" pitchFamily="49" charset="0"/>
            </a:rPr>
            <a:t>DVT</a:t>
          </a:r>
        </a:p>
        <a:p>
          <a:r>
            <a:rPr lang="en-US" sz="1400" baseline="0">
              <a:latin typeface="Courier New" panose="02070309020205020404" pitchFamily="49" charset="0"/>
              <a:cs typeface="Courier New" panose="02070309020205020404" pitchFamily="49" charset="0"/>
            </a:rPr>
            <a:t>2.8-3.0%  FwdDiv @ 8-11% Growth = 5-7Y </a:t>
          </a:r>
        </a:p>
        <a:p>
          <a:r>
            <a:rPr lang="en-US" sz="1400" baseline="0">
              <a:latin typeface="Courier New" panose="02070309020205020404" pitchFamily="49" charset="0"/>
              <a:cs typeface="Courier New" panose="02070309020205020404" pitchFamily="49" charset="0"/>
            </a:rPr>
            <a:t>TR CAGR ~ 16% Plus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806450</xdr:colOff>
      <xdr:row>2</xdr:row>
      <xdr:rowOff>0</xdr:rowOff>
    </xdr:from>
    <xdr:to>
      <xdr:col>26</xdr:col>
      <xdr:colOff>812800</xdr:colOff>
      <xdr:row>40</xdr:row>
      <xdr:rowOff>165100</xdr:rowOff>
    </xdr:to>
    <xdr:graphicFrame macro="">
      <xdr:nvGraphicFramePr>
        <xdr:cNvPr id="5" name="Chart 4">
          <a:extLst>
            <a:ext uri="{FF2B5EF4-FFF2-40B4-BE49-F238E27FC236}">
              <a16:creationId xmlns:a16="http://schemas.microsoft.com/office/drawing/2014/main" id="{C1BE8F4D-4AFA-4352-53C8-21A1C9CAF7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xdr:row>
      <xdr:rowOff>12700</xdr:rowOff>
    </xdr:from>
    <xdr:to>
      <xdr:col>11</xdr:col>
      <xdr:colOff>812800</xdr:colOff>
      <xdr:row>49</xdr:row>
      <xdr:rowOff>177800</xdr:rowOff>
    </xdr:to>
    <xdr:sp macro="" textlink="">
      <xdr:nvSpPr>
        <xdr:cNvPr id="2" name="TextBox 1">
          <a:extLst>
            <a:ext uri="{FF2B5EF4-FFF2-40B4-BE49-F238E27FC236}">
              <a16:creationId xmlns:a16="http://schemas.microsoft.com/office/drawing/2014/main" id="{AD44F1BB-74AF-5290-7588-613D31D094B1}"/>
            </a:ext>
          </a:extLst>
        </xdr:cNvPr>
        <xdr:cNvSpPr txBox="1"/>
      </xdr:nvSpPr>
      <xdr:spPr>
        <a:xfrm>
          <a:off x="825500" y="203200"/>
          <a:ext cx="9067800" cy="9309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latin typeface="Courier New" panose="02070309020205020404" pitchFamily="49" charset="0"/>
              <a:cs typeface="Courier New" panose="02070309020205020404" pitchFamily="49" charset="0"/>
            </a:rPr>
            <a:t>Business Overview</a:t>
          </a:r>
        </a:p>
        <a:p>
          <a:pPr marL="0" marR="0" lvl="0" indent="0" defTabSz="914400" eaLnBrk="1" fontAlgn="auto" latinLnBrk="0" hangingPunct="1">
            <a:lnSpc>
              <a:spcPct val="100000"/>
            </a:lnSpc>
            <a:spcBef>
              <a:spcPts val="0"/>
            </a:spcBef>
            <a:spcAft>
              <a:spcPts val="0"/>
            </a:spcAft>
            <a:buClrTx/>
            <a:buSzTx/>
            <a:buFontTx/>
            <a:buNone/>
            <a:tabLst/>
            <a:defRPr/>
          </a:pPr>
          <a:r>
            <a:rPr lang="en-US" sz="1400" b="0" u="sng">
              <a:solidFill>
                <a:schemeClr val="dk1"/>
              </a:solidFill>
              <a:effectLst/>
              <a:latin typeface="Courier New" panose="02070309020205020404" pitchFamily="49" charset="0"/>
              <a:ea typeface="+mn-ea"/>
              <a:cs typeface="Courier New" panose="02070309020205020404" pitchFamily="49" charset="0"/>
            </a:rPr>
            <a:t>https://investor.ti.com</a:t>
          </a: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400" b="0" u="sng">
            <a:solidFill>
              <a:schemeClr val="dk1"/>
            </a:solidFill>
            <a:effectLst/>
            <a:latin typeface="Courier New" panose="02070309020205020404" pitchFamily="49" charset="0"/>
            <a:ea typeface="+mn-ea"/>
            <a:cs typeface="Courier New" panose="02070309020205020404" pitchFamily="49" charset="0"/>
          </a:endParaRPr>
        </a:p>
        <a:p>
          <a:r>
            <a:rPr lang="en-US" sz="1400" b="1">
              <a:solidFill>
                <a:schemeClr val="dk1"/>
              </a:solidFill>
              <a:effectLst/>
              <a:latin typeface="Courier New" panose="02070309020205020404" pitchFamily="49" charset="0"/>
              <a:ea typeface="+mn-ea"/>
              <a:cs typeface="Courier New" panose="02070309020205020404" pitchFamily="49" charset="0"/>
            </a:rPr>
            <a:t>Revenue Breakout</a:t>
          </a:r>
          <a:endParaRPr lang="en-US" sz="1400" b="0">
            <a:solidFill>
              <a:schemeClr val="dk1"/>
            </a:solidFill>
            <a:effectLst/>
            <a:latin typeface="Courier New" panose="02070309020205020404" pitchFamily="49" charset="0"/>
            <a:ea typeface="+mn-ea"/>
            <a:cs typeface="Courier New" panose="02070309020205020404" pitchFamily="49" charset="0"/>
          </a:endParaRPr>
        </a:p>
        <a:p>
          <a:r>
            <a:rPr lang="en-US" sz="1400" b="0">
              <a:solidFill>
                <a:schemeClr val="dk1"/>
              </a:solidFill>
              <a:effectLst/>
              <a:latin typeface="Courier New" panose="02070309020205020404" pitchFamily="49" charset="0"/>
              <a:ea typeface="+mn-ea"/>
              <a:cs typeface="Courier New" panose="02070309020205020404" pitchFamily="49" charset="0"/>
            </a:rPr>
            <a:t>- Industrial (40%)</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Auto (25%)</a:t>
          </a:r>
        </a:p>
        <a:p>
          <a:r>
            <a:rPr lang="en-US" sz="1400" b="0">
              <a:solidFill>
                <a:schemeClr val="dk1"/>
              </a:solidFill>
              <a:effectLst/>
              <a:latin typeface="Courier New" panose="02070309020205020404" pitchFamily="49" charset="0"/>
              <a:ea typeface="+mn-ea"/>
              <a:cs typeface="Courier New" panose="02070309020205020404" pitchFamily="49" charset="0"/>
            </a:rPr>
            <a:t>- Electronics(20%)</a:t>
          </a:r>
        </a:p>
        <a:p>
          <a:r>
            <a:rPr lang="en-US" sz="1400" b="0">
              <a:solidFill>
                <a:schemeClr val="dk1"/>
              </a:solidFill>
              <a:effectLst/>
              <a:latin typeface="Courier New" panose="02070309020205020404" pitchFamily="49" charset="0"/>
              <a:ea typeface="+mn-ea"/>
              <a:cs typeface="Courier New" panose="02070309020205020404" pitchFamily="49" charset="0"/>
            </a:rPr>
            <a:t>- Communications(7%)</a:t>
          </a:r>
        </a:p>
        <a:p>
          <a:r>
            <a:rPr lang="en-US" sz="1400" b="0">
              <a:solidFill>
                <a:schemeClr val="dk1"/>
              </a:solidFill>
              <a:effectLst/>
              <a:latin typeface="Courier New" panose="02070309020205020404" pitchFamily="49" charset="0"/>
              <a:ea typeface="+mn-ea"/>
              <a:cs typeface="Courier New" panose="02070309020205020404" pitchFamily="49" charset="0"/>
            </a:rPr>
            <a:t>-</a:t>
          </a:r>
          <a:r>
            <a:rPr lang="en-US" sz="1400" b="0" baseline="0">
              <a:solidFill>
                <a:schemeClr val="dk1"/>
              </a:solidFill>
              <a:effectLst/>
              <a:latin typeface="Courier New" panose="02070309020205020404" pitchFamily="49" charset="0"/>
              <a:ea typeface="+mn-ea"/>
              <a:cs typeface="Courier New" panose="02070309020205020404" pitchFamily="49" charset="0"/>
            </a:rPr>
            <a:t> </a:t>
          </a:r>
          <a:r>
            <a:rPr lang="en-US" sz="1400" b="0">
              <a:solidFill>
                <a:schemeClr val="dk1"/>
              </a:solidFill>
              <a:effectLst/>
              <a:latin typeface="Courier New" panose="02070309020205020404" pitchFamily="49" charset="0"/>
              <a:ea typeface="+mn-ea"/>
              <a:cs typeface="Courier New" panose="02070309020205020404" pitchFamily="49" charset="0"/>
            </a:rPr>
            <a:t>Enterprise Systems (6%)</a:t>
          </a:r>
        </a:p>
        <a:p>
          <a:br>
            <a:rPr lang="en-US" sz="1400" b="0">
              <a:solidFill>
                <a:schemeClr val="dk1"/>
              </a:solidFill>
              <a:effectLst/>
              <a:latin typeface="Courier New" panose="02070309020205020404" pitchFamily="49" charset="0"/>
              <a:ea typeface="+mn-ea"/>
              <a:cs typeface="Courier New" panose="02070309020205020404" pitchFamily="49" charset="0"/>
            </a:rPr>
          </a:br>
          <a:r>
            <a:rPr lang="en-US" sz="1400" b="0">
              <a:solidFill>
                <a:schemeClr val="dk1"/>
              </a:solidFill>
              <a:effectLst/>
              <a:latin typeface="Courier New" panose="02070309020205020404" pitchFamily="49" charset="0"/>
              <a:ea typeface="+mn-ea"/>
              <a:cs typeface="Courier New" panose="02070309020205020404" pitchFamily="49" charset="0"/>
            </a:rPr>
            <a:t>100,000 customers. Our customer base is diverse, with more than 40% of our revenue derived from customers outside our largest 100.</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Analog</a:t>
          </a:r>
          <a:r>
            <a:rPr lang="en-US" sz="1400" baseline="0">
              <a:latin typeface="Courier New" panose="02070309020205020404" pitchFamily="49" charset="0"/>
              <a:cs typeface="Courier New" panose="02070309020205020404" pitchFamily="49" charset="0"/>
            </a:rPr>
            <a:t> 77% of Revenue </a:t>
          </a:r>
        </a:p>
        <a:p>
          <a:r>
            <a:rPr lang="en-US" sz="1400" baseline="0">
              <a:latin typeface="Courier New" panose="02070309020205020404" pitchFamily="49" charset="0"/>
              <a:cs typeface="Courier New" panose="02070309020205020404" pitchFamily="49" charset="0"/>
            </a:rPr>
            <a:t>Market Share of Analog is 19% </a:t>
          </a:r>
        </a:p>
        <a:p>
          <a:r>
            <a:rPr lang="en-US" sz="1400" baseline="0">
              <a:latin typeface="Courier New" panose="02070309020205020404" pitchFamily="49" charset="0"/>
              <a:cs typeface="Courier New" panose="02070309020205020404" pitchFamily="49" charset="0"/>
            </a:rPr>
            <a:t>- https://evertiq.com/news/51969</a:t>
          </a:r>
        </a:p>
        <a:p>
          <a:r>
            <a:rPr lang="en-US" sz="1400">
              <a:latin typeface="Courier New" panose="02070309020205020404" pitchFamily="49" charset="0"/>
              <a:cs typeface="Courier New" panose="02070309020205020404" pitchFamily="49" charset="0"/>
            </a:rPr>
            <a:t>- https://www.planetanalog.com/analog-rankings-top-10-suppliers-own-68-market-share/</a:t>
          </a:r>
        </a:p>
        <a:p>
          <a:endParaRPr lang="en-US" sz="1400">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Emedded Processing 16%</a:t>
          </a:r>
          <a:r>
            <a:rPr lang="en-US" sz="1400" baseline="0">
              <a:latin typeface="Courier New" panose="02070309020205020404" pitchFamily="49" charset="0"/>
              <a:cs typeface="Courier New" panose="02070309020205020404" pitchFamily="49" charset="0"/>
            </a:rPr>
            <a:t> of Revenue</a:t>
          </a: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Waterfall</a:t>
          </a:r>
        </a:p>
        <a:p>
          <a:r>
            <a:rPr lang="en-US" sz="1400">
              <a:latin typeface="Courier New" panose="02070309020205020404" pitchFamily="49" charset="0"/>
              <a:cs typeface="Courier New" panose="02070309020205020404" pitchFamily="49" charset="0"/>
            </a:rPr>
            <a:t>- GPM &gt; 60% </a:t>
          </a:r>
        </a:p>
        <a:p>
          <a:r>
            <a:rPr lang="en-US" sz="1400">
              <a:latin typeface="Courier New" panose="02070309020205020404" pitchFamily="49" charset="0"/>
              <a:cs typeface="Courier New" panose="02070309020205020404" pitchFamily="49" charset="0"/>
            </a:rPr>
            <a:t>- CFO Margin &gt; 30% </a:t>
          </a:r>
        </a:p>
        <a:p>
          <a:r>
            <a:rPr lang="en-US" sz="1400">
              <a:latin typeface="Courier New" panose="02070309020205020404" pitchFamily="49" charset="0"/>
              <a:cs typeface="Courier New" panose="02070309020205020404" pitchFamily="49" charset="0"/>
            </a:rPr>
            <a:t>- FCF &gt; 30% </a:t>
          </a:r>
        </a:p>
        <a:p>
          <a:endParaRPr lang="en-US" sz="140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Owners</a:t>
          </a:r>
        </a:p>
        <a:p>
          <a:r>
            <a:rPr lang="en-US" sz="1400">
              <a:latin typeface="Courier New" panose="02070309020205020404" pitchFamily="49" charset="0"/>
              <a:cs typeface="Courier New" panose="02070309020205020404" pitchFamily="49" charset="0"/>
            </a:rPr>
            <a:t>- 47 Billion in owner returns last 10 years </a:t>
          </a:r>
        </a:p>
        <a:p>
          <a:r>
            <a:rPr lang="en-US" sz="1400">
              <a:latin typeface="Courier New" panose="02070309020205020404" pitchFamily="49" charset="0"/>
              <a:cs typeface="Courier New" panose="02070309020205020404" pitchFamily="49" charset="0"/>
            </a:rPr>
            <a:t>- Decreasing</a:t>
          </a:r>
          <a:r>
            <a:rPr lang="en-US" sz="1400" baseline="0">
              <a:latin typeface="Courier New" panose="02070309020205020404" pitchFamily="49" charset="0"/>
              <a:cs typeface="Courier New" panose="02070309020205020404" pitchFamily="49" charset="0"/>
            </a:rPr>
            <a:t> Share counts &amp; solid dividend payout and coverage</a:t>
          </a:r>
        </a:p>
        <a:p>
          <a:endParaRPr lang="en-US" sz="1400" baseline="0">
            <a:latin typeface="Courier New" panose="02070309020205020404" pitchFamily="49" charset="0"/>
            <a:cs typeface="Courier New" panose="02070309020205020404" pitchFamily="49" charset="0"/>
          </a:endParaRPr>
        </a:p>
        <a:p>
          <a:endParaRPr lang="en-US" sz="1400" baseline="0">
            <a:latin typeface="Courier New" panose="02070309020205020404" pitchFamily="49" charset="0"/>
            <a:cs typeface="Courier New" panose="02070309020205020404" pitchFamily="49" charset="0"/>
          </a:endParaRPr>
        </a:p>
        <a:p>
          <a:r>
            <a:rPr lang="en-US" sz="1400" b="1">
              <a:latin typeface="Courier New" panose="02070309020205020404" pitchFamily="49" charset="0"/>
              <a:cs typeface="Courier New" panose="02070309020205020404" pitchFamily="49" charset="0"/>
            </a:rPr>
            <a:t>Annual</a:t>
          </a:r>
          <a:r>
            <a:rPr lang="en-US" sz="1400" b="1" baseline="0">
              <a:latin typeface="Courier New" panose="02070309020205020404" pitchFamily="49" charset="0"/>
              <a:cs typeface="Courier New" panose="02070309020205020404" pitchFamily="49" charset="0"/>
            </a:rPr>
            <a:t> Report Notables 2022</a:t>
          </a:r>
          <a:endParaRPr lang="en-US" sz="1400" b="1">
            <a:latin typeface="Courier New" panose="02070309020205020404" pitchFamily="49" charset="0"/>
            <a:cs typeface="Courier New" panose="02070309020205020404" pitchFamily="49" charset="0"/>
          </a:endParaRPr>
        </a:p>
        <a:p>
          <a:r>
            <a:rPr lang="en-US" sz="1400">
              <a:latin typeface="Courier New" panose="02070309020205020404" pitchFamily="49" charset="0"/>
              <a:cs typeface="Courier New" panose="02070309020205020404" pitchFamily="49" charset="0"/>
            </a:rPr>
            <a:t>We believe owning our own manufacturing, process and packaging technology provides us with lower costs and greater control of our supply chain and provides our customers with geopolitically dependable capacity. In 2022, we continued to invest in and expand our internal manufacturing capacity roadmap for the long term.</a:t>
          </a:r>
        </a:p>
        <a:p>
          <a:r>
            <a:rPr lang="en-US" sz="1400">
              <a:latin typeface="Courier New" panose="02070309020205020404" pitchFamily="49" charset="0"/>
              <a:cs typeface="Courier New" panose="02070309020205020404" pitchFamily="49" charset="0"/>
            </a:rPr>
            <a:t>- We began production in two additional 300-mm fabs, RFAB2 in Richardson, Texas, and LFAB in Lehi, Utah.</a:t>
          </a:r>
        </a:p>
        <a:p>
          <a:r>
            <a:rPr lang="en-US" sz="1400">
              <a:latin typeface="Courier New" panose="02070309020205020404" pitchFamily="49" charset="0"/>
              <a:cs typeface="Courier New" panose="02070309020205020404" pitchFamily="49" charset="0"/>
            </a:rPr>
            <a:t>- We began construction on our next two 300-mm fabs in Sherman, Texas. This site has the potential for four fabs to support customers’ demand in the coming decades.</a:t>
          </a:r>
        </a:p>
        <a:p>
          <a:endParaRPr lang="en-US" sz="1200">
            <a:latin typeface="Courier New" panose="02070309020205020404" pitchFamily="49" charset="0"/>
            <a:cs typeface="Courier New" panose="02070309020205020404" pitchFamily="49" charset="0"/>
          </a:endParaRPr>
        </a:p>
        <a:p>
          <a:endParaRPr lang="en-US" sz="1200">
            <a:latin typeface="Courier New" panose="02070309020205020404" pitchFamily="49" charset="0"/>
            <a:cs typeface="Courier New" panose="02070309020205020404" pitchFamily="49" charset="0"/>
          </a:endParaRPr>
        </a:p>
      </xdr:txBody>
    </xdr:sp>
    <xdr:clientData/>
  </xdr:twoCellAnchor>
  <xdr:twoCellAnchor editAs="oneCell">
    <xdr:from>
      <xdr:col>13</xdr:col>
      <xdr:colOff>12700</xdr:colOff>
      <xdr:row>0</xdr:row>
      <xdr:rowOff>177800</xdr:rowOff>
    </xdr:from>
    <xdr:to>
      <xdr:col>24</xdr:col>
      <xdr:colOff>0</xdr:colOff>
      <xdr:row>30</xdr:row>
      <xdr:rowOff>183258</xdr:rowOff>
    </xdr:to>
    <xdr:pic>
      <xdr:nvPicPr>
        <xdr:cNvPr id="3" name="Picture 2">
          <a:extLst>
            <a:ext uri="{FF2B5EF4-FFF2-40B4-BE49-F238E27FC236}">
              <a16:creationId xmlns:a16="http://schemas.microsoft.com/office/drawing/2014/main" id="{F8899052-D789-E834-FC00-4E58A8469FF2}"/>
            </a:ext>
          </a:extLst>
        </xdr:cNvPr>
        <xdr:cNvPicPr>
          <a:picLocks noChangeAspect="1"/>
        </xdr:cNvPicPr>
      </xdr:nvPicPr>
      <xdr:blipFill>
        <a:blip xmlns:r="http://schemas.openxmlformats.org/officeDocument/2006/relationships" r:embed="rId1"/>
        <a:stretch>
          <a:fillRect/>
        </a:stretch>
      </xdr:blipFill>
      <xdr:spPr>
        <a:xfrm>
          <a:off x="10744200" y="177800"/>
          <a:ext cx="9067800" cy="5720458"/>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3091475F-E911-394C-84AA-77365E5F0ABC}" name="Table14" displayName="Table14" ref="B1:K32" totalsRowShown="0">
  <autoFilter ref="B1:K32" xr:uid="{3091475F-E911-394C-84AA-77365E5F0ABC}"/>
  <tableColumns count="10">
    <tableColumn id="1" xr3:uid="{E9A3EFDA-0EBE-4243-BC05-F954A9F5D9CA}" name="Year"/>
    <tableColumn id="2" xr3:uid="{3173D4F1-D252-0D49-960F-910546550B68}" name="PriceMin" dataCellStyle="Currency"/>
    <tableColumn id="3" xr3:uid="{D931E40D-E092-4948-A8F3-E88860B0E96F}" name="PriceMax" dataCellStyle="Currency"/>
    <tableColumn id="4" xr3:uid="{5B4D25F5-8C8B-804F-86E0-DEC6E3319111}" name="PriceMean" dataCellStyle="Currency"/>
    <tableColumn id="5" xr3:uid="{072AD1EA-CB7B-F34D-B10C-22ED6ADA513D}" name="PriceMedian" dataCellStyle="Currency"/>
    <tableColumn id="6" xr3:uid="{4E6B69E6-22CB-6F4B-9F0F-372AC2D8C726}" name="DivLow" dataDxfId="75" dataCellStyle="Percent"/>
    <tableColumn id="7" xr3:uid="{3B0DB285-4101-B14B-A92F-E85E9B4FD227}" name="DivHigh" dataDxfId="74" dataCellStyle="Percent"/>
    <tableColumn id="8" xr3:uid="{8FCD77AF-B027-DE4D-A195-88FD31AD847A}" name="DivMean" dataDxfId="73" dataCellStyle="Percent"/>
    <tableColumn id="9" xr3:uid="{1980942B-4EC3-8248-BE03-6EB728EB452F}" name="DivMedian" dataDxfId="72" dataCellStyle="Percent"/>
    <tableColumn id="10" xr3:uid="{F3968F64-E861-5D4E-B5FA-ADBA5E9614DE}" name="Dividend"/>
  </tableColumns>
  <tableStyleInfo name="TableStyleMedium15"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AF9F4FE-9F3E-BE4E-8F4E-86A74F9BB544}" name="Table25" displayName="Table25" ref="J2:X7" totalsRowShown="0" headerRowDxfId="27" headerRowBorderDxfId="26" tableBorderDxfId="25" totalsRowBorderDxfId="24">
  <autoFilter ref="J2:X7" xr:uid="{4AF9F4FE-9F3E-BE4E-8F4E-86A74F9BB544}"/>
  <tableColumns count="15">
    <tableColumn id="1" xr3:uid="{86EE09A1-3CF9-764E-B503-F103193A0DE2}" name="DVT" dataDxfId="23" dataCellStyle="Percent"/>
    <tableColumn id="15" xr3:uid="{1B9CD06B-37C1-1D42-B880-1BBAFE444A8F}" name="BuyYear" dataDxfId="22" dataCellStyle="Percent"/>
    <tableColumn id="2" xr3:uid="{EA64F4F4-F9D7-A548-8796-253D58CFDE58}" name="Date" dataDxfId="21"/>
    <tableColumn id="3" xr3:uid="{C688D610-2438-3F41-96EC-C84916E7A64C}" name="Buy Price" dataDxfId="20" dataCellStyle="Currency"/>
    <tableColumn id="4" xr3:uid="{56C80EAB-9DB0-5343-8090-02CAA57B5F07}" name="Dividends" dataDxfId="19" dataCellStyle="Currency"/>
    <tableColumn id="5" xr3:uid="{459E4A0E-2338-3448-8994-82B25142B791}" name="CurrentPrice" dataDxfId="18" dataCellStyle="Currency"/>
    <tableColumn id="6" xr3:uid="{22130190-0E58-1843-9B05-14C699872BC0}" name="Years" dataDxfId="17" dataCellStyle="Currency"/>
    <tableColumn id="7" xr3:uid="{116493EE-624F-9541-9698-BCADEA9D7794}" name="TotalReturn" dataDxfId="16">
      <calculatedColumnFormula>O3+N3</calculatedColumnFormula>
    </tableColumn>
    <tableColumn id="8" xr3:uid="{404282AF-3ADA-994E-A4B3-D5F7B4D565EF}" name="CAGR" dataDxfId="15" dataCellStyle="Percent">
      <calculatedColumnFormula>(Table25[[#This Row],[TotalReturn]]/Table25[[#This Row],[Buy Price]])^(1/(Table25[[#This Row],[Years]]-Table25[[#This Row],[BuyYear]]))-1</calculatedColumnFormula>
    </tableColumn>
    <tableColumn id="9" xr3:uid="{848C9EA3-74B0-0C40-9B45-0A877C999683}" name="Break" dataDxfId="14"/>
    <tableColumn id="10" xr3:uid="{C031E058-B9D1-5245-9D38-EC6995677EEC}" name="SellPrice" dataDxfId="13"/>
    <tableColumn id="11" xr3:uid="{9F32A741-704E-7C49-A214-2A90BE75B821}" name="SellDate" dataDxfId="12"/>
    <tableColumn id="12" xr3:uid="{5054A094-0EDB-674C-B886-08EFB327BF1D}" name="SellDiv" dataDxfId="11"/>
    <tableColumn id="13" xr3:uid="{EDBAAC8C-A67E-6947-9AB0-56B17F867CD1}" name="SellReturn" dataDxfId="10"/>
    <tableColumn id="14" xr3:uid="{92EEE949-3A7D-B242-BE8C-7EA9908277F6}" name="SellCAGR" dataDxfId="9"/>
  </tableColumns>
  <tableStyleInfo name="TableStyleMedium15"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B075F70-03FD-4F18-974B-6A1E42927185}" name="Table17" displayName="Table17" ref="C6:D36" totalsRowShown="0" headerRowDxfId="8" headerRowBorderDxfId="7">
  <autoFilter ref="C6:D36" xr:uid="{6B075F70-03FD-4F18-974B-6A1E42927185}"/>
  <tableColumns count="2">
    <tableColumn id="1" xr3:uid="{17720CF0-4C15-4B55-BC81-0E3781C7BF22}" name="Year"/>
    <tableColumn id="2" xr3:uid="{01BA4252-FBF2-4A6D-B5F6-D6E00AA2DE50}" name="FV" dataDxfId="6">
      <calculatedColumnFormula>$D$4*(1+$D$5)^C7</calculatedColumnFormula>
    </tableColumn>
  </tableColumns>
  <tableStyleInfo name="TableStyleMedium15"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03BFDBB-B7BD-4D9C-A28E-B70077814031}" name="Table1815" displayName="Table1815" ref="G6:H36" totalsRowShown="0" headerRowDxfId="5">
  <autoFilter ref="G6:H36" xr:uid="{503BFDBB-B7BD-4D9C-A28E-B70077814031}"/>
  <tableColumns count="2">
    <tableColumn id="1" xr3:uid="{56FDB9CA-94AE-4A82-9B0D-0C0A9E6D92D9}" name="Year"/>
    <tableColumn id="2" xr3:uid="{B2FB668A-126F-47CB-BD30-804E63E9DC1D}" name="FV" dataDxfId="4">
      <calculatedColumnFormula>$H$4/(1+$H$5)^G7</calculatedColumnFormula>
    </tableColumn>
  </tableColumns>
  <tableStyleInfo name="TableStyleMedium15"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ED64007-492B-456F-8063-EF02A084B9CB}" name="Table1811" displayName="Table1811" ref="K6:L36" totalsRowShown="0" headerRowDxfId="3">
  <autoFilter ref="K6:L36" xr:uid="{3ED64007-492B-456F-8063-EF02A084B9CB}"/>
  <tableColumns count="2">
    <tableColumn id="1" xr3:uid="{4B2C27D7-EBA6-4D7A-AFDB-FED4AF0B645A}" name="Year"/>
    <tableColumn id="2" xr3:uid="{92AF3836-C75C-4E36-8604-B5FA0784AC0B}" name="Rate" dataDxfId="2" dataCellStyle="Percent">
      <calculatedColumnFormula>($L$4/$L$5)^(1/K7)-1</calculatedColumnFormula>
    </tableColumn>
  </tableColumns>
  <tableStyleInfo name="TableStyleMedium15"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C182DEF-386F-4344-BE50-01CA5984B668}" name="Table7" displayName="Table7" ref="B1:C38" totalsRowShown="0">
  <autoFilter ref="B1:C38" xr:uid="{1C182DEF-386F-4344-BE50-01CA5984B668}"/>
  <tableColumns count="2">
    <tableColumn id="1" xr3:uid="{B7336883-144A-4630-8D1D-DDEAF9ABBAB6}" name="Ratio" dataDxfId="1">
      <calculatedColumnFormula>1/Table7[[#This Row],[Yield]]</calculatedColumnFormula>
    </tableColumn>
    <tableColumn id="2" xr3:uid="{9B32BBCF-00B9-4E63-9DCE-5761B0B27DA2}" name="Yield" dataDxfId="0"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E49C14-6CAD-4746-AA8D-AEE1481DC6CC}" name="Table1" displayName="Table1" ref="B2:I34" totalsRowShown="0">
  <autoFilter ref="B2:I34" xr:uid="{08E49C14-6CAD-4746-AA8D-AEE1481DC6CC}"/>
  <tableColumns count="8">
    <tableColumn id="1" xr3:uid="{5280B160-DC83-2B42-AB72-B68CB8D1853D}" name="FiscalYear"/>
    <tableColumn id="2" xr3:uid="{FEFEBCD3-5C8D-D245-AD5D-75420DA04246}" name="PriceLow" dataCellStyle="Currency"/>
    <tableColumn id="4" xr3:uid="{1EB27C57-464E-7A45-B432-99B98A4A85B8}" name="PriceHigh" dataCellStyle="Currency"/>
    <tableColumn id="9" xr3:uid="{219655CF-9352-F54F-B8B0-142A561F4AA5}" name="PriceMean" dataCellStyle="Currency">
      <calculatedColumnFormula>(Table1[[#This Row],[PriceHigh]]+Table1[[#This Row],[PriceLow]])/2</calculatedColumnFormula>
    </tableColumn>
    <tableColumn id="5" xr3:uid="{549453D7-E2C5-F54A-B678-EDB7778049AD}" name="Dividend" dataCellStyle="Currency"/>
    <tableColumn id="6" xr3:uid="{9EB863E8-F266-DA48-A7D3-09363BF2D5A2}" name="DividendGrowth" dataDxfId="71" dataCellStyle="Percent">
      <calculatedColumnFormula>(Table1[[#This Row],[Dividend]]-F2)/F2</calculatedColumnFormula>
    </tableColumn>
    <tableColumn id="7" xr3:uid="{D093583B-E023-BC47-870B-523EC5553336}" name="DividendYieldHigh" dataDxfId="70" dataCellStyle="Percent"/>
    <tableColumn id="8" xr3:uid="{FD0C7BB6-ECFA-074D-8F51-CC12783EB9A1}" name="DividendYieldHLow" dataDxfId="69" dataCellStyle="Percent"/>
  </tableColumns>
  <tableStyleInfo name="TableStyleMedium15"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FB3BF2E-9F87-9643-B782-54279E5DD523}" name="Table3" displayName="Table3" ref="B1:I4331" totalsRowShown="0">
  <autoFilter ref="B1:I4331" xr:uid="{8FB3BF2E-9F87-9643-B782-54279E5DD523}">
    <filterColumn colId="0">
      <filters>
        <dateGroupItem year="2023" dateTimeGrouping="year"/>
        <dateGroupItem year="2022" dateTimeGrouping="year"/>
        <dateGroupItem year="2021" dateTimeGrouping="year"/>
        <dateGroupItem year="2020" dateTimeGrouping="year"/>
        <dateGroupItem year="2019" dateTimeGrouping="year"/>
        <dateGroupItem year="2018" dateTimeGrouping="year"/>
        <dateGroupItem year="2017" dateTimeGrouping="year"/>
        <dateGroupItem year="2016" dateTimeGrouping="year"/>
      </filters>
    </filterColumn>
  </autoFilter>
  <sortState xmlns:xlrd2="http://schemas.microsoft.com/office/spreadsheetml/2017/richdata2" ref="B2:I4331">
    <sortCondition descending="1" ref="B1:B4331"/>
  </sortState>
  <tableColumns count="8">
    <tableColumn id="1" xr3:uid="{3EB070C5-D3F8-7147-8D86-9D67940EF2B5}" name="Date" dataDxfId="68"/>
    <tableColumn id="2" xr3:uid="{012E84B1-75F2-1045-A55F-8A93ACCE653A}" name="SharePrice"/>
    <tableColumn id="3" xr3:uid="{8EC90C6E-4D76-FC49-9AD6-45A26B70E4F5}" name="ExDiv"/>
    <tableColumn id="4" xr3:uid="{7546E585-BE40-EE48-94FD-E7F39C281EB5}" name="DivPay"/>
    <tableColumn id="5" xr3:uid="{7456BBDF-07F1-0147-91E3-1D5574ECB2ED}" name="FwdDiv" dataDxfId="67">
      <calculatedColumnFormula>4*Table3[[#This Row],[DivPay]]</calculatedColumnFormula>
    </tableColumn>
    <tableColumn id="6" xr3:uid="{3C6A1B9B-ED16-A04A-A4A0-AAA695FF38AE}" name="DivYield" dataDxfId="66" dataCellStyle="Percent">
      <calculatedColumnFormula>Table3[[#This Row],[FwdDiv]]/Table3[[#This Row],[SharePrice]]</calculatedColumnFormula>
    </tableColumn>
    <tableColumn id="7" xr3:uid="{74792D38-D0EA-8F45-B3E3-76942B0C7208}" name="DytLow" dataDxfId="65" dataCellStyle="Percent"/>
    <tableColumn id="8" xr3:uid="{CF7708B2-409F-3C4D-B5E0-31DE9933E8D2}" name="DytHigh" dataDxfId="64" dataCellStyle="Percent"/>
  </tableColumns>
  <tableStyleInfo name="TableStyleMedium15"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FF6393A-823D-0447-8A30-B73D3DE37540}" name="Table6" displayName="Table6" ref="B1:S33" totalsRowShown="0">
  <autoFilter ref="B1:S33" xr:uid="{FFF6393A-823D-0447-8A30-B73D3DE37540}"/>
  <tableColumns count="18">
    <tableColumn id="1" xr3:uid="{622C68A4-6BD7-994A-9179-FC0061C20D18}" name="Fiscal Year"/>
    <tableColumn id="2" xr3:uid="{91854DD1-01C6-7049-8E15-7200399606CC}" name="Revenue" dataCellStyle="Currency"/>
    <tableColumn id="3" xr3:uid="{262D9643-AA62-9E48-9670-E31FDB34C487}" name="RevenueGrowth" dataDxfId="63" dataCellStyle="Percent">
      <calculatedColumnFormula>(Table6[[#This Row],[Revenue]]-C1)/C1</calculatedColumnFormula>
    </tableColumn>
    <tableColumn id="4" xr3:uid="{17D0F7A6-876B-D441-9280-DB8978C31871}" name="GrossProfit" dataCellStyle="Currency"/>
    <tableColumn id="5" xr3:uid="{8E472338-C9FE-7343-A704-DF5B80455E0A}" name="GPM" dataDxfId="62" dataCellStyle="Percent">
      <calculatedColumnFormula>Table6[[#This Row],[GrossProfit]]/Table6[[#This Row],[Revenue]]</calculatedColumnFormula>
    </tableColumn>
    <tableColumn id="6" xr3:uid="{FCF12AB4-CA77-FA40-B97A-24CB0BDC77AF}" name="OperatingProfit" dataCellStyle="Currency"/>
    <tableColumn id="7" xr3:uid="{57F34765-9E6A-E148-98B6-F7595AD07C20}" name="OPM" dataDxfId="61" dataCellStyle="Percent">
      <calculatedColumnFormula>Table6[[#This Row],[OperatingProfit]]/Table6[[#This Row],[Revenue]]</calculatedColumnFormula>
    </tableColumn>
    <tableColumn id="8" xr3:uid="{25380AEC-CD05-5A48-AD95-B336697A0DB5}" name="NetProfit" dataCellStyle="Currency"/>
    <tableColumn id="9" xr3:uid="{81D53D0E-A956-4D41-81ED-D0254A264DDD}" name="NPM" dataDxfId="60" dataCellStyle="Percent">
      <calculatedColumnFormula>Table6[[#This Row],[NetProfit]]/Table6[[#This Row],[Revenue]]</calculatedColumnFormula>
    </tableColumn>
    <tableColumn id="10" xr3:uid="{B711BD02-36B0-6B4A-835B-16556F3F33A2}" name="CashFromOperations" dataCellStyle="Currency"/>
    <tableColumn id="11" xr3:uid="{3CA8C8BF-DDC5-8942-ADC8-AF32D6D3ADA5}" name="CfoMargin" dataDxfId="59" dataCellStyle="Percent">
      <calculatedColumnFormula>Table6[[#This Row],[CashFromOperations]]/Table6[[#This Row],[Revenue]]</calculatedColumnFormula>
    </tableColumn>
    <tableColumn id="12" xr3:uid="{70C84424-24D9-0D4F-83B2-7A1281B1678D}" name="FreeCashFlow" dataCellStyle="Currency"/>
    <tableColumn id="13" xr3:uid="{F3EC6F56-100A-314B-B5D6-B52B523A8C89}" name="FcfMargin" dataDxfId="58" dataCellStyle="Percent">
      <calculatedColumnFormula>Table6[[#This Row],[FreeCashFlow]]/Table6[[#This Row],[Revenue]]</calculatedColumnFormula>
    </tableColumn>
    <tableColumn id="14" xr3:uid="{235F6A26-8553-4743-B86D-4EE49FFA7F82}" name="CashAndCashEquivalents" dataCellStyle="Currency"/>
    <tableColumn id="15" xr3:uid="{7E5E4872-F95F-6846-9ED1-D0C55C94A806}" name="MarketSecurities" dataCellStyle="Currency"/>
    <tableColumn id="16" xr3:uid="{B1E3DC99-CF4E-1845-BB7F-D7D442652F0B}" name="TreasuryStock" dataCellStyle="Currency"/>
    <tableColumn id="18" xr3:uid="{0A67BE71-DF70-C64C-80DD-22D611FAD6F4}" name="TotalCash" dataDxfId="57" dataCellStyle="Currency">
      <calculatedColumnFormula>Table6[[#This Row],[CashAndCashEquivalents]]+Table6[[#This Row],[MarketSecurities]]</calculatedColumnFormula>
    </tableColumn>
    <tableColumn id="17" xr3:uid="{AAC914AB-367D-1946-B407-A5C1A6F88AFF}" name="Capital" dataDxfId="56" dataCellStyle="Currency">
      <calculatedColumnFormula>Table6[[#This Row],[CashAndCashEquivalents]]+Table6[[#This Row],[MarketSecurities]]+ABS(Table6[[#This Row],[TreasuryStock]])</calculatedColumnFormula>
    </tableColumn>
  </tableColumns>
  <tableStyleInfo name="TableStyleMedium15"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173ECE0-4715-9541-A140-FB1E554A7976}" name="Table8" displayName="Table8" ref="B1:J33" totalsRowShown="0">
  <autoFilter ref="B1:J33" xr:uid="{A173ECE0-4715-9541-A140-FB1E554A7976}"/>
  <tableColumns count="9">
    <tableColumn id="1" xr3:uid="{1D05156D-64ED-B848-A5E7-D35C90154197}" name="Fiscal Year"/>
    <tableColumn id="2" xr3:uid="{C38ECCF5-2F7E-3A48-BA13-2B460CD990FB}" name="Revenue" dataCellStyle="Currency"/>
    <tableColumn id="3" xr3:uid="{3246C7D4-CBCF-3247-97AE-AE3AAFDD68A5}" name="COGS" dataCellStyle="Currency"/>
    <tableColumn id="4" xr3:uid="{E72163A1-FE7A-C84B-8409-190A32925922}" name="CogsMargin" dataDxfId="55" dataCellStyle="Percent">
      <calculatedColumnFormula>Table8[[#This Row],[COGS]]/Table8[[#This Row],[Revenue]]</calculatedColumnFormula>
    </tableColumn>
    <tableColumn id="5" xr3:uid="{C63C09DC-5C51-944E-9A5E-D00A130A48BE}" name="OPEX" dataCellStyle="Currency"/>
    <tableColumn id="6" xr3:uid="{E00398FC-63CE-CA40-ABE6-6511E667CE9C}" name="OpexMargin" dataDxfId="54" dataCellStyle="Percent">
      <calculatedColumnFormula>Table8[[#This Row],[OPEX]]/Table8[[#This Row],[Revenue]]</calculatedColumnFormula>
    </tableColumn>
    <tableColumn id="7" xr3:uid="{AFCBB2C5-AFC4-FA43-A899-1087E32933C0}" name="CAPEX" dataCellStyle="Currency"/>
    <tableColumn id="8" xr3:uid="{297E60E7-D985-9445-856B-F8AD2F71EDED}" name="CapexMargin" dataDxfId="53" dataCellStyle="Percent">
      <calculatedColumnFormula>ABS(Table8[[#This Row],[CAPEX]]/Table8[[#This Row],[Revenue]])</calculatedColumnFormula>
    </tableColumn>
    <tableColumn id="9" xr3:uid="{AA227A6B-4B14-1641-878C-AD7BE95586C6}" name="TotalCost" dataDxfId="52" dataCellStyle="Percent">
      <calculatedColumnFormula>Table8[[#This Row],[COGS]]+Table8[[#This Row],[OPEX]]-Table8[[#This Row],[CAPEX]]</calculatedColumnFormula>
    </tableColumn>
  </tableColumns>
  <tableStyleInfo name="TableStyleMedium15"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9FCD24FD-E974-0E43-A7C4-7520E149036B}" name="Table12" displayName="Table12" ref="B1:L33" totalsRowShown="0">
  <autoFilter ref="B1:L33" xr:uid="{9FCD24FD-E974-0E43-A7C4-7520E149036B}"/>
  <tableColumns count="11">
    <tableColumn id="1" xr3:uid="{7CA5FAD9-BA16-2A49-BABC-48E15A25EB25}" name="Fiscal Year"/>
    <tableColumn id="2" xr3:uid="{C61EB6C3-E3FC-3A4E-B5EA-3DF902EB8F74}" name="Revenue" dataCellStyle="Currency"/>
    <tableColumn id="3" xr3:uid="{4582A5DC-857E-F14C-A44B-CCBB3CE083EA}" name="FreeCashFlow" dataCellStyle="Currency"/>
    <tableColumn id="4" xr3:uid="{4067AA68-B721-814F-960C-2D6CC745D131}" name="TotalCash" dataCellStyle="Currency"/>
    <tableColumn id="5" xr3:uid="{4B776A15-62BF-8743-A8C8-2A3492E5B6AD}" name="CurrentAssets" dataCellStyle="Currency"/>
    <tableColumn id="6" xr3:uid="{74A8143D-B7B3-824D-B942-C0D77128DCA5}" name="LongAssets" dataCellStyle="Currency"/>
    <tableColumn id="7" xr3:uid="{9D9EA18E-E907-914E-9A80-E3394A4FFFA8}" name="CurrentLiabilities" dataCellStyle="Currency"/>
    <tableColumn id="8" xr3:uid="{7235DC37-6C81-E04A-A8D8-8EA147EB5A02}" name="LongLiabilities" dataCellStyle="Currency"/>
    <tableColumn id="9" xr3:uid="{FBD34194-91BA-634D-8D0E-8374970FB5CF}" name="CurrentRatio" dataDxfId="51">
      <calculatedColumnFormula>Table12[[#This Row],[CurrentAssets]]/Table12[[#This Row],[CurrentLiabilities]]</calculatedColumnFormula>
    </tableColumn>
    <tableColumn id="10" xr3:uid="{944A0CBE-877C-7B46-8AD9-1CE89DE55EB6}" name="ShortDebt" dataCellStyle="Currency"/>
    <tableColumn id="11" xr3:uid="{57726FA5-3B88-8946-B1C6-AA4D500234AE}" name="PayOff" dataDxfId="50" dataCellStyle="Percent">
      <calculatedColumnFormula>(Table12[[#This Row],[LongLiabilities]]+Table12[[#This Row],[CurrentLiabilities]])/(Table12[[#This Row],[TotalCash]]+Table12[[#This Row],[FreeCashFlow]])</calculatedColumnFormula>
    </tableColumn>
  </tableColumns>
  <tableStyleInfo name="TableStyleMedium15"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9D190570-16DE-174D-AB02-ECFF52F6142D}" name="Table13" displayName="Table13" ref="B1:Q33" totalsRowShown="0">
  <autoFilter ref="B1:Q33" xr:uid="{9D190570-16DE-174D-AB02-ECFF52F6142D}"/>
  <tableColumns count="16">
    <tableColumn id="1" xr3:uid="{07471823-4829-8343-8378-671379658764}" name="Fiscal Year"/>
    <tableColumn id="2" xr3:uid="{2548CF1C-7B11-E345-B16D-817AFA01C495}" name="Revenue" dataCellStyle="Currency"/>
    <tableColumn id="3" xr3:uid="{29180C90-80A4-F24D-924A-7C15C8ABFBC8}" name="FreeCashFlow" dataCellStyle="Currency"/>
    <tableColumn id="4" xr3:uid="{6C0121F9-2B7A-D147-B33A-E98BEB88402D}" name="TotalCash" dataCellStyle="Currency"/>
    <tableColumn id="5" xr3:uid="{3EC1D8BA-76C0-B549-8826-C0B0C27313E4}" name="Dividends" dataCellStyle="Currency"/>
    <tableColumn id="6" xr3:uid="{623F84EB-0723-D84B-9F08-BD005DE02FF0}" name="DivMargin" dataDxfId="49" dataCellStyle="Percent">
      <calculatedColumnFormula>ABS(Table13[[#This Row],[Dividends]]/Table13[[#This Row],[FreeCashFlow]])</calculatedColumnFormula>
    </tableColumn>
    <tableColumn id="7" xr3:uid="{6EF7DE62-D6E1-A141-A1F0-46B57185F5C0}" name="DivGrowth" dataDxfId="48" dataCellStyle="Percent">
      <calculatedColumnFormula>(ABS(Table13[[#This Row],[Dividends]])-ABS(F1))/ABS(F1)</calculatedColumnFormula>
    </tableColumn>
    <tableColumn id="8" xr3:uid="{4716CA43-DC6B-AE4A-AD73-30F941AE81BD}" name="MarketValue" dataCellStyle="Currency"/>
    <tableColumn id="9" xr3:uid="{98D99BAD-4658-694A-8DA1-B60CB6E010B6}" name="RevMultiple" dataDxfId="47">
      <calculatedColumnFormula>Table13[[#This Row],[MarketValue]]/Table13[[#This Row],[Revenue]]</calculatedColumnFormula>
    </tableColumn>
    <tableColumn id="10" xr3:uid="{790041D5-6D0A-B940-9578-210D085AD7A8}" name="MarketGrowth" dataDxfId="46" dataCellStyle="Percent">
      <calculatedColumnFormula>(Table13[[#This Row],[MarketValue]]-I1)/I1</calculatedColumnFormula>
    </tableColumn>
    <tableColumn id="11" xr3:uid="{DF6D20CA-EEE0-5F4E-BC6D-34B20309BA21}" name="ShareIssues"/>
    <tableColumn id="12" xr3:uid="{C23EAC1F-7B97-D64E-A72F-560AF43DC180}" name="ShareBuyBack"/>
    <tableColumn id="13" xr3:uid="{88E668C4-35BB-1949-B86A-F1AF33712F59}" name="SharesOutstanding"/>
    <tableColumn id="14" xr3:uid="{F5EA9634-5D6F-CF48-B616-239AFAE08313}" name="ShareGrowth" dataDxfId="45" dataCellStyle="Percent">
      <calculatedColumnFormula>(Table13[[#This Row],[SharesOutstanding]]-N1)/N1</calculatedColumnFormula>
    </tableColumn>
    <tableColumn id="15" xr3:uid="{CA78CED7-1002-FB4F-A41A-C5A13B4BB53B}" name="OwnerReturn" dataDxfId="44">
      <calculatedColumnFormula>ABS(Table13[[#This Row],[Dividends]])+ABS(Table13[[#This Row],[ShareBuyBack]])-Table13[[#This Row],[ShareIssues]]</calculatedColumnFormula>
    </tableColumn>
    <tableColumn id="16" xr3:uid="{48A8DCF8-ED8B-AC41-AF12-0121914AB65C}" name="OwnerMargin" dataDxfId="43" dataCellStyle="Percent">
      <calculatedColumnFormula>Table13[[#This Row],[OwnerReturn]]/Table13[[#This Row],[FreeCashFlow]]</calculatedColumnFormula>
    </tableColumn>
  </tableColumns>
  <tableStyleInfo name="TableStyleMedium15"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EEE7FF43-8F0D-9644-86CF-FA167C9CAEB6}" name="Table15" displayName="Table15" ref="B1:Q33" totalsRowShown="0">
  <autoFilter ref="B1:Q33" xr:uid="{EEE7FF43-8F0D-9644-86CF-FA167C9CAEB6}"/>
  <tableColumns count="16">
    <tableColumn id="1" xr3:uid="{D1EC1834-218E-AE43-AEC0-9603B7ECA1A2}" name="FiscalYear"/>
    <tableColumn id="2" xr3:uid="{8E432B65-703E-A244-B512-E823F9A24F85}" name="PriceLow" dataCellStyle="Currency"/>
    <tableColumn id="3" xr3:uid="{7BD00A57-CE11-4148-AD87-D1F020671C85}" name="PriceHigh" dataCellStyle="Currency"/>
    <tableColumn id="4" xr3:uid="{C10A126B-EE7C-494C-8DFE-A3C94F99C31E}" name="PriceMean" dataDxfId="42" dataCellStyle="Currency">
      <calculatedColumnFormula>(Table15[[#This Row],[PriceLow]]+Table15[[#This Row],[PriceHigh]])/2</calculatedColumnFormula>
    </tableColumn>
    <tableColumn id="5" xr3:uid="{9B4BF61B-E9A4-6F45-A216-27F16CF31FE8}" name="Revenue" dataCellStyle="Currency"/>
    <tableColumn id="6" xr3:uid="{32BB6F52-4E29-2C41-9D41-7558DD950D7B}" name="RevenueGrowth" dataDxfId="41" dataCellStyle="Percent">
      <calculatedColumnFormula>(Table15[[#This Row],[Revenue]]-F1)/F1</calculatedColumnFormula>
    </tableColumn>
    <tableColumn id="18" xr3:uid="{BE653B7A-BF45-BC43-887E-F2E8F32C402A}" name="PriceRevenueLow"/>
    <tableColumn id="19" xr3:uid="{C023A697-7848-1D4B-A3E8-77BAE477A948}" name="PriceRevenueHigh"/>
    <tableColumn id="9" xr3:uid="{8E70552C-AFBD-1048-AA84-D3D57C744859}" name="EPS" dataCellStyle="Currency"/>
    <tableColumn id="10" xr3:uid="{F394ECB1-9DE7-6142-94FC-8000896144B4}" name="EpsGrowth" dataDxfId="40" dataCellStyle="Percent">
      <calculatedColumnFormula>(Table15[[#This Row],[EPS]]-J1)/J1</calculatedColumnFormula>
    </tableColumn>
    <tableColumn id="11" xr3:uid="{D14DB55B-30FB-4D44-8C0F-3BEF719DF650}" name="PriceEarningLow" dataDxfId="39"/>
    <tableColumn id="12" xr3:uid="{70321091-FDBE-344A-B5D4-0D4F3AAAA9B6}" name="PriceEarningHigh" dataDxfId="38"/>
    <tableColumn id="13" xr3:uid="{7B212BA3-C03A-514D-A030-498D59656E38}" name="FCF"/>
    <tableColumn id="14" xr3:uid="{F0C0FE6F-5B6F-F745-9A7B-166E610D0E27}" name="FcfGrowth" dataDxfId="37" dataCellStyle="Percent">
      <calculatedColumnFormula>(Table15[[#This Row],[FCF]]-N1)/N1</calculatedColumnFormula>
    </tableColumn>
    <tableColumn id="15" xr3:uid="{22153B8F-5B31-484E-93C6-E8D4C75671C9}" name="PriceFcfLow" dataDxfId="36"/>
    <tableColumn id="16" xr3:uid="{D3F77334-EBD9-7045-9F6B-BA4AF42B5423}" name="PriceFcfHigh" dataDxfId="35"/>
  </tableColumns>
  <tableStyleInfo name="TableStyleMedium15"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07B8510-BAE9-2D44-9840-88A2B9AD3508}" name="Table2" displayName="Table2" ref="C2:E20" totalsRowShown="0" headerRowDxfId="34" headerRowBorderDxfId="33" tableBorderDxfId="32" totalsRowBorderDxfId="31">
  <autoFilter ref="C2:E20" xr:uid="{507B8510-BAE9-2D44-9840-88A2B9AD3508}"/>
  <tableColumns count="3">
    <tableColumn id="1" xr3:uid="{7EC4BD76-6320-3247-B929-11440F53D6CC}" name="Date" dataDxfId="30"/>
    <tableColumn id="2" xr3:uid="{0D0EA3A3-5EA7-0649-AAD1-C603601EF330}" name="SharePrice" dataDxfId="29"/>
    <tableColumn id="3" xr3:uid="{C8635902-A665-7B42-8BA1-FE404AC393A6}" name="ExDiv" dataDxfId="2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7D02BF-1712-404B-9414-926AB0BD9DD0}">
  <sheetPr>
    <tabColor rgb="FF00B050"/>
  </sheetPr>
  <dimension ref="A1"/>
  <sheetViews>
    <sheetView workbookViewId="0">
      <selection activeCell="D11" sqref="D11"/>
    </sheetView>
  </sheetViews>
  <sheetFormatPr baseColWidth="10" defaultRowHeight="15" x14ac:dyDescent="0.2"/>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92D6A-5AC5-B045-9266-9B0CB3BB37BE}">
  <sheetPr>
    <tabColor rgb="FF7030A0"/>
  </sheetPr>
  <dimension ref="C2:X20"/>
  <sheetViews>
    <sheetView tabSelected="1" workbookViewId="0">
      <selection activeCell="R4" sqref="R4"/>
    </sheetView>
  </sheetViews>
  <sheetFormatPr baseColWidth="10" defaultRowHeight="15" x14ac:dyDescent="0.2"/>
  <cols>
    <col min="3" max="3" width="12.6640625" bestFit="1" customWidth="1"/>
    <col min="4" max="4" width="11.83203125" customWidth="1"/>
    <col min="5" max="5" width="11.1640625" bestFit="1" customWidth="1"/>
    <col min="6" max="6" width="10.1640625" bestFit="1" customWidth="1"/>
    <col min="7" max="7" width="11.1640625" bestFit="1" customWidth="1"/>
    <col min="8" max="8" width="7.1640625" bestFit="1" customWidth="1"/>
    <col min="9" max="9" width="7.1640625" customWidth="1"/>
    <col min="11" max="11" width="10" bestFit="1" customWidth="1"/>
    <col min="12" max="12" width="13.6640625" bestFit="1" customWidth="1"/>
    <col min="14" max="14" width="13.6640625" bestFit="1" customWidth="1"/>
    <col min="19" max="19" width="8" bestFit="1" customWidth="1"/>
  </cols>
  <sheetData>
    <row r="2" spans="3:24" ht="16" thickBot="1" x14ac:dyDescent="0.25">
      <c r="C2" s="42" t="s">
        <v>115</v>
      </c>
      <c r="D2" s="43" t="s">
        <v>116</v>
      </c>
      <c r="E2" s="44" t="s">
        <v>117</v>
      </c>
      <c r="F2" s="3"/>
      <c r="G2" s="1"/>
      <c r="J2" s="54" t="s">
        <v>133</v>
      </c>
      <c r="K2" s="54" t="s">
        <v>134</v>
      </c>
      <c r="L2" s="55" t="s">
        <v>115</v>
      </c>
      <c r="M2" s="55" t="s">
        <v>131</v>
      </c>
      <c r="N2" s="55" t="s">
        <v>25</v>
      </c>
      <c r="O2" s="55" t="s">
        <v>126</v>
      </c>
      <c r="P2" s="55" t="s">
        <v>124</v>
      </c>
      <c r="Q2" s="55" t="s">
        <v>123</v>
      </c>
      <c r="R2" s="55" t="s">
        <v>80</v>
      </c>
      <c r="S2" s="72" t="s">
        <v>135</v>
      </c>
      <c r="T2" s="70" t="s">
        <v>127</v>
      </c>
      <c r="U2" s="70" t="s">
        <v>128</v>
      </c>
      <c r="V2" s="70" t="s">
        <v>129</v>
      </c>
      <c r="W2" s="70" t="s">
        <v>125</v>
      </c>
      <c r="X2" s="71" t="s">
        <v>130</v>
      </c>
    </row>
    <row r="3" spans="3:24" x14ac:dyDescent="0.2">
      <c r="C3" s="38">
        <v>44956</v>
      </c>
      <c r="D3" s="36">
        <v>173.13</v>
      </c>
      <c r="E3" s="40">
        <v>1.24</v>
      </c>
      <c r="J3" s="56">
        <v>3.3000000000000002E-2</v>
      </c>
      <c r="K3" s="67">
        <v>2018</v>
      </c>
      <c r="L3" s="48" t="s">
        <v>136</v>
      </c>
      <c r="M3" s="31">
        <v>93</v>
      </c>
      <c r="N3" s="31">
        <v>17</v>
      </c>
      <c r="O3" s="31">
        <v>179</v>
      </c>
      <c r="P3" s="30">
        <v>2023</v>
      </c>
      <c r="Q3" s="32">
        <f>O3+N3</f>
        <v>196</v>
      </c>
      <c r="R3" s="34">
        <f>(Table25[[#This Row],[TotalReturn]]/Table25[[#This Row],[Buy Price]])^(1/(Table25[[#This Row],[Years]]-Table25[[#This Row],[BuyYear]]))-1</f>
        <v>0.16079258324022527</v>
      </c>
      <c r="S3" s="73"/>
      <c r="T3" s="30"/>
      <c r="U3" s="30"/>
      <c r="V3" s="30"/>
      <c r="W3" s="30"/>
      <c r="X3" s="57"/>
    </row>
    <row r="4" spans="3:24" x14ac:dyDescent="0.2">
      <c r="C4" s="39">
        <v>44862</v>
      </c>
      <c r="D4" s="37">
        <v>161.36000000000001</v>
      </c>
      <c r="E4" s="41">
        <v>1.24</v>
      </c>
      <c r="J4" s="58">
        <v>3.1E-2</v>
      </c>
      <c r="K4" s="69">
        <v>2018</v>
      </c>
      <c r="L4" s="49" t="s">
        <v>136</v>
      </c>
      <c r="M4" s="50">
        <v>98</v>
      </c>
      <c r="N4" s="50">
        <v>17</v>
      </c>
      <c r="O4" s="50">
        <v>179</v>
      </c>
      <c r="P4" s="51">
        <v>2023</v>
      </c>
      <c r="Q4" s="52">
        <f t="shared" ref="Q4:Q7" si="0">O4+N4</f>
        <v>196</v>
      </c>
      <c r="R4" s="53">
        <f>(Table25[[#This Row],[TotalReturn]]/Table25[[#This Row],[Buy Price]])^(1/(Table25[[#This Row],[Years]]-Table25[[#This Row],[BuyYear]]))-1</f>
        <v>0.1486983549970351</v>
      </c>
      <c r="S4" s="73"/>
      <c r="T4" s="50">
        <v>112</v>
      </c>
      <c r="U4" s="49">
        <v>43640</v>
      </c>
      <c r="V4" s="50">
        <v>1.5</v>
      </c>
      <c r="W4" s="52">
        <f>T4+V4</f>
        <v>113.5</v>
      </c>
      <c r="X4" s="59">
        <f>(W4/T4)^(1/1)-1</f>
        <v>1.3392857142857206E-2</v>
      </c>
    </row>
    <row r="5" spans="3:24" x14ac:dyDescent="0.2">
      <c r="C5" s="38">
        <v>44771</v>
      </c>
      <c r="D5" s="36">
        <v>178.89</v>
      </c>
      <c r="E5" s="40">
        <v>1.1499999999999999</v>
      </c>
      <c r="J5" s="56">
        <v>3.4000000000000002E-2</v>
      </c>
      <c r="K5" s="67">
        <v>2020</v>
      </c>
      <c r="L5" s="48" t="s">
        <v>137</v>
      </c>
      <c r="M5" s="31">
        <v>106</v>
      </c>
      <c r="N5" s="31">
        <v>13</v>
      </c>
      <c r="O5" s="31">
        <v>179</v>
      </c>
      <c r="P5" s="30">
        <v>2023</v>
      </c>
      <c r="Q5" s="32">
        <f t="shared" si="0"/>
        <v>192</v>
      </c>
      <c r="R5" s="34">
        <f>(Table25[[#This Row],[TotalReturn]]/Table25[[#This Row],[Buy Price]])^(1/(Table25[[#This Row],[Years]]-Table25[[#This Row],[BuyYear]]))-1</f>
        <v>0.21898526092374704</v>
      </c>
      <c r="S5" s="74"/>
      <c r="T5" s="30"/>
      <c r="U5" s="30"/>
      <c r="V5" s="30"/>
      <c r="W5" s="30"/>
      <c r="X5" s="57"/>
    </row>
    <row r="6" spans="3:24" x14ac:dyDescent="0.2">
      <c r="C6" s="39">
        <v>44687</v>
      </c>
      <c r="D6" s="37">
        <v>167.45</v>
      </c>
      <c r="E6" s="41">
        <v>1.1499999999999999</v>
      </c>
      <c r="J6" s="56">
        <v>3.2000000000000001E-2</v>
      </c>
      <c r="K6" s="67">
        <v>2022</v>
      </c>
      <c r="L6" s="48" t="s">
        <v>138</v>
      </c>
      <c r="M6" s="31">
        <v>151</v>
      </c>
      <c r="N6" s="31">
        <v>3.6</v>
      </c>
      <c r="O6" s="31">
        <v>179</v>
      </c>
      <c r="P6" s="30">
        <v>2023</v>
      </c>
      <c r="Q6" s="32">
        <f t="shared" si="0"/>
        <v>182.6</v>
      </c>
      <c r="R6" s="34">
        <f>(Table25[[#This Row],[TotalReturn]]/Table25[[#This Row],[Buy Price]])^(1/(Table25[[#This Row],[Years]]-Table25[[#This Row],[BuyYear]]))-1</f>
        <v>0.20927152317880782</v>
      </c>
      <c r="S6" s="74"/>
      <c r="T6" s="30"/>
      <c r="U6" s="30"/>
      <c r="V6" s="30"/>
      <c r="W6" s="30"/>
      <c r="X6" s="57"/>
    </row>
    <row r="7" spans="3:24" x14ac:dyDescent="0.2">
      <c r="C7" s="38">
        <v>44589</v>
      </c>
      <c r="D7" s="36">
        <v>177.29</v>
      </c>
      <c r="E7" s="40">
        <v>1.1499999999999999</v>
      </c>
      <c r="J7" s="66">
        <v>2.9000000000000001E-2</v>
      </c>
      <c r="K7" s="68">
        <v>2023</v>
      </c>
      <c r="L7" s="60" t="s">
        <v>139</v>
      </c>
      <c r="M7" s="61">
        <v>169</v>
      </c>
      <c r="N7" s="61">
        <v>0</v>
      </c>
      <c r="O7" s="61">
        <v>179</v>
      </c>
      <c r="P7" s="30">
        <v>2023</v>
      </c>
      <c r="Q7" s="62">
        <f t="shared" si="0"/>
        <v>179</v>
      </c>
      <c r="R7" s="63" t="e">
        <f>(Table25[[#This Row],[TotalReturn]]/Table25[[#This Row],[Buy Price]])^(1/(Table25[[#This Row],[Years]]-Table25[[#This Row],[BuyYear]]))-1</f>
        <v>#DIV/0!</v>
      </c>
      <c r="S7" s="75"/>
      <c r="T7" s="64"/>
      <c r="U7" s="64"/>
      <c r="V7" s="64"/>
      <c r="W7" s="64"/>
      <c r="X7" s="65"/>
    </row>
    <row r="8" spans="3:24" x14ac:dyDescent="0.2">
      <c r="C8" s="39">
        <v>44498</v>
      </c>
      <c r="D8" s="37">
        <v>187.48</v>
      </c>
      <c r="E8" s="41">
        <v>1.1499999999999999</v>
      </c>
    </row>
    <row r="9" spans="3:24" x14ac:dyDescent="0.2">
      <c r="C9" s="38">
        <v>44400</v>
      </c>
      <c r="D9" s="36">
        <v>186.85</v>
      </c>
      <c r="E9" s="40">
        <v>1.02</v>
      </c>
    </row>
    <row r="10" spans="3:24" x14ac:dyDescent="0.2">
      <c r="C10" s="39">
        <v>44316</v>
      </c>
      <c r="D10" s="37">
        <v>180.51</v>
      </c>
      <c r="E10" s="41">
        <v>1.02</v>
      </c>
    </row>
    <row r="11" spans="3:24" x14ac:dyDescent="0.2">
      <c r="C11" s="38">
        <v>44225</v>
      </c>
      <c r="D11" s="36">
        <v>165.69</v>
      </c>
      <c r="E11" s="40">
        <v>1.02</v>
      </c>
    </row>
    <row r="12" spans="3:24" x14ac:dyDescent="0.2">
      <c r="C12" s="39">
        <v>44133</v>
      </c>
      <c r="D12" s="37">
        <v>146.19</v>
      </c>
      <c r="E12" s="41">
        <v>1.02</v>
      </c>
    </row>
    <row r="13" spans="3:24" x14ac:dyDescent="0.2">
      <c r="C13" s="38">
        <v>44042</v>
      </c>
      <c r="D13" s="36">
        <v>128.88999999999999</v>
      </c>
      <c r="E13" s="40">
        <v>0.9</v>
      </c>
    </row>
    <row r="14" spans="3:24" x14ac:dyDescent="0.2">
      <c r="C14" s="39">
        <v>43952</v>
      </c>
      <c r="D14" s="37">
        <v>109.71</v>
      </c>
      <c r="E14" s="41">
        <v>0.9</v>
      </c>
    </row>
    <row r="15" spans="3:24" x14ac:dyDescent="0.2">
      <c r="C15" s="38">
        <v>43860</v>
      </c>
      <c r="D15" s="36">
        <v>124.42</v>
      </c>
      <c r="E15" s="40">
        <v>0.9</v>
      </c>
    </row>
    <row r="16" spans="3:24" x14ac:dyDescent="0.2">
      <c r="C16" s="39">
        <v>43768</v>
      </c>
      <c r="D16" s="37">
        <v>117.79</v>
      </c>
      <c r="E16" s="41">
        <v>0.9</v>
      </c>
    </row>
    <row r="17" spans="3:5" x14ac:dyDescent="0.2">
      <c r="C17" s="38">
        <v>43676</v>
      </c>
      <c r="D17" s="36">
        <v>128.54</v>
      </c>
      <c r="E17" s="40">
        <v>0.77</v>
      </c>
    </row>
    <row r="18" spans="3:5" x14ac:dyDescent="0.2">
      <c r="C18" s="39">
        <v>43588</v>
      </c>
      <c r="D18" s="37">
        <v>117.47</v>
      </c>
      <c r="E18" s="41">
        <v>0.77</v>
      </c>
    </row>
    <row r="19" spans="3:5" x14ac:dyDescent="0.2">
      <c r="C19" s="38">
        <v>43495</v>
      </c>
      <c r="D19" s="36">
        <v>102.14</v>
      </c>
      <c r="E19" s="40">
        <v>0.77</v>
      </c>
    </row>
    <row r="20" spans="3:5" x14ac:dyDescent="0.2">
      <c r="C20" s="45">
        <v>43403</v>
      </c>
      <c r="D20" s="46">
        <v>92.99</v>
      </c>
      <c r="E20" s="47">
        <v>0.77</v>
      </c>
    </row>
  </sheetData>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0F072-8EE5-43E6-9721-479E2A316DC3}">
  <sheetPr>
    <tabColor rgb="FF7030A0"/>
  </sheetPr>
  <dimension ref="E2:P17"/>
  <sheetViews>
    <sheetView workbookViewId="0">
      <selection activeCell="F4" sqref="F4:P4"/>
    </sheetView>
  </sheetViews>
  <sheetFormatPr baseColWidth="10" defaultColWidth="8.83203125" defaultRowHeight="15" x14ac:dyDescent="0.2"/>
  <cols>
    <col min="10" max="16" width="10.5" bestFit="1" customWidth="1"/>
  </cols>
  <sheetData>
    <row r="2" spans="5:16" x14ac:dyDescent="0.2">
      <c r="E2" s="76" t="s">
        <v>132</v>
      </c>
      <c r="F2" s="76"/>
      <c r="G2" s="76"/>
      <c r="H2" s="76"/>
      <c r="I2" s="76"/>
      <c r="J2" s="76"/>
      <c r="K2" s="76"/>
      <c r="L2" s="76"/>
      <c r="M2" s="76"/>
      <c r="N2" s="76"/>
      <c r="O2" s="76"/>
      <c r="P2" s="76"/>
    </row>
    <row r="3" spans="5:16" x14ac:dyDescent="0.2">
      <c r="E3" s="30" t="s">
        <v>30</v>
      </c>
      <c r="F3" s="30">
        <v>2018</v>
      </c>
      <c r="G3" s="30">
        <v>2019</v>
      </c>
      <c r="H3" s="30">
        <v>2020</v>
      </c>
      <c r="I3" s="30">
        <v>2021</v>
      </c>
      <c r="J3" s="30">
        <v>2022</v>
      </c>
      <c r="K3" s="30">
        <v>2023</v>
      </c>
      <c r="L3" s="30">
        <v>2024</v>
      </c>
      <c r="M3" s="30">
        <v>2025</v>
      </c>
      <c r="N3" s="30">
        <v>2026</v>
      </c>
      <c r="O3" s="30">
        <v>2027</v>
      </c>
      <c r="P3" s="30">
        <v>2028</v>
      </c>
    </row>
    <row r="4" spans="5:16" x14ac:dyDescent="0.2">
      <c r="E4" s="30" t="s">
        <v>7</v>
      </c>
      <c r="F4" s="31">
        <v>3.08</v>
      </c>
      <c r="G4" s="31">
        <f>(F4*$F6)+F4</f>
        <v>3.4496000000000002</v>
      </c>
      <c r="H4" s="31">
        <f t="shared" ref="H4:P4" si="0">(G4*$F6)+G4</f>
        <v>3.8635520000000003</v>
      </c>
      <c r="I4" s="31">
        <f t="shared" si="0"/>
        <v>4.3271782400000003</v>
      </c>
      <c r="J4" s="31">
        <f t="shared" si="0"/>
        <v>4.8464396288000007</v>
      </c>
      <c r="K4" s="31">
        <f t="shared" si="0"/>
        <v>5.4280123842560011</v>
      </c>
      <c r="L4" s="31">
        <f t="shared" si="0"/>
        <v>6.0793738703667213</v>
      </c>
      <c r="M4" s="31">
        <f t="shared" si="0"/>
        <v>6.8088987348107279</v>
      </c>
      <c r="N4" s="31">
        <f t="shared" si="0"/>
        <v>7.6259665829880152</v>
      </c>
      <c r="O4" s="31">
        <f t="shared" si="0"/>
        <v>8.5410825729465767</v>
      </c>
      <c r="P4" s="31">
        <f t="shared" si="0"/>
        <v>9.5660124817001666</v>
      </c>
    </row>
    <row r="5" spans="5:16" x14ac:dyDescent="0.2">
      <c r="E5" s="30" t="s">
        <v>35</v>
      </c>
      <c r="F5" s="31">
        <v>92</v>
      </c>
      <c r="G5" s="32">
        <f>G4/$F7</f>
        <v>118.95172413793104</v>
      </c>
      <c r="H5" s="32">
        <f t="shared" ref="H5:P5" si="1">H4/$F7</f>
        <v>133.22593103448276</v>
      </c>
      <c r="I5" s="32">
        <f t="shared" si="1"/>
        <v>149.2130427586207</v>
      </c>
      <c r="J5" s="32">
        <f t="shared" si="1"/>
        <v>167.11860788965518</v>
      </c>
      <c r="K5" s="32">
        <f t="shared" si="1"/>
        <v>187.17284083641383</v>
      </c>
      <c r="L5" s="32">
        <f t="shared" si="1"/>
        <v>209.63358173678347</v>
      </c>
      <c r="M5" s="32">
        <f t="shared" si="1"/>
        <v>234.78961154519752</v>
      </c>
      <c r="N5" s="32">
        <f t="shared" si="1"/>
        <v>262.96436493062117</v>
      </c>
      <c r="O5" s="32">
        <f t="shared" si="1"/>
        <v>294.52008872229572</v>
      </c>
      <c r="P5" s="32">
        <f t="shared" si="1"/>
        <v>329.86249936897127</v>
      </c>
    </row>
    <row r="6" spans="5:16" x14ac:dyDescent="0.2">
      <c r="E6" s="30" t="s">
        <v>36</v>
      </c>
      <c r="F6" s="33">
        <v>0.12</v>
      </c>
      <c r="G6" s="30"/>
      <c r="H6" s="30"/>
      <c r="I6" s="30"/>
      <c r="J6" s="30"/>
      <c r="K6" s="30"/>
      <c r="L6" s="30"/>
      <c r="M6" s="30"/>
      <c r="N6" s="30"/>
      <c r="O6" s="30"/>
      <c r="P6" s="30"/>
    </row>
    <row r="7" spans="5:16" x14ac:dyDescent="0.2">
      <c r="E7" s="30" t="s">
        <v>37</v>
      </c>
      <c r="F7" s="33">
        <v>2.9000000000000001E-2</v>
      </c>
      <c r="G7" s="30"/>
      <c r="H7" s="30"/>
      <c r="I7" s="30"/>
      <c r="J7" s="30"/>
      <c r="K7" s="30"/>
      <c r="L7" s="30"/>
      <c r="M7" s="30"/>
      <c r="N7" s="30"/>
      <c r="O7" s="30"/>
      <c r="P7" s="30"/>
    </row>
    <row r="8" spans="5:16" x14ac:dyDescent="0.2">
      <c r="E8" s="30" t="s">
        <v>38</v>
      </c>
      <c r="F8" s="34">
        <f>F4/$F5</f>
        <v>3.3478260869565221E-2</v>
      </c>
      <c r="G8" s="34">
        <f t="shared" ref="G8:P8" si="2">G4/$F5</f>
        <v>3.7495652173913048E-2</v>
      </c>
      <c r="H8" s="34">
        <f t="shared" si="2"/>
        <v>4.1995130434782611E-2</v>
      </c>
      <c r="I8" s="34">
        <f t="shared" si="2"/>
        <v>4.7034546086956522E-2</v>
      </c>
      <c r="J8" s="34">
        <f t="shared" si="2"/>
        <v>5.2678691617391311E-2</v>
      </c>
      <c r="K8" s="34">
        <f t="shared" si="2"/>
        <v>5.9000134611478273E-2</v>
      </c>
      <c r="L8" s="34">
        <f t="shared" si="2"/>
        <v>6.6080150764855669E-2</v>
      </c>
      <c r="M8" s="34">
        <f t="shared" si="2"/>
        <v>7.4009768856638347E-2</v>
      </c>
      <c r="N8" s="34">
        <f t="shared" si="2"/>
        <v>8.2890941119434944E-2</v>
      </c>
      <c r="O8" s="34">
        <f t="shared" si="2"/>
        <v>9.2837854053767141E-2</v>
      </c>
      <c r="P8" s="34">
        <f t="shared" si="2"/>
        <v>0.1039783965402192</v>
      </c>
    </row>
    <row r="13" spans="5:16" x14ac:dyDescent="0.2">
      <c r="F13" s="3"/>
      <c r="G13" s="3"/>
      <c r="H13" s="3"/>
      <c r="I13" s="3"/>
      <c r="J13" s="3"/>
      <c r="K13" s="3"/>
      <c r="L13" s="3"/>
      <c r="M13" s="3"/>
      <c r="N13" s="3"/>
      <c r="O13" s="3"/>
      <c r="P13" s="3"/>
    </row>
    <row r="14" spans="5:16" x14ac:dyDescent="0.2">
      <c r="F14" s="3"/>
      <c r="G14" s="1"/>
      <c r="H14" s="1"/>
      <c r="I14" s="1"/>
      <c r="J14" s="1"/>
      <c r="K14" s="1"/>
      <c r="L14" s="1"/>
      <c r="M14" s="1"/>
      <c r="N14" s="1"/>
      <c r="O14" s="1"/>
      <c r="P14" s="1"/>
    </row>
    <row r="15" spans="5:16" x14ac:dyDescent="0.2">
      <c r="F15" s="16"/>
    </row>
    <row r="16" spans="5:16" x14ac:dyDescent="0.2">
      <c r="F16" s="2"/>
    </row>
    <row r="17" spans="6:16" x14ac:dyDescent="0.2">
      <c r="F17" s="2"/>
      <c r="G17" s="2"/>
      <c r="H17" s="2"/>
      <c r="I17" s="2"/>
      <c r="J17" s="2"/>
      <c r="K17" s="2"/>
      <c r="L17" s="2"/>
      <c r="M17" s="2"/>
      <c r="N17" s="2"/>
      <c r="O17" s="2"/>
      <c r="P17" s="2"/>
    </row>
  </sheetData>
  <mergeCells count="1">
    <mergeCell ref="E2:P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6C104-DFDF-F947-81E8-98132EDFD3F7}">
  <sheetPr>
    <tabColor rgb="FFFFC000"/>
  </sheetPr>
  <dimension ref="A1"/>
  <sheetViews>
    <sheetView workbookViewId="0">
      <selection activeCell="Q43" sqref="Q43"/>
    </sheetView>
  </sheetViews>
  <sheetFormatPr baseColWidth="10" defaultRowHeight="1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8A72C-A4B7-4E17-830D-45626724E8C6}">
  <sheetPr>
    <tabColor rgb="FFFFFF00"/>
  </sheetPr>
  <dimension ref="C2:L36"/>
  <sheetViews>
    <sheetView workbookViewId="0">
      <selection activeCell="D6" sqref="D6"/>
    </sheetView>
  </sheetViews>
  <sheetFormatPr baseColWidth="10" defaultColWidth="8.83203125" defaultRowHeight="15" x14ac:dyDescent="0.2"/>
  <sheetData>
    <row r="2" spans="3:12" x14ac:dyDescent="0.2">
      <c r="C2" s="77" t="s">
        <v>27</v>
      </c>
      <c r="D2" s="77"/>
      <c r="G2" s="78" t="s">
        <v>32</v>
      </c>
      <c r="H2" s="78"/>
      <c r="K2" s="79" t="s">
        <v>33</v>
      </c>
      <c r="L2" s="80"/>
    </row>
    <row r="3" spans="3:12" x14ac:dyDescent="0.2">
      <c r="C3" s="77"/>
      <c r="D3" s="77"/>
      <c r="G3" s="78"/>
      <c r="H3" s="78"/>
      <c r="K3" s="80"/>
      <c r="L3" s="80"/>
    </row>
    <row r="4" spans="3:12" x14ac:dyDescent="0.2">
      <c r="C4" s="6" t="s">
        <v>28</v>
      </c>
      <c r="D4" s="7">
        <v>3</v>
      </c>
      <c r="G4" s="10" t="s">
        <v>31</v>
      </c>
      <c r="H4" s="11">
        <v>1</v>
      </c>
      <c r="K4" s="13" t="s">
        <v>31</v>
      </c>
      <c r="L4" s="14">
        <v>185</v>
      </c>
    </row>
    <row r="5" spans="3:12" x14ac:dyDescent="0.2">
      <c r="C5" s="6" t="s">
        <v>29</v>
      </c>
      <c r="D5" s="8">
        <v>0.08</v>
      </c>
      <c r="G5" s="10" t="s">
        <v>29</v>
      </c>
      <c r="H5" s="12">
        <v>0.08</v>
      </c>
      <c r="K5" s="13" t="s">
        <v>28</v>
      </c>
      <c r="L5" s="14">
        <v>93</v>
      </c>
    </row>
    <row r="6" spans="3:12" x14ac:dyDescent="0.2">
      <c r="C6" s="9" t="s">
        <v>30</v>
      </c>
      <c r="D6" s="9" t="s">
        <v>31</v>
      </c>
      <c r="G6" s="4" t="s">
        <v>30</v>
      </c>
      <c r="H6" s="4" t="s">
        <v>31</v>
      </c>
      <c r="K6" s="15" t="s">
        <v>30</v>
      </c>
      <c r="L6" s="15" t="s">
        <v>34</v>
      </c>
    </row>
    <row r="7" spans="3:12" x14ac:dyDescent="0.2">
      <c r="C7">
        <v>1</v>
      </c>
      <c r="D7" s="1">
        <f>$D$4*(1+$D$5)^C7</f>
        <v>3.24</v>
      </c>
      <c r="G7">
        <v>1</v>
      </c>
      <c r="H7" s="1">
        <f t="shared" ref="H7:H36" si="0">$H$4/(1+$H$5)^G7</f>
        <v>0.92592592592592582</v>
      </c>
      <c r="K7">
        <v>1</v>
      </c>
      <c r="L7" s="2">
        <f t="shared" ref="L7:L36" si="1">($L$4/$L$5)^(1/K7)-1</f>
        <v>0.989247311827957</v>
      </c>
    </row>
    <row r="8" spans="3:12" x14ac:dyDescent="0.2">
      <c r="C8">
        <v>2</v>
      </c>
      <c r="D8" s="1">
        <f t="shared" ref="D8:D36" si="2">$D$4*(1+$D$5)^C8</f>
        <v>3.4992000000000001</v>
      </c>
      <c r="G8">
        <v>2</v>
      </c>
      <c r="H8" s="1">
        <f t="shared" si="0"/>
        <v>0.85733882030178321</v>
      </c>
      <c r="K8">
        <v>2</v>
      </c>
      <c r="L8" s="2">
        <f t="shared" si="1"/>
        <v>0.4104067894859118</v>
      </c>
    </row>
    <row r="9" spans="3:12" x14ac:dyDescent="0.2">
      <c r="C9">
        <v>3</v>
      </c>
      <c r="D9" s="1">
        <f t="shared" si="2"/>
        <v>3.7791360000000003</v>
      </c>
      <c r="G9">
        <v>3</v>
      </c>
      <c r="H9" s="1">
        <f t="shared" si="0"/>
        <v>0.79383224102016958</v>
      </c>
      <c r="K9">
        <v>3</v>
      </c>
      <c r="L9" s="2">
        <f t="shared" si="1"/>
        <v>0.25765906827966445</v>
      </c>
    </row>
    <row r="10" spans="3:12" x14ac:dyDescent="0.2">
      <c r="C10">
        <v>4</v>
      </c>
      <c r="D10" s="1">
        <f t="shared" si="2"/>
        <v>4.0814668800000007</v>
      </c>
      <c r="G10">
        <v>4</v>
      </c>
      <c r="H10" s="1">
        <f t="shared" si="0"/>
        <v>0.73502985279645328</v>
      </c>
      <c r="K10">
        <v>4</v>
      </c>
      <c r="L10" s="2">
        <f t="shared" si="1"/>
        <v>0.18760548562471357</v>
      </c>
    </row>
    <row r="11" spans="3:12" x14ac:dyDescent="0.2">
      <c r="C11">
        <v>5</v>
      </c>
      <c r="D11" s="1">
        <f t="shared" si="2"/>
        <v>4.4079842304000012</v>
      </c>
      <c r="G11">
        <v>5</v>
      </c>
      <c r="H11" s="1">
        <f t="shared" si="0"/>
        <v>0.68058319703375303</v>
      </c>
      <c r="K11">
        <v>5</v>
      </c>
      <c r="L11" s="2">
        <f t="shared" si="1"/>
        <v>0.14746053061754671</v>
      </c>
    </row>
    <row r="12" spans="3:12" x14ac:dyDescent="0.2">
      <c r="C12">
        <v>6</v>
      </c>
      <c r="D12" s="1">
        <f t="shared" si="2"/>
        <v>4.7606229688320019</v>
      </c>
      <c r="G12">
        <v>6</v>
      </c>
      <c r="H12" s="1">
        <f t="shared" si="0"/>
        <v>0.63016962688310452</v>
      </c>
      <c r="K12">
        <v>6</v>
      </c>
      <c r="L12" s="2">
        <f t="shared" si="1"/>
        <v>0.12145399739787122</v>
      </c>
    </row>
    <row r="13" spans="3:12" x14ac:dyDescent="0.2">
      <c r="C13">
        <v>7</v>
      </c>
      <c r="D13" s="1">
        <f t="shared" si="2"/>
        <v>5.1414728063385624</v>
      </c>
      <c r="G13">
        <v>7</v>
      </c>
      <c r="H13" s="1">
        <f t="shared" si="0"/>
        <v>0.58349039526213387</v>
      </c>
      <c r="K13">
        <v>7</v>
      </c>
      <c r="L13" s="2">
        <f t="shared" si="1"/>
        <v>0.10323955822196673</v>
      </c>
    </row>
    <row r="14" spans="3:12" x14ac:dyDescent="0.2">
      <c r="C14">
        <v>8</v>
      </c>
      <c r="D14" s="1">
        <f t="shared" si="2"/>
        <v>5.5527906308456467</v>
      </c>
      <c r="G14">
        <v>8</v>
      </c>
      <c r="H14" s="1">
        <f t="shared" si="0"/>
        <v>0.54026888450197574</v>
      </c>
      <c r="K14">
        <v>8</v>
      </c>
      <c r="L14" s="2">
        <f t="shared" si="1"/>
        <v>8.9773134934383325E-2</v>
      </c>
    </row>
    <row r="15" spans="3:12" x14ac:dyDescent="0.2">
      <c r="C15">
        <v>9</v>
      </c>
      <c r="D15" s="1">
        <f t="shared" si="2"/>
        <v>5.9970138813132987</v>
      </c>
      <c r="G15">
        <v>9</v>
      </c>
      <c r="H15" s="1">
        <f t="shared" si="0"/>
        <v>0.50024896713145905</v>
      </c>
      <c r="K15">
        <v>9</v>
      </c>
      <c r="L15" s="2">
        <f t="shared" si="1"/>
        <v>7.941299498722687E-2</v>
      </c>
    </row>
    <row r="16" spans="3:12" x14ac:dyDescent="0.2">
      <c r="C16">
        <v>10</v>
      </c>
      <c r="D16" s="1">
        <f t="shared" si="2"/>
        <v>6.4767749918183632</v>
      </c>
      <c r="G16">
        <v>10</v>
      </c>
      <c r="H16" s="1">
        <f t="shared" si="0"/>
        <v>0.46319348808468425</v>
      </c>
      <c r="K16">
        <v>10</v>
      </c>
      <c r="L16" s="2">
        <f t="shared" si="1"/>
        <v>7.1195841392948322E-2</v>
      </c>
    </row>
    <row r="17" spans="3:12" x14ac:dyDescent="0.2">
      <c r="C17">
        <v>11</v>
      </c>
      <c r="D17" s="1">
        <f t="shared" si="2"/>
        <v>6.9949169911638318</v>
      </c>
      <c r="G17">
        <v>11</v>
      </c>
      <c r="H17" s="1">
        <f t="shared" si="0"/>
        <v>0.42888285933767062</v>
      </c>
      <c r="K17">
        <v>11</v>
      </c>
      <c r="L17" s="2">
        <f t="shared" si="1"/>
        <v>6.4519265017238148E-2</v>
      </c>
    </row>
    <row r="18" spans="3:12" x14ac:dyDescent="0.2">
      <c r="C18">
        <v>12</v>
      </c>
      <c r="D18" s="1">
        <f t="shared" si="2"/>
        <v>7.5545103504569395</v>
      </c>
      <c r="G18">
        <v>12</v>
      </c>
      <c r="H18" s="1">
        <f t="shared" si="0"/>
        <v>0.39711375864599124</v>
      </c>
      <c r="K18">
        <v>12</v>
      </c>
      <c r="L18" s="2">
        <f t="shared" si="1"/>
        <v>5.8987250819324544E-2</v>
      </c>
    </row>
    <row r="19" spans="3:12" x14ac:dyDescent="0.2">
      <c r="C19">
        <v>13</v>
      </c>
      <c r="D19" s="1">
        <f t="shared" si="2"/>
        <v>8.1588711784934951</v>
      </c>
      <c r="G19">
        <v>13</v>
      </c>
      <c r="H19" s="1">
        <f t="shared" si="0"/>
        <v>0.36769792467221413</v>
      </c>
      <c r="K19">
        <v>13</v>
      </c>
      <c r="L19" s="2">
        <f t="shared" si="1"/>
        <v>5.4328776060734274E-2</v>
      </c>
    </row>
    <row r="20" spans="3:12" x14ac:dyDescent="0.2">
      <c r="C20">
        <v>14</v>
      </c>
      <c r="D20" s="1">
        <f t="shared" si="2"/>
        <v>8.811580872772975</v>
      </c>
      <c r="G20">
        <v>14</v>
      </c>
      <c r="H20" s="1">
        <f t="shared" si="0"/>
        <v>0.34046104136316119</v>
      </c>
      <c r="K20">
        <v>14</v>
      </c>
      <c r="L20" s="2">
        <f t="shared" si="1"/>
        <v>5.0352111542584899E-2</v>
      </c>
    </row>
    <row r="21" spans="3:12" x14ac:dyDescent="0.2">
      <c r="C21">
        <v>15</v>
      </c>
      <c r="D21" s="1">
        <f t="shared" si="2"/>
        <v>9.5165073425948137</v>
      </c>
      <c r="G21">
        <v>15</v>
      </c>
      <c r="H21" s="1">
        <f t="shared" si="0"/>
        <v>0.31524170496588994</v>
      </c>
      <c r="K21">
        <v>15</v>
      </c>
      <c r="L21" s="2">
        <f t="shared" si="1"/>
        <v>4.6917803507870781E-2</v>
      </c>
    </row>
    <row r="22" spans="3:12" x14ac:dyDescent="0.2">
      <c r="C22">
        <v>16</v>
      </c>
      <c r="D22" s="1">
        <f t="shared" si="2"/>
        <v>10.277827930002399</v>
      </c>
      <c r="G22">
        <v>16</v>
      </c>
      <c r="H22" s="1">
        <f t="shared" si="0"/>
        <v>0.29189046756100923</v>
      </c>
      <c r="K22">
        <v>16</v>
      </c>
      <c r="L22" s="2">
        <f t="shared" si="1"/>
        <v>4.3921996575598143E-2</v>
      </c>
    </row>
    <row r="23" spans="3:12" x14ac:dyDescent="0.2">
      <c r="C23">
        <v>17</v>
      </c>
      <c r="D23" s="1">
        <f t="shared" si="2"/>
        <v>11.100054164402591</v>
      </c>
      <c r="G23">
        <v>17</v>
      </c>
      <c r="H23" s="1">
        <f t="shared" si="0"/>
        <v>0.27026895144537894</v>
      </c>
      <c r="K23">
        <v>17</v>
      </c>
      <c r="L23" s="2">
        <f t="shared" si="1"/>
        <v>4.1285757472372842E-2</v>
      </c>
    </row>
    <row r="24" spans="3:12" x14ac:dyDescent="0.2">
      <c r="C24">
        <v>18</v>
      </c>
      <c r="D24" s="1">
        <f t="shared" si="2"/>
        <v>11.9880584975548</v>
      </c>
      <c r="G24">
        <v>18</v>
      </c>
      <c r="H24" s="1">
        <f t="shared" si="0"/>
        <v>0.25024902911609154</v>
      </c>
      <c r="K24">
        <v>18</v>
      </c>
      <c r="L24" s="2">
        <f t="shared" si="1"/>
        <v>3.8948023236594187E-2</v>
      </c>
    </row>
    <row r="25" spans="3:12" x14ac:dyDescent="0.2">
      <c r="C25">
        <v>19</v>
      </c>
      <c r="D25" s="1">
        <f t="shared" si="2"/>
        <v>12.947103177359185</v>
      </c>
      <c r="G25">
        <v>19</v>
      </c>
      <c r="H25" s="1">
        <f t="shared" si="0"/>
        <v>0.23171206399638106</v>
      </c>
      <c r="K25">
        <v>19</v>
      </c>
      <c r="L25" s="2">
        <f t="shared" si="1"/>
        <v>3.6860815354310184E-2</v>
      </c>
    </row>
    <row r="26" spans="3:12" x14ac:dyDescent="0.2">
      <c r="C26">
        <v>20</v>
      </c>
      <c r="D26" s="1">
        <f t="shared" si="2"/>
        <v>13.98287143154792</v>
      </c>
      <c r="G26">
        <v>20</v>
      </c>
      <c r="H26" s="1">
        <f t="shared" si="0"/>
        <v>0.21454820740405653</v>
      </c>
      <c r="K26">
        <v>20</v>
      </c>
      <c r="L26" s="2">
        <f t="shared" si="1"/>
        <v>3.4985913620542153E-2</v>
      </c>
    </row>
    <row r="27" spans="3:12" x14ac:dyDescent="0.2">
      <c r="C27">
        <v>21</v>
      </c>
      <c r="D27" s="1">
        <f t="shared" si="2"/>
        <v>15.101501146071755</v>
      </c>
      <c r="G27">
        <v>21</v>
      </c>
      <c r="H27" s="1">
        <f t="shared" si="0"/>
        <v>0.19865574759634863</v>
      </c>
      <c r="K27">
        <v>21</v>
      </c>
      <c r="L27" s="2">
        <f t="shared" si="1"/>
        <v>3.3292495460813809E-2</v>
      </c>
    </row>
    <row r="28" spans="3:12" x14ac:dyDescent="0.2">
      <c r="C28">
        <v>22</v>
      </c>
      <c r="D28" s="1">
        <f t="shared" si="2"/>
        <v>16.309621237757497</v>
      </c>
      <c r="G28">
        <v>22</v>
      </c>
      <c r="H28" s="1">
        <f t="shared" si="0"/>
        <v>0.18394050703365611</v>
      </c>
      <c r="K28">
        <v>22</v>
      </c>
      <c r="L28" s="2">
        <f t="shared" si="1"/>
        <v>3.1755428877036751E-2</v>
      </c>
    </row>
    <row r="29" spans="3:12" x14ac:dyDescent="0.2">
      <c r="C29">
        <v>23</v>
      </c>
      <c r="D29" s="1">
        <f t="shared" si="2"/>
        <v>17.614390936778097</v>
      </c>
      <c r="G29">
        <v>23</v>
      </c>
      <c r="H29" s="1">
        <f t="shared" si="0"/>
        <v>0.17031528429042234</v>
      </c>
      <c r="K29">
        <v>23</v>
      </c>
      <c r="L29" s="2">
        <f t="shared" si="1"/>
        <v>3.0354017206753348E-2</v>
      </c>
    </row>
    <row r="30" spans="3:12" x14ac:dyDescent="0.2">
      <c r="C30">
        <v>24</v>
      </c>
      <c r="D30" s="1">
        <f t="shared" si="2"/>
        <v>19.023542211720343</v>
      </c>
      <c r="G30">
        <v>24</v>
      </c>
      <c r="H30" s="1">
        <f t="shared" si="0"/>
        <v>0.1576993373059466</v>
      </c>
      <c r="K30">
        <v>24</v>
      </c>
      <c r="L30" s="2">
        <f t="shared" si="1"/>
        <v>2.9071062084307542E-2</v>
      </c>
    </row>
    <row r="31" spans="3:12" x14ac:dyDescent="0.2">
      <c r="C31">
        <v>25</v>
      </c>
      <c r="D31" s="1">
        <f t="shared" si="2"/>
        <v>20.545425588657974</v>
      </c>
      <c r="G31">
        <v>25</v>
      </c>
      <c r="H31" s="1">
        <f t="shared" si="0"/>
        <v>0.1460179049129135</v>
      </c>
      <c r="K31">
        <v>25</v>
      </c>
      <c r="L31" s="2">
        <f t="shared" si="1"/>
        <v>2.789215431620895E-2</v>
      </c>
    </row>
    <row r="32" spans="3:12" x14ac:dyDescent="0.2">
      <c r="C32">
        <v>26</v>
      </c>
      <c r="D32" s="1">
        <f t="shared" si="2"/>
        <v>22.18905963575061</v>
      </c>
      <c r="G32">
        <v>26</v>
      </c>
      <c r="H32" s="1">
        <f t="shared" si="0"/>
        <v>0.13520176380825324</v>
      </c>
      <c r="K32">
        <v>26</v>
      </c>
      <c r="L32" s="2">
        <f t="shared" si="1"/>
        <v>2.6805130519289122E-2</v>
      </c>
    </row>
    <row r="33" spans="3:12" x14ac:dyDescent="0.2">
      <c r="C33">
        <v>27</v>
      </c>
      <c r="D33" s="1">
        <f t="shared" si="2"/>
        <v>23.964184406610659</v>
      </c>
      <c r="G33">
        <v>27</v>
      </c>
      <c r="H33" s="1">
        <f t="shared" si="0"/>
        <v>0.12518681834097523</v>
      </c>
      <c r="K33">
        <v>27</v>
      </c>
      <c r="L33" s="2">
        <f t="shared" si="1"/>
        <v>2.5799652012728824E-2</v>
      </c>
    </row>
    <row r="34" spans="3:12" x14ac:dyDescent="0.2">
      <c r="C34">
        <v>28</v>
      </c>
      <c r="D34" s="1">
        <f t="shared" si="2"/>
        <v>25.881319159139515</v>
      </c>
      <c r="G34">
        <v>28</v>
      </c>
      <c r="H34" s="1">
        <f t="shared" si="0"/>
        <v>0.11591372068608817</v>
      </c>
      <c r="K34">
        <v>28</v>
      </c>
      <c r="L34" s="2">
        <f t="shared" si="1"/>
        <v>2.4866875034306624E-2</v>
      </c>
    </row>
    <row r="35" spans="3:12" x14ac:dyDescent="0.2">
      <c r="C35">
        <v>29</v>
      </c>
      <c r="D35" s="1">
        <f t="shared" si="2"/>
        <v>27.951824691870677</v>
      </c>
      <c r="G35">
        <v>29</v>
      </c>
      <c r="H35" s="1">
        <f t="shared" si="0"/>
        <v>0.10732751915378534</v>
      </c>
      <c r="K35">
        <v>29</v>
      </c>
      <c r="L35" s="2">
        <f t="shared" si="1"/>
        <v>2.3999189981818825E-2</v>
      </c>
    </row>
    <row r="36" spans="3:12" x14ac:dyDescent="0.2">
      <c r="C36">
        <v>30</v>
      </c>
      <c r="D36" s="1">
        <f t="shared" si="2"/>
        <v>30.187970667220334</v>
      </c>
      <c r="G36">
        <v>30</v>
      </c>
      <c r="H36" s="1">
        <f t="shared" si="0"/>
        <v>9.9377332549801231E-2</v>
      </c>
      <c r="K36">
        <v>30</v>
      </c>
      <c r="L36" s="2">
        <f t="shared" si="1"/>
        <v>2.3190013393343811E-2</v>
      </c>
    </row>
  </sheetData>
  <mergeCells count="3">
    <mergeCell ref="C2:D3"/>
    <mergeCell ref="G2:H3"/>
    <mergeCell ref="K2:L3"/>
  </mergeCells>
  <pageMargins left="0.7" right="0.7" top="0.75" bottom="0.75" header="0.3" footer="0.3"/>
  <tableParts count="3">
    <tablePart r:id="rId1"/>
    <tablePart r:id="rId2"/>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2915B-E558-48BB-AF9A-F9192C9426EF}">
  <sheetPr>
    <tabColor rgb="FFFFFF00"/>
  </sheetPr>
  <dimension ref="B1:C38"/>
  <sheetViews>
    <sheetView workbookViewId="0">
      <selection activeCell="G27" sqref="G27:G28"/>
    </sheetView>
  </sheetViews>
  <sheetFormatPr baseColWidth="10" defaultColWidth="8.83203125" defaultRowHeight="15" x14ac:dyDescent="0.2"/>
  <sheetData>
    <row r="1" spans="2:3" x14ac:dyDescent="0.2">
      <c r="B1" t="s">
        <v>46</v>
      </c>
      <c r="C1" t="s">
        <v>47</v>
      </c>
    </row>
    <row r="2" spans="2:3" x14ac:dyDescent="0.2">
      <c r="B2" s="19">
        <f>1/Table7[[#This Row],[Yield]]</f>
        <v>100</v>
      </c>
      <c r="C2" s="2">
        <v>0.01</v>
      </c>
    </row>
    <row r="3" spans="2:3" x14ac:dyDescent="0.2">
      <c r="B3" s="19">
        <f>1/Table7[[#This Row],[Yield]]</f>
        <v>80</v>
      </c>
      <c r="C3" s="2">
        <v>1.2500000000000001E-2</v>
      </c>
    </row>
    <row r="4" spans="2:3" x14ac:dyDescent="0.2">
      <c r="B4" s="19">
        <f>1/Table7[[#This Row],[Yield]]</f>
        <v>66.666666666666671</v>
      </c>
      <c r="C4" s="2">
        <v>1.4999999999999999E-2</v>
      </c>
    </row>
    <row r="5" spans="2:3" x14ac:dyDescent="0.2">
      <c r="B5" s="19">
        <f>1/Table7[[#This Row],[Yield]]</f>
        <v>57.142857142857139</v>
      </c>
      <c r="C5" s="2">
        <v>1.7500000000000002E-2</v>
      </c>
    </row>
    <row r="6" spans="2:3" x14ac:dyDescent="0.2">
      <c r="B6" s="19">
        <f>1/Table7[[#This Row],[Yield]]</f>
        <v>50</v>
      </c>
      <c r="C6" s="2">
        <v>0.02</v>
      </c>
    </row>
    <row r="7" spans="2:3" x14ac:dyDescent="0.2">
      <c r="B7" s="19">
        <f>1/Table7[[#This Row],[Yield]]</f>
        <v>44.444444444444443</v>
      </c>
      <c r="C7" s="2">
        <v>2.2499999999999999E-2</v>
      </c>
    </row>
    <row r="8" spans="2:3" x14ac:dyDescent="0.2">
      <c r="B8" s="19">
        <f>1/Table7[[#This Row],[Yield]]</f>
        <v>40</v>
      </c>
      <c r="C8" s="2">
        <v>2.5000000000000001E-2</v>
      </c>
    </row>
    <row r="9" spans="2:3" x14ac:dyDescent="0.2">
      <c r="B9" s="19">
        <f>1/Table7[[#This Row],[Yield]]</f>
        <v>36.363636363636367</v>
      </c>
      <c r="C9" s="2">
        <v>2.75E-2</v>
      </c>
    </row>
    <row r="10" spans="2:3" x14ac:dyDescent="0.2">
      <c r="B10" s="19">
        <f>1/Table7[[#This Row],[Yield]]</f>
        <v>33.333333333333336</v>
      </c>
      <c r="C10" s="2">
        <v>0.03</v>
      </c>
    </row>
    <row r="11" spans="2:3" x14ac:dyDescent="0.2">
      <c r="B11" s="19">
        <f>1/Table7[[#This Row],[Yield]]</f>
        <v>30.769230769230766</v>
      </c>
      <c r="C11" s="2">
        <v>3.2500000000000001E-2</v>
      </c>
    </row>
    <row r="12" spans="2:3" x14ac:dyDescent="0.2">
      <c r="B12" s="19">
        <f>1/Table7[[#This Row],[Yield]]</f>
        <v>28.571428571428569</v>
      </c>
      <c r="C12" s="2">
        <v>3.5000000000000003E-2</v>
      </c>
    </row>
    <row r="13" spans="2:3" x14ac:dyDescent="0.2">
      <c r="B13" s="19">
        <f>1/Table7[[#This Row],[Yield]]</f>
        <v>26.666666666666668</v>
      </c>
      <c r="C13" s="2">
        <v>3.7499999999999999E-2</v>
      </c>
    </row>
    <row r="14" spans="2:3" x14ac:dyDescent="0.2">
      <c r="B14" s="19">
        <f>1/Table7[[#This Row],[Yield]]</f>
        <v>25</v>
      </c>
      <c r="C14" s="2">
        <v>0.04</v>
      </c>
    </row>
    <row r="15" spans="2:3" x14ac:dyDescent="0.2">
      <c r="B15" s="19">
        <f>1/Table7[[#This Row],[Yield]]</f>
        <v>23.52941176470588</v>
      </c>
      <c r="C15" s="2">
        <v>4.2500000000000003E-2</v>
      </c>
    </row>
    <row r="16" spans="2:3" x14ac:dyDescent="0.2">
      <c r="B16" s="19">
        <f>1/Table7[[#This Row],[Yield]]</f>
        <v>22.222222222222221</v>
      </c>
      <c r="C16" s="2">
        <v>4.4999999999999998E-2</v>
      </c>
    </row>
    <row r="17" spans="2:3" x14ac:dyDescent="0.2">
      <c r="B17" s="19">
        <f>1/Table7[[#This Row],[Yield]]</f>
        <v>21.05263157894737</v>
      </c>
      <c r="C17" s="2">
        <v>4.7500000000000001E-2</v>
      </c>
    </row>
    <row r="18" spans="2:3" x14ac:dyDescent="0.2">
      <c r="B18" s="19">
        <f>1/Table7[[#This Row],[Yield]]</f>
        <v>20</v>
      </c>
      <c r="C18" s="2">
        <v>0.05</v>
      </c>
    </row>
    <row r="19" spans="2:3" x14ac:dyDescent="0.2">
      <c r="B19" s="19">
        <f>1/Table7[[#This Row],[Yield]]</f>
        <v>19.047619047619047</v>
      </c>
      <c r="C19" s="2">
        <v>5.2499999999999998E-2</v>
      </c>
    </row>
    <row r="20" spans="2:3" x14ac:dyDescent="0.2">
      <c r="B20" s="19">
        <f>1/Table7[[#This Row],[Yield]]</f>
        <v>18.181818181818183</v>
      </c>
      <c r="C20" s="2">
        <v>5.5E-2</v>
      </c>
    </row>
    <row r="21" spans="2:3" x14ac:dyDescent="0.2">
      <c r="B21" s="19">
        <f>1/Table7[[#This Row],[Yield]]</f>
        <v>17.391304347826086</v>
      </c>
      <c r="C21" s="2">
        <v>5.7500000000000002E-2</v>
      </c>
    </row>
    <row r="22" spans="2:3" x14ac:dyDescent="0.2">
      <c r="B22" s="19">
        <f>1/Table7[[#This Row],[Yield]]</f>
        <v>16.666666666666668</v>
      </c>
      <c r="C22" s="2">
        <v>0.06</v>
      </c>
    </row>
    <row r="23" spans="2:3" x14ac:dyDescent="0.2">
      <c r="B23" s="19">
        <f>1/Table7[[#This Row],[Yield]]</f>
        <v>16</v>
      </c>
      <c r="C23" s="2">
        <v>6.25E-2</v>
      </c>
    </row>
    <row r="24" spans="2:3" x14ac:dyDescent="0.2">
      <c r="B24" s="19">
        <f>1/Table7[[#This Row],[Yield]]</f>
        <v>15.384615384615383</v>
      </c>
      <c r="C24" s="2">
        <v>6.5000000000000002E-2</v>
      </c>
    </row>
    <row r="25" spans="2:3" x14ac:dyDescent="0.2">
      <c r="B25" s="19">
        <f>1/Table7[[#This Row],[Yield]]</f>
        <v>14.814814814814813</v>
      </c>
      <c r="C25" s="2">
        <v>6.7500000000000004E-2</v>
      </c>
    </row>
    <row r="26" spans="2:3" x14ac:dyDescent="0.2">
      <c r="B26" s="19">
        <f>1/Table7[[#This Row],[Yield]]</f>
        <v>14.285714285714285</v>
      </c>
      <c r="C26" s="2">
        <v>7.0000000000000007E-2</v>
      </c>
    </row>
    <row r="27" spans="2:3" x14ac:dyDescent="0.2">
      <c r="B27" s="19">
        <f>1/Table7[[#This Row],[Yield]]</f>
        <v>13.793103448275863</v>
      </c>
      <c r="C27" s="2">
        <v>7.2499999999999995E-2</v>
      </c>
    </row>
    <row r="28" spans="2:3" x14ac:dyDescent="0.2">
      <c r="B28" s="19">
        <f>1/Table7[[#This Row],[Yield]]</f>
        <v>13.333333333333334</v>
      </c>
      <c r="C28" s="2">
        <v>7.4999999999999997E-2</v>
      </c>
    </row>
    <row r="29" spans="2:3" x14ac:dyDescent="0.2">
      <c r="B29" s="19">
        <f>1/Table7[[#This Row],[Yield]]</f>
        <v>12.903225806451614</v>
      </c>
      <c r="C29" s="2">
        <v>7.7499999999999999E-2</v>
      </c>
    </row>
    <row r="30" spans="2:3" x14ac:dyDescent="0.2">
      <c r="B30" s="19">
        <f>1/Table7[[#This Row],[Yield]]</f>
        <v>12.499999999999984</v>
      </c>
      <c r="C30" s="2">
        <v>8.0000000000000099E-2</v>
      </c>
    </row>
    <row r="31" spans="2:3" x14ac:dyDescent="0.2">
      <c r="B31" s="19">
        <f>1/Table7[[#This Row],[Yield]]</f>
        <v>12.121212121212107</v>
      </c>
      <c r="C31" s="2">
        <v>8.2500000000000101E-2</v>
      </c>
    </row>
    <row r="32" spans="2:3" x14ac:dyDescent="0.2">
      <c r="B32" s="19">
        <f>1/Table7[[#This Row],[Yield]]</f>
        <v>11.76470588235294</v>
      </c>
      <c r="C32" s="2">
        <v>8.5000000000000006E-2</v>
      </c>
    </row>
    <row r="33" spans="2:3" x14ac:dyDescent="0.2">
      <c r="B33" s="19">
        <f>1/Table7[[#This Row],[Yield]]</f>
        <v>11.428571428571429</v>
      </c>
      <c r="C33" s="2">
        <v>8.7499999999999994E-2</v>
      </c>
    </row>
    <row r="34" spans="2:3" x14ac:dyDescent="0.2">
      <c r="B34" s="19">
        <f>1/Table7[[#This Row],[Yield]]</f>
        <v>11.111111111111111</v>
      </c>
      <c r="C34" s="2">
        <v>0.09</v>
      </c>
    </row>
    <row r="35" spans="2:3" x14ac:dyDescent="0.2">
      <c r="B35" s="19">
        <f>1/Table7[[#This Row],[Yield]]</f>
        <v>10.810810810810811</v>
      </c>
      <c r="C35" s="2">
        <v>9.2499999999999999E-2</v>
      </c>
    </row>
    <row r="36" spans="2:3" x14ac:dyDescent="0.2">
      <c r="B36" s="19">
        <f>1/Table7[[#This Row],[Yield]]</f>
        <v>10.526315789473685</v>
      </c>
      <c r="C36" s="2">
        <v>9.5000000000000001E-2</v>
      </c>
    </row>
    <row r="37" spans="2:3" x14ac:dyDescent="0.2">
      <c r="B37" s="19">
        <f>1/Table7[[#This Row],[Yield]]</f>
        <v>10.256410256410255</v>
      </c>
      <c r="C37" s="2">
        <v>9.7500000000000003E-2</v>
      </c>
    </row>
    <row r="38" spans="2:3" x14ac:dyDescent="0.2">
      <c r="B38" s="19">
        <f>1/Table7[[#This Row],[Yield]]</f>
        <v>10</v>
      </c>
      <c r="C38" s="2">
        <v>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3CF42-0224-B145-9941-210925CB0221}">
  <sheetPr>
    <tabColor rgb="FF92D050"/>
  </sheetPr>
  <dimension ref="B1:K32"/>
  <sheetViews>
    <sheetView topLeftCell="B1" workbookViewId="0">
      <selection activeCell="J29" sqref="J17:J29"/>
    </sheetView>
  </sheetViews>
  <sheetFormatPr baseColWidth="10" defaultRowHeight="15" x14ac:dyDescent="0.2"/>
  <cols>
    <col min="4" max="4" width="12" customWidth="1"/>
    <col min="5" max="5" width="12.1640625" bestFit="1" customWidth="1"/>
    <col min="6" max="6" width="13.6640625" bestFit="1" customWidth="1"/>
    <col min="7" max="8" width="13.6640625" customWidth="1"/>
    <col min="10" max="10" width="12.1640625" bestFit="1" customWidth="1"/>
  </cols>
  <sheetData>
    <row r="1" spans="2:11" x14ac:dyDescent="0.2">
      <c r="B1" t="s">
        <v>30</v>
      </c>
      <c r="C1" t="s">
        <v>39</v>
      </c>
      <c r="D1" t="s">
        <v>40</v>
      </c>
      <c r="E1" t="s">
        <v>0</v>
      </c>
      <c r="F1" t="s">
        <v>1</v>
      </c>
      <c r="G1" t="s">
        <v>81</v>
      </c>
      <c r="H1" t="s">
        <v>82</v>
      </c>
      <c r="I1" s="20" t="s">
        <v>2</v>
      </c>
      <c r="J1" s="20" t="s">
        <v>3</v>
      </c>
      <c r="K1" t="s">
        <v>7</v>
      </c>
    </row>
    <row r="2" spans="2:11" x14ac:dyDescent="0.2">
      <c r="B2">
        <v>1994</v>
      </c>
      <c r="C2" s="3">
        <v>3.88</v>
      </c>
      <c r="D2" s="3">
        <v>5.54</v>
      </c>
      <c r="E2" s="3">
        <v>4.7600396825396798</v>
      </c>
      <c r="F2" s="3">
        <v>4.7649999999999997</v>
      </c>
      <c r="G2" s="2">
        <v>7.9422382671480093E-3</v>
      </c>
      <c r="H2" s="2">
        <v>1.6E-2</v>
      </c>
      <c r="I2" s="24">
        <v>1.1522917710610101E-2</v>
      </c>
      <c r="J2" s="24">
        <v>1.2202108324245699E-2</v>
      </c>
      <c r="K2">
        <v>5.8999999999999997E-2</v>
      </c>
    </row>
    <row r="3" spans="2:11" x14ac:dyDescent="0.2">
      <c r="B3">
        <v>1995</v>
      </c>
      <c r="C3" s="3">
        <v>4.3099999999999996</v>
      </c>
      <c r="D3" s="3">
        <v>10.28</v>
      </c>
      <c r="E3" s="3">
        <v>7.3436507936507898</v>
      </c>
      <c r="F3" s="3">
        <v>7.4</v>
      </c>
      <c r="G3" s="2">
        <v>7.1748878923766799E-3</v>
      </c>
      <c r="H3" s="2">
        <v>1.4849187935034799E-2</v>
      </c>
      <c r="I3" s="24">
        <v>1.0547928145864201E-2</v>
      </c>
      <c r="J3" s="24">
        <v>9.9762470308788608E-3</v>
      </c>
      <c r="K3">
        <v>7.9000000000000001E-2</v>
      </c>
    </row>
    <row r="4" spans="2:11" x14ac:dyDescent="0.2">
      <c r="B4">
        <v>1996</v>
      </c>
      <c r="C4" s="3">
        <v>5.27</v>
      </c>
      <c r="D4" s="3">
        <v>8.3800000000000008</v>
      </c>
      <c r="E4" s="3">
        <v>6.5062598425196798</v>
      </c>
      <c r="F4" s="3">
        <v>6.47</v>
      </c>
      <c r="G4" s="2">
        <v>1.0023866348448599E-2</v>
      </c>
      <c r="H4" s="2">
        <v>1.5939278937381399E-2</v>
      </c>
      <c r="I4" s="24">
        <v>1.30486961777055E-2</v>
      </c>
      <c r="J4" s="24">
        <v>1.29829984544049E-2</v>
      </c>
      <c r="K4">
        <v>8.4000000000000005E-2</v>
      </c>
    </row>
    <row r="5" spans="2:11" x14ac:dyDescent="0.2">
      <c r="B5">
        <v>1997</v>
      </c>
      <c r="C5" s="3">
        <v>7.81</v>
      </c>
      <c r="D5" s="3">
        <v>17.63</v>
      </c>
      <c r="E5" s="3">
        <v>12.167193675889299</v>
      </c>
      <c r="F5" s="3">
        <v>11.31</v>
      </c>
      <c r="G5" s="2">
        <v>4.76460578559274E-3</v>
      </c>
      <c r="H5" s="2">
        <v>1.0755441741357201E-2</v>
      </c>
      <c r="I5" s="24">
        <v>7.1996657125319797E-3</v>
      </c>
      <c r="J5" s="24">
        <v>7.4270557029177701E-3</v>
      </c>
      <c r="K5">
        <v>8.4000000000000005E-2</v>
      </c>
    </row>
    <row r="6" spans="2:11" x14ac:dyDescent="0.2">
      <c r="B6">
        <v>1998</v>
      </c>
      <c r="C6" s="3">
        <v>10.42</v>
      </c>
      <c r="D6" s="3">
        <v>22.27</v>
      </c>
      <c r="E6" s="3">
        <v>14.820119047619</v>
      </c>
      <c r="F6" s="3">
        <v>14.44</v>
      </c>
      <c r="G6" s="2">
        <v>3.7718904355635301E-3</v>
      </c>
      <c r="H6" s="2">
        <v>8.0614203454894406E-3</v>
      </c>
      <c r="I6" s="24">
        <v>5.8025568594457597E-3</v>
      </c>
      <c r="J6" s="24">
        <v>5.8171745152354503E-3</v>
      </c>
      <c r="K6">
        <v>6.3E-2</v>
      </c>
    </row>
    <row r="7" spans="2:11" x14ac:dyDescent="0.2">
      <c r="B7">
        <v>1999</v>
      </c>
      <c r="C7" s="3">
        <v>21.63</v>
      </c>
      <c r="D7" s="3">
        <v>54.75</v>
      </c>
      <c r="E7" s="3">
        <v>34.985158730158702</v>
      </c>
      <c r="F7" s="3">
        <v>34.83</v>
      </c>
      <c r="G7" s="2">
        <v>1.53424657534246E-3</v>
      </c>
      <c r="H7" s="2">
        <v>3.88349514563106E-3</v>
      </c>
      <c r="I7" s="24">
        <v>2.58985567945119E-3</v>
      </c>
      <c r="J7" s="24">
        <v>2.4117267629608702E-3</v>
      </c>
      <c r="K7">
        <v>8.4000000000000005E-2</v>
      </c>
    </row>
    <row r="8" spans="2:11" x14ac:dyDescent="0.2">
      <c r="B8">
        <v>2000</v>
      </c>
      <c r="C8" s="3">
        <v>36.880000000000003</v>
      </c>
      <c r="D8" s="3">
        <v>93.81</v>
      </c>
      <c r="E8" s="3">
        <v>63.3503968253968</v>
      </c>
      <c r="F8" s="3">
        <v>66</v>
      </c>
      <c r="G8" s="2">
        <v>8.9542692676686903E-4</v>
      </c>
      <c r="H8" s="2">
        <v>2.2776572668112799E-3</v>
      </c>
      <c r="I8" s="24">
        <v>1.4009191426060501E-3</v>
      </c>
      <c r="J8" s="24">
        <v>1.27272727272727E-3</v>
      </c>
      <c r="K8">
        <v>8.4000000000000005E-2</v>
      </c>
    </row>
    <row r="9" spans="2:11" x14ac:dyDescent="0.2">
      <c r="B9">
        <v>2001</v>
      </c>
      <c r="C9" s="3">
        <v>21.73</v>
      </c>
      <c r="D9" s="3">
        <v>52.06</v>
      </c>
      <c r="E9" s="3">
        <v>33.898467741935399</v>
      </c>
      <c r="F9" s="3">
        <v>32.82</v>
      </c>
      <c r="G9" s="2">
        <v>1.61352285824049E-3</v>
      </c>
      <c r="H9" s="2">
        <v>3.8656235618959901E-3</v>
      </c>
      <c r="I9" s="24">
        <v>2.5424211188039602E-3</v>
      </c>
      <c r="J9" s="24">
        <v>2.5594152284686201E-3</v>
      </c>
      <c r="K9">
        <v>8.4000000000000005E-2</v>
      </c>
    </row>
    <row r="10" spans="2:11" x14ac:dyDescent="0.2">
      <c r="B10">
        <v>2002</v>
      </c>
      <c r="C10" s="3">
        <v>13.23</v>
      </c>
      <c r="D10" s="3">
        <v>35.94</v>
      </c>
      <c r="E10" s="3">
        <v>24.295277777777699</v>
      </c>
      <c r="F10" s="3">
        <v>24.189999999999898</v>
      </c>
      <c r="G10" s="2">
        <v>2.3372287145242E-3</v>
      </c>
      <c r="H10" s="2">
        <v>6.3492063492063397E-3</v>
      </c>
      <c r="I10" s="24">
        <v>3.7386677095531898E-3</v>
      </c>
      <c r="J10" s="24">
        <v>3.4725187963178901E-3</v>
      </c>
      <c r="K10">
        <v>8.4000000000000005E-2</v>
      </c>
    </row>
    <row r="11" spans="2:11" x14ac:dyDescent="0.2">
      <c r="B11">
        <v>2003</v>
      </c>
      <c r="C11" s="3">
        <v>14.15</v>
      </c>
      <c r="D11" s="3">
        <v>30.92</v>
      </c>
      <c r="E11" s="3">
        <v>21.1198809523809</v>
      </c>
      <c r="F11" s="3">
        <v>19.285</v>
      </c>
      <c r="G11" s="2">
        <v>2.7166882276843398E-3</v>
      </c>
      <c r="H11" s="2">
        <v>5.9363957597173096E-3</v>
      </c>
      <c r="I11" s="24">
        <v>4.16682570602758E-3</v>
      </c>
      <c r="J11" s="24">
        <v>4.3557171711957002E-3</v>
      </c>
      <c r="K11">
        <v>8.4000000000000005E-2</v>
      </c>
    </row>
    <row r="12" spans="2:11" x14ac:dyDescent="0.2">
      <c r="B12">
        <v>2004</v>
      </c>
      <c r="C12" s="3">
        <v>18.399999999999999</v>
      </c>
      <c r="D12" s="3">
        <v>33.65</v>
      </c>
      <c r="E12" s="3">
        <v>25.266428571428499</v>
      </c>
      <c r="F12" s="3">
        <v>24.605</v>
      </c>
      <c r="G12" s="2">
        <v>2.4962852897474001E-3</v>
      </c>
      <c r="H12" s="2">
        <v>4.5652173913043404E-3</v>
      </c>
      <c r="I12" s="24">
        <v>3.5173632219043299E-3</v>
      </c>
      <c r="J12" s="24">
        <v>3.6403076316308398E-3</v>
      </c>
      <c r="K12">
        <v>8.7999999999999995E-2</v>
      </c>
    </row>
    <row r="13" spans="2:11" x14ac:dyDescent="0.2">
      <c r="B13">
        <v>2005</v>
      </c>
      <c r="C13" s="3">
        <v>20.77</v>
      </c>
      <c r="D13" s="3">
        <v>34.11</v>
      </c>
      <c r="E13" s="3">
        <v>28.6345634920634</v>
      </c>
      <c r="F13" s="3">
        <v>28.225000000000001</v>
      </c>
      <c r="G13" s="2">
        <v>2.9446407538280301E-3</v>
      </c>
      <c r="H13" s="2">
        <v>4.8146364949446302E-3</v>
      </c>
      <c r="I13" s="24">
        <v>3.6610095970953001E-3</v>
      </c>
      <c r="J13" s="24">
        <v>3.6711860805138299E-3</v>
      </c>
      <c r="K13">
        <v>0.105</v>
      </c>
    </row>
    <row r="14" spans="2:11" x14ac:dyDescent="0.2">
      <c r="B14">
        <v>2006</v>
      </c>
      <c r="C14" s="3">
        <v>27</v>
      </c>
      <c r="D14" s="3">
        <v>35.56</v>
      </c>
      <c r="E14" s="3">
        <v>31.149362549800699</v>
      </c>
      <c r="F14" s="3">
        <v>30.91</v>
      </c>
      <c r="G14" s="2">
        <v>3.37457817772778E-3</v>
      </c>
      <c r="H14" s="2">
        <v>5.6042031523642699E-3</v>
      </c>
      <c r="I14" s="24">
        <v>4.10155805768345E-3</v>
      </c>
      <c r="J14" s="24">
        <v>3.88223875768359E-3</v>
      </c>
      <c r="K14">
        <v>0.13</v>
      </c>
    </row>
    <row r="15" spans="2:11" x14ac:dyDescent="0.2">
      <c r="B15">
        <v>2007</v>
      </c>
      <c r="C15" s="3">
        <v>28.32</v>
      </c>
      <c r="D15" s="3">
        <v>39.18</v>
      </c>
      <c r="E15" s="3">
        <v>33.555697211155298</v>
      </c>
      <c r="F15" s="3">
        <v>33.450000000000003</v>
      </c>
      <c r="G15" s="2">
        <v>4.5274476513865302E-3</v>
      </c>
      <c r="H15" s="2">
        <v>1.3153567905294299E-2</v>
      </c>
      <c r="I15" s="24">
        <v>8.4151424169917506E-3</v>
      </c>
      <c r="J15" s="24">
        <v>8.8397790055248608E-3</v>
      </c>
      <c r="K15">
        <v>0.3</v>
      </c>
    </row>
    <row r="16" spans="2:11" x14ac:dyDescent="0.2">
      <c r="B16">
        <v>2008</v>
      </c>
      <c r="C16" s="3">
        <v>14.01</v>
      </c>
      <c r="D16" s="3">
        <v>32.700000000000003</v>
      </c>
      <c r="E16" s="3">
        <v>25.318577075098801</v>
      </c>
      <c r="F16" s="3">
        <v>28.16</v>
      </c>
      <c r="G16" s="2">
        <v>1.22324159021406E-2</v>
      </c>
      <c r="H16" s="2">
        <v>3.14061384725196E-2</v>
      </c>
      <c r="I16" s="24">
        <v>1.7278432022156901E-2</v>
      </c>
      <c r="J16" s="24">
        <v>1.42045454545454E-2</v>
      </c>
      <c r="K16">
        <v>0.41</v>
      </c>
    </row>
    <row r="17" spans="2:11" x14ac:dyDescent="0.2">
      <c r="B17">
        <v>2009</v>
      </c>
      <c r="C17" s="3">
        <v>13.77</v>
      </c>
      <c r="D17" s="3">
        <v>26.85</v>
      </c>
      <c r="E17" s="3">
        <v>20.726309523809501</v>
      </c>
      <c r="F17" s="3">
        <v>21.314999999999898</v>
      </c>
      <c r="G17" s="2">
        <v>1.7501988862370699E-2</v>
      </c>
      <c r="H17" s="2">
        <v>3.1953522149600497E-2</v>
      </c>
      <c r="I17" s="24">
        <v>2.2331737473897901E-2</v>
      </c>
      <c r="J17" s="24">
        <v>2.06427500775869E-2</v>
      </c>
      <c r="K17">
        <v>0.45</v>
      </c>
    </row>
    <row r="18" spans="2:11" x14ac:dyDescent="0.2">
      <c r="B18">
        <v>2010</v>
      </c>
      <c r="C18" s="3">
        <v>22.5</v>
      </c>
      <c r="D18" s="3">
        <v>33.75</v>
      </c>
      <c r="E18" s="3">
        <v>26.3498412698412</v>
      </c>
      <c r="F18" s="3">
        <v>25.08</v>
      </c>
      <c r="G18" s="2">
        <v>1.5407407407407399E-2</v>
      </c>
      <c r="H18" s="2">
        <v>2.1333333333333301E-2</v>
      </c>
      <c r="I18" s="24">
        <v>1.86411492176729E-2</v>
      </c>
      <c r="J18" s="24">
        <v>1.9138759023558199E-2</v>
      </c>
      <c r="K18">
        <v>0.49</v>
      </c>
    </row>
    <row r="19" spans="2:11" x14ac:dyDescent="0.2">
      <c r="B19">
        <v>2011</v>
      </c>
      <c r="C19" s="3">
        <v>24.82</v>
      </c>
      <c r="D19" s="3">
        <v>36.56</v>
      </c>
      <c r="E19" s="3">
        <v>31.660912698412599</v>
      </c>
      <c r="F19" s="3">
        <v>31.759999999999899</v>
      </c>
      <c r="G19" s="2">
        <v>1.42231947483588E-2</v>
      </c>
      <c r="H19" s="2">
        <v>2.44692335372436E-2</v>
      </c>
      <c r="I19" s="24">
        <v>1.7555952420719601E-2</v>
      </c>
      <c r="J19" s="24">
        <v>1.6383112791430302E-2</v>
      </c>
      <c r="K19">
        <v>0.56000000000000005</v>
      </c>
    </row>
    <row r="20" spans="2:11" x14ac:dyDescent="0.2">
      <c r="B20">
        <v>2012</v>
      </c>
      <c r="C20" s="3">
        <v>26.43</v>
      </c>
      <c r="D20" s="3">
        <v>33.99</v>
      </c>
      <c r="E20" s="3">
        <v>30.075839999999999</v>
      </c>
      <c r="F20" s="3">
        <v>29.56</v>
      </c>
      <c r="G20" s="2">
        <v>2.0005884083553901E-2</v>
      </c>
      <c r="H20" s="2">
        <v>2.5728339008702202E-2</v>
      </c>
      <c r="I20" s="24">
        <v>2.2720300012570499E-2</v>
      </c>
      <c r="J20" s="24">
        <v>2.3004059539918801E-2</v>
      </c>
      <c r="K20">
        <v>0.51</v>
      </c>
    </row>
    <row r="21" spans="2:11" x14ac:dyDescent="0.2">
      <c r="B21">
        <v>2013</v>
      </c>
      <c r="C21" s="3">
        <v>31.55</v>
      </c>
      <c r="D21" s="3">
        <v>43.91</v>
      </c>
      <c r="E21" s="3">
        <v>37.607500000000002</v>
      </c>
      <c r="F21" s="3">
        <v>37.01</v>
      </c>
      <c r="G21" s="2">
        <v>2.0286396181384201E-2</v>
      </c>
      <c r="H21" s="2">
        <v>3.2758116408306497E-2</v>
      </c>
      <c r="I21" s="24">
        <v>2.74048317993494E-2</v>
      </c>
      <c r="J21" s="24">
        <v>2.8091298481495601E-2</v>
      </c>
      <c r="K21">
        <v>1.07</v>
      </c>
    </row>
    <row r="22" spans="2:11" x14ac:dyDescent="0.2">
      <c r="B22">
        <v>2014</v>
      </c>
      <c r="C22" s="3">
        <v>40.89</v>
      </c>
      <c r="D22" s="3">
        <v>55.62</v>
      </c>
      <c r="E22" s="3">
        <v>47.3744841269841</v>
      </c>
      <c r="F22" s="3">
        <v>46.994999999999997</v>
      </c>
      <c r="G22" s="2">
        <v>2.4345709068776599E-2</v>
      </c>
      <c r="H22" s="2">
        <v>2.93470286133528E-2</v>
      </c>
      <c r="I22" s="24">
        <v>2.5972178238493099E-2</v>
      </c>
      <c r="J22" s="24">
        <v>2.5748312934404299E-2</v>
      </c>
      <c r="K22">
        <v>1.24</v>
      </c>
    </row>
    <row r="23" spans="2:11" x14ac:dyDescent="0.2">
      <c r="B23">
        <v>2015</v>
      </c>
      <c r="C23" s="3">
        <v>43.52</v>
      </c>
      <c r="D23" s="3">
        <v>59.94</v>
      </c>
      <c r="E23" s="3">
        <v>53.961825396825397</v>
      </c>
      <c r="F23" s="3">
        <v>54.71</v>
      </c>
      <c r="G23" s="2">
        <v>2.2689356022689299E-2</v>
      </c>
      <c r="H23" s="2">
        <v>3.125E-2</v>
      </c>
      <c r="I23" s="24">
        <v>2.58292523175453E-2</v>
      </c>
      <c r="J23" s="24">
        <v>2.58334127128453E-2</v>
      </c>
      <c r="K23">
        <v>1.4</v>
      </c>
    </row>
    <row r="24" spans="2:11" x14ac:dyDescent="0.2">
      <c r="B24">
        <v>2016</v>
      </c>
      <c r="C24" s="3">
        <v>48.03</v>
      </c>
      <c r="D24" s="3">
        <v>74.87</v>
      </c>
      <c r="E24" s="3">
        <v>63.102499999999999</v>
      </c>
      <c r="F24" s="3">
        <v>62.125</v>
      </c>
      <c r="G24" s="2">
        <v>2.1196485845767599E-2</v>
      </c>
      <c r="H24" s="2">
        <v>3.16468873620653E-2</v>
      </c>
      <c r="I24" s="24">
        <v>2.55045640246199E-2</v>
      </c>
      <c r="J24" s="24">
        <v>2.59363960313292E-2</v>
      </c>
      <c r="K24">
        <v>1.64</v>
      </c>
    </row>
    <row r="25" spans="2:11" x14ac:dyDescent="0.2">
      <c r="B25">
        <v>2017</v>
      </c>
      <c r="C25" s="3">
        <v>72.92</v>
      </c>
      <c r="D25" s="3">
        <v>104.82</v>
      </c>
      <c r="E25" s="3">
        <v>84.260240963855395</v>
      </c>
      <c r="F25" s="3">
        <v>81.040000000000006</v>
      </c>
      <c r="G25" s="2">
        <v>2.0512820512820499E-2</v>
      </c>
      <c r="H25" s="2">
        <v>2.7427317608337901E-2</v>
      </c>
      <c r="I25" s="24">
        <v>2.4759695644672501E-2</v>
      </c>
      <c r="J25" s="24">
        <v>2.48880039820806E-2</v>
      </c>
      <c r="K25">
        <v>2.12</v>
      </c>
    </row>
    <row r="26" spans="2:11" x14ac:dyDescent="0.2">
      <c r="B26">
        <v>2018</v>
      </c>
      <c r="C26" s="3">
        <v>87.8</v>
      </c>
      <c r="D26" s="3">
        <v>119.89</v>
      </c>
      <c r="E26" s="3">
        <v>106.114780876494</v>
      </c>
      <c r="F26" s="3">
        <v>108.22</v>
      </c>
      <c r="G26" s="2">
        <v>2.0685628492785001E-2</v>
      </c>
      <c r="H26" s="2">
        <v>3.5079726651480597E-2</v>
      </c>
      <c r="I26" s="24">
        <v>2.4537784046435002E-2</v>
      </c>
      <c r="J26" s="24">
        <v>2.29162816484938E-2</v>
      </c>
      <c r="K26">
        <v>2.63</v>
      </c>
    </row>
    <row r="27" spans="2:11" x14ac:dyDescent="0.2">
      <c r="B27">
        <v>2019</v>
      </c>
      <c r="C27" s="3">
        <v>88.88</v>
      </c>
      <c r="D27" s="3">
        <v>131.69</v>
      </c>
      <c r="E27" s="3">
        <v>115.665912698412</v>
      </c>
      <c r="F27" s="3">
        <v>116.74</v>
      </c>
      <c r="G27" s="2">
        <v>2.3388260308299699E-2</v>
      </c>
      <c r="H27" s="2">
        <v>3.4653465346534601E-2</v>
      </c>
      <c r="I27" s="24">
        <v>2.7544941890158801E-2</v>
      </c>
      <c r="J27" s="24">
        <v>2.77753236154577E-2</v>
      </c>
      <c r="K27">
        <v>3.21</v>
      </c>
    </row>
    <row r="28" spans="2:11" x14ac:dyDescent="0.2">
      <c r="B28">
        <v>2020</v>
      </c>
      <c r="C28" s="3">
        <v>93.5</v>
      </c>
      <c r="D28" s="3">
        <v>166.68</v>
      </c>
      <c r="E28" s="3">
        <v>132.16144268774701</v>
      </c>
      <c r="F28" s="3">
        <v>131.44</v>
      </c>
      <c r="G28" s="2">
        <v>2.3240800516462198E-2</v>
      </c>
      <c r="H28" s="2">
        <v>3.8502673796791398E-2</v>
      </c>
      <c r="I28" s="24">
        <v>2.82663308337107E-2</v>
      </c>
      <c r="J28" s="24">
        <v>2.75103163686382E-2</v>
      </c>
      <c r="K28">
        <v>3.72</v>
      </c>
    </row>
    <row r="29" spans="2:11" x14ac:dyDescent="0.2">
      <c r="B29">
        <v>2021</v>
      </c>
      <c r="C29" s="3">
        <v>162.11000000000001</v>
      </c>
      <c r="D29" s="3">
        <v>201.29</v>
      </c>
      <c r="E29" s="3">
        <v>186.063908730158</v>
      </c>
      <c r="F29" s="3">
        <v>188.41499999999999</v>
      </c>
      <c r="G29" s="2">
        <v>2.0269263252024401E-2</v>
      </c>
      <c r="H29" s="2">
        <v>2.51680957374622E-2</v>
      </c>
      <c r="I29" s="24">
        <v>2.2451303656387801E-2</v>
      </c>
      <c r="J29" s="24">
        <v>2.1949647219206701E-2</v>
      </c>
      <c r="K29">
        <v>4.21</v>
      </c>
    </row>
    <row r="30" spans="2:11" x14ac:dyDescent="0.2">
      <c r="B30">
        <v>2022</v>
      </c>
      <c r="C30" s="3">
        <v>148.34</v>
      </c>
      <c r="D30" s="3">
        <v>191.01</v>
      </c>
      <c r="E30" s="3">
        <v>169.719721115537</v>
      </c>
      <c r="F30" s="3">
        <v>170.01</v>
      </c>
      <c r="G30" s="2">
        <v>2.40825087691743E-2</v>
      </c>
      <c r="H30" s="2">
        <v>3.1689240991566503E-2</v>
      </c>
      <c r="I30" s="24">
        <v>2.75618457249324E-2</v>
      </c>
      <c r="J30" s="24">
        <v>2.7587861341009899E-2</v>
      </c>
      <c r="K30">
        <v>4.6899999999999897</v>
      </c>
    </row>
    <row r="31" spans="2:11" x14ac:dyDescent="0.2">
      <c r="B31">
        <v>2023</v>
      </c>
      <c r="C31" s="3">
        <v>163.21</v>
      </c>
      <c r="D31" s="3">
        <v>184.72</v>
      </c>
      <c r="E31" s="3">
        <v>175.10320754716901</v>
      </c>
      <c r="F31" s="3">
        <v>175.32</v>
      </c>
      <c r="G31" s="2">
        <v>2.68514508445214E-2</v>
      </c>
      <c r="H31" s="2">
        <v>3.0390294712333801E-2</v>
      </c>
      <c r="I31" s="24">
        <v>2.8341002498095201E-2</v>
      </c>
      <c r="J31" s="24">
        <v>2.8291124800365001E-2</v>
      </c>
      <c r="K31">
        <v>1.24</v>
      </c>
    </row>
    <row r="32" spans="2:11" x14ac:dyDescent="0.2">
      <c r="B32">
        <v>2024</v>
      </c>
      <c r="C32" s="3"/>
      <c r="D32" s="3"/>
      <c r="E32" s="3"/>
      <c r="F32" s="3"/>
      <c r="G32" s="2"/>
      <c r="H32" s="2"/>
      <c r="I32" s="24"/>
      <c r="J32" s="2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9B00F-8F40-6141-87C8-8ECBBC54CB87}">
  <sheetPr>
    <tabColor rgb="FF92D050"/>
  </sheetPr>
  <dimension ref="B2:I34"/>
  <sheetViews>
    <sheetView workbookViewId="0">
      <selection activeCell="G33" sqref="G31:G33"/>
    </sheetView>
  </sheetViews>
  <sheetFormatPr baseColWidth="10" defaultRowHeight="15" x14ac:dyDescent="0.2"/>
  <cols>
    <col min="2" max="2" width="11.1640625" customWidth="1"/>
    <col min="4" max="4" width="11" customWidth="1"/>
    <col min="5" max="5" width="13.1640625" bestFit="1" customWidth="1"/>
    <col min="7" max="7" width="16.33203125" customWidth="1"/>
    <col min="8" max="8" width="18" customWidth="1"/>
    <col min="9" max="9" width="18.83203125" customWidth="1"/>
  </cols>
  <sheetData>
    <row r="2" spans="2:9" x14ac:dyDescent="0.2">
      <c r="B2" t="s">
        <v>69</v>
      </c>
      <c r="C2" t="s">
        <v>41</v>
      </c>
      <c r="D2" t="s">
        <v>42</v>
      </c>
      <c r="E2" t="s">
        <v>0</v>
      </c>
      <c r="F2" t="s">
        <v>7</v>
      </c>
      <c r="G2" s="17" t="s">
        <v>78</v>
      </c>
      <c r="H2" t="s">
        <v>79</v>
      </c>
      <c r="I2" t="s">
        <v>83</v>
      </c>
    </row>
    <row r="3" spans="2:9" x14ac:dyDescent="0.2">
      <c r="C3" s="3"/>
      <c r="D3" s="3"/>
      <c r="E3" s="3">
        <f>(Table1[[#This Row],[PriceHigh]]+Table1[[#This Row],[PriceLow]])/2</f>
        <v>0</v>
      </c>
      <c r="F3" s="3"/>
      <c r="G3" s="25" t="e">
        <f>(Table1[[#This Row],[Dividend]]-F2)/F2</f>
        <v>#VALUE!</v>
      </c>
      <c r="H3" s="2"/>
      <c r="I3" s="2"/>
    </row>
    <row r="4" spans="2:9" x14ac:dyDescent="0.2">
      <c r="B4" t="s">
        <v>84</v>
      </c>
      <c r="C4" s="3">
        <v>2.88</v>
      </c>
      <c r="D4" s="3">
        <v>5.27</v>
      </c>
      <c r="E4" s="3">
        <f>(Table1[[#This Row],[PriceHigh]]+Table1[[#This Row],[PriceLow]])/2</f>
        <v>4.0749999999999993</v>
      </c>
      <c r="F4" s="3">
        <v>4.4999999999999998E-2</v>
      </c>
      <c r="G4" s="25" t="e">
        <f>(Table1[[#This Row],[Dividend]]-F3)/F3</f>
        <v>#DIV/0!</v>
      </c>
      <c r="H4" s="2">
        <v>1.5625E-2</v>
      </c>
      <c r="I4" s="2">
        <v>8.5388994307400296E-3</v>
      </c>
    </row>
    <row r="5" spans="2:9" x14ac:dyDescent="0.2">
      <c r="B5" t="s">
        <v>85</v>
      </c>
      <c r="C5" s="3">
        <v>3.88</v>
      </c>
      <c r="D5" s="3">
        <v>5.54</v>
      </c>
      <c r="E5" s="3">
        <f>(Table1[[#This Row],[PriceHigh]]+Table1[[#This Row],[PriceLow]])/2</f>
        <v>4.71</v>
      </c>
      <c r="F5" s="3">
        <v>5.8000000000000003E-2</v>
      </c>
      <c r="G5" s="25">
        <f>(Table1[[#This Row],[Dividend]]-F4)/F4</f>
        <v>0.28888888888888903</v>
      </c>
      <c r="H5" s="2">
        <v>1.4948453608247401E-2</v>
      </c>
      <c r="I5" s="2">
        <v>1.0469314079422301E-2</v>
      </c>
    </row>
    <row r="6" spans="2:9" x14ac:dyDescent="0.2">
      <c r="B6" t="s">
        <v>86</v>
      </c>
      <c r="C6" s="3">
        <v>4.3099999999999996</v>
      </c>
      <c r="D6" s="3">
        <v>10.28</v>
      </c>
      <c r="E6" s="3">
        <f>(Table1[[#This Row],[PriceHigh]]+Table1[[#This Row],[PriceLow]])/2</f>
        <v>7.2949999999999999</v>
      </c>
      <c r="F6" s="3">
        <v>0.08</v>
      </c>
      <c r="G6" s="25">
        <f>(Table1[[#This Row],[Dividend]]-F5)/F5</f>
        <v>0.37931034482758619</v>
      </c>
      <c r="H6" s="2">
        <v>1.8561484918793499E-2</v>
      </c>
      <c r="I6" s="2">
        <v>7.78210116731517E-3</v>
      </c>
    </row>
    <row r="7" spans="2:9" x14ac:dyDescent="0.2">
      <c r="B7" t="s">
        <v>87</v>
      </c>
      <c r="C7" s="3">
        <v>5.27</v>
      </c>
      <c r="D7" s="3">
        <v>8.3800000000000008</v>
      </c>
      <c r="E7" s="3">
        <f>(Table1[[#This Row],[PriceHigh]]+Table1[[#This Row],[PriceLow]])/2</f>
        <v>6.8250000000000002</v>
      </c>
      <c r="F7" s="3">
        <v>8.5000000000000006E-2</v>
      </c>
      <c r="G7" s="25">
        <f>(Table1[[#This Row],[Dividend]]-F6)/F6</f>
        <v>6.2500000000000056E-2</v>
      </c>
      <c r="H7" s="2">
        <v>1.6129032258064498E-2</v>
      </c>
      <c r="I7" s="2">
        <v>1.0143198090692101E-2</v>
      </c>
    </row>
    <row r="8" spans="2:9" x14ac:dyDescent="0.2">
      <c r="B8" t="s">
        <v>88</v>
      </c>
      <c r="C8" s="3">
        <v>7.81</v>
      </c>
      <c r="D8" s="3">
        <v>17.63</v>
      </c>
      <c r="E8" s="3">
        <f>(Table1[[#This Row],[PriceHigh]]+Table1[[#This Row],[PriceLow]])/2</f>
        <v>12.719999999999999</v>
      </c>
      <c r="F8" s="3">
        <v>8.5000000000000006E-2</v>
      </c>
      <c r="G8" s="25">
        <f>(Table1[[#This Row],[Dividend]]-F7)/F7</f>
        <v>0</v>
      </c>
      <c r="H8" s="2">
        <v>1.08834827144686E-2</v>
      </c>
      <c r="I8" s="2">
        <v>4.8213272830402703E-3</v>
      </c>
    </row>
    <row r="9" spans="2:9" x14ac:dyDescent="0.2">
      <c r="B9" t="s">
        <v>89</v>
      </c>
      <c r="C9" s="3">
        <v>10.42</v>
      </c>
      <c r="D9" s="3">
        <v>22.27</v>
      </c>
      <c r="E9" s="3">
        <f>(Table1[[#This Row],[PriceHigh]]+Table1[[#This Row],[PriceLow]])/2</f>
        <v>16.344999999999999</v>
      </c>
      <c r="F9" s="3">
        <v>6.4000000000000001E-2</v>
      </c>
      <c r="G9" s="25">
        <f>(Table1[[#This Row],[Dividend]]-F8)/F8</f>
        <v>-0.2470588235294118</v>
      </c>
      <c r="H9" s="2">
        <v>6.1420345489443303E-3</v>
      </c>
      <c r="I9" s="2">
        <v>2.8738212842388802E-3</v>
      </c>
    </row>
    <row r="10" spans="2:9" x14ac:dyDescent="0.2">
      <c r="B10" t="s">
        <v>90</v>
      </c>
      <c r="C10" s="3">
        <v>21.63</v>
      </c>
      <c r="D10" s="3">
        <v>54.75</v>
      </c>
      <c r="E10" s="3">
        <f>(Table1[[#This Row],[PriceHigh]]+Table1[[#This Row],[PriceLow]])/2</f>
        <v>38.19</v>
      </c>
      <c r="F10" s="3">
        <v>8.5000000000000006E-2</v>
      </c>
      <c r="G10" s="25">
        <f>(Table1[[#This Row],[Dividend]]-F9)/F9</f>
        <v>0.32812500000000006</v>
      </c>
      <c r="H10" s="2">
        <v>3.9297272306981004E-3</v>
      </c>
      <c r="I10" s="2">
        <v>1.5525114155251101E-3</v>
      </c>
    </row>
    <row r="11" spans="2:9" x14ac:dyDescent="0.2">
      <c r="B11" t="s">
        <v>91</v>
      </c>
      <c r="C11" s="3">
        <v>36.880000000000003</v>
      </c>
      <c r="D11" s="3">
        <v>93.81</v>
      </c>
      <c r="E11" s="3">
        <f>(Table1[[#This Row],[PriceHigh]]+Table1[[#This Row],[PriceLow]])/2</f>
        <v>65.344999999999999</v>
      </c>
      <c r="F11" s="3">
        <v>8.5000000000000006E-2</v>
      </c>
      <c r="G11" s="25">
        <f>(Table1[[#This Row],[Dividend]]-F10)/F10</f>
        <v>0</v>
      </c>
      <c r="H11" s="2">
        <v>2.30477223427331E-3</v>
      </c>
      <c r="I11" s="2">
        <v>9.0608677113314102E-4</v>
      </c>
    </row>
    <row r="12" spans="2:9" x14ac:dyDescent="0.2">
      <c r="B12" t="s">
        <v>92</v>
      </c>
      <c r="C12" s="3">
        <v>21.73</v>
      </c>
      <c r="D12" s="3">
        <v>52.06</v>
      </c>
      <c r="E12" s="3">
        <f>(Table1[[#This Row],[PriceHigh]]+Table1[[#This Row],[PriceLow]])/2</f>
        <v>36.895000000000003</v>
      </c>
      <c r="F12" s="3">
        <v>8.5000000000000006E-2</v>
      </c>
      <c r="G12" s="25">
        <f>(Table1[[#This Row],[Dividend]]-F11)/F11</f>
        <v>0</v>
      </c>
      <c r="H12" s="2">
        <v>3.9116428900138004E-3</v>
      </c>
      <c r="I12" s="2">
        <v>1.6327314636957299E-3</v>
      </c>
    </row>
    <row r="13" spans="2:9" x14ac:dyDescent="0.2">
      <c r="B13" t="s">
        <v>93</v>
      </c>
      <c r="C13" s="3">
        <v>13.23</v>
      </c>
      <c r="D13" s="3">
        <v>35.94</v>
      </c>
      <c r="E13" s="3">
        <f>(Table1[[#This Row],[PriceHigh]]+Table1[[#This Row],[PriceLow]])/2</f>
        <v>24.585000000000001</v>
      </c>
      <c r="F13" s="3">
        <v>8.5000000000000006E-2</v>
      </c>
      <c r="G13" s="25">
        <f>(Table1[[#This Row],[Dividend]]-F12)/F12</f>
        <v>0</v>
      </c>
      <c r="H13" s="2">
        <v>6.4247921390778503E-3</v>
      </c>
      <c r="I13" s="2">
        <v>2.3650528658875898E-3</v>
      </c>
    </row>
    <row r="14" spans="2:9" x14ac:dyDescent="0.2">
      <c r="B14" t="s">
        <v>94</v>
      </c>
      <c r="C14" s="3">
        <v>14.15</v>
      </c>
      <c r="D14" s="3">
        <v>30.92</v>
      </c>
      <c r="E14" s="3">
        <f>(Table1[[#This Row],[PriceHigh]]+Table1[[#This Row],[PriceLow]])/2</f>
        <v>22.535</v>
      </c>
      <c r="F14" s="3">
        <v>8.5000000000000006E-2</v>
      </c>
      <c r="G14" s="25">
        <f>(Table1[[#This Row],[Dividend]]-F13)/F13</f>
        <v>0</v>
      </c>
      <c r="H14" s="2">
        <v>6.0070671378091803E-3</v>
      </c>
      <c r="I14" s="2">
        <v>2.74902975420439E-3</v>
      </c>
    </row>
    <row r="15" spans="2:9" x14ac:dyDescent="0.2">
      <c r="B15" t="s">
        <v>95</v>
      </c>
      <c r="C15" s="3">
        <v>18.399999999999999</v>
      </c>
      <c r="D15" s="3">
        <v>33.65</v>
      </c>
      <c r="E15" s="3">
        <f>(Table1[[#This Row],[PriceHigh]]+Table1[[#This Row],[PriceLow]])/2</f>
        <v>26.024999999999999</v>
      </c>
      <c r="F15" s="3">
        <v>8.8999999999999996E-2</v>
      </c>
      <c r="G15" s="25">
        <f>(Table1[[#This Row],[Dividend]]-F14)/F14</f>
        <v>4.7058823529411639E-2</v>
      </c>
      <c r="H15" s="2">
        <v>4.8369565217391301E-3</v>
      </c>
      <c r="I15" s="2">
        <v>2.6448736998514102E-3</v>
      </c>
    </row>
    <row r="16" spans="2:9" x14ac:dyDescent="0.2">
      <c r="B16" t="s">
        <v>96</v>
      </c>
      <c r="C16" s="3">
        <v>20.77</v>
      </c>
      <c r="D16" s="3">
        <v>34.11</v>
      </c>
      <c r="E16" s="3">
        <f>(Table1[[#This Row],[PriceHigh]]+Table1[[#This Row],[PriceLow]])/2</f>
        <v>27.439999999999998</v>
      </c>
      <c r="F16" s="3">
        <v>0.105</v>
      </c>
      <c r="G16" s="25">
        <f>(Table1[[#This Row],[Dividend]]-F15)/F15</f>
        <v>0.17977528089887643</v>
      </c>
      <c r="H16" s="2">
        <v>5.05536831969186E-3</v>
      </c>
      <c r="I16" s="2">
        <v>3.0782761653473999E-3</v>
      </c>
    </row>
    <row r="17" spans="2:9" x14ac:dyDescent="0.2">
      <c r="B17" t="s">
        <v>97</v>
      </c>
      <c r="C17" s="3">
        <v>27</v>
      </c>
      <c r="D17" s="3">
        <v>35.56</v>
      </c>
      <c r="E17" s="3">
        <f>(Table1[[#This Row],[PriceHigh]]+Table1[[#This Row],[PriceLow]])/2</f>
        <v>31.28</v>
      </c>
      <c r="F17" s="3">
        <v>0.13</v>
      </c>
      <c r="G17" s="25">
        <f>(Table1[[#This Row],[Dividend]]-F16)/F16</f>
        <v>0.23809523809523819</v>
      </c>
      <c r="H17" s="2">
        <v>4.81481481481481E-3</v>
      </c>
      <c r="I17" s="2">
        <v>3.6557930258717601E-3</v>
      </c>
    </row>
    <row r="18" spans="2:9" x14ac:dyDescent="0.2">
      <c r="B18" t="s">
        <v>98</v>
      </c>
      <c r="C18" s="3">
        <v>28.32</v>
      </c>
      <c r="D18" s="3">
        <v>39.18</v>
      </c>
      <c r="E18" s="3">
        <f>(Table1[[#This Row],[PriceHigh]]+Table1[[#This Row],[PriceLow]])/2</f>
        <v>33.75</v>
      </c>
      <c r="F18" s="3">
        <v>0.3</v>
      </c>
      <c r="G18" s="25">
        <f>(Table1[[#This Row],[Dividend]]-F17)/F17</f>
        <v>1.3076923076923075</v>
      </c>
      <c r="H18" s="2">
        <v>1.0593220338983E-2</v>
      </c>
      <c r="I18" s="2">
        <v>7.6569678407350603E-3</v>
      </c>
    </row>
    <row r="19" spans="2:9" x14ac:dyDescent="0.2">
      <c r="B19" t="s">
        <v>99</v>
      </c>
      <c r="C19" s="3">
        <v>14.01</v>
      </c>
      <c r="D19" s="3">
        <v>32.700000000000003</v>
      </c>
      <c r="E19" s="3">
        <f>(Table1[[#This Row],[PriceHigh]]+Table1[[#This Row],[PriceLow]])/2</f>
        <v>23.355</v>
      </c>
      <c r="F19" s="3">
        <v>0.41</v>
      </c>
      <c r="G19" s="25">
        <f>(Table1[[#This Row],[Dividend]]-F18)/F18</f>
        <v>0.36666666666666664</v>
      </c>
      <c r="H19" s="2">
        <v>2.92648108493932E-2</v>
      </c>
      <c r="I19" s="2">
        <v>1.2538226299694101E-2</v>
      </c>
    </row>
    <row r="20" spans="2:9" x14ac:dyDescent="0.2">
      <c r="B20" t="s">
        <v>100</v>
      </c>
      <c r="C20" s="3">
        <v>13.77</v>
      </c>
      <c r="D20" s="3">
        <v>26.85</v>
      </c>
      <c r="E20" s="3">
        <f>(Table1[[#This Row],[PriceHigh]]+Table1[[#This Row],[PriceLow]])/2</f>
        <v>20.310000000000002</v>
      </c>
      <c r="F20" s="3">
        <v>0.45</v>
      </c>
      <c r="G20" s="25">
        <f>(Table1[[#This Row],[Dividend]]-F19)/F19</f>
        <v>9.7560975609756184E-2</v>
      </c>
      <c r="H20" s="2">
        <v>3.2679738562091498E-2</v>
      </c>
      <c r="I20" s="2">
        <v>1.67597765363128E-2</v>
      </c>
    </row>
    <row r="21" spans="2:9" x14ac:dyDescent="0.2">
      <c r="B21" t="s">
        <v>101</v>
      </c>
      <c r="C21" s="3">
        <v>22.5</v>
      </c>
      <c r="D21" s="3">
        <v>33.75</v>
      </c>
      <c r="E21" s="3">
        <f>(Table1[[#This Row],[PriceHigh]]+Table1[[#This Row],[PriceLow]])/2</f>
        <v>28.125</v>
      </c>
      <c r="F21" s="3">
        <v>0.49</v>
      </c>
      <c r="G21" s="25">
        <f>(Table1[[#This Row],[Dividend]]-F20)/F20</f>
        <v>8.8888888888888837E-2</v>
      </c>
      <c r="H21" s="2">
        <v>2.1777777777777702E-2</v>
      </c>
      <c r="I21" s="2">
        <v>1.45185185185185E-2</v>
      </c>
    </row>
    <row r="22" spans="2:9" x14ac:dyDescent="0.2">
      <c r="B22" t="s">
        <v>102</v>
      </c>
      <c r="C22" s="3">
        <v>24.82</v>
      </c>
      <c r="D22" s="3">
        <v>36.56</v>
      </c>
      <c r="E22" s="3">
        <f>(Table1[[#This Row],[PriceHigh]]+Table1[[#This Row],[PriceLow]])/2</f>
        <v>30.69</v>
      </c>
      <c r="F22" s="3">
        <v>0.56000000000000005</v>
      </c>
      <c r="G22" s="25">
        <f>(Table1[[#This Row],[Dividend]]-F21)/F21</f>
        <v>0.14285714285714299</v>
      </c>
      <c r="H22" s="2">
        <v>2.2562449637389199E-2</v>
      </c>
      <c r="I22" s="2">
        <v>1.5317286652078699E-2</v>
      </c>
    </row>
    <row r="23" spans="2:9" x14ac:dyDescent="0.2">
      <c r="B23" t="s">
        <v>103</v>
      </c>
      <c r="C23" s="3">
        <v>26.43</v>
      </c>
      <c r="D23" s="3">
        <v>33.99</v>
      </c>
      <c r="E23" s="3">
        <f>(Table1[[#This Row],[PriceHigh]]+Table1[[#This Row],[PriceLow]])/2</f>
        <v>30.21</v>
      </c>
      <c r="F23" s="3">
        <v>0.72</v>
      </c>
      <c r="G23" s="25">
        <f>(Table1[[#This Row],[Dividend]]-F22)/F22</f>
        <v>0.28571428571428553</v>
      </c>
      <c r="H23" s="2">
        <v>2.7241770715096401E-2</v>
      </c>
      <c r="I23" s="2">
        <v>2.1182700794351202E-2</v>
      </c>
    </row>
    <row r="24" spans="2:9" x14ac:dyDescent="0.2">
      <c r="B24" t="s">
        <v>104</v>
      </c>
      <c r="C24" s="3">
        <v>31.55</v>
      </c>
      <c r="D24" s="3">
        <v>43.91</v>
      </c>
      <c r="E24" s="3">
        <f>(Table1[[#This Row],[PriceHigh]]+Table1[[#This Row],[PriceLow]])/2</f>
        <v>37.729999999999997</v>
      </c>
      <c r="F24" s="3">
        <v>1.07</v>
      </c>
      <c r="G24" s="25">
        <f>(Table1[[#This Row],[Dividend]]-F23)/F23</f>
        <v>0.48611111111111127</v>
      </c>
      <c r="H24" s="2">
        <v>3.3914421553090303E-2</v>
      </c>
      <c r="I24" s="2">
        <v>2.43680255067182E-2</v>
      </c>
    </row>
    <row r="25" spans="2:9" x14ac:dyDescent="0.2">
      <c r="B25" t="s">
        <v>105</v>
      </c>
      <c r="C25" s="3">
        <v>40.89</v>
      </c>
      <c r="D25" s="3">
        <v>55.62</v>
      </c>
      <c r="E25" s="3">
        <f>(Table1[[#This Row],[PriceHigh]]+Table1[[#This Row],[PriceLow]])/2</f>
        <v>48.254999999999995</v>
      </c>
      <c r="F25" s="3">
        <v>1.24</v>
      </c>
      <c r="G25" s="25">
        <f>(Table1[[#This Row],[Dividend]]-F24)/F24</f>
        <v>0.15887850467289713</v>
      </c>
      <c r="H25" s="2">
        <v>3.0325262900464601E-2</v>
      </c>
      <c r="I25" s="2">
        <v>2.2294138798993099E-2</v>
      </c>
    </row>
    <row r="26" spans="2:9" x14ac:dyDescent="0.2">
      <c r="B26" t="s">
        <v>106</v>
      </c>
      <c r="C26" s="3">
        <v>43.52</v>
      </c>
      <c r="D26" s="3">
        <v>59.94</v>
      </c>
      <c r="E26" s="3">
        <f>(Table1[[#This Row],[PriceHigh]]+Table1[[#This Row],[PriceLow]])/2</f>
        <v>51.730000000000004</v>
      </c>
      <c r="F26" s="3">
        <v>1.4</v>
      </c>
      <c r="G26" s="25">
        <f>(Table1[[#This Row],[Dividend]]-F25)/F25</f>
        <v>0.12903225806451607</v>
      </c>
      <c r="H26" s="2">
        <v>3.2169117647058799E-2</v>
      </c>
      <c r="I26" s="2">
        <v>2.3356690023356601E-2</v>
      </c>
    </row>
    <row r="27" spans="2:9" x14ac:dyDescent="0.2">
      <c r="B27" t="s">
        <v>107</v>
      </c>
      <c r="C27" s="3">
        <v>48.03</v>
      </c>
      <c r="D27" s="3">
        <v>74.87</v>
      </c>
      <c r="E27" s="3">
        <f>(Table1[[#This Row],[PriceHigh]]+Table1[[#This Row],[PriceLow]])/2</f>
        <v>61.45</v>
      </c>
      <c r="F27" s="3">
        <v>1.64</v>
      </c>
      <c r="G27" s="25">
        <f>(Table1[[#This Row],[Dividend]]-F26)/F26</f>
        <v>0.17142857142857143</v>
      </c>
      <c r="H27" s="2">
        <v>3.4145325838017902E-2</v>
      </c>
      <c r="I27" s="2">
        <v>2.1904634700146901E-2</v>
      </c>
    </row>
    <row r="28" spans="2:9" x14ac:dyDescent="0.2">
      <c r="B28" t="s">
        <v>108</v>
      </c>
      <c r="C28" s="3">
        <v>72.92</v>
      </c>
      <c r="D28" s="3">
        <v>104.82</v>
      </c>
      <c r="E28" s="3">
        <f>(Table1[[#This Row],[PriceHigh]]+Table1[[#This Row],[PriceLow]])/2</f>
        <v>88.87</v>
      </c>
      <c r="F28" s="3">
        <v>2.12</v>
      </c>
      <c r="G28" s="25">
        <f>(Table1[[#This Row],[Dividend]]-F27)/F27</f>
        <v>0.29268292682926844</v>
      </c>
      <c r="H28" s="2">
        <v>2.9072956664838102E-2</v>
      </c>
      <c r="I28" s="2">
        <v>2.0225147872543401E-2</v>
      </c>
    </row>
    <row r="29" spans="2:9" x14ac:dyDescent="0.2">
      <c r="B29" t="s">
        <v>109</v>
      </c>
      <c r="C29" s="3">
        <v>87.8</v>
      </c>
      <c r="D29" s="3">
        <v>119.89</v>
      </c>
      <c r="E29" s="3">
        <f>(Table1[[#This Row],[PriceHigh]]+Table1[[#This Row],[PriceLow]])/2</f>
        <v>103.845</v>
      </c>
      <c r="F29" s="3">
        <v>2.63</v>
      </c>
      <c r="G29" s="25">
        <f>(Table1[[#This Row],[Dividend]]-F28)/F28</f>
        <v>0.24056603773584895</v>
      </c>
      <c r="H29" s="2">
        <v>2.99544419134396E-2</v>
      </c>
      <c r="I29" s="2">
        <v>2.1936775377429302E-2</v>
      </c>
    </row>
    <row r="30" spans="2:9" x14ac:dyDescent="0.2">
      <c r="B30" t="s">
        <v>110</v>
      </c>
      <c r="C30" s="3">
        <v>88.88</v>
      </c>
      <c r="D30" s="3">
        <v>131.69</v>
      </c>
      <c r="E30" s="3">
        <f>(Table1[[#This Row],[PriceHigh]]+Table1[[#This Row],[PriceLow]])/2</f>
        <v>110.285</v>
      </c>
      <c r="F30" s="3">
        <v>3.21</v>
      </c>
      <c r="G30" s="25">
        <f>(Table1[[#This Row],[Dividend]]-F29)/F29</f>
        <v>0.22053231939163501</v>
      </c>
      <c r="H30" s="2">
        <v>3.61161116111611E-2</v>
      </c>
      <c r="I30" s="2">
        <v>2.4375427139494199E-2</v>
      </c>
    </row>
    <row r="31" spans="2:9" x14ac:dyDescent="0.2">
      <c r="B31" t="s">
        <v>111</v>
      </c>
      <c r="C31" s="3">
        <v>93.5</v>
      </c>
      <c r="D31" s="3">
        <v>166.68</v>
      </c>
      <c r="E31" s="3">
        <f>(Table1[[#This Row],[PriceHigh]]+Table1[[#This Row],[PriceLow]])/2</f>
        <v>130.09</v>
      </c>
      <c r="F31" s="3">
        <v>3.72</v>
      </c>
      <c r="G31" s="25">
        <f>(Table1[[#This Row],[Dividend]]-F30)/F30</f>
        <v>0.15887850467289727</v>
      </c>
      <c r="H31" s="2">
        <v>3.9786096256684403E-2</v>
      </c>
      <c r="I31" s="2">
        <v>2.2318214542836501E-2</v>
      </c>
    </row>
    <row r="32" spans="2:9" x14ac:dyDescent="0.2">
      <c r="B32" t="s">
        <v>112</v>
      </c>
      <c r="C32" s="3">
        <v>162.11000000000001</v>
      </c>
      <c r="D32" s="3">
        <v>201.29</v>
      </c>
      <c r="E32" s="3">
        <f>(Table1[[#This Row],[PriceHigh]]+Table1[[#This Row],[PriceLow]])/2</f>
        <v>181.7</v>
      </c>
      <c r="F32" s="3">
        <v>4.21</v>
      </c>
      <c r="G32" s="25">
        <f>(Table1[[#This Row],[Dividend]]-F31)/F31</f>
        <v>0.13172043010752682</v>
      </c>
      <c r="H32" s="2">
        <v>2.5970020356547999E-2</v>
      </c>
      <c r="I32" s="2">
        <v>2.09150976203487E-2</v>
      </c>
    </row>
    <row r="33" spans="2:9" x14ac:dyDescent="0.2">
      <c r="B33" t="s">
        <v>113</v>
      </c>
      <c r="C33" s="3">
        <v>148.34</v>
      </c>
      <c r="D33" s="3">
        <v>191.01</v>
      </c>
      <c r="E33" s="3">
        <f>(Table1[[#This Row],[PriceHigh]]+Table1[[#This Row],[PriceLow]])/2</f>
        <v>169.67500000000001</v>
      </c>
      <c r="F33" s="3">
        <v>4.6900000000000004</v>
      </c>
      <c r="G33" s="25">
        <f>(Table1[[#This Row],[Dividend]]-F32)/F32</f>
        <v>0.11401425178147279</v>
      </c>
      <c r="H33" s="2">
        <v>3.1616556559255701E-2</v>
      </c>
      <c r="I33" s="2">
        <v>2.4553688288571199E-2</v>
      </c>
    </row>
    <row r="34" spans="2:9" x14ac:dyDescent="0.2">
      <c r="C34" s="3"/>
      <c r="D34" s="3"/>
      <c r="E34" s="3">
        <f>(Table1[[#This Row],[PriceHigh]]+Table1[[#This Row],[PriceLow]])/2</f>
        <v>0</v>
      </c>
      <c r="F34" s="3">
        <v>4.96</v>
      </c>
      <c r="G34" s="25">
        <f>(Table1[[#This Row],[Dividend]]-F33)/F33</f>
        <v>5.7569296375266428E-2</v>
      </c>
      <c r="H34" s="2"/>
      <c r="I34" s="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5CF8B0-633E-C048-9F7A-7B0A4D0C4BC2}">
  <sheetPr>
    <tabColor rgb="FF92D050"/>
  </sheetPr>
  <dimension ref="B1:I9436"/>
  <sheetViews>
    <sheetView topLeftCell="A680" workbookViewId="0">
      <selection activeCell="G2" sqref="G2:G1814"/>
    </sheetView>
  </sheetViews>
  <sheetFormatPr baseColWidth="10" defaultRowHeight="15" x14ac:dyDescent="0.2"/>
  <cols>
    <col min="3" max="3" width="11.83203125" customWidth="1"/>
    <col min="7" max="9" width="10.83203125" style="2"/>
  </cols>
  <sheetData>
    <row r="1" spans="2:9" x14ac:dyDescent="0.2">
      <c r="B1" t="s">
        <v>115</v>
      </c>
      <c r="C1" t="s">
        <v>116</v>
      </c>
      <c r="D1" t="s">
        <v>117</v>
      </c>
      <c r="E1" t="s">
        <v>118</v>
      </c>
      <c r="F1" t="s">
        <v>120</v>
      </c>
      <c r="G1" s="2" t="s">
        <v>119</v>
      </c>
      <c r="H1" s="2" t="s">
        <v>121</v>
      </c>
      <c r="I1" s="2" t="s">
        <v>122</v>
      </c>
    </row>
    <row r="2" spans="2:9" x14ac:dyDescent="0.2">
      <c r="B2" s="35">
        <v>45005</v>
      </c>
      <c r="C2">
        <v>179.16</v>
      </c>
      <c r="E2">
        <v>1.24</v>
      </c>
      <c r="F2">
        <f>4*Table3[[#This Row],[DivPay]]</f>
        <v>4.96</v>
      </c>
      <c r="G2" s="2">
        <f>Table3[[#This Row],[FwdDiv]]/Table3[[#This Row],[SharePrice]]</f>
        <v>2.7684751060504578E-2</v>
      </c>
      <c r="H2" s="2">
        <v>2.5000000000000001E-2</v>
      </c>
      <c r="I2" s="2">
        <v>2.75E-2</v>
      </c>
    </row>
    <row r="3" spans="2:9" x14ac:dyDescent="0.2">
      <c r="B3" s="35">
        <v>45002</v>
      </c>
      <c r="C3">
        <v>175.71</v>
      </c>
      <c r="E3">
        <v>1.24</v>
      </c>
      <c r="F3">
        <f>4*Table3[[#This Row],[DivPay]]</f>
        <v>4.96</v>
      </c>
      <c r="G3" s="2">
        <f>Table3[[#This Row],[FwdDiv]]/Table3[[#This Row],[SharePrice]]</f>
        <v>2.8228330772295258E-2</v>
      </c>
      <c r="H3" s="2">
        <v>2.5000000000000001E-2</v>
      </c>
      <c r="I3" s="2">
        <v>2.75E-2</v>
      </c>
    </row>
    <row r="4" spans="2:9" x14ac:dyDescent="0.2">
      <c r="B4" s="35">
        <v>45001</v>
      </c>
      <c r="C4">
        <v>177.13</v>
      </c>
      <c r="E4">
        <v>1.24</v>
      </c>
      <c r="F4">
        <f>4*Table3[[#This Row],[DivPay]]</f>
        <v>4.96</v>
      </c>
      <c r="G4" s="2">
        <f>Table3[[#This Row],[FwdDiv]]/Table3[[#This Row],[SharePrice]]</f>
        <v>2.8002032405577824E-2</v>
      </c>
      <c r="H4" s="2">
        <v>2.5000000000000001E-2</v>
      </c>
      <c r="I4" s="2">
        <v>2.75E-2</v>
      </c>
    </row>
    <row r="5" spans="2:9" x14ac:dyDescent="0.2">
      <c r="B5" s="35">
        <v>45000</v>
      </c>
      <c r="C5">
        <v>174.39</v>
      </c>
      <c r="E5">
        <v>1.24</v>
      </c>
      <c r="F5">
        <f>4*Table3[[#This Row],[DivPay]]</f>
        <v>4.96</v>
      </c>
      <c r="G5" s="2">
        <f>Table3[[#This Row],[FwdDiv]]/Table3[[#This Row],[SharePrice]]</f>
        <v>2.8441997820975975E-2</v>
      </c>
      <c r="H5" s="2">
        <v>2.5000000000000001E-2</v>
      </c>
      <c r="I5" s="2">
        <v>2.75E-2</v>
      </c>
    </row>
    <row r="6" spans="2:9" x14ac:dyDescent="0.2">
      <c r="B6" s="35">
        <v>44999</v>
      </c>
      <c r="C6">
        <v>175.73</v>
      </c>
      <c r="E6">
        <v>1.24</v>
      </c>
      <c r="F6">
        <f>4*Table3[[#This Row],[DivPay]]</f>
        <v>4.96</v>
      </c>
      <c r="G6" s="2">
        <f>Table3[[#This Row],[FwdDiv]]/Table3[[#This Row],[SharePrice]]</f>
        <v>2.8225118078870997E-2</v>
      </c>
      <c r="H6" s="2">
        <v>2.5000000000000001E-2</v>
      </c>
      <c r="I6" s="2">
        <v>2.75E-2</v>
      </c>
    </row>
    <row r="7" spans="2:9" x14ac:dyDescent="0.2">
      <c r="B7" s="35">
        <v>44998</v>
      </c>
      <c r="C7">
        <v>173.89</v>
      </c>
      <c r="E7">
        <v>1.24</v>
      </c>
      <c r="F7">
        <f>4*Table3[[#This Row],[DivPay]]</f>
        <v>4.96</v>
      </c>
      <c r="G7" s="2">
        <f>Table3[[#This Row],[FwdDiv]]/Table3[[#This Row],[SharePrice]]</f>
        <v>2.8523779400770603E-2</v>
      </c>
      <c r="H7" s="2">
        <v>2.5000000000000001E-2</v>
      </c>
      <c r="I7" s="2">
        <v>2.75E-2</v>
      </c>
    </row>
    <row r="8" spans="2:9" x14ac:dyDescent="0.2">
      <c r="B8" s="35">
        <v>44995</v>
      </c>
      <c r="C8">
        <v>171.64</v>
      </c>
      <c r="E8">
        <v>1.24</v>
      </c>
      <c r="F8">
        <f>4*Table3[[#This Row],[DivPay]]</f>
        <v>4.96</v>
      </c>
      <c r="G8" s="2">
        <f>Table3[[#This Row],[FwdDiv]]/Table3[[#This Row],[SharePrice]]</f>
        <v>2.8897692845490562E-2</v>
      </c>
      <c r="H8" s="2">
        <v>2.5000000000000001E-2</v>
      </c>
      <c r="I8" s="2">
        <v>2.75E-2</v>
      </c>
    </row>
    <row r="9" spans="2:9" x14ac:dyDescent="0.2">
      <c r="B9" s="35">
        <v>44994</v>
      </c>
      <c r="C9">
        <v>173.44</v>
      </c>
      <c r="E9">
        <v>1.24</v>
      </c>
      <c r="F9">
        <f>4*Table3[[#This Row],[DivPay]]</f>
        <v>4.96</v>
      </c>
      <c r="G9" s="2">
        <f>Table3[[#This Row],[FwdDiv]]/Table3[[#This Row],[SharePrice]]</f>
        <v>2.859778597785978E-2</v>
      </c>
      <c r="H9" s="2">
        <v>2.5000000000000001E-2</v>
      </c>
      <c r="I9" s="2">
        <v>2.75E-2</v>
      </c>
    </row>
    <row r="10" spans="2:9" x14ac:dyDescent="0.2">
      <c r="B10" s="35">
        <v>44993</v>
      </c>
      <c r="C10">
        <v>176.22</v>
      </c>
      <c r="E10">
        <v>1.24</v>
      </c>
      <c r="F10">
        <f>4*Table3[[#This Row],[DivPay]]</f>
        <v>4.96</v>
      </c>
      <c r="G10" s="2">
        <f>Table3[[#This Row],[FwdDiv]]/Table3[[#This Row],[SharePrice]]</f>
        <v>2.8146634888207921E-2</v>
      </c>
      <c r="H10" s="2">
        <v>2.5000000000000001E-2</v>
      </c>
      <c r="I10" s="2">
        <v>2.75E-2</v>
      </c>
    </row>
    <row r="11" spans="2:9" x14ac:dyDescent="0.2">
      <c r="B11" s="35">
        <v>44992</v>
      </c>
      <c r="C11">
        <v>172.06</v>
      </c>
      <c r="E11">
        <v>1.24</v>
      </c>
      <c r="F11">
        <f>4*Table3[[#This Row],[DivPay]]</f>
        <v>4.96</v>
      </c>
      <c r="G11" s="2">
        <f>Table3[[#This Row],[FwdDiv]]/Table3[[#This Row],[SharePrice]]</f>
        <v>2.8827153318609786E-2</v>
      </c>
      <c r="H11" s="2">
        <v>2.5000000000000001E-2</v>
      </c>
      <c r="I11" s="2">
        <v>2.75E-2</v>
      </c>
    </row>
    <row r="12" spans="2:9" x14ac:dyDescent="0.2">
      <c r="B12" s="35">
        <v>44991</v>
      </c>
      <c r="C12">
        <v>173.05</v>
      </c>
      <c r="E12">
        <v>1.24</v>
      </c>
      <c r="F12">
        <f>4*Table3[[#This Row],[DivPay]]</f>
        <v>4.96</v>
      </c>
      <c r="G12" s="2">
        <f>Table3[[#This Row],[FwdDiv]]/Table3[[#This Row],[SharePrice]]</f>
        <v>2.8662236347876333E-2</v>
      </c>
      <c r="H12" s="2">
        <v>2.5000000000000001E-2</v>
      </c>
      <c r="I12" s="2">
        <v>2.75E-2</v>
      </c>
    </row>
    <row r="13" spans="2:9" x14ac:dyDescent="0.2">
      <c r="B13" s="35">
        <v>44988</v>
      </c>
      <c r="C13">
        <v>175.68</v>
      </c>
      <c r="E13">
        <v>1.24</v>
      </c>
      <c r="F13">
        <f>4*Table3[[#This Row],[DivPay]]</f>
        <v>4.96</v>
      </c>
      <c r="G13" s="2">
        <f>Table3[[#This Row],[FwdDiv]]/Table3[[#This Row],[SharePrice]]</f>
        <v>2.8233151183970854E-2</v>
      </c>
      <c r="H13" s="2">
        <v>2.5000000000000001E-2</v>
      </c>
      <c r="I13" s="2">
        <v>2.75E-2</v>
      </c>
    </row>
    <row r="14" spans="2:9" x14ac:dyDescent="0.2">
      <c r="B14" s="35">
        <v>44987</v>
      </c>
      <c r="C14">
        <v>174.08</v>
      </c>
      <c r="E14">
        <v>1.24</v>
      </c>
      <c r="F14">
        <f>4*Table3[[#This Row],[DivPay]]</f>
        <v>4.96</v>
      </c>
      <c r="G14" s="2">
        <f>Table3[[#This Row],[FwdDiv]]/Table3[[#This Row],[SharePrice]]</f>
        <v>2.8492647058823529E-2</v>
      </c>
      <c r="H14" s="2">
        <v>2.5000000000000001E-2</v>
      </c>
      <c r="I14" s="2">
        <v>2.75E-2</v>
      </c>
    </row>
    <row r="15" spans="2:9" x14ac:dyDescent="0.2">
      <c r="B15" s="35">
        <v>44986</v>
      </c>
      <c r="C15">
        <v>172.17</v>
      </c>
      <c r="E15">
        <v>1.24</v>
      </c>
      <c r="F15">
        <f>4*Table3[[#This Row],[DivPay]]</f>
        <v>4.96</v>
      </c>
      <c r="G15" s="2">
        <f>Table3[[#This Row],[FwdDiv]]/Table3[[#This Row],[SharePrice]]</f>
        <v>2.8808735552070631E-2</v>
      </c>
      <c r="H15" s="2">
        <v>2.5000000000000001E-2</v>
      </c>
      <c r="I15" s="2">
        <v>2.75E-2</v>
      </c>
    </row>
    <row r="16" spans="2:9" x14ac:dyDescent="0.2">
      <c r="B16" s="35">
        <v>44985</v>
      </c>
      <c r="C16">
        <v>171.45</v>
      </c>
      <c r="E16">
        <v>1.24</v>
      </c>
      <c r="F16">
        <f>4*Table3[[#This Row],[DivPay]]</f>
        <v>4.96</v>
      </c>
      <c r="G16" s="2">
        <f>Table3[[#This Row],[FwdDiv]]/Table3[[#This Row],[SharePrice]]</f>
        <v>2.8929717118693497E-2</v>
      </c>
      <c r="H16" s="2">
        <v>2.5000000000000001E-2</v>
      </c>
      <c r="I16" s="2">
        <v>2.75E-2</v>
      </c>
    </row>
    <row r="17" spans="2:9" x14ac:dyDescent="0.2">
      <c r="B17" s="35">
        <v>44984</v>
      </c>
      <c r="C17">
        <v>170.74</v>
      </c>
      <c r="E17">
        <v>1.24</v>
      </c>
      <c r="F17">
        <f>4*Table3[[#This Row],[DivPay]]</f>
        <v>4.96</v>
      </c>
      <c r="G17" s="2">
        <f>Table3[[#This Row],[FwdDiv]]/Table3[[#This Row],[SharePrice]]</f>
        <v>2.905001757057514E-2</v>
      </c>
      <c r="H17" s="2">
        <v>2.5000000000000001E-2</v>
      </c>
      <c r="I17" s="2">
        <v>2.75E-2</v>
      </c>
    </row>
    <row r="18" spans="2:9" x14ac:dyDescent="0.2">
      <c r="B18" s="35">
        <v>44981</v>
      </c>
      <c r="C18">
        <v>169.14</v>
      </c>
      <c r="E18">
        <v>1.24</v>
      </c>
      <c r="F18">
        <f>4*Table3[[#This Row],[DivPay]]</f>
        <v>4.96</v>
      </c>
      <c r="G18" s="2">
        <f>Table3[[#This Row],[FwdDiv]]/Table3[[#This Row],[SharePrice]]</f>
        <v>2.9324819676008043E-2</v>
      </c>
      <c r="H18" s="2">
        <v>2.5000000000000001E-2</v>
      </c>
      <c r="I18" s="2">
        <v>2.75E-2</v>
      </c>
    </row>
    <row r="19" spans="2:9" x14ac:dyDescent="0.2">
      <c r="B19" s="35">
        <v>44980</v>
      </c>
      <c r="C19">
        <v>171.82</v>
      </c>
      <c r="E19">
        <v>1.24</v>
      </c>
      <c r="F19">
        <f>4*Table3[[#This Row],[DivPay]]</f>
        <v>4.96</v>
      </c>
      <c r="G19" s="2">
        <f>Table3[[#This Row],[FwdDiv]]/Table3[[#This Row],[SharePrice]]</f>
        <v>2.8867419392387385E-2</v>
      </c>
      <c r="H19" s="2">
        <v>2.5000000000000001E-2</v>
      </c>
      <c r="I19" s="2">
        <v>2.75E-2</v>
      </c>
    </row>
    <row r="20" spans="2:9" x14ac:dyDescent="0.2">
      <c r="B20" s="35">
        <v>44979</v>
      </c>
      <c r="C20">
        <v>169.8</v>
      </c>
      <c r="E20">
        <v>1.24</v>
      </c>
      <c r="F20">
        <f>4*Table3[[#This Row],[DivPay]]</f>
        <v>4.96</v>
      </c>
      <c r="G20" s="2">
        <f>Table3[[#This Row],[FwdDiv]]/Table3[[#This Row],[SharePrice]]</f>
        <v>2.9210836277974085E-2</v>
      </c>
      <c r="H20" s="2">
        <v>2.5000000000000001E-2</v>
      </c>
      <c r="I20" s="2">
        <v>2.75E-2</v>
      </c>
    </row>
    <row r="21" spans="2:9" x14ac:dyDescent="0.2">
      <c r="B21" s="35">
        <v>44978</v>
      </c>
      <c r="C21">
        <v>170.76</v>
      </c>
      <c r="E21">
        <v>1.24</v>
      </c>
      <c r="F21">
        <f>4*Table3[[#This Row],[DivPay]]</f>
        <v>4.96</v>
      </c>
      <c r="G21" s="2">
        <f>Table3[[#This Row],[FwdDiv]]/Table3[[#This Row],[SharePrice]]</f>
        <v>2.9046615132349497E-2</v>
      </c>
      <c r="H21" s="2">
        <v>2.5000000000000001E-2</v>
      </c>
      <c r="I21" s="2">
        <v>2.75E-2</v>
      </c>
    </row>
    <row r="22" spans="2:9" x14ac:dyDescent="0.2">
      <c r="B22" s="35">
        <v>44974</v>
      </c>
      <c r="C22">
        <v>175.32</v>
      </c>
      <c r="E22">
        <v>1.24</v>
      </c>
      <c r="F22">
        <f>4*Table3[[#This Row],[DivPay]]</f>
        <v>4.96</v>
      </c>
      <c r="G22" s="2">
        <f>Table3[[#This Row],[FwdDiv]]/Table3[[#This Row],[SharePrice]]</f>
        <v>2.8291124800365049E-2</v>
      </c>
      <c r="H22" s="2">
        <v>2.5000000000000001E-2</v>
      </c>
      <c r="I22" s="2">
        <v>2.75E-2</v>
      </c>
    </row>
    <row r="23" spans="2:9" x14ac:dyDescent="0.2">
      <c r="B23" s="35">
        <v>44973</v>
      </c>
      <c r="C23">
        <v>176.08</v>
      </c>
      <c r="E23">
        <v>1.24</v>
      </c>
      <c r="F23">
        <f>4*Table3[[#This Row],[DivPay]]</f>
        <v>4.96</v>
      </c>
      <c r="G23" s="2">
        <f>Table3[[#This Row],[FwdDiv]]/Table3[[#This Row],[SharePrice]]</f>
        <v>2.8169014084507039E-2</v>
      </c>
      <c r="H23" s="2">
        <v>2.5000000000000001E-2</v>
      </c>
      <c r="I23" s="2">
        <v>2.75E-2</v>
      </c>
    </row>
    <row r="24" spans="2:9" x14ac:dyDescent="0.2">
      <c r="B24" s="35">
        <v>44972</v>
      </c>
      <c r="C24">
        <v>178.5</v>
      </c>
      <c r="E24">
        <v>1.24</v>
      </c>
      <c r="F24">
        <f>4*Table3[[#This Row],[DivPay]]</f>
        <v>4.96</v>
      </c>
      <c r="G24" s="2">
        <f>Table3[[#This Row],[FwdDiv]]/Table3[[#This Row],[SharePrice]]</f>
        <v>2.7787114845938377E-2</v>
      </c>
      <c r="H24" s="2">
        <v>2.5000000000000001E-2</v>
      </c>
      <c r="I24" s="2">
        <v>2.75E-2</v>
      </c>
    </row>
    <row r="25" spans="2:9" x14ac:dyDescent="0.2">
      <c r="B25" s="35">
        <v>44971</v>
      </c>
      <c r="C25">
        <v>176.34</v>
      </c>
      <c r="E25">
        <v>1.24</v>
      </c>
      <c r="F25">
        <f>4*Table3[[#This Row],[DivPay]]</f>
        <v>4.96</v>
      </c>
      <c r="G25" s="2">
        <f>Table3[[#This Row],[FwdDiv]]/Table3[[#This Row],[SharePrice]]</f>
        <v>2.8127481002608597E-2</v>
      </c>
      <c r="H25" s="2">
        <v>2.5000000000000001E-2</v>
      </c>
      <c r="I25" s="2">
        <v>2.75E-2</v>
      </c>
    </row>
    <row r="26" spans="2:9" x14ac:dyDescent="0.2">
      <c r="B26" s="35">
        <v>44970</v>
      </c>
      <c r="C26">
        <v>176.71</v>
      </c>
      <c r="E26">
        <v>1.24</v>
      </c>
      <c r="F26">
        <f>4*Table3[[#This Row],[DivPay]]</f>
        <v>4.96</v>
      </c>
      <c r="G26" s="2">
        <f>Table3[[#This Row],[FwdDiv]]/Table3[[#This Row],[SharePrice]]</f>
        <v>2.8068586950370664E-2</v>
      </c>
      <c r="H26" s="2">
        <v>2.5000000000000001E-2</v>
      </c>
      <c r="I26" s="2">
        <v>2.75E-2</v>
      </c>
    </row>
    <row r="27" spans="2:9" x14ac:dyDescent="0.2">
      <c r="B27" s="35">
        <v>44967</v>
      </c>
      <c r="C27">
        <v>175.79</v>
      </c>
      <c r="E27">
        <v>1.24</v>
      </c>
      <c r="F27">
        <f>4*Table3[[#This Row],[DivPay]]</f>
        <v>4.96</v>
      </c>
      <c r="G27" s="2">
        <f>Table3[[#This Row],[FwdDiv]]/Table3[[#This Row],[SharePrice]]</f>
        <v>2.8215484384777292E-2</v>
      </c>
      <c r="H27" s="2">
        <v>2.5000000000000001E-2</v>
      </c>
      <c r="I27" s="2">
        <v>2.75E-2</v>
      </c>
    </row>
    <row r="28" spans="2:9" x14ac:dyDescent="0.2">
      <c r="B28" s="35">
        <v>44966</v>
      </c>
      <c r="C28">
        <v>174.99</v>
      </c>
      <c r="E28">
        <v>1.24</v>
      </c>
      <c r="F28">
        <f>4*Table3[[#This Row],[DivPay]]</f>
        <v>4.96</v>
      </c>
      <c r="G28" s="2">
        <f>Table3[[#This Row],[FwdDiv]]/Table3[[#This Row],[SharePrice]]</f>
        <v>2.8344476827247271E-2</v>
      </c>
      <c r="H28" s="2">
        <v>2.5000000000000001E-2</v>
      </c>
      <c r="I28" s="2">
        <v>2.75E-2</v>
      </c>
    </row>
    <row r="29" spans="2:9" x14ac:dyDescent="0.2">
      <c r="B29" s="35">
        <v>44965</v>
      </c>
      <c r="C29">
        <v>176.5</v>
      </c>
      <c r="E29">
        <v>1.24</v>
      </c>
      <c r="F29">
        <f>4*Table3[[#This Row],[DivPay]]</f>
        <v>4.96</v>
      </c>
      <c r="G29" s="2">
        <f>Table3[[#This Row],[FwdDiv]]/Table3[[#This Row],[SharePrice]]</f>
        <v>2.8101983002832859E-2</v>
      </c>
      <c r="H29" s="2">
        <v>2.5000000000000001E-2</v>
      </c>
      <c r="I29" s="2">
        <v>2.75E-2</v>
      </c>
    </row>
    <row r="30" spans="2:9" x14ac:dyDescent="0.2">
      <c r="B30" s="35">
        <v>44964</v>
      </c>
      <c r="C30">
        <v>183.49</v>
      </c>
      <c r="E30">
        <v>1.24</v>
      </c>
      <c r="F30">
        <f>4*Table3[[#This Row],[DivPay]]</f>
        <v>4.96</v>
      </c>
      <c r="G30" s="2">
        <f>Table3[[#This Row],[FwdDiv]]/Table3[[#This Row],[SharePrice]]</f>
        <v>2.7031445855359965E-2</v>
      </c>
      <c r="H30" s="2">
        <v>2.5000000000000001E-2</v>
      </c>
      <c r="I30" s="2">
        <v>2.75E-2</v>
      </c>
    </row>
    <row r="31" spans="2:9" x14ac:dyDescent="0.2">
      <c r="B31" s="35">
        <v>44963</v>
      </c>
      <c r="C31">
        <v>181</v>
      </c>
      <c r="E31">
        <v>1.24</v>
      </c>
      <c r="F31">
        <f>4*Table3[[#This Row],[DivPay]]</f>
        <v>4.96</v>
      </c>
      <c r="G31" s="2">
        <f>Table3[[#This Row],[FwdDiv]]/Table3[[#This Row],[SharePrice]]</f>
        <v>2.740331491712707E-2</v>
      </c>
      <c r="H31" s="2">
        <v>2.5000000000000001E-2</v>
      </c>
      <c r="I31" s="2">
        <v>2.75E-2</v>
      </c>
    </row>
    <row r="32" spans="2:9" x14ac:dyDescent="0.2">
      <c r="B32" s="35">
        <v>44960</v>
      </c>
      <c r="C32">
        <v>182.29</v>
      </c>
      <c r="E32">
        <v>1.24</v>
      </c>
      <c r="F32">
        <f>4*Table3[[#This Row],[DivPay]]</f>
        <v>4.96</v>
      </c>
      <c r="G32" s="2">
        <f>Table3[[#This Row],[FwdDiv]]/Table3[[#This Row],[SharePrice]]</f>
        <v>2.7209391628723465E-2</v>
      </c>
      <c r="H32" s="2">
        <v>2.5000000000000001E-2</v>
      </c>
      <c r="I32" s="2">
        <v>2.75E-2</v>
      </c>
    </row>
    <row r="33" spans="2:9" x14ac:dyDescent="0.2">
      <c r="B33" s="35">
        <v>44959</v>
      </c>
      <c r="C33">
        <v>184.72</v>
      </c>
      <c r="E33">
        <v>1.24</v>
      </c>
      <c r="F33">
        <f>4*Table3[[#This Row],[DivPay]]</f>
        <v>4.96</v>
      </c>
      <c r="G33" s="2">
        <f>Table3[[#This Row],[FwdDiv]]/Table3[[#This Row],[SharePrice]]</f>
        <v>2.6851450844521438E-2</v>
      </c>
      <c r="H33" s="2">
        <v>2.5000000000000001E-2</v>
      </c>
      <c r="I33" s="2">
        <v>2.75E-2</v>
      </c>
    </row>
    <row r="34" spans="2:9" x14ac:dyDescent="0.2">
      <c r="B34" s="35">
        <v>44958</v>
      </c>
      <c r="C34">
        <v>182.1</v>
      </c>
      <c r="E34">
        <v>1.24</v>
      </c>
      <c r="F34">
        <f>4*Table3[[#This Row],[DivPay]]</f>
        <v>4.96</v>
      </c>
      <c r="G34" s="2">
        <f>Table3[[#This Row],[FwdDiv]]/Table3[[#This Row],[SharePrice]]</f>
        <v>2.7237781438769908E-2</v>
      </c>
      <c r="H34" s="2">
        <v>2.5000000000000001E-2</v>
      </c>
      <c r="I34" s="2">
        <v>2.75E-2</v>
      </c>
    </row>
    <row r="35" spans="2:9" x14ac:dyDescent="0.2">
      <c r="B35" s="35">
        <v>44957</v>
      </c>
      <c r="C35">
        <v>177.21</v>
      </c>
      <c r="E35">
        <v>1.24</v>
      </c>
      <c r="F35">
        <f>4*Table3[[#This Row],[DivPay]]</f>
        <v>4.96</v>
      </c>
      <c r="G35" s="2">
        <f>Table3[[#This Row],[FwdDiv]]/Table3[[#This Row],[SharePrice]]</f>
        <v>2.7989391117882737E-2</v>
      </c>
      <c r="H35" s="2">
        <v>2.5000000000000001E-2</v>
      </c>
      <c r="I35" s="2">
        <v>2.75E-2</v>
      </c>
    </row>
    <row r="36" spans="2:9" x14ac:dyDescent="0.2">
      <c r="B36" s="35">
        <v>44956</v>
      </c>
      <c r="C36">
        <v>173.13</v>
      </c>
      <c r="D36">
        <v>1.24</v>
      </c>
      <c r="E36">
        <v>1.24</v>
      </c>
      <c r="F36">
        <f>4*Table3[[#This Row],[DivPay]]</f>
        <v>4.96</v>
      </c>
      <c r="G36" s="2">
        <f>Table3[[#This Row],[FwdDiv]]/Table3[[#This Row],[SharePrice]]</f>
        <v>2.8648992086871137E-2</v>
      </c>
      <c r="H36" s="2">
        <v>2.5000000000000001E-2</v>
      </c>
      <c r="I36" s="2">
        <v>2.75E-2</v>
      </c>
    </row>
    <row r="37" spans="2:9" x14ac:dyDescent="0.2">
      <c r="B37" s="35">
        <v>44953</v>
      </c>
      <c r="C37">
        <v>175.24</v>
      </c>
      <c r="E37">
        <v>1.24</v>
      </c>
      <c r="F37">
        <f>4*Table3[[#This Row],[DivPay]]</f>
        <v>4.96</v>
      </c>
      <c r="G37" s="2">
        <f>Table3[[#This Row],[FwdDiv]]/Table3[[#This Row],[SharePrice]]</f>
        <v>2.8304040173476375E-2</v>
      </c>
      <c r="H37" s="2">
        <v>2.5000000000000001E-2</v>
      </c>
      <c r="I37" s="2">
        <v>2.75E-2</v>
      </c>
    </row>
    <row r="38" spans="2:9" x14ac:dyDescent="0.2">
      <c r="B38" s="35">
        <v>44952</v>
      </c>
      <c r="C38">
        <v>174.1</v>
      </c>
      <c r="E38">
        <v>1.24</v>
      </c>
      <c r="F38">
        <f>4*Table3[[#This Row],[DivPay]]</f>
        <v>4.96</v>
      </c>
      <c r="G38" s="2">
        <f>Table3[[#This Row],[FwdDiv]]/Table3[[#This Row],[SharePrice]]</f>
        <v>2.8489373923032739E-2</v>
      </c>
      <c r="H38" s="2">
        <v>2.5000000000000001E-2</v>
      </c>
      <c r="I38" s="2">
        <v>2.75E-2</v>
      </c>
    </row>
    <row r="39" spans="2:9" x14ac:dyDescent="0.2">
      <c r="B39" s="35">
        <v>44951</v>
      </c>
      <c r="C39">
        <v>175.04</v>
      </c>
      <c r="E39">
        <v>1.24</v>
      </c>
      <c r="F39">
        <f>4*Table3[[#This Row],[DivPay]]</f>
        <v>4.96</v>
      </c>
      <c r="G39" s="2">
        <f>Table3[[#This Row],[FwdDiv]]/Table3[[#This Row],[SharePrice]]</f>
        <v>2.8336380255941498E-2</v>
      </c>
      <c r="H39" s="2">
        <v>2.5000000000000001E-2</v>
      </c>
      <c r="I39" s="2">
        <v>2.75E-2</v>
      </c>
    </row>
    <row r="40" spans="2:9" x14ac:dyDescent="0.2">
      <c r="B40" s="35">
        <v>44950</v>
      </c>
      <c r="C40">
        <v>177.04</v>
      </c>
      <c r="E40">
        <v>1.24</v>
      </c>
      <c r="F40">
        <f>4*Table3[[#This Row],[DivPay]]</f>
        <v>4.96</v>
      </c>
      <c r="G40" s="2">
        <f>Table3[[#This Row],[FwdDiv]]/Table3[[#This Row],[SharePrice]]</f>
        <v>2.8016267510167194E-2</v>
      </c>
      <c r="H40" s="2">
        <v>2.5000000000000001E-2</v>
      </c>
      <c r="I40" s="2">
        <v>2.75E-2</v>
      </c>
    </row>
    <row r="41" spans="2:9" x14ac:dyDescent="0.2">
      <c r="B41" s="35">
        <v>44949</v>
      </c>
      <c r="C41">
        <v>178.17</v>
      </c>
      <c r="E41">
        <v>1.24</v>
      </c>
      <c r="F41">
        <f>4*Table3[[#This Row],[DivPay]]</f>
        <v>4.96</v>
      </c>
      <c r="G41" s="2">
        <f>Table3[[#This Row],[FwdDiv]]/Table3[[#This Row],[SharePrice]]</f>
        <v>2.7838581130381099E-2</v>
      </c>
      <c r="H41" s="2">
        <v>2.5000000000000001E-2</v>
      </c>
      <c r="I41" s="2">
        <v>2.75E-2</v>
      </c>
    </row>
    <row r="42" spans="2:9" x14ac:dyDescent="0.2">
      <c r="B42" s="35">
        <v>44946</v>
      </c>
      <c r="C42">
        <v>173</v>
      </c>
      <c r="E42">
        <v>1.24</v>
      </c>
      <c r="F42">
        <f>4*Table3[[#This Row],[DivPay]]</f>
        <v>4.96</v>
      </c>
      <c r="G42" s="2">
        <f>Table3[[#This Row],[FwdDiv]]/Table3[[#This Row],[SharePrice]]</f>
        <v>2.8670520231213872E-2</v>
      </c>
      <c r="H42" s="2">
        <v>2.5000000000000001E-2</v>
      </c>
      <c r="I42" s="2">
        <v>2.75E-2</v>
      </c>
    </row>
    <row r="43" spans="2:9" x14ac:dyDescent="0.2">
      <c r="B43" s="35">
        <v>44945</v>
      </c>
      <c r="C43">
        <v>170.93</v>
      </c>
      <c r="E43">
        <v>1.24</v>
      </c>
      <c r="F43">
        <f>4*Table3[[#This Row],[DivPay]]</f>
        <v>4.96</v>
      </c>
      <c r="G43" s="2">
        <f>Table3[[#This Row],[FwdDiv]]/Table3[[#This Row],[SharePrice]]</f>
        <v>2.9017726554730006E-2</v>
      </c>
      <c r="H43" s="2">
        <v>2.5000000000000001E-2</v>
      </c>
      <c r="I43" s="2">
        <v>2.75E-2</v>
      </c>
    </row>
    <row r="44" spans="2:9" x14ac:dyDescent="0.2">
      <c r="B44" s="35">
        <v>44944</v>
      </c>
      <c r="C44">
        <v>173.76</v>
      </c>
      <c r="E44">
        <v>1.24</v>
      </c>
      <c r="F44">
        <f>4*Table3[[#This Row],[DivPay]]</f>
        <v>4.96</v>
      </c>
      <c r="G44" s="2">
        <f>Table3[[#This Row],[FwdDiv]]/Table3[[#This Row],[SharePrice]]</f>
        <v>2.85451197053407E-2</v>
      </c>
      <c r="H44" s="2">
        <v>2.5000000000000001E-2</v>
      </c>
      <c r="I44" s="2">
        <v>2.75E-2</v>
      </c>
    </row>
    <row r="45" spans="2:9" x14ac:dyDescent="0.2">
      <c r="B45" s="35">
        <v>44943</v>
      </c>
      <c r="C45">
        <v>175.4</v>
      </c>
      <c r="E45">
        <v>1.24</v>
      </c>
      <c r="F45">
        <f>4*Table3[[#This Row],[DivPay]]</f>
        <v>4.96</v>
      </c>
      <c r="G45" s="2">
        <f>Table3[[#This Row],[FwdDiv]]/Table3[[#This Row],[SharePrice]]</f>
        <v>2.8278221208665907E-2</v>
      </c>
      <c r="H45" s="2">
        <v>2.5000000000000001E-2</v>
      </c>
      <c r="I45" s="2">
        <v>2.75E-2</v>
      </c>
    </row>
    <row r="46" spans="2:9" x14ac:dyDescent="0.2">
      <c r="B46" s="35">
        <v>44939</v>
      </c>
      <c r="C46">
        <v>179.01</v>
      </c>
      <c r="E46">
        <v>1.24</v>
      </c>
      <c r="F46">
        <f>4*Table3[[#This Row],[DivPay]]</f>
        <v>4.96</v>
      </c>
      <c r="G46" s="2">
        <f>Table3[[#This Row],[FwdDiv]]/Table3[[#This Row],[SharePrice]]</f>
        <v>2.7707949276576729E-2</v>
      </c>
      <c r="H46" s="2">
        <v>2.5000000000000001E-2</v>
      </c>
      <c r="I46" s="2">
        <v>2.75E-2</v>
      </c>
    </row>
    <row r="47" spans="2:9" x14ac:dyDescent="0.2">
      <c r="B47" s="35">
        <v>44938</v>
      </c>
      <c r="C47">
        <v>178.13</v>
      </c>
      <c r="E47">
        <v>1.24</v>
      </c>
      <c r="F47">
        <f>4*Table3[[#This Row],[DivPay]]</f>
        <v>4.96</v>
      </c>
      <c r="G47" s="2">
        <f>Table3[[#This Row],[FwdDiv]]/Table3[[#This Row],[SharePrice]]</f>
        <v>2.7844832425756472E-2</v>
      </c>
      <c r="H47" s="2">
        <v>2.5000000000000001E-2</v>
      </c>
      <c r="I47" s="2">
        <v>2.75E-2</v>
      </c>
    </row>
    <row r="48" spans="2:9" x14ac:dyDescent="0.2">
      <c r="B48" s="35">
        <v>44937</v>
      </c>
      <c r="C48">
        <v>178.87</v>
      </c>
      <c r="E48">
        <v>1.24</v>
      </c>
      <c r="F48">
        <f>4*Table3[[#This Row],[DivPay]]</f>
        <v>4.96</v>
      </c>
      <c r="G48" s="2">
        <f>Table3[[#This Row],[FwdDiv]]/Table3[[#This Row],[SharePrice]]</f>
        <v>2.7729636048526862E-2</v>
      </c>
      <c r="H48" s="2">
        <v>2.5000000000000001E-2</v>
      </c>
      <c r="I48" s="2">
        <v>2.75E-2</v>
      </c>
    </row>
    <row r="49" spans="2:9" x14ac:dyDescent="0.2">
      <c r="B49" s="35">
        <v>44936</v>
      </c>
      <c r="C49">
        <v>178.4</v>
      </c>
      <c r="E49">
        <v>1.24</v>
      </c>
      <c r="F49">
        <f>4*Table3[[#This Row],[DivPay]]</f>
        <v>4.96</v>
      </c>
      <c r="G49" s="2">
        <f>Table3[[#This Row],[FwdDiv]]/Table3[[#This Row],[SharePrice]]</f>
        <v>2.780269058295964E-2</v>
      </c>
      <c r="H49" s="2">
        <v>2.5000000000000001E-2</v>
      </c>
      <c r="I49" s="2">
        <v>2.75E-2</v>
      </c>
    </row>
    <row r="50" spans="2:9" x14ac:dyDescent="0.2">
      <c r="B50" s="35">
        <v>44935</v>
      </c>
      <c r="C50">
        <v>176.68</v>
      </c>
      <c r="E50">
        <v>1.24</v>
      </c>
      <c r="F50">
        <f>4*Table3[[#This Row],[DivPay]]</f>
        <v>4.96</v>
      </c>
      <c r="G50" s="2">
        <f>Table3[[#This Row],[FwdDiv]]/Table3[[#This Row],[SharePrice]]</f>
        <v>2.8073352954494001E-2</v>
      </c>
      <c r="H50" s="2">
        <v>2.5000000000000001E-2</v>
      </c>
      <c r="I50" s="2">
        <v>2.75E-2</v>
      </c>
    </row>
    <row r="51" spans="2:9" x14ac:dyDescent="0.2">
      <c r="B51" s="35">
        <v>44932</v>
      </c>
      <c r="C51">
        <v>175.16</v>
      </c>
      <c r="E51">
        <v>1.24</v>
      </c>
      <c r="F51">
        <f>4*Table3[[#This Row],[DivPay]]</f>
        <v>4.96</v>
      </c>
      <c r="G51" s="2">
        <f>Table3[[#This Row],[FwdDiv]]/Table3[[#This Row],[SharePrice]]</f>
        <v>2.8316967344142498E-2</v>
      </c>
      <c r="H51" s="2">
        <v>2.5000000000000001E-2</v>
      </c>
      <c r="I51" s="2">
        <v>2.75E-2</v>
      </c>
    </row>
    <row r="52" spans="2:9" x14ac:dyDescent="0.2">
      <c r="B52" s="35">
        <v>44931</v>
      </c>
      <c r="C52">
        <v>166.93</v>
      </c>
      <c r="E52">
        <v>1.24</v>
      </c>
      <c r="F52">
        <f>4*Table3[[#This Row],[DivPay]]</f>
        <v>4.96</v>
      </c>
      <c r="G52" s="2">
        <f>Table3[[#This Row],[FwdDiv]]/Table3[[#This Row],[SharePrice]]</f>
        <v>2.9713053375666446E-2</v>
      </c>
      <c r="H52" s="2">
        <v>2.5000000000000001E-2</v>
      </c>
      <c r="I52" s="2">
        <v>2.75E-2</v>
      </c>
    </row>
    <row r="53" spans="2:9" x14ac:dyDescent="0.2">
      <c r="B53" s="35">
        <v>44930</v>
      </c>
      <c r="C53">
        <v>169.17</v>
      </c>
      <c r="E53">
        <v>1.24</v>
      </c>
      <c r="F53">
        <f>4*Table3[[#This Row],[DivPay]]</f>
        <v>4.96</v>
      </c>
      <c r="G53" s="2">
        <f>Table3[[#This Row],[FwdDiv]]/Table3[[#This Row],[SharePrice]]</f>
        <v>2.9319619317845956E-2</v>
      </c>
      <c r="H53" s="2">
        <v>2.5000000000000001E-2</v>
      </c>
      <c r="I53" s="2">
        <v>2.75E-2</v>
      </c>
    </row>
    <row r="54" spans="2:9" x14ac:dyDescent="0.2">
      <c r="B54" s="35">
        <v>44929</v>
      </c>
      <c r="C54">
        <v>163.21</v>
      </c>
      <c r="E54">
        <v>1.24</v>
      </c>
      <c r="F54">
        <f>4*Table3[[#This Row],[DivPay]]</f>
        <v>4.96</v>
      </c>
      <c r="G54" s="2">
        <f>Table3[[#This Row],[FwdDiv]]/Table3[[#This Row],[SharePrice]]</f>
        <v>3.0390294712333801E-2</v>
      </c>
      <c r="H54" s="2">
        <v>2.5000000000000001E-2</v>
      </c>
      <c r="I54" s="2">
        <v>2.75E-2</v>
      </c>
    </row>
    <row r="55" spans="2:9" x14ac:dyDescent="0.2">
      <c r="B55" s="35">
        <v>44925</v>
      </c>
      <c r="C55">
        <v>165.22</v>
      </c>
      <c r="E55">
        <v>1.24</v>
      </c>
      <c r="F55">
        <f>4*Table3[[#This Row],[DivPay]]</f>
        <v>4.96</v>
      </c>
      <c r="G55" s="2">
        <f>Table3[[#This Row],[FwdDiv]]/Table3[[#This Row],[SharePrice]]</f>
        <v>3.0020578622442805E-2</v>
      </c>
      <c r="H55" s="2">
        <v>2.5000000000000001E-2</v>
      </c>
      <c r="I55" s="2">
        <v>2.75E-2</v>
      </c>
    </row>
    <row r="56" spans="2:9" x14ac:dyDescent="0.2">
      <c r="B56" s="35">
        <v>44924</v>
      </c>
      <c r="C56">
        <v>165.02</v>
      </c>
      <c r="E56">
        <v>1.24</v>
      </c>
      <c r="F56">
        <f>4*Table3[[#This Row],[DivPay]]</f>
        <v>4.96</v>
      </c>
      <c r="G56" s="2">
        <f>Table3[[#This Row],[FwdDiv]]/Table3[[#This Row],[SharePrice]]</f>
        <v>3.00569627923888E-2</v>
      </c>
      <c r="H56" s="2">
        <v>2.5000000000000001E-2</v>
      </c>
      <c r="I56" s="2">
        <v>2.75E-2</v>
      </c>
    </row>
    <row r="57" spans="2:9" x14ac:dyDescent="0.2">
      <c r="B57" s="35">
        <v>44923</v>
      </c>
      <c r="C57">
        <v>161.19</v>
      </c>
      <c r="E57">
        <v>1.24</v>
      </c>
      <c r="F57">
        <f>4*Table3[[#This Row],[DivPay]]</f>
        <v>4.96</v>
      </c>
      <c r="G57" s="2">
        <f>Table3[[#This Row],[FwdDiv]]/Table3[[#This Row],[SharePrice]]</f>
        <v>3.0771139648861592E-2</v>
      </c>
      <c r="H57" s="2">
        <v>2.5000000000000001E-2</v>
      </c>
      <c r="I57" s="2">
        <v>2.75E-2</v>
      </c>
    </row>
    <row r="58" spans="2:9" x14ac:dyDescent="0.2">
      <c r="B58" s="35">
        <v>44922</v>
      </c>
      <c r="C58">
        <v>163.78</v>
      </c>
      <c r="E58">
        <v>1.24</v>
      </c>
      <c r="F58">
        <f>4*Table3[[#This Row],[DivPay]]</f>
        <v>4.96</v>
      </c>
      <c r="G58" s="2">
        <f>Table3[[#This Row],[FwdDiv]]/Table3[[#This Row],[SharePrice]]</f>
        <v>3.0284528025399927E-2</v>
      </c>
      <c r="H58" s="2">
        <v>2.5000000000000001E-2</v>
      </c>
      <c r="I58" s="2">
        <v>2.75E-2</v>
      </c>
    </row>
    <row r="59" spans="2:9" x14ac:dyDescent="0.2">
      <c r="B59" s="35">
        <v>44918</v>
      </c>
      <c r="C59">
        <v>164.38</v>
      </c>
      <c r="E59">
        <v>1.24</v>
      </c>
      <c r="F59">
        <f>4*Table3[[#This Row],[DivPay]]</f>
        <v>4.96</v>
      </c>
      <c r="G59" s="2">
        <f>Table3[[#This Row],[FwdDiv]]/Table3[[#This Row],[SharePrice]]</f>
        <v>3.0173987103053902E-2</v>
      </c>
      <c r="H59" s="2">
        <v>2.5000000000000001E-2</v>
      </c>
      <c r="I59" s="2">
        <v>2.75E-2</v>
      </c>
    </row>
    <row r="60" spans="2:9" x14ac:dyDescent="0.2">
      <c r="B60" s="35">
        <v>44917</v>
      </c>
      <c r="C60">
        <v>164.7</v>
      </c>
      <c r="E60">
        <v>1.24</v>
      </c>
      <c r="F60">
        <f>4*Table3[[#This Row],[DivPay]]</f>
        <v>4.96</v>
      </c>
      <c r="G60" s="2">
        <f>Table3[[#This Row],[FwdDiv]]/Table3[[#This Row],[SharePrice]]</f>
        <v>3.0115361262902249E-2</v>
      </c>
      <c r="H60" s="2">
        <v>2.5000000000000001E-2</v>
      </c>
      <c r="I60" s="2">
        <v>2.75E-2</v>
      </c>
    </row>
    <row r="61" spans="2:9" x14ac:dyDescent="0.2">
      <c r="B61" s="35">
        <v>44916</v>
      </c>
      <c r="C61">
        <v>168.73</v>
      </c>
      <c r="E61">
        <v>1.24</v>
      </c>
      <c r="F61">
        <f>4*Table3[[#This Row],[DivPay]]</f>
        <v>4.96</v>
      </c>
      <c r="G61" s="2">
        <f>Table3[[#This Row],[FwdDiv]]/Table3[[#This Row],[SharePrice]]</f>
        <v>2.939607657203817E-2</v>
      </c>
      <c r="H61" s="2">
        <v>2.5000000000000001E-2</v>
      </c>
      <c r="I61" s="2">
        <v>2.75E-2</v>
      </c>
    </row>
    <row r="62" spans="2:9" x14ac:dyDescent="0.2">
      <c r="B62" s="35">
        <v>44915</v>
      </c>
      <c r="C62">
        <v>166.09</v>
      </c>
      <c r="E62">
        <v>1.24</v>
      </c>
      <c r="F62">
        <f>4*Table3[[#This Row],[DivPay]]</f>
        <v>4.96</v>
      </c>
      <c r="G62" s="2">
        <f>Table3[[#This Row],[FwdDiv]]/Table3[[#This Row],[SharePrice]]</f>
        <v>2.9863327111806851E-2</v>
      </c>
      <c r="H62" s="2">
        <v>2.5000000000000001E-2</v>
      </c>
      <c r="I62" s="2">
        <v>2.75E-2</v>
      </c>
    </row>
    <row r="63" spans="2:9" x14ac:dyDescent="0.2">
      <c r="B63" s="35">
        <v>44914</v>
      </c>
      <c r="C63">
        <v>167.61</v>
      </c>
      <c r="E63">
        <v>1.24</v>
      </c>
      <c r="F63">
        <f>4*Table3[[#This Row],[DivPay]]</f>
        <v>4.96</v>
      </c>
      <c r="G63" s="2">
        <f>Table3[[#This Row],[FwdDiv]]/Table3[[#This Row],[SharePrice]]</f>
        <v>2.9592506413698465E-2</v>
      </c>
      <c r="H63" s="2">
        <v>2.5000000000000001E-2</v>
      </c>
      <c r="I63" s="2">
        <v>2.75E-2</v>
      </c>
    </row>
    <row r="64" spans="2:9" x14ac:dyDescent="0.2">
      <c r="B64" s="35">
        <v>44911</v>
      </c>
      <c r="C64">
        <v>169.55</v>
      </c>
      <c r="E64">
        <v>1.24</v>
      </c>
      <c r="F64">
        <f>4*Table3[[#This Row],[DivPay]]</f>
        <v>4.96</v>
      </c>
      <c r="G64" s="2">
        <f>Table3[[#This Row],[FwdDiv]]/Table3[[#This Row],[SharePrice]]</f>
        <v>2.9253907401946326E-2</v>
      </c>
      <c r="H64" s="2">
        <v>2.5000000000000001E-2</v>
      </c>
      <c r="I64" s="2">
        <v>2.75E-2</v>
      </c>
    </row>
    <row r="65" spans="2:9" x14ac:dyDescent="0.2">
      <c r="B65" s="35">
        <v>44910</v>
      </c>
      <c r="C65">
        <v>170.01</v>
      </c>
      <c r="E65">
        <v>1.24</v>
      </c>
      <c r="F65">
        <f>4*Table3[[#This Row],[DivPay]]</f>
        <v>4.96</v>
      </c>
      <c r="G65" s="2">
        <f>Table3[[#This Row],[FwdDiv]]/Table3[[#This Row],[SharePrice]]</f>
        <v>2.9174754426210224E-2</v>
      </c>
      <c r="H65" s="2">
        <v>2.5000000000000001E-2</v>
      </c>
      <c r="I65" s="2">
        <v>2.75E-2</v>
      </c>
    </row>
    <row r="66" spans="2:9" x14ac:dyDescent="0.2">
      <c r="B66" s="35">
        <v>44909</v>
      </c>
      <c r="C66">
        <v>175.82</v>
      </c>
      <c r="E66">
        <v>1.24</v>
      </c>
      <c r="F66">
        <f>4*Table3[[#This Row],[DivPay]]</f>
        <v>4.96</v>
      </c>
      <c r="G66" s="2">
        <f>Table3[[#This Row],[FwdDiv]]/Table3[[#This Row],[SharePrice]]</f>
        <v>2.8210670003412583E-2</v>
      </c>
      <c r="H66" s="2">
        <v>2.5000000000000001E-2</v>
      </c>
      <c r="I66" s="2">
        <v>2.75E-2</v>
      </c>
    </row>
    <row r="67" spans="2:9" x14ac:dyDescent="0.2">
      <c r="B67" s="35">
        <v>44908</v>
      </c>
      <c r="C67">
        <v>177.5</v>
      </c>
      <c r="E67">
        <v>1.24</v>
      </c>
      <c r="F67">
        <f>4*Table3[[#This Row],[DivPay]]</f>
        <v>4.96</v>
      </c>
      <c r="G67" s="2">
        <f>Table3[[#This Row],[FwdDiv]]/Table3[[#This Row],[SharePrice]]</f>
        <v>2.7943661971830985E-2</v>
      </c>
      <c r="H67" s="2">
        <v>2.5000000000000001E-2</v>
      </c>
      <c r="I67" s="2">
        <v>2.75E-2</v>
      </c>
    </row>
    <row r="68" spans="2:9" x14ac:dyDescent="0.2">
      <c r="B68" s="35">
        <v>44907</v>
      </c>
      <c r="C68">
        <v>177.48</v>
      </c>
      <c r="E68">
        <v>1.24</v>
      </c>
      <c r="F68">
        <f>4*Table3[[#This Row],[DivPay]]</f>
        <v>4.96</v>
      </c>
      <c r="G68" s="2">
        <f>Table3[[#This Row],[FwdDiv]]/Table3[[#This Row],[SharePrice]]</f>
        <v>2.7946810908271356E-2</v>
      </c>
      <c r="H68" s="2">
        <v>2.5000000000000001E-2</v>
      </c>
      <c r="I68" s="2">
        <v>2.75E-2</v>
      </c>
    </row>
    <row r="69" spans="2:9" x14ac:dyDescent="0.2">
      <c r="B69" s="35">
        <v>44904</v>
      </c>
      <c r="C69">
        <v>174.26</v>
      </c>
      <c r="E69">
        <v>1.24</v>
      </c>
      <c r="F69">
        <f>4*Table3[[#This Row],[DivPay]]</f>
        <v>4.96</v>
      </c>
      <c r="G69" s="2">
        <f>Table3[[#This Row],[FwdDiv]]/Table3[[#This Row],[SharePrice]]</f>
        <v>2.8463215884310802E-2</v>
      </c>
      <c r="H69" s="2">
        <v>2.5000000000000001E-2</v>
      </c>
      <c r="I69" s="2">
        <v>2.75E-2</v>
      </c>
    </row>
    <row r="70" spans="2:9" x14ac:dyDescent="0.2">
      <c r="B70" s="35">
        <v>44903</v>
      </c>
      <c r="C70">
        <v>176.36</v>
      </c>
      <c r="E70">
        <v>1.24</v>
      </c>
      <c r="F70">
        <f>4*Table3[[#This Row],[DivPay]]</f>
        <v>4.96</v>
      </c>
      <c r="G70" s="2">
        <f>Table3[[#This Row],[FwdDiv]]/Table3[[#This Row],[SharePrice]]</f>
        <v>2.8124291222499431E-2</v>
      </c>
      <c r="H70" s="2">
        <v>2.5000000000000001E-2</v>
      </c>
      <c r="I70" s="2">
        <v>2.75E-2</v>
      </c>
    </row>
    <row r="71" spans="2:9" x14ac:dyDescent="0.2">
      <c r="B71" s="35">
        <v>44902</v>
      </c>
      <c r="C71">
        <v>173.75</v>
      </c>
      <c r="E71">
        <v>1.24</v>
      </c>
      <c r="F71">
        <f>4*Table3[[#This Row],[DivPay]]</f>
        <v>4.96</v>
      </c>
      <c r="G71" s="2">
        <f>Table3[[#This Row],[FwdDiv]]/Table3[[#This Row],[SharePrice]]</f>
        <v>2.8546762589928058E-2</v>
      </c>
      <c r="H71" s="2">
        <v>2.5000000000000001E-2</v>
      </c>
      <c r="I71" s="2">
        <v>2.75E-2</v>
      </c>
    </row>
    <row r="72" spans="2:9" x14ac:dyDescent="0.2">
      <c r="B72" s="35">
        <v>44901</v>
      </c>
      <c r="C72">
        <v>174.34</v>
      </c>
      <c r="E72">
        <v>1.24</v>
      </c>
      <c r="F72">
        <f>4*Table3[[#This Row],[DivPay]]</f>
        <v>4.96</v>
      </c>
      <c r="G72" s="2">
        <f>Table3[[#This Row],[FwdDiv]]/Table3[[#This Row],[SharePrice]]</f>
        <v>2.8450154869794655E-2</v>
      </c>
      <c r="H72" s="2">
        <v>2.5000000000000001E-2</v>
      </c>
      <c r="I72" s="2">
        <v>2.75E-2</v>
      </c>
    </row>
    <row r="73" spans="2:9" x14ac:dyDescent="0.2">
      <c r="B73" s="35">
        <v>44900</v>
      </c>
      <c r="C73">
        <v>177.39</v>
      </c>
      <c r="E73">
        <v>1.24</v>
      </c>
      <c r="F73">
        <f>4*Table3[[#This Row],[DivPay]]</f>
        <v>4.96</v>
      </c>
      <c r="G73" s="2">
        <f>Table3[[#This Row],[FwdDiv]]/Table3[[#This Row],[SharePrice]]</f>
        <v>2.7960989909239529E-2</v>
      </c>
      <c r="H73" s="2">
        <v>2.5000000000000001E-2</v>
      </c>
      <c r="I73" s="2">
        <v>2.75E-2</v>
      </c>
    </row>
    <row r="74" spans="2:9" x14ac:dyDescent="0.2">
      <c r="B74" s="35">
        <v>44897</v>
      </c>
      <c r="C74">
        <v>177.66</v>
      </c>
      <c r="E74">
        <v>1.24</v>
      </c>
      <c r="F74">
        <f>4*Table3[[#This Row],[DivPay]]</f>
        <v>4.96</v>
      </c>
      <c r="G74" s="2">
        <f>Table3[[#This Row],[FwdDiv]]/Table3[[#This Row],[SharePrice]]</f>
        <v>2.7918496003602387E-2</v>
      </c>
      <c r="H74" s="2">
        <v>2.5000000000000001E-2</v>
      </c>
      <c r="I74" s="2">
        <v>2.75E-2</v>
      </c>
    </row>
    <row r="75" spans="2:9" x14ac:dyDescent="0.2">
      <c r="B75" s="35">
        <v>44896</v>
      </c>
      <c r="C75">
        <v>177.5</v>
      </c>
      <c r="E75">
        <v>1.24</v>
      </c>
      <c r="F75">
        <f>4*Table3[[#This Row],[DivPay]]</f>
        <v>4.96</v>
      </c>
      <c r="G75" s="2">
        <f>Table3[[#This Row],[FwdDiv]]/Table3[[#This Row],[SharePrice]]</f>
        <v>2.7943661971830985E-2</v>
      </c>
      <c r="H75" s="2">
        <v>2.5000000000000001E-2</v>
      </c>
      <c r="I75" s="2">
        <v>2.75E-2</v>
      </c>
    </row>
    <row r="76" spans="2:9" x14ac:dyDescent="0.2">
      <c r="B76" s="35">
        <v>44895</v>
      </c>
      <c r="C76">
        <v>180.46</v>
      </c>
      <c r="E76">
        <v>1.24</v>
      </c>
      <c r="F76">
        <f>4*Table3[[#This Row],[DivPay]]</f>
        <v>4.96</v>
      </c>
      <c r="G76" s="2">
        <f>Table3[[#This Row],[FwdDiv]]/Table3[[#This Row],[SharePrice]]</f>
        <v>2.7485315305330819E-2</v>
      </c>
      <c r="H76" s="2">
        <v>2.5000000000000001E-2</v>
      </c>
      <c r="I76" s="2">
        <v>2.75E-2</v>
      </c>
    </row>
    <row r="77" spans="2:9" x14ac:dyDescent="0.2">
      <c r="B77" s="35">
        <v>44894</v>
      </c>
      <c r="C77">
        <v>172.98</v>
      </c>
      <c r="E77">
        <v>1.24</v>
      </c>
      <c r="F77">
        <f>4*Table3[[#This Row],[DivPay]]</f>
        <v>4.96</v>
      </c>
      <c r="G77" s="2">
        <f>Table3[[#This Row],[FwdDiv]]/Table3[[#This Row],[SharePrice]]</f>
        <v>2.8673835125448029E-2</v>
      </c>
      <c r="H77" s="2">
        <v>2.5000000000000001E-2</v>
      </c>
      <c r="I77" s="2">
        <v>2.75E-2</v>
      </c>
    </row>
    <row r="78" spans="2:9" x14ac:dyDescent="0.2">
      <c r="B78" s="35">
        <v>44893</v>
      </c>
      <c r="C78">
        <v>173</v>
      </c>
      <c r="E78">
        <v>1.24</v>
      </c>
      <c r="F78">
        <f>4*Table3[[#This Row],[DivPay]]</f>
        <v>4.96</v>
      </c>
      <c r="G78" s="2">
        <f>Table3[[#This Row],[FwdDiv]]/Table3[[#This Row],[SharePrice]]</f>
        <v>2.8670520231213872E-2</v>
      </c>
      <c r="H78" s="2">
        <v>2.5000000000000001E-2</v>
      </c>
      <c r="I78" s="2">
        <v>2.75E-2</v>
      </c>
    </row>
    <row r="79" spans="2:9" x14ac:dyDescent="0.2">
      <c r="B79" s="35">
        <v>44890</v>
      </c>
      <c r="C79">
        <v>177.07</v>
      </c>
      <c r="E79">
        <v>1.24</v>
      </c>
      <c r="F79">
        <f>4*Table3[[#This Row],[DivPay]]</f>
        <v>4.96</v>
      </c>
      <c r="G79" s="2">
        <f>Table3[[#This Row],[FwdDiv]]/Table3[[#This Row],[SharePrice]]</f>
        <v>2.8011520867453552E-2</v>
      </c>
      <c r="H79" s="2">
        <v>2.5000000000000001E-2</v>
      </c>
      <c r="I79" s="2">
        <v>2.75E-2</v>
      </c>
    </row>
    <row r="80" spans="2:9" x14ac:dyDescent="0.2">
      <c r="B80" s="35">
        <v>44888</v>
      </c>
      <c r="C80">
        <v>178.98</v>
      </c>
      <c r="E80">
        <v>1.24</v>
      </c>
      <c r="F80">
        <f>4*Table3[[#This Row],[DivPay]]</f>
        <v>4.96</v>
      </c>
      <c r="G80" s="2">
        <f>Table3[[#This Row],[FwdDiv]]/Table3[[#This Row],[SharePrice]]</f>
        <v>2.7712593585875519E-2</v>
      </c>
      <c r="H80" s="2">
        <v>2.5000000000000001E-2</v>
      </c>
      <c r="I80" s="2">
        <v>2.75E-2</v>
      </c>
    </row>
    <row r="81" spans="2:9" x14ac:dyDescent="0.2">
      <c r="B81" s="35">
        <v>44887</v>
      </c>
      <c r="C81">
        <v>177.22</v>
      </c>
      <c r="E81">
        <v>1.24</v>
      </c>
      <c r="F81">
        <f>4*Table3[[#This Row],[DivPay]]</f>
        <v>4.96</v>
      </c>
      <c r="G81" s="2">
        <f>Table3[[#This Row],[FwdDiv]]/Table3[[#This Row],[SharePrice]]</f>
        <v>2.7987811759395104E-2</v>
      </c>
      <c r="H81" s="2">
        <v>2.5000000000000001E-2</v>
      </c>
      <c r="I81" s="2">
        <v>2.75E-2</v>
      </c>
    </row>
    <row r="82" spans="2:9" x14ac:dyDescent="0.2">
      <c r="B82" s="35">
        <v>44886</v>
      </c>
      <c r="C82">
        <v>172.4</v>
      </c>
      <c r="E82">
        <v>1.24</v>
      </c>
      <c r="F82">
        <f>4*Table3[[#This Row],[DivPay]]</f>
        <v>4.96</v>
      </c>
      <c r="G82" s="2">
        <f>Table3[[#This Row],[FwdDiv]]/Table3[[#This Row],[SharePrice]]</f>
        <v>2.877030162412993E-2</v>
      </c>
      <c r="H82" s="2">
        <v>2.5000000000000001E-2</v>
      </c>
      <c r="I82" s="2">
        <v>2.75E-2</v>
      </c>
    </row>
    <row r="83" spans="2:9" x14ac:dyDescent="0.2">
      <c r="B83" s="35">
        <v>44883</v>
      </c>
      <c r="C83">
        <v>175.18</v>
      </c>
      <c r="E83">
        <v>1.24</v>
      </c>
      <c r="F83">
        <f>4*Table3[[#This Row],[DivPay]]</f>
        <v>4.96</v>
      </c>
      <c r="G83" s="2">
        <f>Table3[[#This Row],[FwdDiv]]/Table3[[#This Row],[SharePrice]]</f>
        <v>2.8313734444571297E-2</v>
      </c>
      <c r="H83" s="2">
        <v>2.5000000000000001E-2</v>
      </c>
      <c r="I83" s="2">
        <v>2.75E-2</v>
      </c>
    </row>
    <row r="84" spans="2:9" x14ac:dyDescent="0.2">
      <c r="B84" s="35">
        <v>44882</v>
      </c>
      <c r="C84">
        <v>175.36</v>
      </c>
      <c r="E84">
        <v>1.24</v>
      </c>
      <c r="F84">
        <f>4*Table3[[#This Row],[DivPay]]</f>
        <v>4.96</v>
      </c>
      <c r="G84" s="2">
        <f>Table3[[#This Row],[FwdDiv]]/Table3[[#This Row],[SharePrice]]</f>
        <v>2.8284671532846712E-2</v>
      </c>
      <c r="H84" s="2">
        <v>2.5000000000000001E-2</v>
      </c>
      <c r="I84" s="2">
        <v>2.75E-2</v>
      </c>
    </row>
    <row r="85" spans="2:9" x14ac:dyDescent="0.2">
      <c r="B85" s="35">
        <v>44881</v>
      </c>
      <c r="C85">
        <v>173.46</v>
      </c>
      <c r="E85">
        <v>1.24</v>
      </c>
      <c r="F85">
        <f>4*Table3[[#This Row],[DivPay]]</f>
        <v>4.96</v>
      </c>
      <c r="G85" s="2">
        <f>Table3[[#This Row],[FwdDiv]]/Table3[[#This Row],[SharePrice]]</f>
        <v>2.8594488642914792E-2</v>
      </c>
      <c r="H85" s="2">
        <v>2.5000000000000001E-2</v>
      </c>
      <c r="I85" s="2">
        <v>2.75E-2</v>
      </c>
    </row>
    <row r="86" spans="2:9" x14ac:dyDescent="0.2">
      <c r="B86" s="35">
        <v>44880</v>
      </c>
      <c r="C86">
        <v>177.57</v>
      </c>
      <c r="E86">
        <v>1.24</v>
      </c>
      <c r="F86">
        <f>4*Table3[[#This Row],[DivPay]]</f>
        <v>4.96</v>
      </c>
      <c r="G86" s="2">
        <f>Table3[[#This Row],[FwdDiv]]/Table3[[#This Row],[SharePrice]]</f>
        <v>2.7932646280340149E-2</v>
      </c>
      <c r="H86" s="2">
        <v>2.5000000000000001E-2</v>
      </c>
      <c r="I86" s="2">
        <v>2.75E-2</v>
      </c>
    </row>
    <row r="87" spans="2:9" x14ac:dyDescent="0.2">
      <c r="B87" s="35">
        <v>44879</v>
      </c>
      <c r="C87">
        <v>177.44</v>
      </c>
      <c r="E87">
        <v>1.24</v>
      </c>
      <c r="F87">
        <f>4*Table3[[#This Row],[DivPay]]</f>
        <v>4.96</v>
      </c>
      <c r="G87" s="2">
        <f>Table3[[#This Row],[FwdDiv]]/Table3[[#This Row],[SharePrice]]</f>
        <v>2.7953110910730387E-2</v>
      </c>
      <c r="H87" s="2">
        <v>2.5000000000000001E-2</v>
      </c>
      <c r="I87" s="2">
        <v>2.75E-2</v>
      </c>
    </row>
    <row r="88" spans="2:9" x14ac:dyDescent="0.2">
      <c r="B88" s="35">
        <v>44876</v>
      </c>
      <c r="C88">
        <v>179.49</v>
      </c>
      <c r="E88">
        <v>1.24</v>
      </c>
      <c r="F88">
        <f>4*Table3[[#This Row],[DivPay]]</f>
        <v>4.96</v>
      </c>
      <c r="G88" s="2">
        <f>Table3[[#This Row],[FwdDiv]]/Table3[[#This Row],[SharePrice]]</f>
        <v>2.7633851468048358E-2</v>
      </c>
      <c r="H88" s="2">
        <v>2.5000000000000001E-2</v>
      </c>
      <c r="I88" s="2">
        <v>2.75E-2</v>
      </c>
    </row>
    <row r="89" spans="2:9" x14ac:dyDescent="0.2">
      <c r="B89" s="35">
        <v>44875</v>
      </c>
      <c r="C89">
        <v>174.69</v>
      </c>
      <c r="E89">
        <v>1.24</v>
      </c>
      <c r="F89">
        <f>4*Table3[[#This Row],[DivPay]]</f>
        <v>4.96</v>
      </c>
      <c r="G89" s="2">
        <f>Table3[[#This Row],[FwdDiv]]/Table3[[#This Row],[SharePrice]]</f>
        <v>2.8393153586352967E-2</v>
      </c>
      <c r="H89" s="2">
        <v>2.5000000000000001E-2</v>
      </c>
      <c r="I89" s="2">
        <v>2.75E-2</v>
      </c>
    </row>
    <row r="90" spans="2:9" x14ac:dyDescent="0.2">
      <c r="B90" s="35">
        <v>44874</v>
      </c>
      <c r="C90">
        <v>164.99</v>
      </c>
      <c r="E90">
        <v>1.24</v>
      </c>
      <c r="F90">
        <f>4*Table3[[#This Row],[DivPay]]</f>
        <v>4.96</v>
      </c>
      <c r="G90" s="2">
        <f>Table3[[#This Row],[FwdDiv]]/Table3[[#This Row],[SharePrice]]</f>
        <v>3.0062428025940963E-2</v>
      </c>
      <c r="H90" s="2">
        <v>2.5000000000000001E-2</v>
      </c>
      <c r="I90" s="2">
        <v>2.75E-2</v>
      </c>
    </row>
    <row r="91" spans="2:9" x14ac:dyDescent="0.2">
      <c r="B91" s="35">
        <v>44873</v>
      </c>
      <c r="C91">
        <v>168.11</v>
      </c>
      <c r="E91">
        <v>1.24</v>
      </c>
      <c r="F91">
        <f>4*Table3[[#This Row],[DivPay]]</f>
        <v>4.96</v>
      </c>
      <c r="G91" s="2">
        <f>Table3[[#This Row],[FwdDiv]]/Table3[[#This Row],[SharePrice]]</f>
        <v>2.9504491107013264E-2</v>
      </c>
      <c r="H91" s="2">
        <v>2.5000000000000001E-2</v>
      </c>
      <c r="I91" s="2">
        <v>2.75E-2</v>
      </c>
    </row>
    <row r="92" spans="2:9" x14ac:dyDescent="0.2">
      <c r="B92" s="35">
        <v>44872</v>
      </c>
      <c r="C92">
        <v>165.69</v>
      </c>
      <c r="E92">
        <v>1.24</v>
      </c>
      <c r="F92">
        <f>4*Table3[[#This Row],[DivPay]]</f>
        <v>4.96</v>
      </c>
      <c r="G92" s="2">
        <f>Table3[[#This Row],[FwdDiv]]/Table3[[#This Row],[SharePrice]]</f>
        <v>2.9935421570402559E-2</v>
      </c>
      <c r="H92" s="2">
        <v>2.5000000000000001E-2</v>
      </c>
      <c r="I92" s="2">
        <v>2.75E-2</v>
      </c>
    </row>
    <row r="93" spans="2:9" x14ac:dyDescent="0.2">
      <c r="B93" s="35">
        <v>44869</v>
      </c>
      <c r="C93">
        <v>162.65</v>
      </c>
      <c r="E93">
        <v>1.24</v>
      </c>
      <c r="F93">
        <f>4*Table3[[#This Row],[DivPay]]</f>
        <v>4.96</v>
      </c>
      <c r="G93" s="2">
        <f>Table3[[#This Row],[FwdDiv]]/Table3[[#This Row],[SharePrice]]</f>
        <v>3.0494927758991697E-2</v>
      </c>
      <c r="H93" s="2">
        <v>2.5000000000000001E-2</v>
      </c>
      <c r="I93" s="2">
        <v>2.75E-2</v>
      </c>
    </row>
    <row r="94" spans="2:9" x14ac:dyDescent="0.2">
      <c r="B94" s="35">
        <v>44868</v>
      </c>
      <c r="C94">
        <v>156.52000000000001</v>
      </c>
      <c r="E94">
        <v>1.24</v>
      </c>
      <c r="F94">
        <f>4*Table3[[#This Row],[DivPay]]</f>
        <v>4.96</v>
      </c>
      <c r="G94" s="2">
        <f>Table3[[#This Row],[FwdDiv]]/Table3[[#This Row],[SharePrice]]</f>
        <v>3.1689240991566572E-2</v>
      </c>
      <c r="H94" s="2">
        <v>2.5000000000000001E-2</v>
      </c>
      <c r="I94" s="2">
        <v>2.75E-2</v>
      </c>
    </row>
    <row r="95" spans="2:9" x14ac:dyDescent="0.2">
      <c r="B95" s="35">
        <v>44867</v>
      </c>
      <c r="C95">
        <v>158.49</v>
      </c>
      <c r="E95">
        <v>1.24</v>
      </c>
      <c r="F95">
        <f>4*Table3[[#This Row],[DivPay]]</f>
        <v>4.96</v>
      </c>
      <c r="G95" s="2">
        <f>Table3[[#This Row],[FwdDiv]]/Table3[[#This Row],[SharePrice]]</f>
        <v>3.1295349864344749E-2</v>
      </c>
      <c r="H95" s="2">
        <v>2.5000000000000001E-2</v>
      </c>
      <c r="I95" s="2">
        <v>2.75E-2</v>
      </c>
    </row>
    <row r="96" spans="2:9" x14ac:dyDescent="0.2">
      <c r="B96" s="35">
        <v>44866</v>
      </c>
      <c r="C96">
        <v>162.9</v>
      </c>
      <c r="E96">
        <v>1.24</v>
      </c>
      <c r="F96">
        <f>4*Table3[[#This Row],[DivPay]]</f>
        <v>4.96</v>
      </c>
      <c r="G96" s="2">
        <f>Table3[[#This Row],[FwdDiv]]/Table3[[#This Row],[SharePrice]]</f>
        <v>3.0448127685696744E-2</v>
      </c>
      <c r="H96" s="2">
        <v>2.5000000000000001E-2</v>
      </c>
      <c r="I96" s="2">
        <v>2.75E-2</v>
      </c>
    </row>
    <row r="97" spans="2:9" x14ac:dyDescent="0.2">
      <c r="B97" s="35">
        <v>44865</v>
      </c>
      <c r="C97">
        <v>160.63</v>
      </c>
      <c r="E97">
        <v>1.24</v>
      </c>
      <c r="F97">
        <f>4*Table3[[#This Row],[DivPay]]</f>
        <v>4.96</v>
      </c>
      <c r="G97" s="2">
        <f>Table3[[#This Row],[FwdDiv]]/Table3[[#This Row],[SharePrice]]</f>
        <v>3.0878416236070474E-2</v>
      </c>
      <c r="H97" s="2">
        <v>2.5000000000000001E-2</v>
      </c>
      <c r="I97" s="2">
        <v>2.75E-2</v>
      </c>
    </row>
    <row r="98" spans="2:9" x14ac:dyDescent="0.2">
      <c r="B98" s="35">
        <v>44862</v>
      </c>
      <c r="C98">
        <v>161.36000000000001</v>
      </c>
      <c r="D98">
        <v>1.24</v>
      </c>
      <c r="E98">
        <v>1.24</v>
      </c>
      <c r="F98">
        <f>4*Table3[[#This Row],[DivPay]]</f>
        <v>4.96</v>
      </c>
      <c r="G98" s="2">
        <f>Table3[[#This Row],[FwdDiv]]/Table3[[#This Row],[SharePrice]]</f>
        <v>3.0738720872583041E-2</v>
      </c>
      <c r="H98" s="2">
        <v>2.5000000000000001E-2</v>
      </c>
      <c r="I98" s="2">
        <v>2.75E-2</v>
      </c>
    </row>
    <row r="99" spans="2:9" x14ac:dyDescent="0.2">
      <c r="B99" s="35">
        <v>44861</v>
      </c>
      <c r="C99">
        <v>156.76</v>
      </c>
      <c r="E99">
        <v>1.1499999999999999</v>
      </c>
      <c r="F99">
        <f>4*Table3[[#This Row],[DivPay]]</f>
        <v>4.5999999999999996</v>
      </c>
      <c r="G99" s="2">
        <f>Table3[[#This Row],[FwdDiv]]/Table3[[#This Row],[SharePrice]]</f>
        <v>2.9344220464404182E-2</v>
      </c>
      <c r="H99" s="2">
        <v>2.5000000000000001E-2</v>
      </c>
      <c r="I99" s="2">
        <v>2.75E-2</v>
      </c>
    </row>
    <row r="100" spans="2:9" x14ac:dyDescent="0.2">
      <c r="B100" s="35">
        <v>44860</v>
      </c>
      <c r="C100">
        <v>157.87</v>
      </c>
      <c r="E100">
        <v>1.1499999999999999</v>
      </c>
      <c r="F100">
        <f>4*Table3[[#This Row],[DivPay]]</f>
        <v>4.5999999999999996</v>
      </c>
      <c r="G100" s="2">
        <f>Table3[[#This Row],[FwdDiv]]/Table3[[#This Row],[SharePrice]]</f>
        <v>2.9137898270729077E-2</v>
      </c>
      <c r="H100" s="2">
        <v>2.5000000000000001E-2</v>
      </c>
      <c r="I100" s="2">
        <v>2.75E-2</v>
      </c>
    </row>
    <row r="101" spans="2:9" x14ac:dyDescent="0.2">
      <c r="B101" s="35">
        <v>44859</v>
      </c>
      <c r="C101">
        <v>162.16</v>
      </c>
      <c r="E101">
        <v>1.1499999999999999</v>
      </c>
      <c r="F101">
        <f>4*Table3[[#This Row],[DivPay]]</f>
        <v>4.5999999999999996</v>
      </c>
      <c r="G101" s="2">
        <f>Table3[[#This Row],[FwdDiv]]/Table3[[#This Row],[SharePrice]]</f>
        <v>2.8367044893931919E-2</v>
      </c>
      <c r="H101" s="2">
        <v>2.5000000000000001E-2</v>
      </c>
      <c r="I101" s="2">
        <v>2.75E-2</v>
      </c>
    </row>
    <row r="102" spans="2:9" x14ac:dyDescent="0.2">
      <c r="B102" s="35">
        <v>44858</v>
      </c>
      <c r="C102">
        <v>161.65</v>
      </c>
      <c r="E102">
        <v>1.1499999999999999</v>
      </c>
      <c r="F102">
        <f>4*Table3[[#This Row],[DivPay]]</f>
        <v>4.5999999999999996</v>
      </c>
      <c r="G102" s="2">
        <f>Table3[[#This Row],[FwdDiv]]/Table3[[#This Row],[SharePrice]]</f>
        <v>2.8456541911537268E-2</v>
      </c>
      <c r="H102" s="2">
        <v>2.5000000000000001E-2</v>
      </c>
      <c r="I102" s="2">
        <v>2.75E-2</v>
      </c>
    </row>
    <row r="103" spans="2:9" x14ac:dyDescent="0.2">
      <c r="B103" s="35">
        <v>44855</v>
      </c>
      <c r="C103">
        <v>159.72</v>
      </c>
      <c r="E103">
        <v>1.1499999999999999</v>
      </c>
      <c r="F103">
        <f>4*Table3[[#This Row],[DivPay]]</f>
        <v>4.5999999999999996</v>
      </c>
      <c r="G103" s="2">
        <f>Table3[[#This Row],[FwdDiv]]/Table3[[#This Row],[SharePrice]]</f>
        <v>2.8800400701227146E-2</v>
      </c>
      <c r="H103" s="2">
        <v>2.5000000000000001E-2</v>
      </c>
      <c r="I103" s="2">
        <v>2.75E-2</v>
      </c>
    </row>
    <row r="104" spans="2:9" x14ac:dyDescent="0.2">
      <c r="B104" s="35">
        <v>44854</v>
      </c>
      <c r="C104">
        <v>153.72</v>
      </c>
      <c r="E104">
        <v>1.1499999999999999</v>
      </c>
      <c r="F104">
        <f>4*Table3[[#This Row],[DivPay]]</f>
        <v>4.5999999999999996</v>
      </c>
      <c r="G104" s="2">
        <f>Table3[[#This Row],[FwdDiv]]/Table3[[#This Row],[SharePrice]]</f>
        <v>2.992453812125943E-2</v>
      </c>
      <c r="H104" s="2">
        <v>2.5000000000000001E-2</v>
      </c>
      <c r="I104" s="2">
        <v>2.75E-2</v>
      </c>
    </row>
    <row r="105" spans="2:9" x14ac:dyDescent="0.2">
      <c r="B105" s="35">
        <v>44853</v>
      </c>
      <c r="C105">
        <v>152.65</v>
      </c>
      <c r="E105">
        <v>1.1499999999999999</v>
      </c>
      <c r="F105">
        <f>4*Table3[[#This Row],[DivPay]]</f>
        <v>4.5999999999999996</v>
      </c>
      <c r="G105" s="2">
        <f>Table3[[#This Row],[FwdDiv]]/Table3[[#This Row],[SharePrice]]</f>
        <v>3.0134294136914506E-2</v>
      </c>
      <c r="H105" s="2">
        <v>2.5000000000000001E-2</v>
      </c>
      <c r="I105" s="2">
        <v>2.75E-2</v>
      </c>
    </row>
    <row r="106" spans="2:9" x14ac:dyDescent="0.2">
      <c r="B106" s="35">
        <v>44852</v>
      </c>
      <c r="C106">
        <v>151.51</v>
      </c>
      <c r="E106">
        <v>1.1499999999999999</v>
      </c>
      <c r="F106">
        <f>4*Table3[[#This Row],[DivPay]]</f>
        <v>4.5999999999999996</v>
      </c>
      <c r="G106" s="2">
        <f>Table3[[#This Row],[FwdDiv]]/Table3[[#This Row],[SharePrice]]</f>
        <v>3.0361032275097354E-2</v>
      </c>
      <c r="H106" s="2">
        <v>2.5000000000000001E-2</v>
      </c>
      <c r="I106" s="2">
        <v>2.75E-2</v>
      </c>
    </row>
    <row r="107" spans="2:9" x14ac:dyDescent="0.2">
      <c r="B107" s="35">
        <v>44851</v>
      </c>
      <c r="C107">
        <v>150.99</v>
      </c>
      <c r="E107">
        <v>1.1499999999999999</v>
      </c>
      <c r="F107">
        <f>4*Table3[[#This Row],[DivPay]]</f>
        <v>4.5999999999999996</v>
      </c>
      <c r="G107" s="2">
        <f>Table3[[#This Row],[FwdDiv]]/Table3[[#This Row],[SharePrice]]</f>
        <v>3.0465593747930321E-2</v>
      </c>
      <c r="H107" s="2">
        <v>2.5000000000000001E-2</v>
      </c>
      <c r="I107" s="2">
        <v>2.75E-2</v>
      </c>
    </row>
    <row r="108" spans="2:9" x14ac:dyDescent="0.2">
      <c r="B108" s="35">
        <v>44848</v>
      </c>
      <c r="C108">
        <v>148.34</v>
      </c>
      <c r="E108">
        <v>1.1499999999999999</v>
      </c>
      <c r="F108">
        <f>4*Table3[[#This Row],[DivPay]]</f>
        <v>4.5999999999999996</v>
      </c>
      <c r="G108" s="2">
        <f>Table3[[#This Row],[FwdDiv]]/Table3[[#This Row],[SharePrice]]</f>
        <v>3.1009842254280703E-2</v>
      </c>
      <c r="H108" s="2">
        <v>2.5000000000000001E-2</v>
      </c>
      <c r="I108" s="2">
        <v>2.75E-2</v>
      </c>
    </row>
    <row r="109" spans="2:9" x14ac:dyDescent="0.2">
      <c r="B109" s="35">
        <v>44847</v>
      </c>
      <c r="C109">
        <v>154.34</v>
      </c>
      <c r="E109">
        <v>1.1499999999999999</v>
      </c>
      <c r="F109">
        <f>4*Table3[[#This Row],[DivPay]]</f>
        <v>4.5999999999999996</v>
      </c>
      <c r="G109" s="2">
        <f>Table3[[#This Row],[FwdDiv]]/Table3[[#This Row],[SharePrice]]</f>
        <v>2.9804328106777241E-2</v>
      </c>
      <c r="H109" s="2">
        <v>2.5000000000000001E-2</v>
      </c>
      <c r="I109" s="2">
        <v>2.75E-2</v>
      </c>
    </row>
    <row r="110" spans="2:9" x14ac:dyDescent="0.2">
      <c r="B110" s="35">
        <v>44846</v>
      </c>
      <c r="C110">
        <v>151.55000000000001</v>
      </c>
      <c r="E110">
        <v>1.1499999999999999</v>
      </c>
      <c r="F110">
        <f>4*Table3[[#This Row],[DivPay]]</f>
        <v>4.5999999999999996</v>
      </c>
      <c r="G110" s="2">
        <f>Table3[[#This Row],[FwdDiv]]/Table3[[#This Row],[SharePrice]]</f>
        <v>3.0353018805674689E-2</v>
      </c>
      <c r="H110" s="2">
        <v>2.5000000000000001E-2</v>
      </c>
      <c r="I110" s="2">
        <v>2.75E-2</v>
      </c>
    </row>
    <row r="111" spans="2:9" x14ac:dyDescent="0.2">
      <c r="B111" s="35">
        <v>44845</v>
      </c>
      <c r="C111">
        <v>153.44999999999999</v>
      </c>
      <c r="E111">
        <v>1.1499999999999999</v>
      </c>
      <c r="F111">
        <f>4*Table3[[#This Row],[DivPay]]</f>
        <v>4.5999999999999996</v>
      </c>
      <c r="G111" s="2">
        <f>Table3[[#This Row],[FwdDiv]]/Table3[[#This Row],[SharePrice]]</f>
        <v>2.9977191267513848E-2</v>
      </c>
      <c r="H111" s="2">
        <v>2.5000000000000001E-2</v>
      </c>
      <c r="I111" s="2">
        <v>2.75E-2</v>
      </c>
    </row>
    <row r="112" spans="2:9" x14ac:dyDescent="0.2">
      <c r="B112" s="35">
        <v>44844</v>
      </c>
      <c r="C112">
        <v>156.79</v>
      </c>
      <c r="E112">
        <v>1.1499999999999999</v>
      </c>
      <c r="F112">
        <f>4*Table3[[#This Row],[DivPay]]</f>
        <v>4.5999999999999996</v>
      </c>
      <c r="G112" s="2">
        <f>Table3[[#This Row],[FwdDiv]]/Table3[[#This Row],[SharePrice]]</f>
        <v>2.9338605778429745E-2</v>
      </c>
      <c r="H112" s="2">
        <v>2.5000000000000001E-2</v>
      </c>
      <c r="I112" s="2">
        <v>2.75E-2</v>
      </c>
    </row>
    <row r="113" spans="2:9" x14ac:dyDescent="0.2">
      <c r="B113" s="35">
        <v>44841</v>
      </c>
      <c r="C113">
        <v>159.28</v>
      </c>
      <c r="E113">
        <v>1.1499999999999999</v>
      </c>
      <c r="F113">
        <f>4*Table3[[#This Row],[DivPay]]</f>
        <v>4.5999999999999996</v>
      </c>
      <c r="G113" s="2">
        <f>Table3[[#This Row],[FwdDiv]]/Table3[[#This Row],[SharePrice]]</f>
        <v>2.8879959819186337E-2</v>
      </c>
      <c r="H113" s="2">
        <v>2.5000000000000001E-2</v>
      </c>
      <c r="I113" s="2">
        <v>2.75E-2</v>
      </c>
    </row>
    <row r="114" spans="2:9" x14ac:dyDescent="0.2">
      <c r="B114" s="35">
        <v>44840</v>
      </c>
      <c r="C114">
        <v>166.54</v>
      </c>
      <c r="E114">
        <v>1.1499999999999999</v>
      </c>
      <c r="F114">
        <f>4*Table3[[#This Row],[DivPay]]</f>
        <v>4.5999999999999996</v>
      </c>
      <c r="G114" s="2">
        <f>Table3[[#This Row],[FwdDiv]]/Table3[[#This Row],[SharePrice]]</f>
        <v>2.7620991953884951E-2</v>
      </c>
      <c r="H114" s="2">
        <v>2.5000000000000001E-2</v>
      </c>
      <c r="I114" s="2">
        <v>2.75E-2</v>
      </c>
    </row>
    <row r="115" spans="2:9" x14ac:dyDescent="0.2">
      <c r="B115" s="35">
        <v>44839</v>
      </c>
      <c r="C115">
        <v>167.8</v>
      </c>
      <c r="E115">
        <v>1.1499999999999999</v>
      </c>
      <c r="F115">
        <f>4*Table3[[#This Row],[DivPay]]</f>
        <v>4.5999999999999996</v>
      </c>
      <c r="G115" s="2">
        <f>Table3[[#This Row],[FwdDiv]]/Table3[[#This Row],[SharePrice]]</f>
        <v>2.7413587604290818E-2</v>
      </c>
      <c r="H115" s="2">
        <v>2.5000000000000001E-2</v>
      </c>
      <c r="I115" s="2">
        <v>2.75E-2</v>
      </c>
    </row>
    <row r="116" spans="2:9" x14ac:dyDescent="0.2">
      <c r="B116" s="35">
        <v>44838</v>
      </c>
      <c r="C116">
        <v>165.15</v>
      </c>
      <c r="E116">
        <v>1.1499999999999999</v>
      </c>
      <c r="F116">
        <f>4*Table3[[#This Row],[DivPay]]</f>
        <v>4.5999999999999996</v>
      </c>
      <c r="G116" s="2">
        <f>Table3[[#This Row],[FwdDiv]]/Table3[[#This Row],[SharePrice]]</f>
        <v>2.7853466545564635E-2</v>
      </c>
      <c r="H116" s="2">
        <v>2.5000000000000001E-2</v>
      </c>
      <c r="I116" s="2">
        <v>2.75E-2</v>
      </c>
    </row>
    <row r="117" spans="2:9" x14ac:dyDescent="0.2">
      <c r="B117" s="35">
        <v>44837</v>
      </c>
      <c r="C117">
        <v>159.84</v>
      </c>
      <c r="E117">
        <v>1.1499999999999999</v>
      </c>
      <c r="F117">
        <f>4*Table3[[#This Row],[DivPay]]</f>
        <v>4.5999999999999996</v>
      </c>
      <c r="G117" s="2">
        <f>Table3[[#This Row],[FwdDiv]]/Table3[[#This Row],[SharePrice]]</f>
        <v>2.8778778778778775E-2</v>
      </c>
      <c r="H117" s="2">
        <v>2.5000000000000001E-2</v>
      </c>
      <c r="I117" s="2">
        <v>2.75E-2</v>
      </c>
    </row>
    <row r="118" spans="2:9" x14ac:dyDescent="0.2">
      <c r="B118" s="35">
        <v>44834</v>
      </c>
      <c r="C118">
        <v>154.78</v>
      </c>
      <c r="E118">
        <v>1.1499999999999999</v>
      </c>
      <c r="F118">
        <f>4*Table3[[#This Row],[DivPay]]</f>
        <v>4.5999999999999996</v>
      </c>
      <c r="G118" s="2">
        <f>Table3[[#This Row],[FwdDiv]]/Table3[[#This Row],[SharePrice]]</f>
        <v>2.9719602015764308E-2</v>
      </c>
      <c r="H118" s="2">
        <v>2.5000000000000001E-2</v>
      </c>
      <c r="I118" s="2">
        <v>2.75E-2</v>
      </c>
    </row>
    <row r="119" spans="2:9" x14ac:dyDescent="0.2">
      <c r="B119" s="35">
        <v>44833</v>
      </c>
      <c r="C119">
        <v>158.44999999999999</v>
      </c>
      <c r="E119">
        <v>1.1499999999999999</v>
      </c>
      <c r="F119">
        <f>4*Table3[[#This Row],[DivPay]]</f>
        <v>4.5999999999999996</v>
      </c>
      <c r="G119" s="2">
        <f>Table3[[#This Row],[FwdDiv]]/Table3[[#This Row],[SharePrice]]</f>
        <v>2.903124013884506E-2</v>
      </c>
      <c r="H119" s="2">
        <v>2.5000000000000001E-2</v>
      </c>
      <c r="I119" s="2">
        <v>2.75E-2</v>
      </c>
    </row>
    <row r="120" spans="2:9" x14ac:dyDescent="0.2">
      <c r="B120" s="35">
        <v>44832</v>
      </c>
      <c r="C120">
        <v>162.80000000000001</v>
      </c>
      <c r="E120">
        <v>1.1499999999999999</v>
      </c>
      <c r="F120">
        <f>4*Table3[[#This Row],[DivPay]]</f>
        <v>4.5999999999999996</v>
      </c>
      <c r="G120" s="2">
        <f>Table3[[#This Row],[FwdDiv]]/Table3[[#This Row],[SharePrice]]</f>
        <v>2.825552825552825E-2</v>
      </c>
      <c r="H120" s="2">
        <v>2.5000000000000001E-2</v>
      </c>
      <c r="I120" s="2">
        <v>2.75E-2</v>
      </c>
    </row>
    <row r="121" spans="2:9" x14ac:dyDescent="0.2">
      <c r="B121" s="35">
        <v>44831</v>
      </c>
      <c r="C121">
        <v>160.71</v>
      </c>
      <c r="E121">
        <v>1.1499999999999999</v>
      </c>
      <c r="F121">
        <f>4*Table3[[#This Row],[DivPay]]</f>
        <v>4.5999999999999996</v>
      </c>
      <c r="G121" s="2">
        <f>Table3[[#This Row],[FwdDiv]]/Table3[[#This Row],[SharePrice]]</f>
        <v>2.8622985501835601E-2</v>
      </c>
      <c r="H121" s="2">
        <v>2.5000000000000001E-2</v>
      </c>
      <c r="I121" s="2">
        <v>2.75E-2</v>
      </c>
    </row>
    <row r="122" spans="2:9" x14ac:dyDescent="0.2">
      <c r="B122" s="35">
        <v>44830</v>
      </c>
      <c r="C122">
        <v>160.46</v>
      </c>
      <c r="E122">
        <v>1.1499999999999999</v>
      </c>
      <c r="F122">
        <f>4*Table3[[#This Row],[DivPay]]</f>
        <v>4.5999999999999996</v>
      </c>
      <c r="G122" s="2">
        <f>Table3[[#This Row],[FwdDiv]]/Table3[[#This Row],[SharePrice]]</f>
        <v>2.8667580705471766E-2</v>
      </c>
      <c r="H122" s="2">
        <v>2.5000000000000001E-2</v>
      </c>
      <c r="I122" s="2">
        <v>2.75E-2</v>
      </c>
    </row>
    <row r="123" spans="2:9" x14ac:dyDescent="0.2">
      <c r="B123" s="35">
        <v>44827</v>
      </c>
      <c r="C123">
        <v>161.29</v>
      </c>
      <c r="E123">
        <v>1.1499999999999999</v>
      </c>
      <c r="F123">
        <f>4*Table3[[#This Row],[DivPay]]</f>
        <v>4.5999999999999996</v>
      </c>
      <c r="G123" s="2">
        <f>Table3[[#This Row],[FwdDiv]]/Table3[[#This Row],[SharePrice]]</f>
        <v>2.852005704011408E-2</v>
      </c>
      <c r="H123" s="2">
        <v>2.5000000000000001E-2</v>
      </c>
      <c r="I123" s="2">
        <v>2.75E-2</v>
      </c>
    </row>
    <row r="124" spans="2:9" x14ac:dyDescent="0.2">
      <c r="B124" s="35">
        <v>44826</v>
      </c>
      <c r="C124">
        <v>162.62</v>
      </c>
      <c r="E124">
        <v>1.1499999999999999</v>
      </c>
      <c r="F124">
        <f>4*Table3[[#This Row],[DivPay]]</f>
        <v>4.5999999999999996</v>
      </c>
      <c r="G124" s="2">
        <f>Table3[[#This Row],[FwdDiv]]/Table3[[#This Row],[SharePrice]]</f>
        <v>2.8286803591194194E-2</v>
      </c>
      <c r="H124" s="2">
        <v>2.5000000000000001E-2</v>
      </c>
      <c r="I124" s="2">
        <v>2.75E-2</v>
      </c>
    </row>
    <row r="125" spans="2:9" x14ac:dyDescent="0.2">
      <c r="B125" s="35">
        <v>44825</v>
      </c>
      <c r="C125">
        <v>163.30000000000001</v>
      </c>
      <c r="E125">
        <v>1.1499999999999999</v>
      </c>
      <c r="F125">
        <f>4*Table3[[#This Row],[DivPay]]</f>
        <v>4.5999999999999996</v>
      </c>
      <c r="G125" s="2">
        <f>Table3[[#This Row],[FwdDiv]]/Table3[[#This Row],[SharePrice]]</f>
        <v>2.8169014084507039E-2</v>
      </c>
      <c r="H125" s="2">
        <v>2.5000000000000001E-2</v>
      </c>
      <c r="I125" s="2">
        <v>2.75E-2</v>
      </c>
    </row>
    <row r="126" spans="2:9" x14ac:dyDescent="0.2">
      <c r="B126" s="35">
        <v>44824</v>
      </c>
      <c r="C126">
        <v>166.06</v>
      </c>
      <c r="E126">
        <v>1.1499999999999999</v>
      </c>
      <c r="F126">
        <f>4*Table3[[#This Row],[DivPay]]</f>
        <v>4.5999999999999996</v>
      </c>
      <c r="G126" s="2">
        <f>Table3[[#This Row],[FwdDiv]]/Table3[[#This Row],[SharePrice]]</f>
        <v>2.7700831024930747E-2</v>
      </c>
      <c r="H126" s="2">
        <v>2.5000000000000001E-2</v>
      </c>
      <c r="I126" s="2">
        <v>2.75E-2</v>
      </c>
    </row>
    <row r="127" spans="2:9" x14ac:dyDescent="0.2">
      <c r="B127" s="35">
        <v>44823</v>
      </c>
      <c r="C127">
        <v>166.25</v>
      </c>
      <c r="E127">
        <v>1.1499999999999999</v>
      </c>
      <c r="F127">
        <f>4*Table3[[#This Row],[DivPay]]</f>
        <v>4.5999999999999996</v>
      </c>
      <c r="G127" s="2">
        <f>Table3[[#This Row],[FwdDiv]]/Table3[[#This Row],[SharePrice]]</f>
        <v>2.7669172932330826E-2</v>
      </c>
      <c r="H127" s="2">
        <v>2.5000000000000001E-2</v>
      </c>
      <c r="I127" s="2">
        <v>2.75E-2</v>
      </c>
    </row>
    <row r="128" spans="2:9" x14ac:dyDescent="0.2">
      <c r="B128" s="35">
        <v>44820</v>
      </c>
      <c r="C128">
        <v>165.26</v>
      </c>
      <c r="E128">
        <v>1.1499999999999999</v>
      </c>
      <c r="F128">
        <f>4*Table3[[#This Row],[DivPay]]</f>
        <v>4.5999999999999996</v>
      </c>
      <c r="G128" s="2">
        <f>Table3[[#This Row],[FwdDiv]]/Table3[[#This Row],[SharePrice]]</f>
        <v>2.7834926782040421E-2</v>
      </c>
      <c r="H128" s="2">
        <v>2.5000000000000001E-2</v>
      </c>
      <c r="I128" s="2">
        <v>2.75E-2</v>
      </c>
    </row>
    <row r="129" spans="2:9" x14ac:dyDescent="0.2">
      <c r="B129" s="35">
        <v>44819</v>
      </c>
      <c r="C129">
        <v>162.66999999999999</v>
      </c>
      <c r="E129">
        <v>1.1499999999999999</v>
      </c>
      <c r="F129">
        <f>4*Table3[[#This Row],[DivPay]]</f>
        <v>4.5999999999999996</v>
      </c>
      <c r="G129" s="2">
        <f>Table3[[#This Row],[FwdDiv]]/Table3[[#This Row],[SharePrice]]</f>
        <v>2.8278109055142314E-2</v>
      </c>
      <c r="H129" s="2">
        <v>2.5000000000000001E-2</v>
      </c>
      <c r="I129" s="2">
        <v>2.75E-2</v>
      </c>
    </row>
    <row r="130" spans="2:9" x14ac:dyDescent="0.2">
      <c r="B130" s="35">
        <v>44818</v>
      </c>
      <c r="C130">
        <v>165.26</v>
      </c>
      <c r="E130">
        <v>1.1499999999999999</v>
      </c>
      <c r="F130">
        <f>4*Table3[[#This Row],[DivPay]]</f>
        <v>4.5999999999999996</v>
      </c>
      <c r="G130" s="2">
        <f>Table3[[#This Row],[FwdDiv]]/Table3[[#This Row],[SharePrice]]</f>
        <v>2.7834926782040421E-2</v>
      </c>
      <c r="H130" s="2">
        <v>2.5000000000000001E-2</v>
      </c>
      <c r="I130" s="2">
        <v>2.75E-2</v>
      </c>
    </row>
    <row r="131" spans="2:9" x14ac:dyDescent="0.2">
      <c r="B131" s="35">
        <v>44817</v>
      </c>
      <c r="C131">
        <v>162.65</v>
      </c>
      <c r="E131">
        <v>1.1499999999999999</v>
      </c>
      <c r="F131">
        <f>4*Table3[[#This Row],[DivPay]]</f>
        <v>4.5999999999999996</v>
      </c>
      <c r="G131" s="2">
        <f>Table3[[#This Row],[FwdDiv]]/Table3[[#This Row],[SharePrice]]</f>
        <v>2.8281586228097139E-2</v>
      </c>
      <c r="H131" s="2">
        <v>2.5000000000000001E-2</v>
      </c>
      <c r="I131" s="2">
        <v>2.75E-2</v>
      </c>
    </row>
    <row r="132" spans="2:9" x14ac:dyDescent="0.2">
      <c r="B132" s="35">
        <v>44816</v>
      </c>
      <c r="C132">
        <v>170.58</v>
      </c>
      <c r="E132">
        <v>1.1499999999999999</v>
      </c>
      <c r="F132">
        <f>4*Table3[[#This Row],[DivPay]]</f>
        <v>4.5999999999999996</v>
      </c>
      <c r="G132" s="2">
        <f>Table3[[#This Row],[FwdDiv]]/Table3[[#This Row],[SharePrice]]</f>
        <v>2.696681908781803E-2</v>
      </c>
      <c r="H132" s="2">
        <v>2.5000000000000001E-2</v>
      </c>
      <c r="I132" s="2">
        <v>2.75E-2</v>
      </c>
    </row>
    <row r="133" spans="2:9" x14ac:dyDescent="0.2">
      <c r="B133" s="35">
        <v>44813</v>
      </c>
      <c r="C133">
        <v>170.74</v>
      </c>
      <c r="E133">
        <v>1.1499999999999999</v>
      </c>
      <c r="F133">
        <f>4*Table3[[#This Row],[DivPay]]</f>
        <v>4.5999999999999996</v>
      </c>
      <c r="G133" s="2">
        <f>Table3[[#This Row],[FwdDiv]]/Table3[[#This Row],[SharePrice]]</f>
        <v>2.6941548553355975E-2</v>
      </c>
      <c r="H133" s="2">
        <v>2.5000000000000001E-2</v>
      </c>
      <c r="I133" s="2">
        <v>2.75E-2</v>
      </c>
    </row>
    <row r="134" spans="2:9" x14ac:dyDescent="0.2">
      <c r="B134" s="35">
        <v>44812</v>
      </c>
      <c r="C134">
        <v>168.41</v>
      </c>
      <c r="E134">
        <v>1.1499999999999999</v>
      </c>
      <c r="F134">
        <f>4*Table3[[#This Row],[DivPay]]</f>
        <v>4.5999999999999996</v>
      </c>
      <c r="G134" s="2">
        <f>Table3[[#This Row],[FwdDiv]]/Table3[[#This Row],[SharePrice]]</f>
        <v>2.7314292500445342E-2</v>
      </c>
      <c r="H134" s="2">
        <v>2.5000000000000001E-2</v>
      </c>
      <c r="I134" s="2">
        <v>2.75E-2</v>
      </c>
    </row>
    <row r="135" spans="2:9" x14ac:dyDescent="0.2">
      <c r="B135" s="35">
        <v>44811</v>
      </c>
      <c r="C135">
        <v>165.82</v>
      </c>
      <c r="E135">
        <v>1.1499999999999999</v>
      </c>
      <c r="F135">
        <f>4*Table3[[#This Row],[DivPay]]</f>
        <v>4.5999999999999996</v>
      </c>
      <c r="G135" s="2">
        <f>Table3[[#This Row],[FwdDiv]]/Table3[[#This Row],[SharePrice]]</f>
        <v>2.7740923893378362E-2</v>
      </c>
      <c r="H135" s="2">
        <v>2.5000000000000001E-2</v>
      </c>
      <c r="I135" s="2">
        <v>2.75E-2</v>
      </c>
    </row>
    <row r="136" spans="2:9" x14ac:dyDescent="0.2">
      <c r="B136" s="35">
        <v>44810</v>
      </c>
      <c r="C136">
        <v>163.1</v>
      </c>
      <c r="E136">
        <v>1.1499999999999999</v>
      </c>
      <c r="F136">
        <f>4*Table3[[#This Row],[DivPay]]</f>
        <v>4.5999999999999996</v>
      </c>
      <c r="G136" s="2">
        <f>Table3[[#This Row],[FwdDiv]]/Table3[[#This Row],[SharePrice]]</f>
        <v>2.8203556100551808E-2</v>
      </c>
      <c r="H136" s="2">
        <v>2.5000000000000001E-2</v>
      </c>
      <c r="I136" s="2">
        <v>2.75E-2</v>
      </c>
    </row>
    <row r="137" spans="2:9" x14ac:dyDescent="0.2">
      <c r="B137" s="35">
        <v>44806</v>
      </c>
      <c r="C137">
        <v>163</v>
      </c>
      <c r="E137">
        <v>1.1499999999999999</v>
      </c>
      <c r="F137">
        <f>4*Table3[[#This Row],[DivPay]]</f>
        <v>4.5999999999999996</v>
      </c>
      <c r="G137" s="2">
        <f>Table3[[#This Row],[FwdDiv]]/Table3[[#This Row],[SharePrice]]</f>
        <v>2.8220858895705518E-2</v>
      </c>
      <c r="H137" s="2">
        <v>2.5000000000000001E-2</v>
      </c>
      <c r="I137" s="2">
        <v>2.75E-2</v>
      </c>
    </row>
    <row r="138" spans="2:9" x14ac:dyDescent="0.2">
      <c r="B138" s="35">
        <v>44805</v>
      </c>
      <c r="C138">
        <v>166.16</v>
      </c>
      <c r="E138">
        <v>1.1499999999999999</v>
      </c>
      <c r="F138">
        <f>4*Table3[[#This Row],[DivPay]]</f>
        <v>4.5999999999999996</v>
      </c>
      <c r="G138" s="2">
        <f>Table3[[#This Row],[FwdDiv]]/Table3[[#This Row],[SharePrice]]</f>
        <v>2.768415984593163E-2</v>
      </c>
      <c r="H138" s="2">
        <v>2.5000000000000001E-2</v>
      </c>
      <c r="I138" s="2">
        <v>2.75E-2</v>
      </c>
    </row>
    <row r="139" spans="2:9" x14ac:dyDescent="0.2">
      <c r="B139" s="35">
        <v>44804</v>
      </c>
      <c r="C139">
        <v>165.21</v>
      </c>
      <c r="E139">
        <v>1.1499999999999999</v>
      </c>
      <c r="F139">
        <f>4*Table3[[#This Row],[DivPay]]</f>
        <v>4.5999999999999996</v>
      </c>
      <c r="G139" s="2">
        <f>Table3[[#This Row],[FwdDiv]]/Table3[[#This Row],[SharePrice]]</f>
        <v>2.7843350886750193E-2</v>
      </c>
      <c r="H139" s="2">
        <v>2.5000000000000001E-2</v>
      </c>
      <c r="I139" s="2">
        <v>2.75E-2</v>
      </c>
    </row>
    <row r="140" spans="2:9" x14ac:dyDescent="0.2">
      <c r="B140" s="35">
        <v>44803</v>
      </c>
      <c r="C140">
        <v>166.74</v>
      </c>
      <c r="E140">
        <v>1.1499999999999999</v>
      </c>
      <c r="F140">
        <f>4*Table3[[#This Row],[DivPay]]</f>
        <v>4.5999999999999996</v>
      </c>
      <c r="G140" s="2">
        <f>Table3[[#This Row],[FwdDiv]]/Table3[[#This Row],[SharePrice]]</f>
        <v>2.7587861341009951E-2</v>
      </c>
      <c r="H140" s="2">
        <v>2.5000000000000001E-2</v>
      </c>
      <c r="I140" s="2">
        <v>2.75E-2</v>
      </c>
    </row>
    <row r="141" spans="2:9" x14ac:dyDescent="0.2">
      <c r="B141" s="35">
        <v>44802</v>
      </c>
      <c r="C141">
        <v>167.94</v>
      </c>
      <c r="E141">
        <v>1.1499999999999999</v>
      </c>
      <c r="F141">
        <f>4*Table3[[#This Row],[DivPay]]</f>
        <v>4.5999999999999996</v>
      </c>
      <c r="G141" s="2">
        <f>Table3[[#This Row],[FwdDiv]]/Table3[[#This Row],[SharePrice]]</f>
        <v>2.7390734786233176E-2</v>
      </c>
      <c r="H141" s="2">
        <v>2.5000000000000001E-2</v>
      </c>
      <c r="I141" s="2">
        <v>2.75E-2</v>
      </c>
    </row>
    <row r="142" spans="2:9" x14ac:dyDescent="0.2">
      <c r="B142" s="35">
        <v>44799</v>
      </c>
      <c r="C142">
        <v>169.49</v>
      </c>
      <c r="E142">
        <v>1.1499999999999999</v>
      </c>
      <c r="F142">
        <f>4*Table3[[#This Row],[DivPay]]</f>
        <v>4.5999999999999996</v>
      </c>
      <c r="G142" s="2">
        <f>Table3[[#This Row],[FwdDiv]]/Table3[[#This Row],[SharePrice]]</f>
        <v>2.7140244262198358E-2</v>
      </c>
      <c r="H142" s="2">
        <v>2.5000000000000001E-2</v>
      </c>
      <c r="I142" s="2">
        <v>2.75E-2</v>
      </c>
    </row>
    <row r="143" spans="2:9" x14ac:dyDescent="0.2">
      <c r="B143" s="35">
        <v>44798</v>
      </c>
      <c r="C143">
        <v>177.31</v>
      </c>
      <c r="E143">
        <v>1.1499999999999999</v>
      </c>
      <c r="F143">
        <f>4*Table3[[#This Row],[DivPay]]</f>
        <v>4.5999999999999996</v>
      </c>
      <c r="G143" s="2">
        <f>Table3[[#This Row],[FwdDiv]]/Table3[[#This Row],[SharePrice]]</f>
        <v>2.5943263211324796E-2</v>
      </c>
      <c r="H143" s="2">
        <v>2.5000000000000001E-2</v>
      </c>
      <c r="I143" s="2">
        <v>2.75E-2</v>
      </c>
    </row>
    <row r="144" spans="2:9" x14ac:dyDescent="0.2">
      <c r="B144" s="35">
        <v>44797</v>
      </c>
      <c r="C144">
        <v>172.19</v>
      </c>
      <c r="E144">
        <v>1.1499999999999999</v>
      </c>
      <c r="F144">
        <f>4*Table3[[#This Row],[DivPay]]</f>
        <v>4.5999999999999996</v>
      </c>
      <c r="G144" s="2">
        <f>Table3[[#This Row],[FwdDiv]]/Table3[[#This Row],[SharePrice]]</f>
        <v>2.6714675648992391E-2</v>
      </c>
      <c r="H144" s="2">
        <v>2.5000000000000001E-2</v>
      </c>
      <c r="I144" s="2">
        <v>2.75E-2</v>
      </c>
    </row>
    <row r="145" spans="2:9" x14ac:dyDescent="0.2">
      <c r="B145" s="35">
        <v>44796</v>
      </c>
      <c r="C145">
        <v>172.52</v>
      </c>
      <c r="E145">
        <v>1.1499999999999999</v>
      </c>
      <c r="F145">
        <f>4*Table3[[#This Row],[DivPay]]</f>
        <v>4.5999999999999996</v>
      </c>
      <c r="G145" s="2">
        <f>Table3[[#This Row],[FwdDiv]]/Table3[[#This Row],[SharePrice]]</f>
        <v>2.66635752376536E-2</v>
      </c>
      <c r="H145" s="2">
        <v>2.5000000000000001E-2</v>
      </c>
      <c r="I145" s="2">
        <v>2.75E-2</v>
      </c>
    </row>
    <row r="146" spans="2:9" x14ac:dyDescent="0.2">
      <c r="B146" s="35">
        <v>44795</v>
      </c>
      <c r="C146">
        <v>171.44</v>
      </c>
      <c r="E146">
        <v>1.1499999999999999</v>
      </c>
      <c r="F146">
        <f>4*Table3[[#This Row],[DivPay]]</f>
        <v>4.5999999999999996</v>
      </c>
      <c r="G146" s="2">
        <f>Table3[[#This Row],[FwdDiv]]/Table3[[#This Row],[SharePrice]]</f>
        <v>2.6831544563695752E-2</v>
      </c>
      <c r="H146" s="2">
        <v>2.5000000000000001E-2</v>
      </c>
      <c r="I146" s="2">
        <v>2.75E-2</v>
      </c>
    </row>
    <row r="147" spans="2:9" x14ac:dyDescent="0.2">
      <c r="B147" s="35">
        <v>44792</v>
      </c>
      <c r="C147">
        <v>176.45</v>
      </c>
      <c r="E147">
        <v>1.1499999999999999</v>
      </c>
      <c r="F147">
        <f>4*Table3[[#This Row],[DivPay]]</f>
        <v>4.5999999999999996</v>
      </c>
      <c r="G147" s="2">
        <f>Table3[[#This Row],[FwdDiv]]/Table3[[#This Row],[SharePrice]]</f>
        <v>2.6069708132615471E-2</v>
      </c>
      <c r="H147" s="2">
        <v>2.5000000000000001E-2</v>
      </c>
      <c r="I147" s="2">
        <v>2.75E-2</v>
      </c>
    </row>
    <row r="148" spans="2:9" x14ac:dyDescent="0.2">
      <c r="B148" s="35">
        <v>44791</v>
      </c>
      <c r="C148">
        <v>178.46</v>
      </c>
      <c r="E148">
        <v>1.1499999999999999</v>
      </c>
      <c r="F148">
        <f>4*Table3[[#This Row],[DivPay]]</f>
        <v>4.5999999999999996</v>
      </c>
      <c r="G148" s="2">
        <f>Table3[[#This Row],[FwdDiv]]/Table3[[#This Row],[SharePrice]]</f>
        <v>2.5776084276588587E-2</v>
      </c>
      <c r="H148" s="2">
        <v>2.5000000000000001E-2</v>
      </c>
      <c r="I148" s="2">
        <v>2.75E-2</v>
      </c>
    </row>
    <row r="149" spans="2:9" x14ac:dyDescent="0.2">
      <c r="B149" s="35">
        <v>44790</v>
      </c>
      <c r="C149">
        <v>176.71</v>
      </c>
      <c r="E149">
        <v>1.1499999999999999</v>
      </c>
      <c r="F149">
        <f>4*Table3[[#This Row],[DivPay]]</f>
        <v>4.5999999999999996</v>
      </c>
      <c r="G149" s="2">
        <f>Table3[[#This Row],[FwdDiv]]/Table3[[#This Row],[SharePrice]]</f>
        <v>2.6031350800746984E-2</v>
      </c>
      <c r="H149" s="2">
        <v>2.5000000000000001E-2</v>
      </c>
      <c r="I149" s="2">
        <v>2.75E-2</v>
      </c>
    </row>
    <row r="150" spans="2:9" x14ac:dyDescent="0.2">
      <c r="B150" s="35">
        <v>44789</v>
      </c>
      <c r="C150">
        <v>183.36</v>
      </c>
      <c r="E150">
        <v>1.1499999999999999</v>
      </c>
      <c r="F150">
        <f>4*Table3[[#This Row],[DivPay]]</f>
        <v>4.5999999999999996</v>
      </c>
      <c r="G150" s="2">
        <f>Table3[[#This Row],[FwdDiv]]/Table3[[#This Row],[SharePrice]]</f>
        <v>2.508726003490401E-2</v>
      </c>
      <c r="H150" s="2">
        <v>2.5000000000000001E-2</v>
      </c>
      <c r="I150" s="2">
        <v>2.75E-2</v>
      </c>
    </row>
    <row r="151" spans="2:9" x14ac:dyDescent="0.2">
      <c r="B151" s="35">
        <v>44788</v>
      </c>
      <c r="C151">
        <v>185.4</v>
      </c>
      <c r="E151">
        <v>1.1499999999999999</v>
      </c>
      <c r="F151">
        <f>4*Table3[[#This Row],[DivPay]]</f>
        <v>4.5999999999999996</v>
      </c>
      <c r="G151" s="2">
        <f>Table3[[#This Row],[FwdDiv]]/Table3[[#This Row],[SharePrice]]</f>
        <v>2.4811218985976265E-2</v>
      </c>
      <c r="H151" s="2">
        <v>2.5000000000000001E-2</v>
      </c>
      <c r="I151" s="2">
        <v>2.75E-2</v>
      </c>
    </row>
    <row r="152" spans="2:9" x14ac:dyDescent="0.2">
      <c r="B152" s="35">
        <v>44785</v>
      </c>
      <c r="C152">
        <v>185.38</v>
      </c>
      <c r="E152">
        <v>1.1499999999999999</v>
      </c>
      <c r="F152">
        <f>4*Table3[[#This Row],[DivPay]]</f>
        <v>4.5999999999999996</v>
      </c>
      <c r="G152" s="2">
        <f>Table3[[#This Row],[FwdDiv]]/Table3[[#This Row],[SharePrice]]</f>
        <v>2.4813895781637715E-2</v>
      </c>
      <c r="H152" s="2">
        <v>2.5000000000000001E-2</v>
      </c>
      <c r="I152" s="2">
        <v>2.75E-2</v>
      </c>
    </row>
    <row r="153" spans="2:9" x14ac:dyDescent="0.2">
      <c r="B153" s="35">
        <v>44784</v>
      </c>
      <c r="C153">
        <v>182.06</v>
      </c>
      <c r="E153">
        <v>1.1499999999999999</v>
      </c>
      <c r="F153">
        <f>4*Table3[[#This Row],[DivPay]]</f>
        <v>4.5999999999999996</v>
      </c>
      <c r="G153" s="2">
        <f>Table3[[#This Row],[FwdDiv]]/Table3[[#This Row],[SharePrice]]</f>
        <v>2.526639569372734E-2</v>
      </c>
      <c r="H153" s="2">
        <v>2.5000000000000001E-2</v>
      </c>
      <c r="I153" s="2">
        <v>2.75E-2</v>
      </c>
    </row>
    <row r="154" spans="2:9" x14ac:dyDescent="0.2">
      <c r="B154" s="35">
        <v>44783</v>
      </c>
      <c r="C154">
        <v>183.12</v>
      </c>
      <c r="E154">
        <v>1.1499999999999999</v>
      </c>
      <c r="F154">
        <f>4*Table3[[#This Row],[DivPay]]</f>
        <v>4.5999999999999996</v>
      </c>
      <c r="G154" s="2">
        <f>Table3[[#This Row],[FwdDiv]]/Table3[[#This Row],[SharePrice]]</f>
        <v>2.512013979903888E-2</v>
      </c>
      <c r="H154" s="2">
        <v>2.5000000000000001E-2</v>
      </c>
      <c r="I154" s="2">
        <v>2.75E-2</v>
      </c>
    </row>
    <row r="155" spans="2:9" x14ac:dyDescent="0.2">
      <c r="B155" s="35">
        <v>44782</v>
      </c>
      <c r="C155">
        <v>177.71</v>
      </c>
      <c r="E155">
        <v>1.1499999999999999</v>
      </c>
      <c r="F155">
        <f>4*Table3[[#This Row],[DivPay]]</f>
        <v>4.5999999999999996</v>
      </c>
      <c r="G155" s="2">
        <f>Table3[[#This Row],[FwdDiv]]/Table3[[#This Row],[SharePrice]]</f>
        <v>2.5884868606156092E-2</v>
      </c>
      <c r="H155" s="2">
        <v>2.5000000000000001E-2</v>
      </c>
      <c r="I155" s="2">
        <v>2.75E-2</v>
      </c>
    </row>
    <row r="156" spans="2:9" x14ac:dyDescent="0.2">
      <c r="B156" s="35">
        <v>44781</v>
      </c>
      <c r="C156">
        <v>182.8</v>
      </c>
      <c r="E156">
        <v>1.1499999999999999</v>
      </c>
      <c r="F156">
        <f>4*Table3[[#This Row],[DivPay]]</f>
        <v>4.5999999999999996</v>
      </c>
      <c r="G156" s="2">
        <f>Table3[[#This Row],[FwdDiv]]/Table3[[#This Row],[SharePrice]]</f>
        <v>2.5164113785557985E-2</v>
      </c>
      <c r="H156" s="2">
        <v>2.5000000000000001E-2</v>
      </c>
      <c r="I156" s="2">
        <v>2.75E-2</v>
      </c>
    </row>
    <row r="157" spans="2:9" x14ac:dyDescent="0.2">
      <c r="B157" s="35">
        <v>44778</v>
      </c>
      <c r="C157">
        <v>184.3</v>
      </c>
      <c r="E157">
        <v>1.1499999999999999</v>
      </c>
      <c r="F157">
        <f>4*Table3[[#This Row],[DivPay]]</f>
        <v>4.5999999999999996</v>
      </c>
      <c r="G157" s="2">
        <f>Table3[[#This Row],[FwdDiv]]/Table3[[#This Row],[SharePrice]]</f>
        <v>2.4959305480195329E-2</v>
      </c>
      <c r="H157" s="2">
        <v>2.5000000000000001E-2</v>
      </c>
      <c r="I157" s="2">
        <v>2.75E-2</v>
      </c>
    </row>
    <row r="158" spans="2:9" x14ac:dyDescent="0.2">
      <c r="B158" s="35">
        <v>44777</v>
      </c>
      <c r="C158">
        <v>184.91</v>
      </c>
      <c r="E158">
        <v>1.1499999999999999</v>
      </c>
      <c r="F158">
        <f>4*Table3[[#This Row],[DivPay]]</f>
        <v>4.5999999999999996</v>
      </c>
      <c r="G158" s="2">
        <f>Table3[[#This Row],[FwdDiv]]/Table3[[#This Row],[SharePrice]]</f>
        <v>2.4876967173219404E-2</v>
      </c>
      <c r="H158" s="2">
        <v>2.5000000000000001E-2</v>
      </c>
      <c r="I158" s="2">
        <v>2.75E-2</v>
      </c>
    </row>
    <row r="159" spans="2:9" x14ac:dyDescent="0.2">
      <c r="B159" s="35">
        <v>44776</v>
      </c>
      <c r="C159">
        <v>183.47</v>
      </c>
      <c r="E159">
        <v>1.1499999999999999</v>
      </c>
      <c r="F159">
        <f>4*Table3[[#This Row],[DivPay]]</f>
        <v>4.5999999999999996</v>
      </c>
      <c r="G159" s="2">
        <f>Table3[[#This Row],[FwdDiv]]/Table3[[#This Row],[SharePrice]]</f>
        <v>2.5072218891371886E-2</v>
      </c>
      <c r="H159" s="2">
        <v>2.5000000000000001E-2</v>
      </c>
      <c r="I159" s="2">
        <v>2.75E-2</v>
      </c>
    </row>
    <row r="160" spans="2:9" x14ac:dyDescent="0.2">
      <c r="B160" s="35">
        <v>44775</v>
      </c>
      <c r="C160">
        <v>177.22</v>
      </c>
      <c r="E160">
        <v>1.1499999999999999</v>
      </c>
      <c r="F160">
        <f>4*Table3[[#This Row],[DivPay]]</f>
        <v>4.5999999999999996</v>
      </c>
      <c r="G160" s="2">
        <f>Table3[[#This Row],[FwdDiv]]/Table3[[#This Row],[SharePrice]]</f>
        <v>2.5956438325245457E-2</v>
      </c>
      <c r="H160" s="2">
        <v>2.5000000000000001E-2</v>
      </c>
      <c r="I160" s="2">
        <v>2.75E-2</v>
      </c>
    </row>
    <row r="161" spans="2:9" x14ac:dyDescent="0.2">
      <c r="B161" s="35">
        <v>44774</v>
      </c>
      <c r="C161">
        <v>178.8</v>
      </c>
      <c r="E161">
        <v>1.1499999999999999</v>
      </c>
      <c r="F161">
        <f>4*Table3[[#This Row],[DivPay]]</f>
        <v>4.5999999999999996</v>
      </c>
      <c r="G161" s="2">
        <f>Table3[[#This Row],[FwdDiv]]/Table3[[#This Row],[SharePrice]]</f>
        <v>2.5727069351230421E-2</v>
      </c>
      <c r="H161" s="2">
        <v>2.5000000000000001E-2</v>
      </c>
      <c r="I161" s="2">
        <v>2.75E-2</v>
      </c>
    </row>
    <row r="162" spans="2:9" x14ac:dyDescent="0.2">
      <c r="B162" s="35">
        <v>44771</v>
      </c>
      <c r="C162">
        <v>178.89</v>
      </c>
      <c r="D162">
        <v>1.1499999999999999</v>
      </c>
      <c r="E162">
        <v>1.1499999999999999</v>
      </c>
      <c r="F162">
        <f>4*Table3[[#This Row],[DivPay]]</f>
        <v>4.5999999999999996</v>
      </c>
      <c r="G162" s="2">
        <f>Table3[[#This Row],[FwdDiv]]/Table3[[#This Row],[SharePrice]]</f>
        <v>2.5714125999217397E-2</v>
      </c>
      <c r="H162" s="2">
        <v>2.5000000000000001E-2</v>
      </c>
      <c r="I162" s="2">
        <v>2.75E-2</v>
      </c>
    </row>
    <row r="163" spans="2:9" x14ac:dyDescent="0.2">
      <c r="B163" s="35">
        <v>44770</v>
      </c>
      <c r="C163">
        <v>175.75</v>
      </c>
      <c r="E163">
        <v>1.1499999999999999</v>
      </c>
      <c r="F163">
        <f>4*Table3[[#This Row],[DivPay]]</f>
        <v>4.5999999999999996</v>
      </c>
      <c r="G163" s="2">
        <f>Table3[[#This Row],[FwdDiv]]/Table3[[#This Row],[SharePrice]]</f>
        <v>2.6173541963015644E-2</v>
      </c>
      <c r="H163" s="2">
        <v>2.5000000000000001E-2</v>
      </c>
      <c r="I163" s="2">
        <v>2.75E-2</v>
      </c>
    </row>
    <row r="164" spans="2:9" x14ac:dyDescent="0.2">
      <c r="B164" s="35">
        <v>44769</v>
      </c>
      <c r="C164">
        <v>171.54</v>
      </c>
      <c r="E164">
        <v>1.1499999999999999</v>
      </c>
      <c r="F164">
        <f>4*Table3[[#This Row],[DivPay]]</f>
        <v>4.5999999999999996</v>
      </c>
      <c r="G164" s="2">
        <f>Table3[[#This Row],[FwdDiv]]/Table3[[#This Row],[SharePrice]]</f>
        <v>2.6815902996385681E-2</v>
      </c>
      <c r="H164" s="2">
        <v>2.5000000000000001E-2</v>
      </c>
      <c r="I164" s="2">
        <v>2.75E-2</v>
      </c>
    </row>
    <row r="165" spans="2:9" x14ac:dyDescent="0.2">
      <c r="B165" s="35">
        <v>44768</v>
      </c>
      <c r="C165">
        <v>160.84</v>
      </c>
      <c r="E165">
        <v>1.1499999999999999</v>
      </c>
      <c r="F165">
        <f>4*Table3[[#This Row],[DivPay]]</f>
        <v>4.5999999999999996</v>
      </c>
      <c r="G165" s="2">
        <f>Table3[[#This Row],[FwdDiv]]/Table3[[#This Row],[SharePrice]]</f>
        <v>2.8599850783387216E-2</v>
      </c>
      <c r="H165" s="2">
        <v>2.5000000000000001E-2</v>
      </c>
      <c r="I165" s="2">
        <v>2.75E-2</v>
      </c>
    </row>
    <row r="166" spans="2:9" x14ac:dyDescent="0.2">
      <c r="B166" s="35">
        <v>44767</v>
      </c>
      <c r="C166">
        <v>163.19999999999999</v>
      </c>
      <c r="E166">
        <v>1.1499999999999999</v>
      </c>
      <c r="F166">
        <f>4*Table3[[#This Row],[DivPay]]</f>
        <v>4.5999999999999996</v>
      </c>
      <c r="G166" s="2">
        <f>Table3[[#This Row],[FwdDiv]]/Table3[[#This Row],[SharePrice]]</f>
        <v>2.8186274509803922E-2</v>
      </c>
      <c r="H166" s="2">
        <v>2.5000000000000001E-2</v>
      </c>
      <c r="I166" s="2">
        <v>2.75E-2</v>
      </c>
    </row>
    <row r="167" spans="2:9" x14ac:dyDescent="0.2">
      <c r="B167" s="35">
        <v>44764</v>
      </c>
      <c r="C167">
        <v>163.9</v>
      </c>
      <c r="E167">
        <v>1.1499999999999999</v>
      </c>
      <c r="F167">
        <f>4*Table3[[#This Row],[DivPay]]</f>
        <v>4.5999999999999996</v>
      </c>
      <c r="G167" s="2">
        <f>Table3[[#This Row],[FwdDiv]]/Table3[[#This Row],[SharePrice]]</f>
        <v>2.8065893837705917E-2</v>
      </c>
      <c r="H167" s="2">
        <v>2.5000000000000001E-2</v>
      </c>
      <c r="I167" s="2">
        <v>2.75E-2</v>
      </c>
    </row>
    <row r="168" spans="2:9" x14ac:dyDescent="0.2">
      <c r="B168" s="35">
        <v>44763</v>
      </c>
      <c r="C168">
        <v>166.54</v>
      </c>
      <c r="E168">
        <v>1.1499999999999999</v>
      </c>
      <c r="F168">
        <f>4*Table3[[#This Row],[DivPay]]</f>
        <v>4.5999999999999996</v>
      </c>
      <c r="G168" s="2">
        <f>Table3[[#This Row],[FwdDiv]]/Table3[[#This Row],[SharePrice]]</f>
        <v>2.7620991953884951E-2</v>
      </c>
      <c r="H168" s="2">
        <v>2.5000000000000001E-2</v>
      </c>
      <c r="I168" s="2">
        <v>2.75E-2</v>
      </c>
    </row>
    <row r="169" spans="2:9" x14ac:dyDescent="0.2">
      <c r="B169" s="35">
        <v>44762</v>
      </c>
      <c r="C169">
        <v>165.33</v>
      </c>
      <c r="E169">
        <v>1.1499999999999999</v>
      </c>
      <c r="F169">
        <f>4*Table3[[#This Row],[DivPay]]</f>
        <v>4.5999999999999996</v>
      </c>
      <c r="G169" s="2">
        <f>Table3[[#This Row],[FwdDiv]]/Table3[[#This Row],[SharePrice]]</f>
        <v>2.7823141595596682E-2</v>
      </c>
      <c r="H169" s="2">
        <v>2.5000000000000001E-2</v>
      </c>
      <c r="I169" s="2">
        <v>2.75E-2</v>
      </c>
    </row>
    <row r="170" spans="2:9" x14ac:dyDescent="0.2">
      <c r="B170" s="35">
        <v>44761</v>
      </c>
      <c r="C170">
        <v>164.64</v>
      </c>
      <c r="E170">
        <v>1.1499999999999999</v>
      </c>
      <c r="F170">
        <f>4*Table3[[#This Row],[DivPay]]</f>
        <v>4.5999999999999996</v>
      </c>
      <c r="G170" s="2">
        <f>Table3[[#This Row],[FwdDiv]]/Table3[[#This Row],[SharePrice]]</f>
        <v>2.7939747327502429E-2</v>
      </c>
      <c r="H170" s="2">
        <v>2.5000000000000001E-2</v>
      </c>
      <c r="I170" s="2">
        <v>2.75E-2</v>
      </c>
    </row>
    <row r="171" spans="2:9" x14ac:dyDescent="0.2">
      <c r="B171" s="35">
        <v>44760</v>
      </c>
      <c r="C171">
        <v>159.66999999999999</v>
      </c>
      <c r="E171">
        <v>1.1499999999999999</v>
      </c>
      <c r="F171">
        <f>4*Table3[[#This Row],[DivPay]]</f>
        <v>4.5999999999999996</v>
      </c>
      <c r="G171" s="2">
        <f>Table3[[#This Row],[FwdDiv]]/Table3[[#This Row],[SharePrice]]</f>
        <v>2.8809419427569361E-2</v>
      </c>
      <c r="H171" s="2">
        <v>2.5000000000000001E-2</v>
      </c>
      <c r="I171" s="2">
        <v>2.75E-2</v>
      </c>
    </row>
    <row r="172" spans="2:9" x14ac:dyDescent="0.2">
      <c r="B172" s="35">
        <v>44757</v>
      </c>
      <c r="C172">
        <v>160.54</v>
      </c>
      <c r="E172">
        <v>1.1499999999999999</v>
      </c>
      <c r="F172">
        <f>4*Table3[[#This Row],[DivPay]]</f>
        <v>4.5999999999999996</v>
      </c>
      <c r="G172" s="2">
        <f>Table3[[#This Row],[FwdDiv]]/Table3[[#This Row],[SharePrice]]</f>
        <v>2.8653295128939826E-2</v>
      </c>
      <c r="H172" s="2">
        <v>2.5000000000000001E-2</v>
      </c>
      <c r="I172" s="2">
        <v>2.75E-2</v>
      </c>
    </row>
    <row r="173" spans="2:9" x14ac:dyDescent="0.2">
      <c r="B173" s="35">
        <v>44756</v>
      </c>
      <c r="C173">
        <v>157.85</v>
      </c>
      <c r="E173">
        <v>1.1499999999999999</v>
      </c>
      <c r="F173">
        <f>4*Table3[[#This Row],[DivPay]]</f>
        <v>4.5999999999999996</v>
      </c>
      <c r="G173" s="2">
        <f>Table3[[#This Row],[FwdDiv]]/Table3[[#This Row],[SharePrice]]</f>
        <v>2.9141590117199873E-2</v>
      </c>
      <c r="H173" s="2">
        <v>2.5000000000000001E-2</v>
      </c>
      <c r="I173" s="2">
        <v>2.75E-2</v>
      </c>
    </row>
    <row r="174" spans="2:9" x14ac:dyDescent="0.2">
      <c r="B174" s="35">
        <v>44755</v>
      </c>
      <c r="C174">
        <v>154.29</v>
      </c>
      <c r="E174">
        <v>1.1499999999999999</v>
      </c>
      <c r="F174">
        <f>4*Table3[[#This Row],[DivPay]]</f>
        <v>4.5999999999999996</v>
      </c>
      <c r="G174" s="2">
        <f>Table3[[#This Row],[FwdDiv]]/Table3[[#This Row],[SharePrice]]</f>
        <v>2.981398664851902E-2</v>
      </c>
      <c r="H174" s="2">
        <v>2.5000000000000001E-2</v>
      </c>
      <c r="I174" s="2">
        <v>2.75E-2</v>
      </c>
    </row>
    <row r="175" spans="2:9" x14ac:dyDescent="0.2">
      <c r="B175" s="35">
        <v>44754</v>
      </c>
      <c r="C175">
        <v>154.46</v>
      </c>
      <c r="E175">
        <v>1.1499999999999999</v>
      </c>
      <c r="F175">
        <f>4*Table3[[#This Row],[DivPay]]</f>
        <v>4.5999999999999996</v>
      </c>
      <c r="G175" s="2">
        <f>Table3[[#This Row],[FwdDiv]]/Table3[[#This Row],[SharePrice]]</f>
        <v>2.9781173119254174E-2</v>
      </c>
      <c r="H175" s="2">
        <v>2.5000000000000001E-2</v>
      </c>
      <c r="I175" s="2">
        <v>2.75E-2</v>
      </c>
    </row>
    <row r="176" spans="2:9" x14ac:dyDescent="0.2">
      <c r="B176" s="35">
        <v>44753</v>
      </c>
      <c r="C176">
        <v>153.56</v>
      </c>
      <c r="E176">
        <v>1.1499999999999999</v>
      </c>
      <c r="F176">
        <f>4*Table3[[#This Row],[DivPay]]</f>
        <v>4.5999999999999996</v>
      </c>
      <c r="G176" s="2">
        <f>Table3[[#This Row],[FwdDiv]]/Table3[[#This Row],[SharePrice]]</f>
        <v>2.9955717634800726E-2</v>
      </c>
      <c r="H176" s="2">
        <v>2.5000000000000001E-2</v>
      </c>
      <c r="I176" s="2">
        <v>2.75E-2</v>
      </c>
    </row>
    <row r="177" spans="2:9" x14ac:dyDescent="0.2">
      <c r="B177" s="35">
        <v>44750</v>
      </c>
      <c r="C177">
        <v>155.53</v>
      </c>
      <c r="E177">
        <v>1.1499999999999999</v>
      </c>
      <c r="F177">
        <f>4*Table3[[#This Row],[DivPay]]</f>
        <v>4.5999999999999996</v>
      </c>
      <c r="G177" s="2">
        <f>Table3[[#This Row],[FwdDiv]]/Table3[[#This Row],[SharePrice]]</f>
        <v>2.9576287532951839E-2</v>
      </c>
      <c r="H177" s="2">
        <v>2.5000000000000001E-2</v>
      </c>
      <c r="I177" s="2">
        <v>2.75E-2</v>
      </c>
    </row>
    <row r="178" spans="2:9" x14ac:dyDescent="0.2">
      <c r="B178" s="35">
        <v>44749</v>
      </c>
      <c r="C178">
        <v>154.69</v>
      </c>
      <c r="E178">
        <v>1.1499999999999999</v>
      </c>
      <c r="F178">
        <f>4*Table3[[#This Row],[DivPay]]</f>
        <v>4.5999999999999996</v>
      </c>
      <c r="G178" s="2">
        <f>Table3[[#This Row],[FwdDiv]]/Table3[[#This Row],[SharePrice]]</f>
        <v>2.9736893141120949E-2</v>
      </c>
      <c r="H178" s="2">
        <v>2.5000000000000001E-2</v>
      </c>
      <c r="I178" s="2">
        <v>2.75E-2</v>
      </c>
    </row>
    <row r="179" spans="2:9" x14ac:dyDescent="0.2">
      <c r="B179" s="35">
        <v>44748</v>
      </c>
      <c r="C179">
        <v>150.81</v>
      </c>
      <c r="E179">
        <v>1.1499999999999999</v>
      </c>
      <c r="F179">
        <f>4*Table3[[#This Row],[DivPay]]</f>
        <v>4.5999999999999996</v>
      </c>
      <c r="G179" s="2">
        <f>Table3[[#This Row],[FwdDiv]]/Table3[[#This Row],[SharePrice]]</f>
        <v>3.0501956103706648E-2</v>
      </c>
      <c r="H179" s="2">
        <v>2.5000000000000001E-2</v>
      </c>
      <c r="I179" s="2">
        <v>2.75E-2</v>
      </c>
    </row>
    <row r="180" spans="2:9" x14ac:dyDescent="0.2">
      <c r="B180" s="35">
        <v>44747</v>
      </c>
      <c r="C180">
        <v>149.1</v>
      </c>
      <c r="E180">
        <v>1.1499999999999999</v>
      </c>
      <c r="F180">
        <f>4*Table3[[#This Row],[DivPay]]</f>
        <v>4.5999999999999996</v>
      </c>
      <c r="G180" s="2">
        <f>Table3[[#This Row],[FwdDiv]]/Table3[[#This Row],[SharePrice]]</f>
        <v>3.085177733065057E-2</v>
      </c>
      <c r="H180" s="2">
        <v>2.5000000000000001E-2</v>
      </c>
      <c r="I180" s="2">
        <v>2.75E-2</v>
      </c>
    </row>
    <row r="181" spans="2:9" x14ac:dyDescent="0.2">
      <c r="B181" s="35">
        <v>44743</v>
      </c>
      <c r="C181">
        <v>148.54</v>
      </c>
      <c r="E181">
        <v>1.1499999999999999</v>
      </c>
      <c r="F181">
        <f>4*Table3[[#This Row],[DivPay]]</f>
        <v>4.5999999999999996</v>
      </c>
      <c r="G181" s="2">
        <f>Table3[[#This Row],[FwdDiv]]/Table3[[#This Row],[SharePrice]]</f>
        <v>3.0968089403527667E-2</v>
      </c>
      <c r="H181" s="2">
        <v>2.5000000000000001E-2</v>
      </c>
      <c r="I181" s="2">
        <v>2.75E-2</v>
      </c>
    </row>
    <row r="182" spans="2:9" x14ac:dyDescent="0.2">
      <c r="B182" s="35">
        <v>44742</v>
      </c>
      <c r="C182">
        <v>153.65</v>
      </c>
      <c r="E182">
        <v>1.1499999999999999</v>
      </c>
      <c r="F182">
        <f>4*Table3[[#This Row],[DivPay]]</f>
        <v>4.5999999999999996</v>
      </c>
      <c r="G182" s="2">
        <f>Table3[[#This Row],[FwdDiv]]/Table3[[#This Row],[SharePrice]]</f>
        <v>2.9938171168239502E-2</v>
      </c>
      <c r="H182" s="2">
        <v>2.5000000000000001E-2</v>
      </c>
      <c r="I182" s="2">
        <v>2.75E-2</v>
      </c>
    </row>
    <row r="183" spans="2:9" x14ac:dyDescent="0.2">
      <c r="B183" s="35">
        <v>44741</v>
      </c>
      <c r="C183">
        <v>152.78</v>
      </c>
      <c r="E183">
        <v>1.1499999999999999</v>
      </c>
      <c r="F183">
        <f>4*Table3[[#This Row],[DivPay]]</f>
        <v>4.5999999999999996</v>
      </c>
      <c r="G183" s="2">
        <f>Table3[[#This Row],[FwdDiv]]/Table3[[#This Row],[SharePrice]]</f>
        <v>3.0108652965047777E-2</v>
      </c>
      <c r="H183" s="2">
        <v>2.5000000000000001E-2</v>
      </c>
      <c r="I183" s="2">
        <v>2.75E-2</v>
      </c>
    </row>
    <row r="184" spans="2:9" x14ac:dyDescent="0.2">
      <c r="B184" s="35">
        <v>44740</v>
      </c>
      <c r="C184">
        <v>154.16</v>
      </c>
      <c r="E184">
        <v>1.1499999999999999</v>
      </c>
      <c r="F184">
        <f>4*Table3[[#This Row],[DivPay]]</f>
        <v>4.5999999999999996</v>
      </c>
      <c r="G184" s="2">
        <f>Table3[[#This Row],[FwdDiv]]/Table3[[#This Row],[SharePrice]]</f>
        <v>2.9839128178515827E-2</v>
      </c>
      <c r="H184" s="2">
        <v>2.5000000000000001E-2</v>
      </c>
      <c r="I184" s="2">
        <v>2.75E-2</v>
      </c>
    </row>
    <row r="185" spans="2:9" x14ac:dyDescent="0.2">
      <c r="B185" s="35">
        <v>44739</v>
      </c>
      <c r="C185">
        <v>155.62</v>
      </c>
      <c r="E185">
        <v>1.1499999999999999</v>
      </c>
      <c r="F185">
        <f>4*Table3[[#This Row],[DivPay]]</f>
        <v>4.5999999999999996</v>
      </c>
      <c r="G185" s="2">
        <f>Table3[[#This Row],[FwdDiv]]/Table3[[#This Row],[SharePrice]]</f>
        <v>2.9559182624341342E-2</v>
      </c>
      <c r="H185" s="2">
        <v>2.5000000000000001E-2</v>
      </c>
      <c r="I185" s="2">
        <v>2.75E-2</v>
      </c>
    </row>
    <row r="186" spans="2:9" x14ac:dyDescent="0.2">
      <c r="B186" s="35">
        <v>44736</v>
      </c>
      <c r="C186">
        <v>155.94999999999999</v>
      </c>
      <c r="E186">
        <v>1.1499999999999999</v>
      </c>
      <c r="F186">
        <f>4*Table3[[#This Row],[DivPay]]</f>
        <v>4.5999999999999996</v>
      </c>
      <c r="G186" s="2">
        <f>Table3[[#This Row],[FwdDiv]]/Table3[[#This Row],[SharePrice]]</f>
        <v>2.9496633536389868E-2</v>
      </c>
      <c r="H186" s="2">
        <v>2.5000000000000001E-2</v>
      </c>
      <c r="I186" s="2">
        <v>2.75E-2</v>
      </c>
    </row>
    <row r="187" spans="2:9" x14ac:dyDescent="0.2">
      <c r="B187" s="35">
        <v>44735</v>
      </c>
      <c r="C187">
        <v>151.13999999999999</v>
      </c>
      <c r="E187">
        <v>1.1499999999999999</v>
      </c>
      <c r="F187">
        <f>4*Table3[[#This Row],[DivPay]]</f>
        <v>4.5999999999999996</v>
      </c>
      <c r="G187" s="2">
        <f>Table3[[#This Row],[FwdDiv]]/Table3[[#This Row],[SharePrice]]</f>
        <v>3.0435357946274978E-2</v>
      </c>
      <c r="H187" s="2">
        <v>2.5000000000000001E-2</v>
      </c>
      <c r="I187" s="2">
        <v>2.75E-2</v>
      </c>
    </row>
    <row r="188" spans="2:9" x14ac:dyDescent="0.2">
      <c r="B188" s="35">
        <v>44734</v>
      </c>
      <c r="C188">
        <v>152.6</v>
      </c>
      <c r="E188">
        <v>1.1499999999999999</v>
      </c>
      <c r="F188">
        <f>4*Table3[[#This Row],[DivPay]]</f>
        <v>4.5999999999999996</v>
      </c>
      <c r="G188" s="2">
        <f>Table3[[#This Row],[FwdDiv]]/Table3[[#This Row],[SharePrice]]</f>
        <v>3.0144167758846655E-2</v>
      </c>
      <c r="H188" s="2">
        <v>2.5000000000000001E-2</v>
      </c>
      <c r="I188" s="2">
        <v>2.75E-2</v>
      </c>
    </row>
    <row r="189" spans="2:9" x14ac:dyDescent="0.2">
      <c r="B189" s="35">
        <v>44733</v>
      </c>
      <c r="C189">
        <v>153.46</v>
      </c>
      <c r="E189">
        <v>1.1499999999999999</v>
      </c>
      <c r="F189">
        <f>4*Table3[[#This Row],[DivPay]]</f>
        <v>4.5999999999999996</v>
      </c>
      <c r="G189" s="2">
        <f>Table3[[#This Row],[FwdDiv]]/Table3[[#This Row],[SharePrice]]</f>
        <v>2.9975237846995954E-2</v>
      </c>
      <c r="H189" s="2">
        <v>2.5000000000000001E-2</v>
      </c>
      <c r="I189" s="2">
        <v>2.75E-2</v>
      </c>
    </row>
    <row r="190" spans="2:9" x14ac:dyDescent="0.2">
      <c r="B190" s="35">
        <v>44729</v>
      </c>
      <c r="C190">
        <v>150.19999999999999</v>
      </c>
      <c r="E190">
        <v>1.1499999999999999</v>
      </c>
      <c r="F190">
        <f>4*Table3[[#This Row],[DivPay]]</f>
        <v>4.5999999999999996</v>
      </c>
      <c r="G190" s="2">
        <f>Table3[[#This Row],[FwdDiv]]/Table3[[#This Row],[SharePrice]]</f>
        <v>3.0625832223701729E-2</v>
      </c>
      <c r="H190" s="2">
        <v>2.5000000000000001E-2</v>
      </c>
      <c r="I190" s="2">
        <v>2.75E-2</v>
      </c>
    </row>
    <row r="191" spans="2:9" x14ac:dyDescent="0.2">
      <c r="B191" s="35">
        <v>44728</v>
      </c>
      <c r="C191">
        <v>151.37</v>
      </c>
      <c r="E191">
        <v>1.1499999999999999</v>
      </c>
      <c r="F191">
        <f>4*Table3[[#This Row],[DivPay]]</f>
        <v>4.5999999999999996</v>
      </c>
      <c r="G191" s="2">
        <f>Table3[[#This Row],[FwdDiv]]/Table3[[#This Row],[SharePrice]]</f>
        <v>3.0389112770033689E-2</v>
      </c>
      <c r="H191" s="2">
        <v>2.5000000000000001E-2</v>
      </c>
      <c r="I191" s="2">
        <v>2.75E-2</v>
      </c>
    </row>
    <row r="192" spans="2:9" x14ac:dyDescent="0.2">
      <c r="B192" s="35">
        <v>44727</v>
      </c>
      <c r="C192">
        <v>155.91999999999999</v>
      </c>
      <c r="E192">
        <v>1.1499999999999999</v>
      </c>
      <c r="F192">
        <f>4*Table3[[#This Row],[DivPay]]</f>
        <v>4.5999999999999996</v>
      </c>
      <c r="G192" s="2">
        <f>Table3[[#This Row],[FwdDiv]]/Table3[[#This Row],[SharePrice]]</f>
        <v>2.9502308876346844E-2</v>
      </c>
      <c r="H192" s="2">
        <v>2.5000000000000001E-2</v>
      </c>
      <c r="I192" s="2">
        <v>2.75E-2</v>
      </c>
    </row>
    <row r="193" spans="2:9" x14ac:dyDescent="0.2">
      <c r="B193" s="35">
        <v>44726</v>
      </c>
      <c r="C193">
        <v>154.08000000000001</v>
      </c>
      <c r="E193">
        <v>1.1499999999999999</v>
      </c>
      <c r="F193">
        <f>4*Table3[[#This Row],[DivPay]]</f>
        <v>4.5999999999999996</v>
      </c>
      <c r="G193" s="2">
        <f>Table3[[#This Row],[FwdDiv]]/Table3[[#This Row],[SharePrice]]</f>
        <v>2.9854620976116297E-2</v>
      </c>
      <c r="H193" s="2">
        <v>2.5000000000000001E-2</v>
      </c>
      <c r="I193" s="2">
        <v>2.75E-2</v>
      </c>
    </row>
    <row r="194" spans="2:9" x14ac:dyDescent="0.2">
      <c r="B194" s="35">
        <v>44725</v>
      </c>
      <c r="C194">
        <v>153.53</v>
      </c>
      <c r="E194">
        <v>1.1499999999999999</v>
      </c>
      <c r="F194">
        <f>4*Table3[[#This Row],[DivPay]]</f>
        <v>4.5999999999999996</v>
      </c>
      <c r="G194" s="2">
        <f>Table3[[#This Row],[FwdDiv]]/Table3[[#This Row],[SharePrice]]</f>
        <v>2.9961571028463491E-2</v>
      </c>
      <c r="H194" s="2">
        <v>2.5000000000000001E-2</v>
      </c>
      <c r="I194" s="2">
        <v>2.75E-2</v>
      </c>
    </row>
    <row r="195" spans="2:9" x14ac:dyDescent="0.2">
      <c r="B195" s="35">
        <v>44722</v>
      </c>
      <c r="C195">
        <v>157.78</v>
      </c>
      <c r="E195">
        <v>1.1499999999999999</v>
      </c>
      <c r="F195">
        <f>4*Table3[[#This Row],[DivPay]]</f>
        <v>4.5999999999999996</v>
      </c>
      <c r="G195" s="2">
        <f>Table3[[#This Row],[FwdDiv]]/Table3[[#This Row],[SharePrice]]</f>
        <v>2.9154518950437316E-2</v>
      </c>
      <c r="H195" s="2">
        <v>2.5000000000000001E-2</v>
      </c>
      <c r="I195" s="2">
        <v>2.75E-2</v>
      </c>
    </row>
    <row r="196" spans="2:9" x14ac:dyDescent="0.2">
      <c r="B196" s="35">
        <v>44721</v>
      </c>
      <c r="C196">
        <v>161.58000000000001</v>
      </c>
      <c r="E196">
        <v>1.1499999999999999</v>
      </c>
      <c r="F196">
        <f>4*Table3[[#This Row],[DivPay]]</f>
        <v>4.5999999999999996</v>
      </c>
      <c r="G196" s="2">
        <f>Table3[[#This Row],[FwdDiv]]/Table3[[#This Row],[SharePrice]]</f>
        <v>2.8468869909642279E-2</v>
      </c>
      <c r="H196" s="2">
        <v>2.5000000000000001E-2</v>
      </c>
      <c r="I196" s="2">
        <v>2.75E-2</v>
      </c>
    </row>
    <row r="197" spans="2:9" x14ac:dyDescent="0.2">
      <c r="B197" s="35">
        <v>44720</v>
      </c>
      <c r="C197">
        <v>165.37</v>
      </c>
      <c r="E197">
        <v>1.1499999999999999</v>
      </c>
      <c r="F197">
        <f>4*Table3[[#This Row],[DivPay]]</f>
        <v>4.5999999999999996</v>
      </c>
      <c r="G197" s="2">
        <f>Table3[[#This Row],[FwdDiv]]/Table3[[#This Row],[SharePrice]]</f>
        <v>2.7816411682892905E-2</v>
      </c>
      <c r="H197" s="2">
        <v>2.5000000000000001E-2</v>
      </c>
      <c r="I197" s="2">
        <v>2.75E-2</v>
      </c>
    </row>
    <row r="198" spans="2:9" x14ac:dyDescent="0.2">
      <c r="B198" s="35">
        <v>44719</v>
      </c>
      <c r="C198">
        <v>169.85</v>
      </c>
      <c r="E198">
        <v>1.1499999999999999</v>
      </c>
      <c r="F198">
        <f>4*Table3[[#This Row],[DivPay]]</f>
        <v>4.5999999999999996</v>
      </c>
      <c r="G198" s="2">
        <f>Table3[[#This Row],[FwdDiv]]/Table3[[#This Row],[SharePrice]]</f>
        <v>2.708272004710038E-2</v>
      </c>
      <c r="H198" s="2">
        <v>2.5000000000000001E-2</v>
      </c>
      <c r="I198" s="2">
        <v>2.75E-2</v>
      </c>
    </row>
    <row r="199" spans="2:9" x14ac:dyDescent="0.2">
      <c r="B199" s="35">
        <v>44718</v>
      </c>
      <c r="C199">
        <v>167.76</v>
      </c>
      <c r="E199">
        <v>1.1499999999999999</v>
      </c>
      <c r="F199">
        <f>4*Table3[[#This Row],[DivPay]]</f>
        <v>4.5999999999999996</v>
      </c>
      <c r="G199" s="2">
        <f>Table3[[#This Row],[FwdDiv]]/Table3[[#This Row],[SharePrice]]</f>
        <v>2.7420123986647591E-2</v>
      </c>
      <c r="H199" s="2">
        <v>2.5000000000000001E-2</v>
      </c>
      <c r="I199" s="2">
        <v>2.75E-2</v>
      </c>
    </row>
    <row r="200" spans="2:9" x14ac:dyDescent="0.2">
      <c r="B200" s="35">
        <v>44715</v>
      </c>
      <c r="C200">
        <v>172.33</v>
      </c>
      <c r="E200">
        <v>1.1499999999999999</v>
      </c>
      <c r="F200">
        <f>4*Table3[[#This Row],[DivPay]]</f>
        <v>4.5999999999999996</v>
      </c>
      <c r="G200" s="2">
        <f>Table3[[#This Row],[FwdDiv]]/Table3[[#This Row],[SharePrice]]</f>
        <v>2.6692972784773394E-2</v>
      </c>
      <c r="H200" s="2">
        <v>2.5000000000000001E-2</v>
      </c>
      <c r="I200" s="2">
        <v>2.75E-2</v>
      </c>
    </row>
    <row r="201" spans="2:9" x14ac:dyDescent="0.2">
      <c r="B201" s="35">
        <v>44714</v>
      </c>
      <c r="C201">
        <v>176.72</v>
      </c>
      <c r="E201">
        <v>1.1499999999999999</v>
      </c>
      <c r="F201">
        <f>4*Table3[[#This Row],[DivPay]]</f>
        <v>4.5999999999999996</v>
      </c>
      <c r="G201" s="2">
        <f>Table3[[#This Row],[FwdDiv]]/Table3[[#This Row],[SharePrice]]</f>
        <v>2.6029877772747848E-2</v>
      </c>
      <c r="H201" s="2">
        <v>2.5000000000000001E-2</v>
      </c>
      <c r="I201" s="2">
        <v>2.75E-2</v>
      </c>
    </row>
    <row r="202" spans="2:9" x14ac:dyDescent="0.2">
      <c r="B202" s="35">
        <v>44713</v>
      </c>
      <c r="C202">
        <v>174.42</v>
      </c>
      <c r="E202">
        <v>1.1499999999999999</v>
      </c>
      <c r="F202">
        <f>4*Table3[[#This Row],[DivPay]]</f>
        <v>4.5999999999999996</v>
      </c>
      <c r="G202" s="2">
        <f>Table3[[#This Row],[FwdDiv]]/Table3[[#This Row],[SharePrice]]</f>
        <v>2.6373122348354545E-2</v>
      </c>
      <c r="H202" s="2">
        <v>2.5000000000000001E-2</v>
      </c>
      <c r="I202" s="2">
        <v>2.75E-2</v>
      </c>
    </row>
    <row r="203" spans="2:9" x14ac:dyDescent="0.2">
      <c r="B203" s="35">
        <v>44712</v>
      </c>
      <c r="C203">
        <v>176.76</v>
      </c>
      <c r="E203">
        <v>1.1499999999999999</v>
      </c>
      <c r="F203">
        <f>4*Table3[[#This Row],[DivPay]]</f>
        <v>4.5999999999999996</v>
      </c>
      <c r="G203" s="2">
        <f>Table3[[#This Row],[FwdDiv]]/Table3[[#This Row],[SharePrice]]</f>
        <v>2.6023987327449649E-2</v>
      </c>
      <c r="H203" s="2">
        <v>2.5000000000000001E-2</v>
      </c>
      <c r="I203" s="2">
        <v>2.75E-2</v>
      </c>
    </row>
    <row r="204" spans="2:9" x14ac:dyDescent="0.2">
      <c r="B204" s="35">
        <v>44708</v>
      </c>
      <c r="C204">
        <v>177.97</v>
      </c>
      <c r="E204">
        <v>1.1499999999999999</v>
      </c>
      <c r="F204">
        <f>4*Table3[[#This Row],[DivPay]]</f>
        <v>4.5999999999999996</v>
      </c>
      <c r="G204" s="2">
        <f>Table3[[#This Row],[FwdDiv]]/Table3[[#This Row],[SharePrice]]</f>
        <v>2.5847052874079898E-2</v>
      </c>
      <c r="H204" s="2">
        <v>2.5000000000000001E-2</v>
      </c>
      <c r="I204" s="2">
        <v>2.75E-2</v>
      </c>
    </row>
    <row r="205" spans="2:9" x14ac:dyDescent="0.2">
      <c r="B205" s="35">
        <v>44707</v>
      </c>
      <c r="C205">
        <v>174.13</v>
      </c>
      <c r="E205">
        <v>1.1499999999999999</v>
      </c>
      <c r="F205">
        <f>4*Table3[[#This Row],[DivPay]]</f>
        <v>4.5999999999999996</v>
      </c>
      <c r="G205" s="2">
        <f>Table3[[#This Row],[FwdDiv]]/Table3[[#This Row],[SharePrice]]</f>
        <v>2.6417044736690976E-2</v>
      </c>
      <c r="H205" s="2">
        <v>2.5000000000000001E-2</v>
      </c>
      <c r="I205" s="2">
        <v>2.75E-2</v>
      </c>
    </row>
    <row r="206" spans="2:9" x14ac:dyDescent="0.2">
      <c r="B206" s="35">
        <v>44706</v>
      </c>
      <c r="C206">
        <v>170.01</v>
      </c>
      <c r="E206">
        <v>1.1499999999999999</v>
      </c>
      <c r="F206">
        <f>4*Table3[[#This Row],[DivPay]]</f>
        <v>4.5999999999999996</v>
      </c>
      <c r="G206" s="2">
        <f>Table3[[#This Row],[FwdDiv]]/Table3[[#This Row],[SharePrice]]</f>
        <v>2.7057231927533672E-2</v>
      </c>
      <c r="H206" s="2">
        <v>2.5000000000000001E-2</v>
      </c>
      <c r="I206" s="2">
        <v>2.75E-2</v>
      </c>
    </row>
    <row r="207" spans="2:9" x14ac:dyDescent="0.2">
      <c r="B207" s="35">
        <v>44705</v>
      </c>
      <c r="C207">
        <v>167.86</v>
      </c>
      <c r="E207">
        <v>1.1499999999999999</v>
      </c>
      <c r="F207">
        <f>4*Table3[[#This Row],[DivPay]]</f>
        <v>4.5999999999999996</v>
      </c>
      <c r="G207" s="2">
        <f>Table3[[#This Row],[FwdDiv]]/Table3[[#This Row],[SharePrice]]</f>
        <v>2.7403788871678776E-2</v>
      </c>
      <c r="H207" s="2">
        <v>2.5000000000000001E-2</v>
      </c>
      <c r="I207" s="2">
        <v>2.75E-2</v>
      </c>
    </row>
    <row r="208" spans="2:9" x14ac:dyDescent="0.2">
      <c r="B208" s="35">
        <v>44704</v>
      </c>
      <c r="C208">
        <v>169.93</v>
      </c>
      <c r="E208">
        <v>1.1499999999999999</v>
      </c>
      <c r="F208">
        <f>4*Table3[[#This Row],[DivPay]]</f>
        <v>4.5999999999999996</v>
      </c>
      <c r="G208" s="2">
        <f>Table3[[#This Row],[FwdDiv]]/Table3[[#This Row],[SharePrice]]</f>
        <v>2.7069969987641967E-2</v>
      </c>
      <c r="H208" s="2">
        <v>2.5000000000000001E-2</v>
      </c>
      <c r="I208" s="2">
        <v>2.75E-2</v>
      </c>
    </row>
    <row r="209" spans="2:9" x14ac:dyDescent="0.2">
      <c r="B209" s="35">
        <v>44701</v>
      </c>
      <c r="C209">
        <v>169.81</v>
      </c>
      <c r="E209">
        <v>1.1499999999999999</v>
      </c>
      <c r="F209">
        <f>4*Table3[[#This Row],[DivPay]]</f>
        <v>4.5999999999999996</v>
      </c>
      <c r="G209" s="2">
        <f>Table3[[#This Row],[FwdDiv]]/Table3[[#This Row],[SharePrice]]</f>
        <v>2.7089099581885635E-2</v>
      </c>
      <c r="H209" s="2">
        <v>2.5000000000000001E-2</v>
      </c>
      <c r="I209" s="2">
        <v>2.75E-2</v>
      </c>
    </row>
    <row r="210" spans="2:9" x14ac:dyDescent="0.2">
      <c r="B210" s="35">
        <v>44700</v>
      </c>
      <c r="C210">
        <v>167.62</v>
      </c>
      <c r="E210">
        <v>1.1499999999999999</v>
      </c>
      <c r="F210">
        <f>4*Table3[[#This Row],[DivPay]]</f>
        <v>4.5999999999999996</v>
      </c>
      <c r="G210" s="2">
        <f>Table3[[#This Row],[FwdDiv]]/Table3[[#This Row],[SharePrice]]</f>
        <v>2.7443025891898339E-2</v>
      </c>
      <c r="H210" s="2">
        <v>2.5000000000000001E-2</v>
      </c>
      <c r="I210" s="2">
        <v>2.75E-2</v>
      </c>
    </row>
    <row r="211" spans="2:9" x14ac:dyDescent="0.2">
      <c r="B211" s="35">
        <v>44699</v>
      </c>
      <c r="C211">
        <v>170.3</v>
      </c>
      <c r="E211">
        <v>1.1499999999999999</v>
      </c>
      <c r="F211">
        <f>4*Table3[[#This Row],[DivPay]]</f>
        <v>4.5999999999999996</v>
      </c>
      <c r="G211" s="2">
        <f>Table3[[#This Row],[FwdDiv]]/Table3[[#This Row],[SharePrice]]</f>
        <v>2.7011156782149146E-2</v>
      </c>
      <c r="H211" s="2">
        <v>2.5000000000000001E-2</v>
      </c>
      <c r="I211" s="2">
        <v>2.75E-2</v>
      </c>
    </row>
    <row r="212" spans="2:9" x14ac:dyDescent="0.2">
      <c r="B212" s="35">
        <v>44698</v>
      </c>
      <c r="C212">
        <v>174.98</v>
      </c>
      <c r="E212">
        <v>1.1499999999999999</v>
      </c>
      <c r="F212">
        <f>4*Table3[[#This Row],[DivPay]]</f>
        <v>4.5999999999999996</v>
      </c>
      <c r="G212" s="2">
        <f>Table3[[#This Row],[FwdDiv]]/Table3[[#This Row],[SharePrice]]</f>
        <v>2.6288718710709796E-2</v>
      </c>
      <c r="H212" s="2">
        <v>2.5000000000000001E-2</v>
      </c>
      <c r="I212" s="2">
        <v>2.75E-2</v>
      </c>
    </row>
    <row r="213" spans="2:9" x14ac:dyDescent="0.2">
      <c r="B213" s="35">
        <v>44697</v>
      </c>
      <c r="C213">
        <v>168.5</v>
      </c>
      <c r="E213">
        <v>1.1499999999999999</v>
      </c>
      <c r="F213">
        <f>4*Table3[[#This Row],[DivPay]]</f>
        <v>4.5999999999999996</v>
      </c>
      <c r="G213" s="2">
        <f>Table3[[#This Row],[FwdDiv]]/Table3[[#This Row],[SharePrice]]</f>
        <v>2.7299703264094952E-2</v>
      </c>
      <c r="H213" s="2">
        <v>2.5000000000000001E-2</v>
      </c>
      <c r="I213" s="2">
        <v>2.75E-2</v>
      </c>
    </row>
    <row r="214" spans="2:9" x14ac:dyDescent="0.2">
      <c r="B214" s="35">
        <v>44694</v>
      </c>
      <c r="C214">
        <v>169.74</v>
      </c>
      <c r="E214">
        <v>1.1499999999999999</v>
      </c>
      <c r="F214">
        <f>4*Table3[[#This Row],[DivPay]]</f>
        <v>4.5999999999999996</v>
      </c>
      <c r="G214" s="2">
        <f>Table3[[#This Row],[FwdDiv]]/Table3[[#This Row],[SharePrice]]</f>
        <v>2.7100271002710022E-2</v>
      </c>
      <c r="H214" s="2">
        <v>2.5000000000000001E-2</v>
      </c>
      <c r="I214" s="2">
        <v>2.75E-2</v>
      </c>
    </row>
    <row r="215" spans="2:9" x14ac:dyDescent="0.2">
      <c r="B215" s="35">
        <v>44693</v>
      </c>
      <c r="C215">
        <v>165.9</v>
      </c>
      <c r="E215">
        <v>1.1499999999999999</v>
      </c>
      <c r="F215">
        <f>4*Table3[[#This Row],[DivPay]]</f>
        <v>4.5999999999999996</v>
      </c>
      <c r="G215" s="2">
        <f>Table3[[#This Row],[FwdDiv]]/Table3[[#This Row],[SharePrice]]</f>
        <v>2.7727546714888484E-2</v>
      </c>
      <c r="H215" s="2">
        <v>2.5000000000000001E-2</v>
      </c>
      <c r="I215" s="2">
        <v>2.75E-2</v>
      </c>
    </row>
    <row r="216" spans="2:9" x14ac:dyDescent="0.2">
      <c r="B216" s="35">
        <v>44692</v>
      </c>
      <c r="C216">
        <v>164.69</v>
      </c>
      <c r="E216">
        <v>1.1499999999999999</v>
      </c>
      <c r="F216">
        <f>4*Table3[[#This Row],[DivPay]]</f>
        <v>4.5999999999999996</v>
      </c>
      <c r="G216" s="2">
        <f>Table3[[#This Row],[FwdDiv]]/Table3[[#This Row],[SharePrice]]</f>
        <v>2.7931264800534334E-2</v>
      </c>
      <c r="H216" s="2">
        <v>2.5000000000000001E-2</v>
      </c>
      <c r="I216" s="2">
        <v>2.75E-2</v>
      </c>
    </row>
    <row r="217" spans="2:9" x14ac:dyDescent="0.2">
      <c r="B217" s="35">
        <v>44691</v>
      </c>
      <c r="C217">
        <v>168.24</v>
      </c>
      <c r="E217">
        <v>1.1499999999999999</v>
      </c>
      <c r="F217">
        <f>4*Table3[[#This Row],[DivPay]]</f>
        <v>4.5999999999999996</v>
      </c>
      <c r="G217" s="2">
        <f>Table3[[#This Row],[FwdDiv]]/Table3[[#This Row],[SharePrice]]</f>
        <v>2.7341892534474558E-2</v>
      </c>
      <c r="H217" s="2">
        <v>2.5000000000000001E-2</v>
      </c>
      <c r="I217" s="2">
        <v>2.75E-2</v>
      </c>
    </row>
    <row r="218" spans="2:9" x14ac:dyDescent="0.2">
      <c r="B218" s="35">
        <v>44690</v>
      </c>
      <c r="C218">
        <v>164.94</v>
      </c>
      <c r="E218">
        <v>1.1499999999999999</v>
      </c>
      <c r="F218">
        <f>4*Table3[[#This Row],[DivPay]]</f>
        <v>4.5999999999999996</v>
      </c>
      <c r="G218" s="2">
        <f>Table3[[#This Row],[FwdDiv]]/Table3[[#This Row],[SharePrice]]</f>
        <v>2.7888929307627014E-2</v>
      </c>
      <c r="H218" s="2">
        <v>2.5000000000000001E-2</v>
      </c>
      <c r="I218" s="2">
        <v>2.75E-2</v>
      </c>
    </row>
    <row r="219" spans="2:9" x14ac:dyDescent="0.2">
      <c r="B219" s="35">
        <v>44687</v>
      </c>
      <c r="C219">
        <v>167.45</v>
      </c>
      <c r="D219">
        <v>1.1499999999999999</v>
      </c>
      <c r="E219">
        <v>1.1499999999999999</v>
      </c>
      <c r="F219">
        <f>4*Table3[[#This Row],[DivPay]]</f>
        <v>4.5999999999999996</v>
      </c>
      <c r="G219" s="2">
        <f>Table3[[#This Row],[FwdDiv]]/Table3[[#This Row],[SharePrice]]</f>
        <v>2.7470886831890116E-2</v>
      </c>
      <c r="H219" s="2">
        <v>2.5000000000000001E-2</v>
      </c>
      <c r="I219" s="2">
        <v>2.75E-2</v>
      </c>
    </row>
    <row r="220" spans="2:9" x14ac:dyDescent="0.2">
      <c r="B220" s="35">
        <v>44686</v>
      </c>
      <c r="C220">
        <v>170.28</v>
      </c>
      <c r="E220">
        <v>1.1499999999999999</v>
      </c>
      <c r="F220">
        <f>4*Table3[[#This Row],[DivPay]]</f>
        <v>4.5999999999999996</v>
      </c>
      <c r="G220" s="2">
        <f>Table3[[#This Row],[FwdDiv]]/Table3[[#This Row],[SharePrice]]</f>
        <v>2.7014329339910732E-2</v>
      </c>
      <c r="H220" s="2">
        <v>2.5000000000000001E-2</v>
      </c>
      <c r="I220" s="2">
        <v>2.75E-2</v>
      </c>
    </row>
    <row r="221" spans="2:9" x14ac:dyDescent="0.2">
      <c r="B221" s="35">
        <v>44685</v>
      </c>
      <c r="C221">
        <v>176.23</v>
      </c>
      <c r="E221">
        <v>1.1499999999999999</v>
      </c>
      <c r="F221">
        <f>4*Table3[[#This Row],[DivPay]]</f>
        <v>4.5999999999999996</v>
      </c>
      <c r="G221" s="2">
        <f>Table3[[#This Row],[FwdDiv]]/Table3[[#This Row],[SharePrice]]</f>
        <v>2.6102252737899335E-2</v>
      </c>
      <c r="H221" s="2">
        <v>2.5000000000000001E-2</v>
      </c>
      <c r="I221" s="2">
        <v>2.75E-2</v>
      </c>
    </row>
    <row r="222" spans="2:9" x14ac:dyDescent="0.2">
      <c r="B222" s="35">
        <v>44684</v>
      </c>
      <c r="C222">
        <v>172.54</v>
      </c>
      <c r="E222">
        <v>1.1499999999999999</v>
      </c>
      <c r="F222">
        <f>4*Table3[[#This Row],[DivPay]]</f>
        <v>4.5999999999999996</v>
      </c>
      <c r="G222" s="2">
        <f>Table3[[#This Row],[FwdDiv]]/Table3[[#This Row],[SharePrice]]</f>
        <v>2.666048452532746E-2</v>
      </c>
      <c r="H222" s="2">
        <v>2.5000000000000001E-2</v>
      </c>
      <c r="I222" s="2">
        <v>2.75E-2</v>
      </c>
    </row>
    <row r="223" spans="2:9" x14ac:dyDescent="0.2">
      <c r="B223" s="35">
        <v>44683</v>
      </c>
      <c r="C223">
        <v>174</v>
      </c>
      <c r="E223">
        <v>1.1499999999999999</v>
      </c>
      <c r="F223">
        <f>4*Table3[[#This Row],[DivPay]]</f>
        <v>4.5999999999999996</v>
      </c>
      <c r="G223" s="2">
        <f>Table3[[#This Row],[FwdDiv]]/Table3[[#This Row],[SharePrice]]</f>
        <v>2.6436781609195402E-2</v>
      </c>
      <c r="H223" s="2">
        <v>2.5000000000000001E-2</v>
      </c>
      <c r="I223" s="2">
        <v>2.75E-2</v>
      </c>
    </row>
    <row r="224" spans="2:9" x14ac:dyDescent="0.2">
      <c r="B224" s="35">
        <v>44680</v>
      </c>
      <c r="C224">
        <v>170.25</v>
      </c>
      <c r="E224">
        <v>1.1499999999999999</v>
      </c>
      <c r="F224">
        <f>4*Table3[[#This Row],[DivPay]]</f>
        <v>4.5999999999999996</v>
      </c>
      <c r="G224" s="2">
        <f>Table3[[#This Row],[FwdDiv]]/Table3[[#This Row],[SharePrice]]</f>
        <v>2.701908957415565E-2</v>
      </c>
      <c r="H224" s="2">
        <v>2.5000000000000001E-2</v>
      </c>
      <c r="I224" s="2">
        <v>2.75E-2</v>
      </c>
    </row>
    <row r="225" spans="2:9" x14ac:dyDescent="0.2">
      <c r="B225" s="35">
        <v>44679</v>
      </c>
      <c r="C225">
        <v>175.85</v>
      </c>
      <c r="E225">
        <v>1.1499999999999999</v>
      </c>
      <c r="F225">
        <f>4*Table3[[#This Row],[DivPay]]</f>
        <v>4.5999999999999996</v>
      </c>
      <c r="G225" s="2">
        <f>Table3[[#This Row],[FwdDiv]]/Table3[[#This Row],[SharePrice]]</f>
        <v>2.6158657947114018E-2</v>
      </c>
      <c r="H225" s="2">
        <v>2.5000000000000001E-2</v>
      </c>
      <c r="I225" s="2">
        <v>2.75E-2</v>
      </c>
    </row>
    <row r="226" spans="2:9" x14ac:dyDescent="0.2">
      <c r="B226" s="35">
        <v>44678</v>
      </c>
      <c r="C226">
        <v>169.39</v>
      </c>
      <c r="E226">
        <v>1.1499999999999999</v>
      </c>
      <c r="F226">
        <f>4*Table3[[#This Row],[DivPay]]</f>
        <v>4.5999999999999996</v>
      </c>
      <c r="G226" s="2">
        <f>Table3[[#This Row],[FwdDiv]]/Table3[[#This Row],[SharePrice]]</f>
        <v>2.7156266603695613E-2</v>
      </c>
      <c r="H226" s="2">
        <v>2.5000000000000001E-2</v>
      </c>
      <c r="I226" s="2">
        <v>2.75E-2</v>
      </c>
    </row>
    <row r="227" spans="2:9" x14ac:dyDescent="0.2">
      <c r="B227" s="35">
        <v>44677</v>
      </c>
      <c r="C227">
        <v>168.44</v>
      </c>
      <c r="E227">
        <v>1.1499999999999999</v>
      </c>
      <c r="F227">
        <f>4*Table3[[#This Row],[DivPay]]</f>
        <v>4.5999999999999996</v>
      </c>
      <c r="G227" s="2">
        <f>Table3[[#This Row],[FwdDiv]]/Table3[[#This Row],[SharePrice]]</f>
        <v>2.7309427689384942E-2</v>
      </c>
      <c r="H227" s="2">
        <v>2.5000000000000001E-2</v>
      </c>
      <c r="I227" s="2">
        <v>2.75E-2</v>
      </c>
    </row>
    <row r="228" spans="2:9" x14ac:dyDescent="0.2">
      <c r="B228" s="35">
        <v>44676</v>
      </c>
      <c r="C228">
        <v>173.91</v>
      </c>
      <c r="E228">
        <v>1.1499999999999999</v>
      </c>
      <c r="F228">
        <f>4*Table3[[#This Row],[DivPay]]</f>
        <v>4.5999999999999996</v>
      </c>
      <c r="G228" s="2">
        <f>Table3[[#This Row],[FwdDiv]]/Table3[[#This Row],[SharePrice]]</f>
        <v>2.6450462883100451E-2</v>
      </c>
      <c r="H228" s="2">
        <v>2.5000000000000001E-2</v>
      </c>
      <c r="I228" s="2">
        <v>2.75E-2</v>
      </c>
    </row>
    <row r="229" spans="2:9" x14ac:dyDescent="0.2">
      <c r="B229" s="35">
        <v>44673</v>
      </c>
      <c r="C229">
        <v>173.31</v>
      </c>
      <c r="E229">
        <v>1.1499999999999999</v>
      </c>
      <c r="F229">
        <f>4*Table3[[#This Row],[DivPay]]</f>
        <v>4.5999999999999996</v>
      </c>
      <c r="G229" s="2">
        <f>Table3[[#This Row],[FwdDiv]]/Table3[[#This Row],[SharePrice]]</f>
        <v>2.6542034504644853E-2</v>
      </c>
      <c r="H229" s="2">
        <v>2.5000000000000001E-2</v>
      </c>
      <c r="I229" s="2">
        <v>2.75E-2</v>
      </c>
    </row>
    <row r="230" spans="2:9" x14ac:dyDescent="0.2">
      <c r="B230" s="35">
        <v>44672</v>
      </c>
      <c r="C230">
        <v>177.23</v>
      </c>
      <c r="E230">
        <v>1.1499999999999999</v>
      </c>
      <c r="F230">
        <f>4*Table3[[#This Row],[DivPay]]</f>
        <v>4.5999999999999996</v>
      </c>
      <c r="G230" s="2">
        <f>Table3[[#This Row],[FwdDiv]]/Table3[[#This Row],[SharePrice]]</f>
        <v>2.5954973762906956E-2</v>
      </c>
      <c r="H230" s="2">
        <v>2.5000000000000001E-2</v>
      </c>
      <c r="I230" s="2">
        <v>2.75E-2</v>
      </c>
    </row>
    <row r="231" spans="2:9" x14ac:dyDescent="0.2">
      <c r="B231" s="35">
        <v>44671</v>
      </c>
      <c r="C231">
        <v>179.42</v>
      </c>
      <c r="E231">
        <v>1.1499999999999999</v>
      </c>
      <c r="F231">
        <f>4*Table3[[#This Row],[DivPay]]</f>
        <v>4.5999999999999996</v>
      </c>
      <c r="G231" s="2">
        <f>Table3[[#This Row],[FwdDiv]]/Table3[[#This Row],[SharePrice]]</f>
        <v>2.5638167428380338E-2</v>
      </c>
      <c r="H231" s="2">
        <v>2.5000000000000001E-2</v>
      </c>
      <c r="I231" s="2">
        <v>2.75E-2</v>
      </c>
    </row>
    <row r="232" spans="2:9" x14ac:dyDescent="0.2">
      <c r="B232" s="35">
        <v>44670</v>
      </c>
      <c r="C232">
        <v>179.06</v>
      </c>
      <c r="E232">
        <v>1.1499999999999999</v>
      </c>
      <c r="F232">
        <f>4*Table3[[#This Row],[DivPay]]</f>
        <v>4.5999999999999996</v>
      </c>
      <c r="G232" s="2">
        <f>Table3[[#This Row],[FwdDiv]]/Table3[[#This Row],[SharePrice]]</f>
        <v>2.5689712945381433E-2</v>
      </c>
      <c r="H232" s="2">
        <v>2.5000000000000001E-2</v>
      </c>
      <c r="I232" s="2">
        <v>2.75E-2</v>
      </c>
    </row>
    <row r="233" spans="2:9" x14ac:dyDescent="0.2">
      <c r="B233" s="35">
        <v>44669</v>
      </c>
      <c r="C233">
        <v>176.56</v>
      </c>
      <c r="E233">
        <v>1.1499999999999999</v>
      </c>
      <c r="F233">
        <f>4*Table3[[#This Row],[DivPay]]</f>
        <v>4.5999999999999996</v>
      </c>
      <c r="G233" s="2">
        <f>Table3[[#This Row],[FwdDiv]]/Table3[[#This Row],[SharePrice]]</f>
        <v>2.6053466243769821E-2</v>
      </c>
      <c r="H233" s="2">
        <v>2.5000000000000001E-2</v>
      </c>
      <c r="I233" s="2">
        <v>2.75E-2</v>
      </c>
    </row>
    <row r="234" spans="2:9" x14ac:dyDescent="0.2">
      <c r="B234" s="35">
        <v>44665</v>
      </c>
      <c r="C234">
        <v>173.66</v>
      </c>
      <c r="E234">
        <v>1.1499999999999999</v>
      </c>
      <c r="F234">
        <f>4*Table3[[#This Row],[DivPay]]</f>
        <v>4.5999999999999996</v>
      </c>
      <c r="G234" s="2">
        <f>Table3[[#This Row],[FwdDiv]]/Table3[[#This Row],[SharePrice]]</f>
        <v>2.6488540826903141E-2</v>
      </c>
      <c r="H234" s="2">
        <v>2.5000000000000001E-2</v>
      </c>
      <c r="I234" s="2">
        <v>2.75E-2</v>
      </c>
    </row>
    <row r="235" spans="2:9" x14ac:dyDescent="0.2">
      <c r="B235" s="35">
        <v>44664</v>
      </c>
      <c r="C235">
        <v>175.11</v>
      </c>
      <c r="E235">
        <v>1.1499999999999999</v>
      </c>
      <c r="F235">
        <f>4*Table3[[#This Row],[DivPay]]</f>
        <v>4.5999999999999996</v>
      </c>
      <c r="G235" s="2">
        <f>Table3[[#This Row],[FwdDiv]]/Table3[[#This Row],[SharePrice]]</f>
        <v>2.6269202215750097E-2</v>
      </c>
      <c r="H235" s="2">
        <v>2.5000000000000001E-2</v>
      </c>
      <c r="I235" s="2">
        <v>2.75E-2</v>
      </c>
    </row>
    <row r="236" spans="2:9" x14ac:dyDescent="0.2">
      <c r="B236" s="35">
        <v>44663</v>
      </c>
      <c r="C236">
        <v>173</v>
      </c>
      <c r="E236">
        <v>1.1499999999999999</v>
      </c>
      <c r="F236">
        <f>4*Table3[[#This Row],[DivPay]]</f>
        <v>4.5999999999999996</v>
      </c>
      <c r="G236" s="2">
        <f>Table3[[#This Row],[FwdDiv]]/Table3[[#This Row],[SharePrice]]</f>
        <v>2.658959537572254E-2</v>
      </c>
      <c r="H236" s="2">
        <v>2.5000000000000001E-2</v>
      </c>
      <c r="I236" s="2">
        <v>2.75E-2</v>
      </c>
    </row>
    <row r="237" spans="2:9" x14ac:dyDescent="0.2">
      <c r="B237" s="35">
        <v>44662</v>
      </c>
      <c r="C237">
        <v>171.94</v>
      </c>
      <c r="E237">
        <v>1.1499999999999999</v>
      </c>
      <c r="F237">
        <f>4*Table3[[#This Row],[DivPay]]</f>
        <v>4.5999999999999996</v>
      </c>
      <c r="G237" s="2">
        <f>Table3[[#This Row],[FwdDiv]]/Table3[[#This Row],[SharePrice]]</f>
        <v>2.6753518669303245E-2</v>
      </c>
      <c r="H237" s="2">
        <v>2.5000000000000001E-2</v>
      </c>
      <c r="I237" s="2">
        <v>2.75E-2</v>
      </c>
    </row>
    <row r="238" spans="2:9" x14ac:dyDescent="0.2">
      <c r="B238" s="35">
        <v>44659</v>
      </c>
      <c r="C238">
        <v>174.11</v>
      </c>
      <c r="E238">
        <v>1.1499999999999999</v>
      </c>
      <c r="F238">
        <f>4*Table3[[#This Row],[DivPay]]</f>
        <v>4.5999999999999996</v>
      </c>
      <c r="G238" s="2">
        <f>Table3[[#This Row],[FwdDiv]]/Table3[[#This Row],[SharePrice]]</f>
        <v>2.6420079260237778E-2</v>
      </c>
      <c r="H238" s="2">
        <v>2.5000000000000001E-2</v>
      </c>
      <c r="I238" s="2">
        <v>2.75E-2</v>
      </c>
    </row>
    <row r="239" spans="2:9" x14ac:dyDescent="0.2">
      <c r="B239" s="35">
        <v>44658</v>
      </c>
      <c r="C239">
        <v>177.6</v>
      </c>
      <c r="E239">
        <v>1.1499999999999999</v>
      </c>
      <c r="F239">
        <f>4*Table3[[#This Row],[DivPay]]</f>
        <v>4.5999999999999996</v>
      </c>
      <c r="G239" s="2">
        <f>Table3[[#This Row],[FwdDiv]]/Table3[[#This Row],[SharePrice]]</f>
        <v>2.59009009009009E-2</v>
      </c>
      <c r="H239" s="2">
        <v>2.5000000000000001E-2</v>
      </c>
      <c r="I239" s="2">
        <v>2.75E-2</v>
      </c>
    </row>
    <row r="240" spans="2:9" x14ac:dyDescent="0.2">
      <c r="B240" s="35">
        <v>44657</v>
      </c>
      <c r="C240">
        <v>177.25</v>
      </c>
      <c r="E240">
        <v>1.1499999999999999</v>
      </c>
      <c r="F240">
        <f>4*Table3[[#This Row],[DivPay]]</f>
        <v>4.5999999999999996</v>
      </c>
      <c r="G240" s="2">
        <f>Table3[[#This Row],[FwdDiv]]/Table3[[#This Row],[SharePrice]]</f>
        <v>2.5952045133991537E-2</v>
      </c>
      <c r="H240" s="2">
        <v>2.5000000000000001E-2</v>
      </c>
      <c r="I240" s="2">
        <v>2.75E-2</v>
      </c>
    </row>
    <row r="241" spans="2:9" x14ac:dyDescent="0.2">
      <c r="B241" s="35">
        <v>44656</v>
      </c>
      <c r="C241">
        <v>177.18</v>
      </c>
      <c r="E241">
        <v>1.1499999999999999</v>
      </c>
      <c r="F241">
        <f>4*Table3[[#This Row],[DivPay]]</f>
        <v>4.5999999999999996</v>
      </c>
      <c r="G241" s="2">
        <f>Table3[[#This Row],[FwdDiv]]/Table3[[#This Row],[SharePrice]]</f>
        <v>2.5962298227790944E-2</v>
      </c>
      <c r="H241" s="2">
        <v>2.5000000000000001E-2</v>
      </c>
      <c r="I241" s="2">
        <v>2.75E-2</v>
      </c>
    </row>
    <row r="242" spans="2:9" x14ac:dyDescent="0.2">
      <c r="B242" s="35">
        <v>44655</v>
      </c>
      <c r="C242">
        <v>182.71</v>
      </c>
      <c r="E242">
        <v>1.1499999999999999</v>
      </c>
      <c r="F242">
        <f>4*Table3[[#This Row],[DivPay]]</f>
        <v>4.5999999999999996</v>
      </c>
      <c r="G242" s="2">
        <f>Table3[[#This Row],[FwdDiv]]/Table3[[#This Row],[SharePrice]]</f>
        <v>2.517650922226479E-2</v>
      </c>
      <c r="H242" s="2">
        <v>2.5000000000000001E-2</v>
      </c>
      <c r="I242" s="2">
        <v>2.75E-2</v>
      </c>
    </row>
    <row r="243" spans="2:9" x14ac:dyDescent="0.2">
      <c r="B243" s="35">
        <v>44652</v>
      </c>
      <c r="C243">
        <v>182.08</v>
      </c>
      <c r="E243">
        <v>1.1499999999999999</v>
      </c>
      <c r="F243">
        <f>4*Table3[[#This Row],[DivPay]]</f>
        <v>4.5999999999999996</v>
      </c>
      <c r="G243" s="2">
        <f>Table3[[#This Row],[FwdDiv]]/Table3[[#This Row],[SharePrice]]</f>
        <v>2.5263620386643228E-2</v>
      </c>
      <c r="H243" s="2">
        <v>2.5000000000000001E-2</v>
      </c>
      <c r="I243" s="2">
        <v>2.75E-2</v>
      </c>
    </row>
    <row r="244" spans="2:9" x14ac:dyDescent="0.2">
      <c r="B244" s="35">
        <v>44651</v>
      </c>
      <c r="C244">
        <v>183.48</v>
      </c>
      <c r="E244">
        <v>1.1499999999999999</v>
      </c>
      <c r="F244">
        <f>4*Table3[[#This Row],[DivPay]]</f>
        <v>4.5999999999999996</v>
      </c>
      <c r="G244" s="2">
        <f>Table3[[#This Row],[FwdDiv]]/Table3[[#This Row],[SharePrice]]</f>
        <v>2.5070852408981905E-2</v>
      </c>
      <c r="H244" s="2">
        <v>2.5000000000000001E-2</v>
      </c>
      <c r="I244" s="2">
        <v>2.75E-2</v>
      </c>
    </row>
    <row r="245" spans="2:9" x14ac:dyDescent="0.2">
      <c r="B245" s="35">
        <v>44650</v>
      </c>
      <c r="C245">
        <v>187.45</v>
      </c>
      <c r="E245">
        <v>1.1499999999999999</v>
      </c>
      <c r="F245">
        <f>4*Table3[[#This Row],[DivPay]]</f>
        <v>4.5999999999999996</v>
      </c>
      <c r="G245" s="2">
        <f>Table3[[#This Row],[FwdDiv]]/Table3[[#This Row],[SharePrice]]</f>
        <v>2.4539877300613498E-2</v>
      </c>
      <c r="H245" s="2">
        <v>2.5000000000000001E-2</v>
      </c>
      <c r="I245" s="2">
        <v>2.75E-2</v>
      </c>
    </row>
    <row r="246" spans="2:9" x14ac:dyDescent="0.2">
      <c r="B246" s="35">
        <v>44649</v>
      </c>
      <c r="C246">
        <v>191.01</v>
      </c>
      <c r="E246">
        <v>1.1499999999999999</v>
      </c>
      <c r="F246">
        <f>4*Table3[[#This Row],[DivPay]]</f>
        <v>4.5999999999999996</v>
      </c>
      <c r="G246" s="2">
        <f>Table3[[#This Row],[FwdDiv]]/Table3[[#This Row],[SharePrice]]</f>
        <v>2.4082508769174386E-2</v>
      </c>
      <c r="H246" s="2">
        <v>2.5000000000000001E-2</v>
      </c>
      <c r="I246" s="2">
        <v>2.75E-2</v>
      </c>
    </row>
    <row r="247" spans="2:9" x14ac:dyDescent="0.2">
      <c r="B247" s="35">
        <v>44648</v>
      </c>
      <c r="C247">
        <v>185.68</v>
      </c>
      <c r="E247">
        <v>1.1499999999999999</v>
      </c>
      <c r="F247">
        <f>4*Table3[[#This Row],[DivPay]]</f>
        <v>4.5999999999999996</v>
      </c>
      <c r="G247" s="2">
        <f>Table3[[#This Row],[FwdDiv]]/Table3[[#This Row],[SharePrice]]</f>
        <v>2.4773804394657473E-2</v>
      </c>
      <c r="H247" s="2">
        <v>2.5000000000000001E-2</v>
      </c>
      <c r="I247" s="2">
        <v>2.75E-2</v>
      </c>
    </row>
    <row r="248" spans="2:9" x14ac:dyDescent="0.2">
      <c r="B248" s="35">
        <v>44645</v>
      </c>
      <c r="C248">
        <v>184.9</v>
      </c>
      <c r="E248">
        <v>1.1499999999999999</v>
      </c>
      <c r="F248">
        <f>4*Table3[[#This Row],[DivPay]]</f>
        <v>4.5999999999999996</v>
      </c>
      <c r="G248" s="2">
        <f>Table3[[#This Row],[FwdDiv]]/Table3[[#This Row],[SharePrice]]</f>
        <v>2.4878312601406164E-2</v>
      </c>
      <c r="H248" s="2">
        <v>2.5000000000000001E-2</v>
      </c>
      <c r="I248" s="2">
        <v>2.75E-2</v>
      </c>
    </row>
    <row r="249" spans="2:9" x14ac:dyDescent="0.2">
      <c r="B249" s="35">
        <v>44644</v>
      </c>
      <c r="C249">
        <v>184.21</v>
      </c>
      <c r="E249">
        <v>1.1499999999999999</v>
      </c>
      <c r="F249">
        <f>4*Table3[[#This Row],[DivPay]]</f>
        <v>4.5999999999999996</v>
      </c>
      <c r="G249" s="2">
        <f>Table3[[#This Row],[FwdDiv]]/Table3[[#This Row],[SharePrice]]</f>
        <v>2.4971499918571193E-2</v>
      </c>
      <c r="H249" s="2">
        <v>2.5000000000000001E-2</v>
      </c>
      <c r="I249" s="2">
        <v>2.75E-2</v>
      </c>
    </row>
    <row r="250" spans="2:9" x14ac:dyDescent="0.2">
      <c r="B250" s="35">
        <v>44643</v>
      </c>
      <c r="C250">
        <v>179.08</v>
      </c>
      <c r="E250">
        <v>1.1499999999999999</v>
      </c>
      <c r="F250">
        <f>4*Table3[[#This Row],[DivPay]]</f>
        <v>4.5999999999999996</v>
      </c>
      <c r="G250" s="2">
        <f>Table3[[#This Row],[FwdDiv]]/Table3[[#This Row],[SharePrice]]</f>
        <v>2.5686843868662046E-2</v>
      </c>
      <c r="H250" s="2">
        <v>2.5000000000000001E-2</v>
      </c>
      <c r="I250" s="2">
        <v>2.75E-2</v>
      </c>
    </row>
    <row r="251" spans="2:9" x14ac:dyDescent="0.2">
      <c r="B251" s="35">
        <v>44642</v>
      </c>
      <c r="C251">
        <v>182.35</v>
      </c>
      <c r="E251">
        <v>1.1499999999999999</v>
      </c>
      <c r="F251">
        <f>4*Table3[[#This Row],[DivPay]]</f>
        <v>4.5999999999999996</v>
      </c>
      <c r="G251" s="2">
        <f>Table3[[#This Row],[FwdDiv]]/Table3[[#This Row],[SharePrice]]</f>
        <v>2.5226213326021388E-2</v>
      </c>
      <c r="H251" s="2">
        <v>2.5000000000000001E-2</v>
      </c>
      <c r="I251" s="2">
        <v>2.75E-2</v>
      </c>
    </row>
    <row r="252" spans="2:9" x14ac:dyDescent="0.2">
      <c r="B252" s="35">
        <v>44641</v>
      </c>
      <c r="C252">
        <v>180.46</v>
      </c>
      <c r="E252">
        <v>1.1499999999999999</v>
      </c>
      <c r="F252">
        <f>4*Table3[[#This Row],[DivPay]]</f>
        <v>4.5999999999999996</v>
      </c>
      <c r="G252" s="2">
        <f>Table3[[#This Row],[FwdDiv]]/Table3[[#This Row],[SharePrice]]</f>
        <v>2.549041338800842E-2</v>
      </c>
      <c r="H252" s="2">
        <v>2.5000000000000001E-2</v>
      </c>
      <c r="I252" s="2">
        <v>2.75E-2</v>
      </c>
    </row>
    <row r="253" spans="2:9" x14ac:dyDescent="0.2">
      <c r="B253" s="35">
        <v>44638</v>
      </c>
      <c r="C253">
        <v>180.1</v>
      </c>
      <c r="E253">
        <v>1.1499999999999999</v>
      </c>
      <c r="F253">
        <f>4*Table3[[#This Row],[DivPay]]</f>
        <v>4.5999999999999996</v>
      </c>
      <c r="G253" s="2">
        <f>Table3[[#This Row],[FwdDiv]]/Table3[[#This Row],[SharePrice]]</f>
        <v>2.5541365907828982E-2</v>
      </c>
      <c r="H253" s="2">
        <v>2.5000000000000001E-2</v>
      </c>
      <c r="I253" s="2">
        <v>2.75E-2</v>
      </c>
    </row>
    <row r="254" spans="2:9" x14ac:dyDescent="0.2">
      <c r="B254" s="35">
        <v>44637</v>
      </c>
      <c r="C254">
        <v>178.47</v>
      </c>
      <c r="E254">
        <v>1.1499999999999999</v>
      </c>
      <c r="F254">
        <f>4*Table3[[#This Row],[DivPay]]</f>
        <v>4.5999999999999996</v>
      </c>
      <c r="G254" s="2">
        <f>Table3[[#This Row],[FwdDiv]]/Table3[[#This Row],[SharePrice]]</f>
        <v>2.5774639995517452E-2</v>
      </c>
      <c r="H254" s="2">
        <v>2.5000000000000001E-2</v>
      </c>
      <c r="I254" s="2">
        <v>2.75E-2</v>
      </c>
    </row>
    <row r="255" spans="2:9" x14ac:dyDescent="0.2">
      <c r="B255" s="35">
        <v>44636</v>
      </c>
      <c r="C255">
        <v>176.33</v>
      </c>
      <c r="E255">
        <v>1.1499999999999999</v>
      </c>
      <c r="F255">
        <f>4*Table3[[#This Row],[DivPay]]</f>
        <v>4.5999999999999996</v>
      </c>
      <c r="G255" s="2">
        <f>Table3[[#This Row],[FwdDiv]]/Table3[[#This Row],[SharePrice]]</f>
        <v>2.6087449668235691E-2</v>
      </c>
      <c r="H255" s="2">
        <v>2.5000000000000001E-2</v>
      </c>
      <c r="I255" s="2">
        <v>2.75E-2</v>
      </c>
    </row>
    <row r="256" spans="2:9" x14ac:dyDescent="0.2">
      <c r="B256" s="35">
        <v>44635</v>
      </c>
      <c r="C256">
        <v>172.32</v>
      </c>
      <c r="E256">
        <v>1.1499999999999999</v>
      </c>
      <c r="F256">
        <f>4*Table3[[#This Row],[DivPay]]</f>
        <v>4.5999999999999996</v>
      </c>
      <c r="G256" s="2">
        <f>Table3[[#This Row],[FwdDiv]]/Table3[[#This Row],[SharePrice]]</f>
        <v>2.6694521819870008E-2</v>
      </c>
      <c r="H256" s="2">
        <v>2.5000000000000001E-2</v>
      </c>
      <c r="I256" s="2">
        <v>2.75E-2</v>
      </c>
    </row>
    <row r="257" spans="2:9" x14ac:dyDescent="0.2">
      <c r="B257" s="35">
        <v>44634</v>
      </c>
      <c r="C257">
        <v>166.72</v>
      </c>
      <c r="E257">
        <v>1.1499999999999999</v>
      </c>
      <c r="F257">
        <f>4*Table3[[#This Row],[DivPay]]</f>
        <v>4.5999999999999996</v>
      </c>
      <c r="G257" s="2">
        <f>Table3[[#This Row],[FwdDiv]]/Table3[[#This Row],[SharePrice]]</f>
        <v>2.7591170825335892E-2</v>
      </c>
      <c r="H257" s="2">
        <v>2.5000000000000001E-2</v>
      </c>
      <c r="I257" s="2">
        <v>2.75E-2</v>
      </c>
    </row>
    <row r="258" spans="2:9" x14ac:dyDescent="0.2">
      <c r="B258" s="35">
        <v>44631</v>
      </c>
      <c r="C258">
        <v>170.36</v>
      </c>
      <c r="E258">
        <v>1.1499999999999999</v>
      </c>
      <c r="F258">
        <f>4*Table3[[#This Row],[DivPay]]</f>
        <v>4.5999999999999996</v>
      </c>
      <c r="G258" s="2">
        <f>Table3[[#This Row],[FwdDiv]]/Table3[[#This Row],[SharePrice]]</f>
        <v>2.7001643578304761E-2</v>
      </c>
      <c r="H258" s="2">
        <v>2.5000000000000001E-2</v>
      </c>
      <c r="I258" s="2">
        <v>2.75E-2</v>
      </c>
    </row>
    <row r="259" spans="2:9" x14ac:dyDescent="0.2">
      <c r="B259" s="35">
        <v>44630</v>
      </c>
      <c r="C259">
        <v>172.75</v>
      </c>
      <c r="E259">
        <v>1.1499999999999999</v>
      </c>
      <c r="F259">
        <f>4*Table3[[#This Row],[DivPay]]</f>
        <v>4.5999999999999996</v>
      </c>
      <c r="G259" s="2">
        <f>Table3[[#This Row],[FwdDiv]]/Table3[[#This Row],[SharePrice]]</f>
        <v>2.662807525325615E-2</v>
      </c>
      <c r="H259" s="2">
        <v>2.5000000000000001E-2</v>
      </c>
      <c r="I259" s="2">
        <v>2.75E-2</v>
      </c>
    </row>
    <row r="260" spans="2:9" x14ac:dyDescent="0.2">
      <c r="B260" s="35">
        <v>44629</v>
      </c>
      <c r="C260">
        <v>172.46</v>
      </c>
      <c r="E260">
        <v>1.1499999999999999</v>
      </c>
      <c r="F260">
        <f>4*Table3[[#This Row],[DivPay]]</f>
        <v>4.5999999999999996</v>
      </c>
      <c r="G260" s="2">
        <f>Table3[[#This Row],[FwdDiv]]/Table3[[#This Row],[SharePrice]]</f>
        <v>2.6672851675750897E-2</v>
      </c>
      <c r="H260" s="2">
        <v>2.5000000000000001E-2</v>
      </c>
      <c r="I260" s="2">
        <v>2.75E-2</v>
      </c>
    </row>
    <row r="261" spans="2:9" x14ac:dyDescent="0.2">
      <c r="B261" s="35">
        <v>44628</v>
      </c>
      <c r="C261">
        <v>167.34</v>
      </c>
      <c r="E261">
        <v>1.1499999999999999</v>
      </c>
      <c r="F261">
        <f>4*Table3[[#This Row],[DivPay]]</f>
        <v>4.5999999999999996</v>
      </c>
      <c r="G261" s="2">
        <f>Table3[[#This Row],[FwdDiv]]/Table3[[#This Row],[SharePrice]]</f>
        <v>2.7488944663559219E-2</v>
      </c>
      <c r="H261" s="2">
        <v>2.5000000000000001E-2</v>
      </c>
      <c r="I261" s="2">
        <v>2.75E-2</v>
      </c>
    </row>
    <row r="262" spans="2:9" x14ac:dyDescent="0.2">
      <c r="B262" s="35">
        <v>44627</v>
      </c>
      <c r="C262">
        <v>164.89</v>
      </c>
      <c r="E262">
        <v>1.1499999999999999</v>
      </c>
      <c r="F262">
        <f>4*Table3[[#This Row],[DivPay]]</f>
        <v>4.5999999999999996</v>
      </c>
      <c r="G262" s="2">
        <f>Table3[[#This Row],[FwdDiv]]/Table3[[#This Row],[SharePrice]]</f>
        <v>2.7897386136212021E-2</v>
      </c>
      <c r="H262" s="2">
        <v>2.5000000000000001E-2</v>
      </c>
      <c r="I262" s="2">
        <v>2.75E-2</v>
      </c>
    </row>
    <row r="263" spans="2:9" x14ac:dyDescent="0.2">
      <c r="B263" s="35">
        <v>44624</v>
      </c>
      <c r="C263">
        <v>169.98</v>
      </c>
      <c r="E263">
        <v>1.1499999999999999</v>
      </c>
      <c r="F263">
        <f>4*Table3[[#This Row],[DivPay]]</f>
        <v>4.5999999999999996</v>
      </c>
      <c r="G263" s="2">
        <f>Table3[[#This Row],[FwdDiv]]/Table3[[#This Row],[SharePrice]]</f>
        <v>2.706200729497588E-2</v>
      </c>
      <c r="H263" s="2">
        <v>2.5000000000000001E-2</v>
      </c>
      <c r="I263" s="2">
        <v>2.75E-2</v>
      </c>
    </row>
    <row r="264" spans="2:9" x14ac:dyDescent="0.2">
      <c r="B264" s="35">
        <v>44623</v>
      </c>
      <c r="C264">
        <v>171</v>
      </c>
      <c r="E264">
        <v>1.1499999999999999</v>
      </c>
      <c r="F264">
        <f>4*Table3[[#This Row],[DivPay]]</f>
        <v>4.5999999999999996</v>
      </c>
      <c r="G264" s="2">
        <f>Table3[[#This Row],[FwdDiv]]/Table3[[#This Row],[SharePrice]]</f>
        <v>2.6900584795321637E-2</v>
      </c>
      <c r="H264" s="2">
        <v>2.5000000000000001E-2</v>
      </c>
      <c r="I264" s="2">
        <v>2.75E-2</v>
      </c>
    </row>
    <row r="265" spans="2:9" x14ac:dyDescent="0.2">
      <c r="B265" s="35">
        <v>44622</v>
      </c>
      <c r="C265">
        <v>170.1</v>
      </c>
      <c r="E265">
        <v>1.1499999999999999</v>
      </c>
      <c r="F265">
        <f>4*Table3[[#This Row],[DivPay]]</f>
        <v>4.5999999999999996</v>
      </c>
      <c r="G265" s="2">
        <f>Table3[[#This Row],[FwdDiv]]/Table3[[#This Row],[SharePrice]]</f>
        <v>2.7042915931804818E-2</v>
      </c>
      <c r="H265" s="2">
        <v>2.5000000000000001E-2</v>
      </c>
      <c r="I265" s="2">
        <v>2.75E-2</v>
      </c>
    </row>
    <row r="266" spans="2:9" x14ac:dyDescent="0.2">
      <c r="B266" s="35">
        <v>44621</v>
      </c>
      <c r="C266">
        <v>167.29</v>
      </c>
      <c r="E266">
        <v>1.1499999999999999</v>
      </c>
      <c r="F266">
        <f>4*Table3[[#This Row],[DivPay]]</f>
        <v>4.5999999999999996</v>
      </c>
      <c r="G266" s="2">
        <f>Table3[[#This Row],[FwdDiv]]/Table3[[#This Row],[SharePrice]]</f>
        <v>2.7497160619283877E-2</v>
      </c>
      <c r="H266" s="2">
        <v>2.5000000000000001E-2</v>
      </c>
      <c r="I266" s="2">
        <v>2.75E-2</v>
      </c>
    </row>
    <row r="267" spans="2:9" x14ac:dyDescent="0.2">
      <c r="B267" s="35">
        <v>44620</v>
      </c>
      <c r="C267">
        <v>169.99</v>
      </c>
      <c r="E267">
        <v>1.1499999999999999</v>
      </c>
      <c r="F267">
        <f>4*Table3[[#This Row],[DivPay]]</f>
        <v>4.5999999999999996</v>
      </c>
      <c r="G267" s="2">
        <f>Table3[[#This Row],[FwdDiv]]/Table3[[#This Row],[SharePrice]]</f>
        <v>2.7060415318548147E-2</v>
      </c>
      <c r="H267" s="2">
        <v>2.5000000000000001E-2</v>
      </c>
      <c r="I267" s="2">
        <v>2.75E-2</v>
      </c>
    </row>
    <row r="268" spans="2:9" x14ac:dyDescent="0.2">
      <c r="B268" s="35">
        <v>44617</v>
      </c>
      <c r="C268">
        <v>170.82</v>
      </c>
      <c r="E268">
        <v>1.1499999999999999</v>
      </c>
      <c r="F268">
        <f>4*Table3[[#This Row],[DivPay]]</f>
        <v>4.5999999999999996</v>
      </c>
      <c r="G268" s="2">
        <f>Table3[[#This Row],[FwdDiv]]/Table3[[#This Row],[SharePrice]]</f>
        <v>2.6928931038520079E-2</v>
      </c>
      <c r="H268" s="2">
        <v>2.5000000000000001E-2</v>
      </c>
      <c r="I268" s="2">
        <v>2.75E-2</v>
      </c>
    </row>
    <row r="269" spans="2:9" x14ac:dyDescent="0.2">
      <c r="B269" s="35">
        <v>44616</v>
      </c>
      <c r="C269">
        <v>169.59</v>
      </c>
      <c r="E269">
        <v>1.1499999999999999</v>
      </c>
      <c r="F269">
        <f>4*Table3[[#This Row],[DivPay]]</f>
        <v>4.5999999999999996</v>
      </c>
      <c r="G269" s="2">
        <f>Table3[[#This Row],[FwdDiv]]/Table3[[#This Row],[SharePrice]]</f>
        <v>2.7124240816085853E-2</v>
      </c>
      <c r="H269" s="2">
        <v>2.5000000000000001E-2</v>
      </c>
      <c r="I269" s="2">
        <v>2.75E-2</v>
      </c>
    </row>
    <row r="270" spans="2:9" x14ac:dyDescent="0.2">
      <c r="B270" s="35">
        <v>44615</v>
      </c>
      <c r="C270">
        <v>165.64</v>
      </c>
      <c r="E270">
        <v>1.1499999999999999</v>
      </c>
      <c r="F270">
        <f>4*Table3[[#This Row],[DivPay]]</f>
        <v>4.5999999999999996</v>
      </c>
      <c r="G270" s="2">
        <f>Table3[[#This Row],[FwdDiv]]/Table3[[#This Row],[SharePrice]]</f>
        <v>2.777106978990582E-2</v>
      </c>
      <c r="H270" s="2">
        <v>2.5000000000000001E-2</v>
      </c>
      <c r="I270" s="2">
        <v>2.75E-2</v>
      </c>
    </row>
    <row r="271" spans="2:9" x14ac:dyDescent="0.2">
      <c r="B271" s="35">
        <v>44614</v>
      </c>
      <c r="C271">
        <v>166.69</v>
      </c>
      <c r="E271">
        <v>1.1499999999999999</v>
      </c>
      <c r="F271">
        <f>4*Table3[[#This Row],[DivPay]]</f>
        <v>4.5999999999999996</v>
      </c>
      <c r="G271" s="2">
        <f>Table3[[#This Row],[FwdDiv]]/Table3[[#This Row],[SharePrice]]</f>
        <v>2.7596136540884275E-2</v>
      </c>
      <c r="H271" s="2">
        <v>2.5000000000000001E-2</v>
      </c>
      <c r="I271" s="2">
        <v>2.75E-2</v>
      </c>
    </row>
    <row r="272" spans="2:9" x14ac:dyDescent="0.2">
      <c r="B272" s="35">
        <v>44610</v>
      </c>
      <c r="C272">
        <v>166.74</v>
      </c>
      <c r="E272">
        <v>1.1499999999999999</v>
      </c>
      <c r="F272">
        <f>4*Table3[[#This Row],[DivPay]]</f>
        <v>4.5999999999999996</v>
      </c>
      <c r="G272" s="2">
        <f>Table3[[#This Row],[FwdDiv]]/Table3[[#This Row],[SharePrice]]</f>
        <v>2.7587861341009951E-2</v>
      </c>
      <c r="H272" s="2">
        <v>2.5000000000000001E-2</v>
      </c>
      <c r="I272" s="2">
        <v>2.75E-2</v>
      </c>
    </row>
    <row r="273" spans="2:9" x14ac:dyDescent="0.2">
      <c r="B273" s="35">
        <v>44609</v>
      </c>
      <c r="C273">
        <v>164.65</v>
      </c>
      <c r="E273">
        <v>1.1499999999999999</v>
      </c>
      <c r="F273">
        <f>4*Table3[[#This Row],[DivPay]]</f>
        <v>4.5999999999999996</v>
      </c>
      <c r="G273" s="2">
        <f>Table3[[#This Row],[FwdDiv]]/Table3[[#This Row],[SharePrice]]</f>
        <v>2.7938050409960519E-2</v>
      </c>
      <c r="H273" s="2">
        <v>2.5000000000000001E-2</v>
      </c>
      <c r="I273" s="2">
        <v>2.75E-2</v>
      </c>
    </row>
    <row r="274" spans="2:9" x14ac:dyDescent="0.2">
      <c r="B274" s="35">
        <v>44608</v>
      </c>
      <c r="C274">
        <v>168.24</v>
      </c>
      <c r="E274">
        <v>1.1499999999999999</v>
      </c>
      <c r="F274">
        <f>4*Table3[[#This Row],[DivPay]]</f>
        <v>4.5999999999999996</v>
      </c>
      <c r="G274" s="2">
        <f>Table3[[#This Row],[FwdDiv]]/Table3[[#This Row],[SharePrice]]</f>
        <v>2.7341892534474558E-2</v>
      </c>
      <c r="H274" s="2">
        <v>2.5000000000000001E-2</v>
      </c>
      <c r="I274" s="2">
        <v>2.75E-2</v>
      </c>
    </row>
    <row r="275" spans="2:9" x14ac:dyDescent="0.2">
      <c r="B275" s="35">
        <v>44607</v>
      </c>
      <c r="C275">
        <v>166.17</v>
      </c>
      <c r="E275">
        <v>1.1499999999999999</v>
      </c>
      <c r="F275">
        <f>4*Table3[[#This Row],[DivPay]]</f>
        <v>4.5999999999999996</v>
      </c>
      <c r="G275" s="2">
        <f>Table3[[#This Row],[FwdDiv]]/Table3[[#This Row],[SharePrice]]</f>
        <v>2.7682493831618221E-2</v>
      </c>
      <c r="H275" s="2">
        <v>2.5000000000000001E-2</v>
      </c>
      <c r="I275" s="2">
        <v>2.75E-2</v>
      </c>
    </row>
    <row r="276" spans="2:9" x14ac:dyDescent="0.2">
      <c r="B276" s="35">
        <v>44606</v>
      </c>
      <c r="C276">
        <v>162.47</v>
      </c>
      <c r="E276">
        <v>1.1499999999999999</v>
      </c>
      <c r="F276">
        <f>4*Table3[[#This Row],[DivPay]]</f>
        <v>4.5999999999999996</v>
      </c>
      <c r="G276" s="2">
        <f>Table3[[#This Row],[FwdDiv]]/Table3[[#This Row],[SharePrice]]</f>
        <v>2.831291930817997E-2</v>
      </c>
      <c r="H276" s="2">
        <v>2.5000000000000001E-2</v>
      </c>
      <c r="I276" s="2">
        <v>2.75E-2</v>
      </c>
    </row>
    <row r="277" spans="2:9" x14ac:dyDescent="0.2">
      <c r="B277" s="35">
        <v>44603</v>
      </c>
      <c r="C277">
        <v>164.4</v>
      </c>
      <c r="E277">
        <v>1.1499999999999999</v>
      </c>
      <c r="F277">
        <f>4*Table3[[#This Row],[DivPay]]</f>
        <v>4.5999999999999996</v>
      </c>
      <c r="G277" s="2">
        <f>Table3[[#This Row],[FwdDiv]]/Table3[[#This Row],[SharePrice]]</f>
        <v>2.798053527980535E-2</v>
      </c>
      <c r="H277" s="2">
        <v>2.5000000000000001E-2</v>
      </c>
      <c r="I277" s="2">
        <v>2.75E-2</v>
      </c>
    </row>
    <row r="278" spans="2:9" x14ac:dyDescent="0.2">
      <c r="B278" s="35">
        <v>44602</v>
      </c>
      <c r="C278">
        <v>170.66</v>
      </c>
      <c r="E278">
        <v>1.1499999999999999</v>
      </c>
      <c r="F278">
        <f>4*Table3[[#This Row],[DivPay]]</f>
        <v>4.5999999999999996</v>
      </c>
      <c r="G278" s="2">
        <f>Table3[[#This Row],[FwdDiv]]/Table3[[#This Row],[SharePrice]]</f>
        <v>2.6954177897574122E-2</v>
      </c>
      <c r="H278" s="2">
        <v>2.5000000000000001E-2</v>
      </c>
      <c r="I278" s="2">
        <v>2.75E-2</v>
      </c>
    </row>
    <row r="279" spans="2:9" x14ac:dyDescent="0.2">
      <c r="B279" s="35">
        <v>44601</v>
      </c>
      <c r="C279">
        <v>176.71</v>
      </c>
      <c r="E279">
        <v>1.1499999999999999</v>
      </c>
      <c r="F279">
        <f>4*Table3[[#This Row],[DivPay]]</f>
        <v>4.5999999999999996</v>
      </c>
      <c r="G279" s="2">
        <f>Table3[[#This Row],[FwdDiv]]/Table3[[#This Row],[SharePrice]]</f>
        <v>2.6031350800746984E-2</v>
      </c>
      <c r="H279" s="2">
        <v>2.5000000000000001E-2</v>
      </c>
      <c r="I279" s="2">
        <v>2.75E-2</v>
      </c>
    </row>
    <row r="280" spans="2:9" x14ac:dyDescent="0.2">
      <c r="B280" s="35">
        <v>44600</v>
      </c>
      <c r="C280">
        <v>172.63</v>
      </c>
      <c r="E280">
        <v>1.1499999999999999</v>
      </c>
      <c r="F280">
        <f>4*Table3[[#This Row],[DivPay]]</f>
        <v>4.5999999999999996</v>
      </c>
      <c r="G280" s="2">
        <f>Table3[[#This Row],[FwdDiv]]/Table3[[#This Row],[SharePrice]]</f>
        <v>2.6646585182181545E-2</v>
      </c>
      <c r="H280" s="2">
        <v>2.5000000000000001E-2</v>
      </c>
      <c r="I280" s="2">
        <v>2.75E-2</v>
      </c>
    </row>
    <row r="281" spans="2:9" x14ac:dyDescent="0.2">
      <c r="B281" s="35">
        <v>44599</v>
      </c>
      <c r="C281">
        <v>169.95</v>
      </c>
      <c r="E281">
        <v>1.1499999999999999</v>
      </c>
      <c r="F281">
        <f>4*Table3[[#This Row],[DivPay]]</f>
        <v>4.5999999999999996</v>
      </c>
      <c r="G281" s="2">
        <f>Table3[[#This Row],[FwdDiv]]/Table3[[#This Row],[SharePrice]]</f>
        <v>2.7066784348337748E-2</v>
      </c>
      <c r="H281" s="2">
        <v>2.5000000000000001E-2</v>
      </c>
      <c r="I281" s="2">
        <v>2.75E-2</v>
      </c>
    </row>
    <row r="282" spans="2:9" x14ac:dyDescent="0.2">
      <c r="B282" s="35">
        <v>44596</v>
      </c>
      <c r="C282">
        <v>171.42</v>
      </c>
      <c r="E282">
        <v>1.1499999999999999</v>
      </c>
      <c r="F282">
        <f>4*Table3[[#This Row],[DivPay]]</f>
        <v>4.5999999999999996</v>
      </c>
      <c r="G282" s="2">
        <f>Table3[[#This Row],[FwdDiv]]/Table3[[#This Row],[SharePrice]]</f>
        <v>2.6834675067086689E-2</v>
      </c>
      <c r="H282" s="2">
        <v>2.5000000000000001E-2</v>
      </c>
      <c r="I282" s="2">
        <v>2.75E-2</v>
      </c>
    </row>
    <row r="283" spans="2:9" x14ac:dyDescent="0.2">
      <c r="B283" s="35">
        <v>44595</v>
      </c>
      <c r="C283">
        <v>175.59</v>
      </c>
      <c r="E283">
        <v>1.1499999999999999</v>
      </c>
      <c r="F283">
        <f>4*Table3[[#This Row],[DivPay]]</f>
        <v>4.5999999999999996</v>
      </c>
      <c r="G283" s="2">
        <f>Table3[[#This Row],[FwdDiv]]/Table3[[#This Row],[SharePrice]]</f>
        <v>2.6197391651005181E-2</v>
      </c>
      <c r="H283" s="2">
        <v>2.5000000000000001E-2</v>
      </c>
      <c r="I283" s="2">
        <v>2.75E-2</v>
      </c>
    </row>
    <row r="284" spans="2:9" x14ac:dyDescent="0.2">
      <c r="B284" s="35">
        <v>44594</v>
      </c>
      <c r="C284">
        <v>187.84</v>
      </c>
      <c r="E284">
        <v>1.1499999999999999</v>
      </c>
      <c r="F284">
        <f>4*Table3[[#This Row],[DivPay]]</f>
        <v>4.5999999999999996</v>
      </c>
      <c r="G284" s="2">
        <f>Table3[[#This Row],[FwdDiv]]/Table3[[#This Row],[SharePrice]]</f>
        <v>2.4488926746166949E-2</v>
      </c>
      <c r="H284" s="2">
        <v>2.5000000000000001E-2</v>
      </c>
      <c r="I284" s="2">
        <v>2.75E-2</v>
      </c>
    </row>
    <row r="285" spans="2:9" x14ac:dyDescent="0.2">
      <c r="B285" s="35">
        <v>44593</v>
      </c>
      <c r="C285">
        <v>181.29</v>
      </c>
      <c r="E285">
        <v>1.1499999999999999</v>
      </c>
      <c r="F285">
        <f>4*Table3[[#This Row],[DivPay]]</f>
        <v>4.5999999999999996</v>
      </c>
      <c r="G285" s="2">
        <f>Table3[[#This Row],[FwdDiv]]/Table3[[#This Row],[SharePrice]]</f>
        <v>2.5373710629378342E-2</v>
      </c>
      <c r="H285" s="2">
        <v>2.5000000000000001E-2</v>
      </c>
      <c r="I285" s="2">
        <v>2.75E-2</v>
      </c>
    </row>
    <row r="286" spans="2:9" x14ac:dyDescent="0.2">
      <c r="B286" s="35">
        <v>44592</v>
      </c>
      <c r="C286">
        <v>179.49</v>
      </c>
      <c r="E286">
        <v>1.1499999999999999</v>
      </c>
      <c r="F286">
        <f>4*Table3[[#This Row],[DivPay]]</f>
        <v>4.5999999999999996</v>
      </c>
      <c r="G286" s="2">
        <f>Table3[[#This Row],[FwdDiv]]/Table3[[#This Row],[SharePrice]]</f>
        <v>2.5628168700206136E-2</v>
      </c>
      <c r="H286" s="2">
        <v>2.5000000000000001E-2</v>
      </c>
      <c r="I286" s="2">
        <v>2.75E-2</v>
      </c>
    </row>
    <row r="287" spans="2:9" x14ac:dyDescent="0.2">
      <c r="B287" s="35">
        <v>44589</v>
      </c>
      <c r="C287">
        <v>177.29</v>
      </c>
      <c r="D287">
        <v>1.1499999999999999</v>
      </c>
      <c r="E287">
        <v>1.1499999999999999</v>
      </c>
      <c r="F287">
        <f>4*Table3[[#This Row],[DivPay]]</f>
        <v>4.5999999999999996</v>
      </c>
      <c r="G287" s="2">
        <f>Table3[[#This Row],[FwdDiv]]/Table3[[#This Row],[SharePrice]]</f>
        <v>2.5946189858424049E-2</v>
      </c>
      <c r="H287" s="2">
        <v>2.5000000000000001E-2</v>
      </c>
      <c r="I287" s="2">
        <v>2.75E-2</v>
      </c>
    </row>
    <row r="288" spans="2:9" x14ac:dyDescent="0.2">
      <c r="B288" s="35">
        <v>44588</v>
      </c>
      <c r="C288">
        <v>174.81</v>
      </c>
      <c r="E288">
        <v>1.1499999999999999</v>
      </c>
      <c r="F288">
        <f>4*Table3[[#This Row],[DivPay]]</f>
        <v>4.5999999999999996</v>
      </c>
      <c r="G288" s="2">
        <f>Table3[[#This Row],[FwdDiv]]/Table3[[#This Row],[SharePrice]]</f>
        <v>2.6314284079858131E-2</v>
      </c>
      <c r="H288" s="2">
        <v>2.5000000000000001E-2</v>
      </c>
      <c r="I288" s="2">
        <v>2.75E-2</v>
      </c>
    </row>
    <row r="289" spans="2:9" x14ac:dyDescent="0.2">
      <c r="B289" s="35">
        <v>44587</v>
      </c>
      <c r="C289">
        <v>178.33</v>
      </c>
      <c r="E289">
        <v>1.1499999999999999</v>
      </c>
      <c r="F289">
        <f>4*Table3[[#This Row],[DivPay]]</f>
        <v>4.5999999999999996</v>
      </c>
      <c r="G289" s="2">
        <f>Table3[[#This Row],[FwdDiv]]/Table3[[#This Row],[SharePrice]]</f>
        <v>2.5794874670554586E-2</v>
      </c>
      <c r="H289" s="2">
        <v>2.5000000000000001E-2</v>
      </c>
      <c r="I289" s="2">
        <v>2.75E-2</v>
      </c>
    </row>
    <row r="290" spans="2:9" x14ac:dyDescent="0.2">
      <c r="B290" s="35">
        <v>44586</v>
      </c>
      <c r="C290">
        <v>173.96</v>
      </c>
      <c r="E290">
        <v>1.1499999999999999</v>
      </c>
      <c r="F290">
        <f>4*Table3[[#This Row],[DivPay]]</f>
        <v>4.5999999999999996</v>
      </c>
      <c r="G290" s="2">
        <f>Table3[[#This Row],[FwdDiv]]/Table3[[#This Row],[SharePrice]]</f>
        <v>2.6442860427684522E-2</v>
      </c>
      <c r="H290" s="2">
        <v>2.5000000000000001E-2</v>
      </c>
      <c r="I290" s="2">
        <v>2.75E-2</v>
      </c>
    </row>
    <row r="291" spans="2:9" x14ac:dyDescent="0.2">
      <c r="B291" s="35">
        <v>44585</v>
      </c>
      <c r="C291">
        <v>178.34</v>
      </c>
      <c r="E291">
        <v>1.1499999999999999</v>
      </c>
      <c r="F291">
        <f>4*Table3[[#This Row],[DivPay]]</f>
        <v>4.5999999999999996</v>
      </c>
      <c r="G291" s="2">
        <f>Table3[[#This Row],[FwdDiv]]/Table3[[#This Row],[SharePrice]]</f>
        <v>2.5793428283054837E-2</v>
      </c>
      <c r="H291" s="2">
        <v>2.5000000000000001E-2</v>
      </c>
      <c r="I291" s="2">
        <v>2.75E-2</v>
      </c>
    </row>
    <row r="292" spans="2:9" x14ac:dyDescent="0.2">
      <c r="B292" s="35">
        <v>44582</v>
      </c>
      <c r="C292">
        <v>175.64</v>
      </c>
      <c r="E292">
        <v>1.1499999999999999</v>
      </c>
      <c r="F292">
        <f>4*Table3[[#This Row],[DivPay]]</f>
        <v>4.5999999999999996</v>
      </c>
      <c r="G292" s="2">
        <f>Table3[[#This Row],[FwdDiv]]/Table3[[#This Row],[SharePrice]]</f>
        <v>2.6189933955818721E-2</v>
      </c>
      <c r="H292" s="2">
        <v>2.5000000000000001E-2</v>
      </c>
      <c r="I292" s="2">
        <v>2.75E-2</v>
      </c>
    </row>
    <row r="293" spans="2:9" x14ac:dyDescent="0.2">
      <c r="B293" s="35">
        <v>44581</v>
      </c>
      <c r="C293">
        <v>173.45</v>
      </c>
      <c r="E293">
        <v>1.1499999999999999</v>
      </c>
      <c r="F293">
        <f>4*Table3[[#This Row],[DivPay]]</f>
        <v>4.5999999999999996</v>
      </c>
      <c r="G293" s="2">
        <f>Table3[[#This Row],[FwdDiv]]/Table3[[#This Row],[SharePrice]]</f>
        <v>2.6520611127125972E-2</v>
      </c>
      <c r="H293" s="2">
        <v>2.5000000000000001E-2</v>
      </c>
      <c r="I293" s="2">
        <v>2.75E-2</v>
      </c>
    </row>
    <row r="294" spans="2:9" x14ac:dyDescent="0.2">
      <c r="B294" s="35">
        <v>44580</v>
      </c>
      <c r="C294">
        <v>178.3</v>
      </c>
      <c r="E294">
        <v>1.1499999999999999</v>
      </c>
      <c r="F294">
        <f>4*Table3[[#This Row],[DivPay]]</f>
        <v>4.5999999999999996</v>
      </c>
      <c r="G294" s="2">
        <f>Table3[[#This Row],[FwdDiv]]/Table3[[#This Row],[SharePrice]]</f>
        <v>2.5799214806505884E-2</v>
      </c>
      <c r="H294" s="2">
        <v>2.5000000000000001E-2</v>
      </c>
      <c r="I294" s="2">
        <v>2.75E-2</v>
      </c>
    </row>
    <row r="295" spans="2:9" x14ac:dyDescent="0.2">
      <c r="B295" s="35">
        <v>44579</v>
      </c>
      <c r="C295">
        <v>182.28</v>
      </c>
      <c r="E295">
        <v>1.1499999999999999</v>
      </c>
      <c r="F295">
        <f>4*Table3[[#This Row],[DivPay]]</f>
        <v>4.5999999999999996</v>
      </c>
      <c r="G295" s="2">
        <f>Table3[[#This Row],[FwdDiv]]/Table3[[#This Row],[SharePrice]]</f>
        <v>2.5235900811937675E-2</v>
      </c>
      <c r="H295" s="2">
        <v>2.5000000000000001E-2</v>
      </c>
      <c r="I295" s="2">
        <v>2.75E-2</v>
      </c>
    </row>
    <row r="296" spans="2:9" x14ac:dyDescent="0.2">
      <c r="B296" s="35">
        <v>44575</v>
      </c>
      <c r="C296">
        <v>187.01</v>
      </c>
      <c r="E296">
        <v>1.1499999999999999</v>
      </c>
      <c r="F296">
        <f>4*Table3[[#This Row],[DivPay]]</f>
        <v>4.5999999999999996</v>
      </c>
      <c r="G296" s="2">
        <f>Table3[[#This Row],[FwdDiv]]/Table3[[#This Row],[SharePrice]]</f>
        <v>2.4597615100796749E-2</v>
      </c>
      <c r="H296" s="2">
        <v>2.5000000000000001E-2</v>
      </c>
      <c r="I296" s="2">
        <v>2.75E-2</v>
      </c>
    </row>
    <row r="297" spans="2:9" x14ac:dyDescent="0.2">
      <c r="B297" s="35">
        <v>44574</v>
      </c>
      <c r="C297">
        <v>184.15</v>
      </c>
      <c r="E297">
        <v>1.1499999999999999</v>
      </c>
      <c r="F297">
        <f>4*Table3[[#This Row],[DivPay]]</f>
        <v>4.5999999999999996</v>
      </c>
      <c r="G297" s="2">
        <f>Table3[[#This Row],[FwdDiv]]/Table3[[#This Row],[SharePrice]]</f>
        <v>2.497963616616888E-2</v>
      </c>
      <c r="H297" s="2">
        <v>2.5000000000000001E-2</v>
      </c>
      <c r="I297" s="2">
        <v>2.75E-2</v>
      </c>
    </row>
    <row r="298" spans="2:9" x14ac:dyDescent="0.2">
      <c r="B298" s="35">
        <v>44573</v>
      </c>
      <c r="C298">
        <v>186.03</v>
      </c>
      <c r="E298">
        <v>1.1499999999999999</v>
      </c>
      <c r="F298">
        <f>4*Table3[[#This Row],[DivPay]]</f>
        <v>4.5999999999999996</v>
      </c>
      <c r="G298" s="2">
        <f>Table3[[#This Row],[FwdDiv]]/Table3[[#This Row],[SharePrice]]</f>
        <v>2.4727194538515292E-2</v>
      </c>
      <c r="H298" s="2">
        <v>2.5000000000000001E-2</v>
      </c>
      <c r="I298" s="2">
        <v>2.75E-2</v>
      </c>
    </row>
    <row r="299" spans="2:9" x14ac:dyDescent="0.2">
      <c r="B299" s="35">
        <v>44572</v>
      </c>
      <c r="C299">
        <v>184.64</v>
      </c>
      <c r="E299">
        <v>1.1499999999999999</v>
      </c>
      <c r="F299">
        <f>4*Table3[[#This Row],[DivPay]]</f>
        <v>4.5999999999999996</v>
      </c>
      <c r="G299" s="2">
        <f>Table3[[#This Row],[FwdDiv]]/Table3[[#This Row],[SharePrice]]</f>
        <v>2.4913344887348355E-2</v>
      </c>
      <c r="H299" s="2">
        <v>2.5000000000000001E-2</v>
      </c>
      <c r="I299" s="2">
        <v>2.75E-2</v>
      </c>
    </row>
    <row r="300" spans="2:9" x14ac:dyDescent="0.2">
      <c r="B300" s="35">
        <v>44571</v>
      </c>
      <c r="C300">
        <v>182.96</v>
      </c>
      <c r="E300">
        <v>1.1499999999999999</v>
      </c>
      <c r="F300">
        <f>4*Table3[[#This Row],[DivPay]]</f>
        <v>4.5999999999999996</v>
      </c>
      <c r="G300" s="2">
        <f>Table3[[#This Row],[FwdDiv]]/Table3[[#This Row],[SharePrice]]</f>
        <v>2.5142107564494968E-2</v>
      </c>
      <c r="H300" s="2">
        <v>2.5000000000000001E-2</v>
      </c>
      <c r="I300" s="2">
        <v>2.75E-2</v>
      </c>
    </row>
    <row r="301" spans="2:9" x14ac:dyDescent="0.2">
      <c r="B301" s="35">
        <v>44568</v>
      </c>
      <c r="C301">
        <v>179.44</v>
      </c>
      <c r="E301">
        <v>1.1499999999999999</v>
      </c>
      <c r="F301">
        <f>4*Table3[[#This Row],[DivPay]]</f>
        <v>4.5999999999999996</v>
      </c>
      <c r="G301" s="2">
        <f>Table3[[#This Row],[FwdDiv]]/Table3[[#This Row],[SharePrice]]</f>
        <v>2.5635309852875612E-2</v>
      </c>
      <c r="H301" s="2">
        <v>2.5000000000000001E-2</v>
      </c>
      <c r="I301" s="2">
        <v>2.75E-2</v>
      </c>
    </row>
    <row r="302" spans="2:9" x14ac:dyDescent="0.2">
      <c r="B302" s="35">
        <v>44567</v>
      </c>
      <c r="C302">
        <v>186.76</v>
      </c>
      <c r="E302">
        <v>1.1499999999999999</v>
      </c>
      <c r="F302">
        <f>4*Table3[[#This Row],[DivPay]]</f>
        <v>4.5999999999999996</v>
      </c>
      <c r="G302" s="2">
        <f>Table3[[#This Row],[FwdDiv]]/Table3[[#This Row],[SharePrice]]</f>
        <v>2.463054187192118E-2</v>
      </c>
      <c r="H302" s="2">
        <v>2.5000000000000001E-2</v>
      </c>
      <c r="I302" s="2">
        <v>2.75E-2</v>
      </c>
    </row>
    <row r="303" spans="2:9" x14ac:dyDescent="0.2">
      <c r="B303" s="35">
        <v>44566</v>
      </c>
      <c r="C303">
        <v>186.82</v>
      </c>
      <c r="E303">
        <v>1.1499999999999999</v>
      </c>
      <c r="F303">
        <f>4*Table3[[#This Row],[DivPay]]</f>
        <v>4.5999999999999996</v>
      </c>
      <c r="G303" s="2">
        <f>Table3[[#This Row],[FwdDiv]]/Table3[[#This Row],[SharePrice]]</f>
        <v>2.4622631409913283E-2</v>
      </c>
      <c r="H303" s="2">
        <v>2.5000000000000001E-2</v>
      </c>
      <c r="I303" s="2">
        <v>2.75E-2</v>
      </c>
    </row>
    <row r="304" spans="2:9" x14ac:dyDescent="0.2">
      <c r="B304" s="35">
        <v>44565</v>
      </c>
      <c r="C304">
        <v>190.8</v>
      </c>
      <c r="E304">
        <v>1.1499999999999999</v>
      </c>
      <c r="F304">
        <f>4*Table3[[#This Row],[DivPay]]</f>
        <v>4.5999999999999996</v>
      </c>
      <c r="G304" s="2">
        <f>Table3[[#This Row],[FwdDiv]]/Table3[[#This Row],[SharePrice]]</f>
        <v>2.4109014675052408E-2</v>
      </c>
      <c r="H304" s="2">
        <v>2.5000000000000001E-2</v>
      </c>
      <c r="I304" s="2">
        <v>2.75E-2</v>
      </c>
    </row>
    <row r="305" spans="2:9" x14ac:dyDescent="0.2">
      <c r="B305" s="35">
        <v>44564</v>
      </c>
      <c r="C305">
        <v>190.6</v>
      </c>
      <c r="E305">
        <v>1.1499999999999999</v>
      </c>
      <c r="F305">
        <f>4*Table3[[#This Row],[DivPay]]</f>
        <v>4.5999999999999996</v>
      </c>
      <c r="G305" s="2">
        <f>Table3[[#This Row],[FwdDiv]]/Table3[[#This Row],[SharePrice]]</f>
        <v>2.4134312696747113E-2</v>
      </c>
      <c r="H305" s="2">
        <v>2.5000000000000001E-2</v>
      </c>
      <c r="I305" s="2">
        <v>2.75E-2</v>
      </c>
    </row>
    <row r="306" spans="2:9" x14ac:dyDescent="0.2">
      <c r="B306" s="35">
        <v>44561</v>
      </c>
      <c r="C306">
        <v>188.47</v>
      </c>
      <c r="E306">
        <v>1.1499999999999999</v>
      </c>
      <c r="F306">
        <f>4*Table3[[#This Row],[DivPay]]</f>
        <v>4.5999999999999996</v>
      </c>
      <c r="G306" s="2">
        <f>Table3[[#This Row],[FwdDiv]]/Table3[[#This Row],[SharePrice]]</f>
        <v>2.4407067437788504E-2</v>
      </c>
      <c r="H306" s="2">
        <v>2.5000000000000001E-2</v>
      </c>
      <c r="I306" s="2">
        <v>2.75E-2</v>
      </c>
    </row>
    <row r="307" spans="2:9" x14ac:dyDescent="0.2">
      <c r="B307" s="35">
        <v>44560</v>
      </c>
      <c r="C307">
        <v>189.41</v>
      </c>
      <c r="E307">
        <v>1.1499999999999999</v>
      </c>
      <c r="F307">
        <f>4*Table3[[#This Row],[DivPay]]</f>
        <v>4.5999999999999996</v>
      </c>
      <c r="G307" s="2">
        <f>Table3[[#This Row],[FwdDiv]]/Table3[[#This Row],[SharePrice]]</f>
        <v>2.4285940552241168E-2</v>
      </c>
      <c r="H307" s="2">
        <v>2.5000000000000001E-2</v>
      </c>
      <c r="I307" s="2">
        <v>2.75E-2</v>
      </c>
    </row>
    <row r="308" spans="2:9" x14ac:dyDescent="0.2">
      <c r="B308" s="35">
        <v>44559</v>
      </c>
      <c r="C308">
        <v>190.81</v>
      </c>
      <c r="E308">
        <v>1.1499999999999999</v>
      </c>
      <c r="F308">
        <f>4*Table3[[#This Row],[DivPay]]</f>
        <v>4.5999999999999996</v>
      </c>
      <c r="G308" s="2">
        <f>Table3[[#This Row],[FwdDiv]]/Table3[[#This Row],[SharePrice]]</f>
        <v>2.410775116608144E-2</v>
      </c>
      <c r="H308" s="2">
        <v>2.5000000000000001E-2</v>
      </c>
      <c r="I308" s="2">
        <v>2.75E-2</v>
      </c>
    </row>
    <row r="309" spans="2:9" x14ac:dyDescent="0.2">
      <c r="B309" s="35">
        <v>44558</v>
      </c>
      <c r="C309">
        <v>191.1</v>
      </c>
      <c r="E309">
        <v>1.1499999999999999</v>
      </c>
      <c r="F309">
        <f>4*Table3[[#This Row],[DivPay]]</f>
        <v>4.5999999999999996</v>
      </c>
      <c r="G309" s="2">
        <f>Table3[[#This Row],[FwdDiv]]/Table3[[#This Row],[SharePrice]]</f>
        <v>2.4071166928309785E-2</v>
      </c>
      <c r="H309" s="2">
        <v>2.5000000000000001E-2</v>
      </c>
      <c r="I309" s="2">
        <v>2.75E-2</v>
      </c>
    </row>
    <row r="310" spans="2:9" x14ac:dyDescent="0.2">
      <c r="B310" s="35">
        <v>44557</v>
      </c>
      <c r="C310">
        <v>191.84</v>
      </c>
      <c r="E310">
        <v>1.1499999999999999</v>
      </c>
      <c r="F310">
        <f>4*Table3[[#This Row],[DivPay]]</f>
        <v>4.5999999999999996</v>
      </c>
      <c r="G310" s="2">
        <f>Table3[[#This Row],[FwdDiv]]/Table3[[#This Row],[SharePrice]]</f>
        <v>2.397831526271893E-2</v>
      </c>
      <c r="H310" s="2">
        <v>2.5000000000000001E-2</v>
      </c>
      <c r="I310" s="2">
        <v>2.75E-2</v>
      </c>
    </row>
    <row r="311" spans="2:9" x14ac:dyDescent="0.2">
      <c r="B311" s="35">
        <v>44553</v>
      </c>
      <c r="C311">
        <v>187.4</v>
      </c>
      <c r="E311">
        <v>1.1499999999999999</v>
      </c>
      <c r="F311">
        <f>4*Table3[[#This Row],[DivPay]]</f>
        <v>4.5999999999999996</v>
      </c>
      <c r="G311" s="2">
        <f>Table3[[#This Row],[FwdDiv]]/Table3[[#This Row],[SharePrice]]</f>
        <v>2.454642475987193E-2</v>
      </c>
      <c r="H311" s="2">
        <v>2.5000000000000001E-2</v>
      </c>
      <c r="I311" s="2">
        <v>2.75E-2</v>
      </c>
    </row>
    <row r="312" spans="2:9" x14ac:dyDescent="0.2">
      <c r="B312" s="35">
        <v>44552</v>
      </c>
      <c r="C312">
        <v>186.93</v>
      </c>
      <c r="E312">
        <v>1.1499999999999999</v>
      </c>
      <c r="F312">
        <f>4*Table3[[#This Row],[DivPay]]</f>
        <v>4.5999999999999996</v>
      </c>
      <c r="G312" s="2">
        <f>Table3[[#This Row],[FwdDiv]]/Table3[[#This Row],[SharePrice]]</f>
        <v>2.4608142085272559E-2</v>
      </c>
      <c r="H312" s="2">
        <v>2.5000000000000001E-2</v>
      </c>
      <c r="I312" s="2">
        <v>2.75E-2</v>
      </c>
    </row>
    <row r="313" spans="2:9" x14ac:dyDescent="0.2">
      <c r="B313" s="35">
        <v>44551</v>
      </c>
      <c r="C313">
        <v>186.37</v>
      </c>
      <c r="E313">
        <v>1.1499999999999999</v>
      </c>
      <c r="F313">
        <f>4*Table3[[#This Row],[DivPay]]</f>
        <v>4.5999999999999996</v>
      </c>
      <c r="G313" s="2">
        <f>Table3[[#This Row],[FwdDiv]]/Table3[[#This Row],[SharePrice]]</f>
        <v>2.4682084026399095E-2</v>
      </c>
      <c r="H313" s="2">
        <v>2.5000000000000001E-2</v>
      </c>
      <c r="I313" s="2">
        <v>2.75E-2</v>
      </c>
    </row>
    <row r="314" spans="2:9" x14ac:dyDescent="0.2">
      <c r="B314" s="35">
        <v>44550</v>
      </c>
      <c r="C314">
        <v>184.24</v>
      </c>
      <c r="E314">
        <v>1.1499999999999999</v>
      </c>
      <c r="F314">
        <f>4*Table3[[#This Row],[DivPay]]</f>
        <v>4.5999999999999996</v>
      </c>
      <c r="G314" s="2">
        <f>Table3[[#This Row],[FwdDiv]]/Table3[[#This Row],[SharePrice]]</f>
        <v>2.4967433782023443E-2</v>
      </c>
      <c r="H314" s="2">
        <v>2.5000000000000001E-2</v>
      </c>
      <c r="I314" s="2">
        <v>2.75E-2</v>
      </c>
    </row>
    <row r="315" spans="2:9" x14ac:dyDescent="0.2">
      <c r="B315" s="35">
        <v>44547</v>
      </c>
      <c r="C315">
        <v>186.3</v>
      </c>
      <c r="E315">
        <v>1.1499999999999999</v>
      </c>
      <c r="F315">
        <f>4*Table3[[#This Row],[DivPay]]</f>
        <v>4.5999999999999996</v>
      </c>
      <c r="G315" s="2">
        <f>Table3[[#This Row],[FwdDiv]]/Table3[[#This Row],[SharePrice]]</f>
        <v>2.4691358024691353E-2</v>
      </c>
      <c r="H315" s="2">
        <v>2.5000000000000001E-2</v>
      </c>
      <c r="I315" s="2">
        <v>2.75E-2</v>
      </c>
    </row>
    <row r="316" spans="2:9" x14ac:dyDescent="0.2">
      <c r="B316" s="35">
        <v>44546</v>
      </c>
      <c r="C316">
        <v>188.24</v>
      </c>
      <c r="E316">
        <v>1.1499999999999999</v>
      </c>
      <c r="F316">
        <f>4*Table3[[#This Row],[DivPay]]</f>
        <v>4.5999999999999996</v>
      </c>
      <c r="G316" s="2">
        <f>Table3[[#This Row],[FwdDiv]]/Table3[[#This Row],[SharePrice]]</f>
        <v>2.4436889077773052E-2</v>
      </c>
      <c r="H316" s="2">
        <v>2.5000000000000001E-2</v>
      </c>
      <c r="I316" s="2">
        <v>2.75E-2</v>
      </c>
    </row>
    <row r="317" spans="2:9" x14ac:dyDescent="0.2">
      <c r="B317" s="35">
        <v>44545</v>
      </c>
      <c r="C317">
        <v>193.44</v>
      </c>
      <c r="E317">
        <v>1.1499999999999999</v>
      </c>
      <c r="F317">
        <f>4*Table3[[#This Row],[DivPay]]</f>
        <v>4.5999999999999996</v>
      </c>
      <c r="G317" s="2">
        <f>Table3[[#This Row],[FwdDiv]]/Table3[[#This Row],[SharePrice]]</f>
        <v>2.3779983457402811E-2</v>
      </c>
      <c r="H317" s="2">
        <v>2.5000000000000001E-2</v>
      </c>
      <c r="I317" s="2">
        <v>2.75E-2</v>
      </c>
    </row>
    <row r="318" spans="2:9" x14ac:dyDescent="0.2">
      <c r="B318" s="35">
        <v>44544</v>
      </c>
      <c r="C318">
        <v>190.27</v>
      </c>
      <c r="E318">
        <v>1.1499999999999999</v>
      </c>
      <c r="F318">
        <f>4*Table3[[#This Row],[DivPay]]</f>
        <v>4.5999999999999996</v>
      </c>
      <c r="G318" s="2">
        <f>Table3[[#This Row],[FwdDiv]]/Table3[[#This Row],[SharePrice]]</f>
        <v>2.417617070478793E-2</v>
      </c>
      <c r="H318" s="2">
        <v>2.5000000000000001E-2</v>
      </c>
      <c r="I318" s="2">
        <v>2.75E-2</v>
      </c>
    </row>
    <row r="319" spans="2:9" x14ac:dyDescent="0.2">
      <c r="B319" s="35">
        <v>44543</v>
      </c>
      <c r="C319">
        <v>193.24</v>
      </c>
      <c r="E319">
        <v>1.1499999999999999</v>
      </c>
      <c r="F319">
        <f>4*Table3[[#This Row],[DivPay]]</f>
        <v>4.5999999999999996</v>
      </c>
      <c r="G319" s="2">
        <f>Table3[[#This Row],[FwdDiv]]/Table3[[#This Row],[SharePrice]]</f>
        <v>2.3804595321879524E-2</v>
      </c>
      <c r="H319" s="2">
        <v>2.5000000000000001E-2</v>
      </c>
      <c r="I319" s="2">
        <v>2.75E-2</v>
      </c>
    </row>
    <row r="320" spans="2:9" x14ac:dyDescent="0.2">
      <c r="B320" s="35">
        <v>44540</v>
      </c>
      <c r="C320">
        <v>196</v>
      </c>
      <c r="E320">
        <v>1.1499999999999999</v>
      </c>
      <c r="F320">
        <f>4*Table3[[#This Row],[DivPay]]</f>
        <v>4.5999999999999996</v>
      </c>
      <c r="G320" s="2">
        <f>Table3[[#This Row],[FwdDiv]]/Table3[[#This Row],[SharePrice]]</f>
        <v>2.3469387755102038E-2</v>
      </c>
      <c r="H320" s="2">
        <v>2.5000000000000001E-2</v>
      </c>
      <c r="I320" s="2">
        <v>2.75E-2</v>
      </c>
    </row>
    <row r="321" spans="2:9" x14ac:dyDescent="0.2">
      <c r="B321" s="35">
        <v>44539</v>
      </c>
      <c r="C321">
        <v>193.4</v>
      </c>
      <c r="E321">
        <v>1.1499999999999999</v>
      </c>
      <c r="F321">
        <f>4*Table3[[#This Row],[DivPay]]</f>
        <v>4.5999999999999996</v>
      </c>
      <c r="G321" s="2">
        <f>Table3[[#This Row],[FwdDiv]]/Table3[[#This Row],[SharePrice]]</f>
        <v>2.3784901758014475E-2</v>
      </c>
      <c r="H321" s="2">
        <v>2.5000000000000001E-2</v>
      </c>
      <c r="I321" s="2">
        <v>2.75E-2</v>
      </c>
    </row>
    <row r="322" spans="2:9" x14ac:dyDescent="0.2">
      <c r="B322" s="35">
        <v>44538</v>
      </c>
      <c r="C322">
        <v>196.39</v>
      </c>
      <c r="E322">
        <v>1.1499999999999999</v>
      </c>
      <c r="F322">
        <f>4*Table3[[#This Row],[DivPay]]</f>
        <v>4.5999999999999996</v>
      </c>
      <c r="G322" s="2">
        <f>Table3[[#This Row],[FwdDiv]]/Table3[[#This Row],[SharePrice]]</f>
        <v>2.3422781200672132E-2</v>
      </c>
      <c r="H322" s="2">
        <v>2.5000000000000001E-2</v>
      </c>
      <c r="I322" s="2">
        <v>2.75E-2</v>
      </c>
    </row>
    <row r="323" spans="2:9" x14ac:dyDescent="0.2">
      <c r="B323" s="35">
        <v>44537</v>
      </c>
      <c r="C323">
        <v>199.03</v>
      </c>
      <c r="E323">
        <v>1.1499999999999999</v>
      </c>
      <c r="F323">
        <f>4*Table3[[#This Row],[DivPay]]</f>
        <v>4.5999999999999996</v>
      </c>
      <c r="G323" s="2">
        <f>Table3[[#This Row],[FwdDiv]]/Table3[[#This Row],[SharePrice]]</f>
        <v>2.3112093654222978E-2</v>
      </c>
      <c r="H323" s="2">
        <v>2.5000000000000001E-2</v>
      </c>
      <c r="I323" s="2">
        <v>2.75E-2</v>
      </c>
    </row>
    <row r="324" spans="2:9" x14ac:dyDescent="0.2">
      <c r="B324" s="35">
        <v>44536</v>
      </c>
      <c r="C324">
        <v>194.61</v>
      </c>
      <c r="E324">
        <v>1.1499999999999999</v>
      </c>
      <c r="F324">
        <f>4*Table3[[#This Row],[DivPay]]</f>
        <v>4.5999999999999996</v>
      </c>
      <c r="G324" s="2">
        <f>Table3[[#This Row],[FwdDiv]]/Table3[[#This Row],[SharePrice]]</f>
        <v>2.3637017624993574E-2</v>
      </c>
      <c r="H324" s="2">
        <v>2.5000000000000001E-2</v>
      </c>
      <c r="I324" s="2">
        <v>2.75E-2</v>
      </c>
    </row>
    <row r="325" spans="2:9" x14ac:dyDescent="0.2">
      <c r="B325" s="35">
        <v>44533</v>
      </c>
      <c r="C325">
        <v>193.38</v>
      </c>
      <c r="E325">
        <v>1.1499999999999999</v>
      </c>
      <c r="F325">
        <f>4*Table3[[#This Row],[DivPay]]</f>
        <v>4.5999999999999996</v>
      </c>
      <c r="G325" s="2">
        <f>Table3[[#This Row],[FwdDiv]]/Table3[[#This Row],[SharePrice]]</f>
        <v>2.3787361671320714E-2</v>
      </c>
      <c r="H325" s="2">
        <v>2.5000000000000001E-2</v>
      </c>
      <c r="I325" s="2">
        <v>2.75E-2</v>
      </c>
    </row>
    <row r="326" spans="2:9" x14ac:dyDescent="0.2">
      <c r="B326" s="35">
        <v>44532</v>
      </c>
      <c r="C326">
        <v>193.58</v>
      </c>
      <c r="E326">
        <v>1.1499999999999999</v>
      </c>
      <c r="F326">
        <f>4*Table3[[#This Row],[DivPay]]</f>
        <v>4.5999999999999996</v>
      </c>
      <c r="G326" s="2">
        <f>Table3[[#This Row],[FwdDiv]]/Table3[[#This Row],[SharePrice]]</f>
        <v>2.3762785411716083E-2</v>
      </c>
      <c r="H326" s="2">
        <v>2.5000000000000001E-2</v>
      </c>
      <c r="I326" s="2">
        <v>2.75E-2</v>
      </c>
    </row>
    <row r="327" spans="2:9" x14ac:dyDescent="0.2">
      <c r="B327" s="35">
        <v>44531</v>
      </c>
      <c r="C327">
        <v>191.76</v>
      </c>
      <c r="E327">
        <v>1.1499999999999999</v>
      </c>
      <c r="F327">
        <f>4*Table3[[#This Row],[DivPay]]</f>
        <v>4.5999999999999996</v>
      </c>
      <c r="G327" s="2">
        <f>Table3[[#This Row],[FwdDiv]]/Table3[[#This Row],[SharePrice]]</f>
        <v>2.3988318731748018E-2</v>
      </c>
      <c r="H327" s="2">
        <v>2.5000000000000001E-2</v>
      </c>
      <c r="I327" s="2">
        <v>2.75E-2</v>
      </c>
    </row>
    <row r="328" spans="2:9" x14ac:dyDescent="0.2">
      <c r="B328" s="35">
        <v>44530</v>
      </c>
      <c r="C328">
        <v>192.37</v>
      </c>
      <c r="E328">
        <v>1.1499999999999999</v>
      </c>
      <c r="F328">
        <f>4*Table3[[#This Row],[DivPay]]</f>
        <v>4.5999999999999996</v>
      </c>
      <c r="G328" s="2">
        <f>Table3[[#This Row],[FwdDiv]]/Table3[[#This Row],[SharePrice]]</f>
        <v>2.3912252430212607E-2</v>
      </c>
      <c r="H328" s="2">
        <v>2.5000000000000001E-2</v>
      </c>
      <c r="I328" s="2">
        <v>2.75E-2</v>
      </c>
    </row>
    <row r="329" spans="2:9" x14ac:dyDescent="0.2">
      <c r="B329" s="35">
        <v>44529</v>
      </c>
      <c r="C329">
        <v>194.38</v>
      </c>
      <c r="E329">
        <v>1.1499999999999999</v>
      </c>
      <c r="F329">
        <f>4*Table3[[#This Row],[DivPay]]</f>
        <v>4.5999999999999996</v>
      </c>
      <c r="G329" s="2">
        <f>Table3[[#This Row],[FwdDiv]]/Table3[[#This Row],[SharePrice]]</f>
        <v>2.3664986109682064E-2</v>
      </c>
      <c r="H329" s="2">
        <v>2.5000000000000001E-2</v>
      </c>
      <c r="I329" s="2">
        <v>2.75E-2</v>
      </c>
    </row>
    <row r="330" spans="2:9" x14ac:dyDescent="0.2">
      <c r="B330" s="35">
        <v>44526</v>
      </c>
      <c r="C330">
        <v>188.26</v>
      </c>
      <c r="E330">
        <v>1.1499999999999999</v>
      </c>
      <c r="F330">
        <f>4*Table3[[#This Row],[DivPay]]</f>
        <v>4.5999999999999996</v>
      </c>
      <c r="G330" s="2">
        <f>Table3[[#This Row],[FwdDiv]]/Table3[[#This Row],[SharePrice]]</f>
        <v>2.4434292999043875E-2</v>
      </c>
      <c r="H330" s="2">
        <v>2.5000000000000001E-2</v>
      </c>
      <c r="I330" s="2">
        <v>2.75E-2</v>
      </c>
    </row>
    <row r="331" spans="2:9" x14ac:dyDescent="0.2">
      <c r="B331" s="35">
        <v>44524</v>
      </c>
      <c r="C331">
        <v>193.6</v>
      </c>
      <c r="E331">
        <v>1.1499999999999999</v>
      </c>
      <c r="F331">
        <f>4*Table3[[#This Row],[DivPay]]</f>
        <v>4.5999999999999996</v>
      </c>
      <c r="G331" s="2">
        <f>Table3[[#This Row],[FwdDiv]]/Table3[[#This Row],[SharePrice]]</f>
        <v>2.3760330578512394E-2</v>
      </c>
      <c r="H331" s="2">
        <v>2.5000000000000001E-2</v>
      </c>
      <c r="I331" s="2">
        <v>2.75E-2</v>
      </c>
    </row>
    <row r="332" spans="2:9" x14ac:dyDescent="0.2">
      <c r="B332" s="35">
        <v>44523</v>
      </c>
      <c r="C332">
        <v>192.64</v>
      </c>
      <c r="E332">
        <v>1.1499999999999999</v>
      </c>
      <c r="F332">
        <f>4*Table3[[#This Row],[DivPay]]</f>
        <v>4.5999999999999996</v>
      </c>
      <c r="G332" s="2">
        <f>Table3[[#This Row],[FwdDiv]]/Table3[[#This Row],[SharePrice]]</f>
        <v>2.3878737541528239E-2</v>
      </c>
      <c r="H332" s="2">
        <v>2.5000000000000001E-2</v>
      </c>
      <c r="I332" s="2">
        <v>2.75E-2</v>
      </c>
    </row>
    <row r="333" spans="2:9" x14ac:dyDescent="0.2">
      <c r="B333" s="35">
        <v>44522</v>
      </c>
      <c r="C333">
        <v>192.5</v>
      </c>
      <c r="E333">
        <v>1.1499999999999999</v>
      </c>
      <c r="F333">
        <f>4*Table3[[#This Row],[DivPay]]</f>
        <v>4.5999999999999996</v>
      </c>
      <c r="G333" s="2">
        <f>Table3[[#This Row],[FwdDiv]]/Table3[[#This Row],[SharePrice]]</f>
        <v>2.3896103896103894E-2</v>
      </c>
      <c r="H333" s="2">
        <v>2.5000000000000001E-2</v>
      </c>
      <c r="I333" s="2">
        <v>2.75E-2</v>
      </c>
    </row>
    <row r="334" spans="2:9" x14ac:dyDescent="0.2">
      <c r="B334" s="35">
        <v>44519</v>
      </c>
      <c r="C334">
        <v>195.16</v>
      </c>
      <c r="E334">
        <v>1.1499999999999999</v>
      </c>
      <c r="F334">
        <f>4*Table3[[#This Row],[DivPay]]</f>
        <v>4.5999999999999996</v>
      </c>
      <c r="G334" s="2">
        <f>Table3[[#This Row],[FwdDiv]]/Table3[[#This Row],[SharePrice]]</f>
        <v>2.3570403771264601E-2</v>
      </c>
      <c r="H334" s="2">
        <v>2.5000000000000001E-2</v>
      </c>
      <c r="I334" s="2">
        <v>2.75E-2</v>
      </c>
    </row>
    <row r="335" spans="2:9" x14ac:dyDescent="0.2">
      <c r="B335" s="35">
        <v>44518</v>
      </c>
      <c r="C335">
        <v>193.47</v>
      </c>
      <c r="E335">
        <v>1.1499999999999999</v>
      </c>
      <c r="F335">
        <f>4*Table3[[#This Row],[DivPay]]</f>
        <v>4.5999999999999996</v>
      </c>
      <c r="G335" s="2">
        <f>Table3[[#This Row],[FwdDiv]]/Table3[[#This Row],[SharePrice]]</f>
        <v>2.3776296066573627E-2</v>
      </c>
      <c r="H335" s="2">
        <v>2.5000000000000001E-2</v>
      </c>
      <c r="I335" s="2">
        <v>2.75E-2</v>
      </c>
    </row>
    <row r="336" spans="2:9" x14ac:dyDescent="0.2">
      <c r="B336" s="35">
        <v>44517</v>
      </c>
      <c r="C336">
        <v>189.57</v>
      </c>
      <c r="E336">
        <v>1.1499999999999999</v>
      </c>
      <c r="F336">
        <f>4*Table3[[#This Row],[DivPay]]</f>
        <v>4.5999999999999996</v>
      </c>
      <c r="G336" s="2">
        <f>Table3[[#This Row],[FwdDiv]]/Table3[[#This Row],[SharePrice]]</f>
        <v>2.4265442844331908E-2</v>
      </c>
      <c r="H336" s="2">
        <v>2.5000000000000001E-2</v>
      </c>
      <c r="I336" s="2">
        <v>2.75E-2</v>
      </c>
    </row>
    <row r="337" spans="2:9" x14ac:dyDescent="0.2">
      <c r="B337" s="35">
        <v>44516</v>
      </c>
      <c r="C337">
        <v>188.52</v>
      </c>
      <c r="E337">
        <v>1.1499999999999999</v>
      </c>
      <c r="F337">
        <f>4*Table3[[#This Row],[DivPay]]</f>
        <v>4.5999999999999996</v>
      </c>
      <c r="G337" s="2">
        <f>Table3[[#This Row],[FwdDiv]]/Table3[[#This Row],[SharePrice]]</f>
        <v>2.4400594101421598E-2</v>
      </c>
      <c r="H337" s="2">
        <v>2.5000000000000001E-2</v>
      </c>
      <c r="I337" s="2">
        <v>2.75E-2</v>
      </c>
    </row>
    <row r="338" spans="2:9" x14ac:dyDescent="0.2">
      <c r="B338" s="35">
        <v>44515</v>
      </c>
      <c r="C338">
        <v>189.23</v>
      </c>
      <c r="E338">
        <v>1.1499999999999999</v>
      </c>
      <c r="F338">
        <f>4*Table3[[#This Row],[DivPay]]</f>
        <v>4.5999999999999996</v>
      </c>
      <c r="G338" s="2">
        <f>Table3[[#This Row],[FwdDiv]]/Table3[[#This Row],[SharePrice]]</f>
        <v>2.4309041906674416E-2</v>
      </c>
      <c r="H338" s="2">
        <v>2.5000000000000001E-2</v>
      </c>
      <c r="I338" s="2">
        <v>2.75E-2</v>
      </c>
    </row>
    <row r="339" spans="2:9" x14ac:dyDescent="0.2">
      <c r="B339" s="35">
        <v>44512</v>
      </c>
      <c r="C339">
        <v>190.08</v>
      </c>
      <c r="E339">
        <v>1.1499999999999999</v>
      </c>
      <c r="F339">
        <f>4*Table3[[#This Row],[DivPay]]</f>
        <v>4.5999999999999996</v>
      </c>
      <c r="G339" s="2">
        <f>Table3[[#This Row],[FwdDiv]]/Table3[[#This Row],[SharePrice]]</f>
        <v>2.4200336700336698E-2</v>
      </c>
      <c r="H339" s="2">
        <v>2.5000000000000001E-2</v>
      </c>
      <c r="I339" s="2">
        <v>2.75E-2</v>
      </c>
    </row>
    <row r="340" spans="2:9" x14ac:dyDescent="0.2">
      <c r="B340" s="35">
        <v>44511</v>
      </c>
      <c r="C340">
        <v>188.6</v>
      </c>
      <c r="E340">
        <v>1.1499999999999999</v>
      </c>
      <c r="F340">
        <f>4*Table3[[#This Row],[DivPay]]</f>
        <v>4.5999999999999996</v>
      </c>
      <c r="G340" s="2">
        <f>Table3[[#This Row],[FwdDiv]]/Table3[[#This Row],[SharePrice]]</f>
        <v>2.4390243902439022E-2</v>
      </c>
      <c r="H340" s="2">
        <v>2.5000000000000001E-2</v>
      </c>
      <c r="I340" s="2">
        <v>2.75E-2</v>
      </c>
    </row>
    <row r="341" spans="2:9" x14ac:dyDescent="0.2">
      <c r="B341" s="35">
        <v>44510</v>
      </c>
      <c r="C341">
        <v>187.02</v>
      </c>
      <c r="E341">
        <v>1.1499999999999999</v>
      </c>
      <c r="F341">
        <f>4*Table3[[#This Row],[DivPay]]</f>
        <v>4.5999999999999996</v>
      </c>
      <c r="G341" s="2">
        <f>Table3[[#This Row],[FwdDiv]]/Table3[[#This Row],[SharePrice]]</f>
        <v>2.4596299860977434E-2</v>
      </c>
      <c r="H341" s="2">
        <v>2.5000000000000001E-2</v>
      </c>
      <c r="I341" s="2">
        <v>2.75E-2</v>
      </c>
    </row>
    <row r="342" spans="2:9" x14ac:dyDescent="0.2">
      <c r="B342" s="35">
        <v>44509</v>
      </c>
      <c r="C342">
        <v>190.79</v>
      </c>
      <c r="E342">
        <v>1.1499999999999999</v>
      </c>
      <c r="F342">
        <f>4*Table3[[#This Row],[DivPay]]</f>
        <v>4.5999999999999996</v>
      </c>
      <c r="G342" s="2">
        <f>Table3[[#This Row],[FwdDiv]]/Table3[[#This Row],[SharePrice]]</f>
        <v>2.411027831647361E-2</v>
      </c>
      <c r="H342" s="2">
        <v>2.5000000000000001E-2</v>
      </c>
      <c r="I342" s="2">
        <v>2.75E-2</v>
      </c>
    </row>
    <row r="343" spans="2:9" x14ac:dyDescent="0.2">
      <c r="B343" s="35">
        <v>44508</v>
      </c>
      <c r="C343">
        <v>192.36</v>
      </c>
      <c r="E343">
        <v>1.1499999999999999</v>
      </c>
      <c r="F343">
        <f>4*Table3[[#This Row],[DivPay]]</f>
        <v>4.5999999999999996</v>
      </c>
      <c r="G343" s="2">
        <f>Table3[[#This Row],[FwdDiv]]/Table3[[#This Row],[SharePrice]]</f>
        <v>2.3913495529216049E-2</v>
      </c>
      <c r="H343" s="2">
        <v>2.5000000000000001E-2</v>
      </c>
      <c r="I343" s="2">
        <v>2.75E-2</v>
      </c>
    </row>
    <row r="344" spans="2:9" x14ac:dyDescent="0.2">
      <c r="B344" s="35">
        <v>44505</v>
      </c>
      <c r="C344">
        <v>193.4</v>
      </c>
      <c r="E344">
        <v>1.1499999999999999</v>
      </c>
      <c r="F344">
        <f>4*Table3[[#This Row],[DivPay]]</f>
        <v>4.5999999999999996</v>
      </c>
      <c r="G344" s="2">
        <f>Table3[[#This Row],[FwdDiv]]/Table3[[#This Row],[SharePrice]]</f>
        <v>2.3784901758014475E-2</v>
      </c>
      <c r="H344" s="2">
        <v>2.5000000000000001E-2</v>
      </c>
      <c r="I344" s="2">
        <v>2.75E-2</v>
      </c>
    </row>
    <row r="345" spans="2:9" x14ac:dyDescent="0.2">
      <c r="B345" s="35">
        <v>44504</v>
      </c>
      <c r="C345">
        <v>191.11</v>
      </c>
      <c r="E345">
        <v>1.1499999999999999</v>
      </c>
      <c r="F345">
        <f>4*Table3[[#This Row],[DivPay]]</f>
        <v>4.5999999999999996</v>
      </c>
      <c r="G345" s="2">
        <f>Table3[[#This Row],[FwdDiv]]/Table3[[#This Row],[SharePrice]]</f>
        <v>2.4069907383182456E-2</v>
      </c>
      <c r="H345" s="2">
        <v>2.5000000000000001E-2</v>
      </c>
      <c r="I345" s="2">
        <v>2.75E-2</v>
      </c>
    </row>
    <row r="346" spans="2:9" x14ac:dyDescent="0.2">
      <c r="B346" s="35">
        <v>44503</v>
      </c>
      <c r="C346">
        <v>189.19</v>
      </c>
      <c r="E346">
        <v>1.1499999999999999</v>
      </c>
      <c r="F346">
        <f>4*Table3[[#This Row],[DivPay]]</f>
        <v>4.5999999999999996</v>
      </c>
      <c r="G346" s="2">
        <f>Table3[[#This Row],[FwdDiv]]/Table3[[#This Row],[SharePrice]]</f>
        <v>2.4314181510650668E-2</v>
      </c>
      <c r="H346" s="2">
        <v>2.5000000000000001E-2</v>
      </c>
      <c r="I346" s="2">
        <v>2.75E-2</v>
      </c>
    </row>
    <row r="347" spans="2:9" x14ac:dyDescent="0.2">
      <c r="B347" s="35">
        <v>44502</v>
      </c>
      <c r="C347">
        <v>189.34</v>
      </c>
      <c r="E347">
        <v>1.1499999999999999</v>
      </c>
      <c r="F347">
        <f>4*Table3[[#This Row],[DivPay]]</f>
        <v>4.5999999999999996</v>
      </c>
      <c r="G347" s="2">
        <f>Table3[[#This Row],[FwdDiv]]/Table3[[#This Row],[SharePrice]]</f>
        <v>2.429491919298616E-2</v>
      </c>
      <c r="H347" s="2">
        <v>2.5000000000000001E-2</v>
      </c>
      <c r="I347" s="2">
        <v>2.75E-2</v>
      </c>
    </row>
    <row r="348" spans="2:9" x14ac:dyDescent="0.2">
      <c r="B348" s="35">
        <v>44501</v>
      </c>
      <c r="C348">
        <v>187.47</v>
      </c>
      <c r="E348">
        <v>1.1499999999999999</v>
      </c>
      <c r="F348">
        <f>4*Table3[[#This Row],[DivPay]]</f>
        <v>4.5999999999999996</v>
      </c>
      <c r="G348" s="2">
        <f>Table3[[#This Row],[FwdDiv]]/Table3[[#This Row],[SharePrice]]</f>
        <v>2.4537259294820504E-2</v>
      </c>
      <c r="H348" s="2">
        <v>2.5000000000000001E-2</v>
      </c>
      <c r="I348" s="2">
        <v>2.75E-2</v>
      </c>
    </row>
    <row r="349" spans="2:9" x14ac:dyDescent="0.2">
      <c r="B349" s="35">
        <v>44498</v>
      </c>
      <c r="C349">
        <v>187.48</v>
      </c>
      <c r="D349">
        <v>1.1499999999999999</v>
      </c>
      <c r="E349">
        <v>1.1499999999999999</v>
      </c>
      <c r="F349">
        <f>4*Table3[[#This Row],[DivPay]]</f>
        <v>4.5999999999999996</v>
      </c>
      <c r="G349" s="2">
        <f>Table3[[#This Row],[FwdDiv]]/Table3[[#This Row],[SharePrice]]</f>
        <v>2.4535950501386815E-2</v>
      </c>
      <c r="H349" s="2">
        <v>2.5000000000000001E-2</v>
      </c>
      <c r="I349" s="2">
        <v>2.75E-2</v>
      </c>
    </row>
    <row r="350" spans="2:9" x14ac:dyDescent="0.2">
      <c r="B350" s="35">
        <v>44497</v>
      </c>
      <c r="C350">
        <v>187.87</v>
      </c>
      <c r="E350">
        <v>1.02</v>
      </c>
      <c r="F350">
        <f>4*Table3[[#This Row],[DivPay]]</f>
        <v>4.08</v>
      </c>
      <c r="G350" s="2">
        <f>Table3[[#This Row],[FwdDiv]]/Table3[[#This Row],[SharePrice]]</f>
        <v>2.1717144834193857E-2</v>
      </c>
      <c r="H350" s="2">
        <v>2.5000000000000001E-2</v>
      </c>
      <c r="I350" s="2">
        <v>2.75E-2</v>
      </c>
    </row>
    <row r="351" spans="2:9" x14ac:dyDescent="0.2">
      <c r="B351" s="35">
        <v>44496</v>
      </c>
      <c r="C351">
        <v>187.1</v>
      </c>
      <c r="E351">
        <v>1.02</v>
      </c>
      <c r="F351">
        <f>4*Table3[[#This Row],[DivPay]]</f>
        <v>4.08</v>
      </c>
      <c r="G351" s="2">
        <f>Table3[[#This Row],[FwdDiv]]/Table3[[#This Row],[SharePrice]]</f>
        <v>2.1806520577231429E-2</v>
      </c>
      <c r="H351" s="2">
        <v>2.5000000000000001E-2</v>
      </c>
      <c r="I351" s="2">
        <v>2.75E-2</v>
      </c>
    </row>
    <row r="352" spans="2:9" x14ac:dyDescent="0.2">
      <c r="B352" s="35">
        <v>44495</v>
      </c>
      <c r="C352">
        <v>196.98</v>
      </c>
      <c r="E352">
        <v>1.02</v>
      </c>
      <c r="F352">
        <f>4*Table3[[#This Row],[DivPay]]</f>
        <v>4.08</v>
      </c>
      <c r="G352" s="2">
        <f>Table3[[#This Row],[FwdDiv]]/Table3[[#This Row],[SharePrice]]</f>
        <v>2.071276271702711E-2</v>
      </c>
      <c r="H352" s="2">
        <v>2.5000000000000001E-2</v>
      </c>
      <c r="I352" s="2">
        <v>2.75E-2</v>
      </c>
    </row>
    <row r="353" spans="2:9" x14ac:dyDescent="0.2">
      <c r="B353" s="35">
        <v>44494</v>
      </c>
      <c r="C353">
        <v>200.2</v>
      </c>
      <c r="E353">
        <v>1.02</v>
      </c>
      <c r="F353">
        <f>4*Table3[[#This Row],[DivPay]]</f>
        <v>4.08</v>
      </c>
      <c r="G353" s="2">
        <f>Table3[[#This Row],[FwdDiv]]/Table3[[#This Row],[SharePrice]]</f>
        <v>2.0379620379620381E-2</v>
      </c>
      <c r="H353" s="2">
        <v>2.5000000000000001E-2</v>
      </c>
      <c r="I353" s="2">
        <v>2.75E-2</v>
      </c>
    </row>
    <row r="354" spans="2:9" x14ac:dyDescent="0.2">
      <c r="B354" s="35">
        <v>44491</v>
      </c>
      <c r="C354">
        <v>199.07</v>
      </c>
      <c r="E354">
        <v>1.02</v>
      </c>
      <c r="F354">
        <f>4*Table3[[#This Row],[DivPay]]</f>
        <v>4.08</v>
      </c>
      <c r="G354" s="2">
        <f>Table3[[#This Row],[FwdDiv]]/Table3[[#This Row],[SharePrice]]</f>
        <v>2.0495303159692571E-2</v>
      </c>
      <c r="H354" s="2">
        <v>2.5000000000000001E-2</v>
      </c>
      <c r="I354" s="2">
        <v>2.75E-2</v>
      </c>
    </row>
    <row r="355" spans="2:9" x14ac:dyDescent="0.2">
      <c r="B355" s="35">
        <v>44490</v>
      </c>
      <c r="C355">
        <v>201.29</v>
      </c>
      <c r="E355">
        <v>1.02</v>
      </c>
      <c r="F355">
        <f>4*Table3[[#This Row],[DivPay]]</f>
        <v>4.08</v>
      </c>
      <c r="G355" s="2">
        <f>Table3[[#This Row],[FwdDiv]]/Table3[[#This Row],[SharePrice]]</f>
        <v>2.0269263252024442E-2</v>
      </c>
      <c r="H355" s="2">
        <v>2.5000000000000001E-2</v>
      </c>
      <c r="I355" s="2">
        <v>2.75E-2</v>
      </c>
    </row>
    <row r="356" spans="2:9" x14ac:dyDescent="0.2">
      <c r="B356" s="35">
        <v>44489</v>
      </c>
      <c r="C356">
        <v>199.38</v>
      </c>
      <c r="E356">
        <v>1.02</v>
      </c>
      <c r="F356">
        <f>4*Table3[[#This Row],[DivPay]]</f>
        <v>4.08</v>
      </c>
      <c r="G356" s="2">
        <f>Table3[[#This Row],[FwdDiv]]/Table3[[#This Row],[SharePrice]]</f>
        <v>2.0463436653626241E-2</v>
      </c>
      <c r="H356" s="2">
        <v>2.5000000000000001E-2</v>
      </c>
      <c r="I356" s="2">
        <v>2.75E-2</v>
      </c>
    </row>
    <row r="357" spans="2:9" x14ac:dyDescent="0.2">
      <c r="B357" s="35">
        <v>44488</v>
      </c>
      <c r="C357">
        <v>198.23</v>
      </c>
      <c r="E357">
        <v>1.02</v>
      </c>
      <c r="F357">
        <f>4*Table3[[#This Row],[DivPay]]</f>
        <v>4.08</v>
      </c>
      <c r="G357" s="2">
        <f>Table3[[#This Row],[FwdDiv]]/Table3[[#This Row],[SharePrice]]</f>
        <v>2.0582152045603593E-2</v>
      </c>
      <c r="H357" s="2">
        <v>2.5000000000000001E-2</v>
      </c>
      <c r="I357" s="2">
        <v>2.75E-2</v>
      </c>
    </row>
    <row r="358" spans="2:9" x14ac:dyDescent="0.2">
      <c r="B358" s="35">
        <v>44487</v>
      </c>
      <c r="C358">
        <v>194.91</v>
      </c>
      <c r="E358">
        <v>1.02</v>
      </c>
      <c r="F358">
        <f>4*Table3[[#This Row],[DivPay]]</f>
        <v>4.08</v>
      </c>
      <c r="G358" s="2">
        <f>Table3[[#This Row],[FwdDiv]]/Table3[[#This Row],[SharePrice]]</f>
        <v>2.0932738186855471E-2</v>
      </c>
      <c r="H358" s="2">
        <v>2.5000000000000001E-2</v>
      </c>
      <c r="I358" s="2">
        <v>2.75E-2</v>
      </c>
    </row>
    <row r="359" spans="2:9" x14ac:dyDescent="0.2">
      <c r="B359" s="35">
        <v>44484</v>
      </c>
      <c r="C359">
        <v>194.45</v>
      </c>
      <c r="E359">
        <v>1.02</v>
      </c>
      <c r="F359">
        <f>4*Table3[[#This Row],[DivPay]]</f>
        <v>4.08</v>
      </c>
      <c r="G359" s="2">
        <f>Table3[[#This Row],[FwdDiv]]/Table3[[#This Row],[SharePrice]]</f>
        <v>2.0982257649781438E-2</v>
      </c>
      <c r="H359" s="2">
        <v>2.5000000000000001E-2</v>
      </c>
      <c r="I359" s="2">
        <v>2.75E-2</v>
      </c>
    </row>
    <row r="360" spans="2:9" x14ac:dyDescent="0.2">
      <c r="B360" s="35">
        <v>44483</v>
      </c>
      <c r="C360">
        <v>192.49</v>
      </c>
      <c r="E360">
        <v>1.02</v>
      </c>
      <c r="F360">
        <f>4*Table3[[#This Row],[DivPay]]</f>
        <v>4.08</v>
      </c>
      <c r="G360" s="2">
        <f>Table3[[#This Row],[FwdDiv]]/Table3[[#This Row],[SharePrice]]</f>
        <v>2.1195906280845757E-2</v>
      </c>
      <c r="H360" s="2">
        <v>2.5000000000000001E-2</v>
      </c>
      <c r="I360" s="2">
        <v>2.75E-2</v>
      </c>
    </row>
    <row r="361" spans="2:9" x14ac:dyDescent="0.2">
      <c r="B361" s="35">
        <v>44482</v>
      </c>
      <c r="C361">
        <v>187.1</v>
      </c>
      <c r="E361">
        <v>1.02</v>
      </c>
      <c r="F361">
        <f>4*Table3[[#This Row],[DivPay]]</f>
        <v>4.08</v>
      </c>
      <c r="G361" s="2">
        <f>Table3[[#This Row],[FwdDiv]]/Table3[[#This Row],[SharePrice]]</f>
        <v>2.1806520577231429E-2</v>
      </c>
      <c r="H361" s="2">
        <v>2.5000000000000001E-2</v>
      </c>
      <c r="I361" s="2">
        <v>2.75E-2</v>
      </c>
    </row>
    <row r="362" spans="2:9" x14ac:dyDescent="0.2">
      <c r="B362" s="35">
        <v>44481</v>
      </c>
      <c r="C362">
        <v>188.48</v>
      </c>
      <c r="E362">
        <v>1.02</v>
      </c>
      <c r="F362">
        <f>4*Table3[[#This Row],[DivPay]]</f>
        <v>4.08</v>
      </c>
      <c r="G362" s="2">
        <f>Table3[[#This Row],[FwdDiv]]/Table3[[#This Row],[SharePrice]]</f>
        <v>2.1646859083191854E-2</v>
      </c>
      <c r="H362" s="2">
        <v>2.5000000000000001E-2</v>
      </c>
      <c r="I362" s="2">
        <v>2.75E-2</v>
      </c>
    </row>
    <row r="363" spans="2:9" x14ac:dyDescent="0.2">
      <c r="B363" s="35">
        <v>44480</v>
      </c>
      <c r="C363">
        <v>193.37</v>
      </c>
      <c r="E363">
        <v>1.02</v>
      </c>
      <c r="F363">
        <f>4*Table3[[#This Row],[DivPay]]</f>
        <v>4.08</v>
      </c>
      <c r="G363" s="2">
        <f>Table3[[#This Row],[FwdDiv]]/Table3[[#This Row],[SharePrice]]</f>
        <v>2.1099446656668564E-2</v>
      </c>
      <c r="H363" s="2">
        <v>2.5000000000000001E-2</v>
      </c>
      <c r="I363" s="2">
        <v>2.75E-2</v>
      </c>
    </row>
    <row r="364" spans="2:9" x14ac:dyDescent="0.2">
      <c r="B364" s="35">
        <v>44477</v>
      </c>
      <c r="C364">
        <v>195.24</v>
      </c>
      <c r="E364">
        <v>1.02</v>
      </c>
      <c r="F364">
        <f>4*Table3[[#This Row],[DivPay]]</f>
        <v>4.08</v>
      </c>
      <c r="G364" s="2">
        <f>Table3[[#This Row],[FwdDiv]]/Table3[[#This Row],[SharePrice]]</f>
        <v>2.0897357098955131E-2</v>
      </c>
      <c r="H364" s="2">
        <v>2.5000000000000001E-2</v>
      </c>
      <c r="I364" s="2">
        <v>2.75E-2</v>
      </c>
    </row>
    <row r="365" spans="2:9" x14ac:dyDescent="0.2">
      <c r="B365" s="35">
        <v>44476</v>
      </c>
      <c r="C365">
        <v>195.31</v>
      </c>
      <c r="E365">
        <v>1.02</v>
      </c>
      <c r="F365">
        <f>4*Table3[[#This Row],[DivPay]]</f>
        <v>4.08</v>
      </c>
      <c r="G365" s="2">
        <f>Table3[[#This Row],[FwdDiv]]/Table3[[#This Row],[SharePrice]]</f>
        <v>2.0889867390302595E-2</v>
      </c>
      <c r="H365" s="2">
        <v>2.5000000000000001E-2</v>
      </c>
      <c r="I365" s="2">
        <v>2.75E-2</v>
      </c>
    </row>
    <row r="366" spans="2:9" x14ac:dyDescent="0.2">
      <c r="B366" s="35">
        <v>44475</v>
      </c>
      <c r="C366">
        <v>194.39</v>
      </c>
      <c r="E366">
        <v>1.02</v>
      </c>
      <c r="F366">
        <f>4*Table3[[#This Row],[DivPay]]</f>
        <v>4.08</v>
      </c>
      <c r="G366" s="2">
        <f>Table3[[#This Row],[FwdDiv]]/Table3[[#This Row],[SharePrice]]</f>
        <v>2.0988733988373889E-2</v>
      </c>
      <c r="H366" s="2">
        <v>2.5000000000000001E-2</v>
      </c>
      <c r="I366" s="2">
        <v>2.75E-2</v>
      </c>
    </row>
    <row r="367" spans="2:9" x14ac:dyDescent="0.2">
      <c r="B367" s="35">
        <v>44474</v>
      </c>
      <c r="C367">
        <v>193.88</v>
      </c>
      <c r="E367">
        <v>1.02</v>
      </c>
      <c r="F367">
        <f>4*Table3[[#This Row],[DivPay]]</f>
        <v>4.08</v>
      </c>
      <c r="G367" s="2">
        <f>Table3[[#This Row],[FwdDiv]]/Table3[[#This Row],[SharePrice]]</f>
        <v>2.1043944708066847E-2</v>
      </c>
      <c r="H367" s="2">
        <v>2.5000000000000001E-2</v>
      </c>
      <c r="I367" s="2">
        <v>2.75E-2</v>
      </c>
    </row>
    <row r="368" spans="2:9" x14ac:dyDescent="0.2">
      <c r="B368" s="35">
        <v>44473</v>
      </c>
      <c r="C368">
        <v>190.4</v>
      </c>
      <c r="E368">
        <v>1.02</v>
      </c>
      <c r="F368">
        <f>4*Table3[[#This Row],[DivPay]]</f>
        <v>4.08</v>
      </c>
      <c r="G368" s="2">
        <f>Table3[[#This Row],[FwdDiv]]/Table3[[#This Row],[SharePrice]]</f>
        <v>2.1428571428571429E-2</v>
      </c>
      <c r="H368" s="2">
        <v>2.5000000000000001E-2</v>
      </c>
      <c r="I368" s="2">
        <v>2.75E-2</v>
      </c>
    </row>
    <row r="369" spans="2:9" x14ac:dyDescent="0.2">
      <c r="B369" s="35">
        <v>44470</v>
      </c>
      <c r="C369">
        <v>193.79</v>
      </c>
      <c r="E369">
        <v>1.02</v>
      </c>
      <c r="F369">
        <f>4*Table3[[#This Row],[DivPay]]</f>
        <v>4.08</v>
      </c>
      <c r="G369" s="2">
        <f>Table3[[#This Row],[FwdDiv]]/Table3[[#This Row],[SharePrice]]</f>
        <v>2.1053717942102278E-2</v>
      </c>
      <c r="H369" s="2">
        <v>2.5000000000000001E-2</v>
      </c>
      <c r="I369" s="2">
        <v>2.75E-2</v>
      </c>
    </row>
    <row r="370" spans="2:9" x14ac:dyDescent="0.2">
      <c r="B370" s="35">
        <v>44469</v>
      </c>
      <c r="C370">
        <v>192.21</v>
      </c>
      <c r="E370">
        <v>1.02</v>
      </c>
      <c r="F370">
        <f>4*Table3[[#This Row],[DivPay]]</f>
        <v>4.08</v>
      </c>
      <c r="G370" s="2">
        <f>Table3[[#This Row],[FwdDiv]]/Table3[[#This Row],[SharePrice]]</f>
        <v>2.1226783205868582E-2</v>
      </c>
      <c r="H370" s="2">
        <v>2.5000000000000001E-2</v>
      </c>
      <c r="I370" s="2">
        <v>2.75E-2</v>
      </c>
    </row>
    <row r="371" spans="2:9" x14ac:dyDescent="0.2">
      <c r="B371" s="35">
        <v>44468</v>
      </c>
      <c r="C371">
        <v>193.07</v>
      </c>
      <c r="E371">
        <v>1.02</v>
      </c>
      <c r="F371">
        <f>4*Table3[[#This Row],[DivPay]]</f>
        <v>4.08</v>
      </c>
      <c r="G371" s="2">
        <f>Table3[[#This Row],[FwdDiv]]/Table3[[#This Row],[SharePrice]]</f>
        <v>2.1132231833013933E-2</v>
      </c>
      <c r="H371" s="2">
        <v>2.5000000000000001E-2</v>
      </c>
      <c r="I371" s="2">
        <v>2.75E-2</v>
      </c>
    </row>
    <row r="372" spans="2:9" x14ac:dyDescent="0.2">
      <c r="B372" s="35">
        <v>44467</v>
      </c>
      <c r="C372">
        <v>194.89</v>
      </c>
      <c r="E372">
        <v>1.02</v>
      </c>
      <c r="F372">
        <f>4*Table3[[#This Row],[DivPay]]</f>
        <v>4.08</v>
      </c>
      <c r="G372" s="2">
        <f>Table3[[#This Row],[FwdDiv]]/Table3[[#This Row],[SharePrice]]</f>
        <v>2.0934886346143981E-2</v>
      </c>
      <c r="H372" s="2">
        <v>2.5000000000000001E-2</v>
      </c>
      <c r="I372" s="2">
        <v>2.75E-2</v>
      </c>
    </row>
    <row r="373" spans="2:9" x14ac:dyDescent="0.2">
      <c r="B373" s="35">
        <v>44466</v>
      </c>
      <c r="C373">
        <v>200.33</v>
      </c>
      <c r="E373">
        <v>1.02</v>
      </c>
      <c r="F373">
        <f>4*Table3[[#This Row],[DivPay]]</f>
        <v>4.08</v>
      </c>
      <c r="G373" s="2">
        <f>Table3[[#This Row],[FwdDiv]]/Table3[[#This Row],[SharePrice]]</f>
        <v>2.0366395447511607E-2</v>
      </c>
      <c r="H373" s="2">
        <v>2.5000000000000001E-2</v>
      </c>
      <c r="I373" s="2">
        <v>2.75E-2</v>
      </c>
    </row>
    <row r="374" spans="2:9" x14ac:dyDescent="0.2">
      <c r="B374" s="35">
        <v>44463</v>
      </c>
      <c r="C374">
        <v>200.65</v>
      </c>
      <c r="E374">
        <v>1.02</v>
      </c>
      <c r="F374">
        <f>4*Table3[[#This Row],[DivPay]]</f>
        <v>4.08</v>
      </c>
      <c r="G374" s="2">
        <f>Table3[[#This Row],[FwdDiv]]/Table3[[#This Row],[SharePrice]]</f>
        <v>2.0333914776974833E-2</v>
      </c>
      <c r="H374" s="2">
        <v>2.5000000000000001E-2</v>
      </c>
      <c r="I374" s="2">
        <v>2.75E-2</v>
      </c>
    </row>
    <row r="375" spans="2:9" x14ac:dyDescent="0.2">
      <c r="B375" s="35">
        <v>44462</v>
      </c>
      <c r="C375">
        <v>198.67</v>
      </c>
      <c r="E375">
        <v>1.02</v>
      </c>
      <c r="F375">
        <f>4*Table3[[#This Row],[DivPay]]</f>
        <v>4.08</v>
      </c>
      <c r="G375" s="2">
        <f>Table3[[#This Row],[FwdDiv]]/Table3[[#This Row],[SharePrice]]</f>
        <v>2.0536568178386269E-2</v>
      </c>
      <c r="H375" s="2">
        <v>2.5000000000000001E-2</v>
      </c>
      <c r="I375" s="2">
        <v>2.75E-2</v>
      </c>
    </row>
    <row r="376" spans="2:9" x14ac:dyDescent="0.2">
      <c r="B376" s="35">
        <v>44461</v>
      </c>
      <c r="C376">
        <v>195.92</v>
      </c>
      <c r="E376">
        <v>1.02</v>
      </c>
      <c r="F376">
        <f>4*Table3[[#This Row],[DivPay]]</f>
        <v>4.08</v>
      </c>
      <c r="G376" s="2">
        <f>Table3[[#This Row],[FwdDiv]]/Table3[[#This Row],[SharePrice]]</f>
        <v>2.0824826459779504E-2</v>
      </c>
      <c r="H376" s="2">
        <v>2.5000000000000001E-2</v>
      </c>
      <c r="I376" s="2">
        <v>2.75E-2</v>
      </c>
    </row>
    <row r="377" spans="2:9" x14ac:dyDescent="0.2">
      <c r="B377" s="35">
        <v>44460</v>
      </c>
      <c r="C377">
        <v>192.96</v>
      </c>
      <c r="E377">
        <v>1.02</v>
      </c>
      <c r="F377">
        <f>4*Table3[[#This Row],[DivPay]]</f>
        <v>4.08</v>
      </c>
      <c r="G377" s="2">
        <f>Table3[[#This Row],[FwdDiv]]/Table3[[#This Row],[SharePrice]]</f>
        <v>2.1144278606965175E-2</v>
      </c>
      <c r="H377" s="2">
        <v>2.5000000000000001E-2</v>
      </c>
      <c r="I377" s="2">
        <v>2.75E-2</v>
      </c>
    </row>
    <row r="378" spans="2:9" x14ac:dyDescent="0.2">
      <c r="B378" s="35">
        <v>44459</v>
      </c>
      <c r="C378">
        <v>192.59</v>
      </c>
      <c r="E378">
        <v>1.02</v>
      </c>
      <c r="F378">
        <f>4*Table3[[#This Row],[DivPay]]</f>
        <v>4.08</v>
      </c>
      <c r="G378" s="2">
        <f>Table3[[#This Row],[FwdDiv]]/Table3[[#This Row],[SharePrice]]</f>
        <v>2.1184900565969157E-2</v>
      </c>
      <c r="H378" s="2">
        <v>2.5000000000000001E-2</v>
      </c>
      <c r="I378" s="2">
        <v>2.75E-2</v>
      </c>
    </row>
    <row r="379" spans="2:9" x14ac:dyDescent="0.2">
      <c r="B379" s="35">
        <v>44456</v>
      </c>
      <c r="C379">
        <v>196.25</v>
      </c>
      <c r="E379">
        <v>1.02</v>
      </c>
      <c r="F379">
        <f>4*Table3[[#This Row],[DivPay]]</f>
        <v>4.08</v>
      </c>
      <c r="G379" s="2">
        <f>Table3[[#This Row],[FwdDiv]]/Table3[[#This Row],[SharePrice]]</f>
        <v>2.0789808917197453E-2</v>
      </c>
      <c r="H379" s="2">
        <v>2.5000000000000001E-2</v>
      </c>
      <c r="I379" s="2">
        <v>2.75E-2</v>
      </c>
    </row>
    <row r="380" spans="2:9" x14ac:dyDescent="0.2">
      <c r="B380" s="35">
        <v>44455</v>
      </c>
      <c r="C380">
        <v>196.82</v>
      </c>
      <c r="E380">
        <v>1.02</v>
      </c>
      <c r="F380">
        <f>4*Table3[[#This Row],[DivPay]]</f>
        <v>4.08</v>
      </c>
      <c r="G380" s="2">
        <f>Table3[[#This Row],[FwdDiv]]/Table3[[#This Row],[SharePrice]]</f>
        <v>2.0729600650340414E-2</v>
      </c>
      <c r="H380" s="2">
        <v>2.5000000000000001E-2</v>
      </c>
      <c r="I380" s="2">
        <v>2.75E-2</v>
      </c>
    </row>
    <row r="381" spans="2:9" x14ac:dyDescent="0.2">
      <c r="B381" s="35">
        <v>44454</v>
      </c>
      <c r="C381">
        <v>197.5</v>
      </c>
      <c r="E381">
        <v>1.02</v>
      </c>
      <c r="F381">
        <f>4*Table3[[#This Row],[DivPay]]</f>
        <v>4.08</v>
      </c>
      <c r="G381" s="2">
        <f>Table3[[#This Row],[FwdDiv]]/Table3[[#This Row],[SharePrice]]</f>
        <v>2.0658227848101268E-2</v>
      </c>
      <c r="H381" s="2">
        <v>2.5000000000000001E-2</v>
      </c>
      <c r="I381" s="2">
        <v>2.75E-2</v>
      </c>
    </row>
    <row r="382" spans="2:9" x14ac:dyDescent="0.2">
      <c r="B382" s="35">
        <v>44453</v>
      </c>
      <c r="C382">
        <v>195.11</v>
      </c>
      <c r="E382">
        <v>1.02</v>
      </c>
      <c r="F382">
        <f>4*Table3[[#This Row],[DivPay]]</f>
        <v>4.08</v>
      </c>
      <c r="G382" s="2">
        <f>Table3[[#This Row],[FwdDiv]]/Table3[[#This Row],[SharePrice]]</f>
        <v>2.0911280815949975E-2</v>
      </c>
      <c r="H382" s="2">
        <v>2.5000000000000001E-2</v>
      </c>
      <c r="I382" s="2">
        <v>2.75E-2</v>
      </c>
    </row>
    <row r="383" spans="2:9" x14ac:dyDescent="0.2">
      <c r="B383" s="35">
        <v>44452</v>
      </c>
      <c r="C383">
        <v>193.98</v>
      </c>
      <c r="E383">
        <v>1.02</v>
      </c>
      <c r="F383">
        <f>4*Table3[[#This Row],[DivPay]]</f>
        <v>4.08</v>
      </c>
      <c r="G383" s="2">
        <f>Table3[[#This Row],[FwdDiv]]/Table3[[#This Row],[SharePrice]]</f>
        <v>2.1033096195484071E-2</v>
      </c>
      <c r="H383" s="2">
        <v>2.5000000000000001E-2</v>
      </c>
      <c r="I383" s="2">
        <v>2.75E-2</v>
      </c>
    </row>
    <row r="384" spans="2:9" x14ac:dyDescent="0.2">
      <c r="B384" s="35">
        <v>44449</v>
      </c>
      <c r="C384">
        <v>190.65</v>
      </c>
      <c r="E384">
        <v>1.02</v>
      </c>
      <c r="F384">
        <f>4*Table3[[#This Row],[DivPay]]</f>
        <v>4.08</v>
      </c>
      <c r="G384" s="2">
        <f>Table3[[#This Row],[FwdDiv]]/Table3[[#This Row],[SharePrice]]</f>
        <v>2.1400472069236821E-2</v>
      </c>
      <c r="H384" s="2">
        <v>2.5000000000000001E-2</v>
      </c>
      <c r="I384" s="2">
        <v>2.75E-2</v>
      </c>
    </row>
    <row r="385" spans="2:9" x14ac:dyDescent="0.2">
      <c r="B385" s="35">
        <v>44448</v>
      </c>
      <c r="C385">
        <v>188.47</v>
      </c>
      <c r="E385">
        <v>1.02</v>
      </c>
      <c r="F385">
        <f>4*Table3[[#This Row],[DivPay]]</f>
        <v>4.08</v>
      </c>
      <c r="G385" s="2">
        <f>Table3[[#This Row],[FwdDiv]]/Table3[[#This Row],[SharePrice]]</f>
        <v>2.1648007640473286E-2</v>
      </c>
      <c r="H385" s="2">
        <v>2.5000000000000001E-2</v>
      </c>
      <c r="I385" s="2">
        <v>2.75E-2</v>
      </c>
    </row>
    <row r="386" spans="2:9" x14ac:dyDescent="0.2">
      <c r="B386" s="35">
        <v>44447</v>
      </c>
      <c r="C386">
        <v>188.8</v>
      </c>
      <c r="E386">
        <v>1.02</v>
      </c>
      <c r="F386">
        <f>4*Table3[[#This Row],[DivPay]]</f>
        <v>4.08</v>
      </c>
      <c r="G386" s="2">
        <f>Table3[[#This Row],[FwdDiv]]/Table3[[#This Row],[SharePrice]]</f>
        <v>2.1610169491525423E-2</v>
      </c>
      <c r="H386" s="2">
        <v>2.5000000000000001E-2</v>
      </c>
      <c r="I386" s="2">
        <v>2.75E-2</v>
      </c>
    </row>
    <row r="387" spans="2:9" x14ac:dyDescent="0.2">
      <c r="B387" s="35">
        <v>44446</v>
      </c>
      <c r="C387">
        <v>189.46</v>
      </c>
      <c r="E387">
        <v>1.02</v>
      </c>
      <c r="F387">
        <f>4*Table3[[#This Row],[DivPay]]</f>
        <v>4.08</v>
      </c>
      <c r="G387" s="2">
        <f>Table3[[#This Row],[FwdDiv]]/Table3[[#This Row],[SharePrice]]</f>
        <v>2.1534888630845562E-2</v>
      </c>
      <c r="H387" s="2">
        <v>2.5000000000000001E-2</v>
      </c>
      <c r="I387" s="2">
        <v>2.75E-2</v>
      </c>
    </row>
    <row r="388" spans="2:9" x14ac:dyDescent="0.2">
      <c r="B388" s="35">
        <v>44442</v>
      </c>
      <c r="C388">
        <v>189.88</v>
      </c>
      <c r="E388">
        <v>1.02</v>
      </c>
      <c r="F388">
        <f>4*Table3[[#This Row],[DivPay]]</f>
        <v>4.08</v>
      </c>
      <c r="G388" s="2">
        <f>Table3[[#This Row],[FwdDiv]]/Table3[[#This Row],[SharePrice]]</f>
        <v>2.1487255108489572E-2</v>
      </c>
      <c r="H388" s="2">
        <v>2.5000000000000001E-2</v>
      </c>
      <c r="I388" s="2">
        <v>2.75E-2</v>
      </c>
    </row>
    <row r="389" spans="2:9" x14ac:dyDescent="0.2">
      <c r="B389" s="35">
        <v>44441</v>
      </c>
      <c r="C389">
        <v>189.41</v>
      </c>
      <c r="E389">
        <v>1.02</v>
      </c>
      <c r="F389">
        <f>4*Table3[[#This Row],[DivPay]]</f>
        <v>4.08</v>
      </c>
      <c r="G389" s="2">
        <f>Table3[[#This Row],[FwdDiv]]/Table3[[#This Row],[SharePrice]]</f>
        <v>2.1540573359379124E-2</v>
      </c>
      <c r="H389" s="2">
        <v>2.5000000000000001E-2</v>
      </c>
      <c r="I389" s="2">
        <v>2.75E-2</v>
      </c>
    </row>
    <row r="390" spans="2:9" x14ac:dyDescent="0.2">
      <c r="B390" s="35">
        <v>44440</v>
      </c>
      <c r="C390">
        <v>188.35</v>
      </c>
      <c r="E390">
        <v>1.02</v>
      </c>
      <c r="F390">
        <f>4*Table3[[#This Row],[DivPay]]</f>
        <v>4.08</v>
      </c>
      <c r="G390" s="2">
        <f>Table3[[#This Row],[FwdDiv]]/Table3[[#This Row],[SharePrice]]</f>
        <v>2.166179984072206E-2</v>
      </c>
      <c r="H390" s="2">
        <v>2.5000000000000001E-2</v>
      </c>
      <c r="I390" s="2">
        <v>2.75E-2</v>
      </c>
    </row>
    <row r="391" spans="2:9" x14ac:dyDescent="0.2">
      <c r="B391" s="35">
        <v>44439</v>
      </c>
      <c r="C391">
        <v>190.91</v>
      </c>
      <c r="E391">
        <v>1.02</v>
      </c>
      <c r="F391">
        <f>4*Table3[[#This Row],[DivPay]]</f>
        <v>4.08</v>
      </c>
      <c r="G391" s="2">
        <f>Table3[[#This Row],[FwdDiv]]/Table3[[#This Row],[SharePrice]]</f>
        <v>2.1371326803205699E-2</v>
      </c>
      <c r="H391" s="2">
        <v>2.5000000000000001E-2</v>
      </c>
      <c r="I391" s="2">
        <v>2.75E-2</v>
      </c>
    </row>
    <row r="392" spans="2:9" x14ac:dyDescent="0.2">
      <c r="B392" s="35">
        <v>44438</v>
      </c>
      <c r="C392">
        <v>191.43</v>
      </c>
      <c r="E392">
        <v>1.02</v>
      </c>
      <c r="F392">
        <f>4*Table3[[#This Row],[DivPay]]</f>
        <v>4.08</v>
      </c>
      <c r="G392" s="2">
        <f>Table3[[#This Row],[FwdDiv]]/Table3[[#This Row],[SharePrice]]</f>
        <v>2.1313273781538942E-2</v>
      </c>
      <c r="H392" s="2">
        <v>2.5000000000000001E-2</v>
      </c>
      <c r="I392" s="2">
        <v>2.75E-2</v>
      </c>
    </row>
    <row r="393" spans="2:9" x14ac:dyDescent="0.2">
      <c r="B393" s="35">
        <v>44435</v>
      </c>
      <c r="C393">
        <v>190.52</v>
      </c>
      <c r="E393">
        <v>1.02</v>
      </c>
      <c r="F393">
        <f>4*Table3[[#This Row],[DivPay]]</f>
        <v>4.08</v>
      </c>
      <c r="G393" s="2">
        <f>Table3[[#This Row],[FwdDiv]]/Table3[[#This Row],[SharePrice]]</f>
        <v>2.1415074532857441E-2</v>
      </c>
      <c r="H393" s="2">
        <v>2.5000000000000001E-2</v>
      </c>
      <c r="I393" s="2">
        <v>2.75E-2</v>
      </c>
    </row>
    <row r="394" spans="2:9" x14ac:dyDescent="0.2">
      <c r="B394" s="35">
        <v>44434</v>
      </c>
      <c r="C394">
        <v>187.97</v>
      </c>
      <c r="E394">
        <v>1.02</v>
      </c>
      <c r="F394">
        <f>4*Table3[[#This Row],[DivPay]]</f>
        <v>4.08</v>
      </c>
      <c r="G394" s="2">
        <f>Table3[[#This Row],[FwdDiv]]/Table3[[#This Row],[SharePrice]]</f>
        <v>2.1705591317763475E-2</v>
      </c>
      <c r="H394" s="2">
        <v>2.5000000000000001E-2</v>
      </c>
      <c r="I394" s="2">
        <v>2.75E-2</v>
      </c>
    </row>
    <row r="395" spans="2:9" x14ac:dyDescent="0.2">
      <c r="B395" s="35">
        <v>44433</v>
      </c>
      <c r="C395">
        <v>188.09</v>
      </c>
      <c r="E395">
        <v>1.02</v>
      </c>
      <c r="F395">
        <f>4*Table3[[#This Row],[DivPay]]</f>
        <v>4.08</v>
      </c>
      <c r="G395" s="2">
        <f>Table3[[#This Row],[FwdDiv]]/Table3[[#This Row],[SharePrice]]</f>
        <v>2.1691743314370779E-2</v>
      </c>
      <c r="H395" s="2">
        <v>2.5000000000000001E-2</v>
      </c>
      <c r="I395" s="2">
        <v>2.75E-2</v>
      </c>
    </row>
    <row r="396" spans="2:9" x14ac:dyDescent="0.2">
      <c r="B396" s="35">
        <v>44432</v>
      </c>
      <c r="C396">
        <v>187.82</v>
      </c>
      <c r="E396">
        <v>1.02</v>
      </c>
      <c r="F396">
        <f>4*Table3[[#This Row],[DivPay]]</f>
        <v>4.08</v>
      </c>
      <c r="G396" s="2">
        <f>Table3[[#This Row],[FwdDiv]]/Table3[[#This Row],[SharePrice]]</f>
        <v>2.1722926205941861E-2</v>
      </c>
      <c r="H396" s="2">
        <v>2.5000000000000001E-2</v>
      </c>
      <c r="I396" s="2">
        <v>2.75E-2</v>
      </c>
    </row>
    <row r="397" spans="2:9" x14ac:dyDescent="0.2">
      <c r="B397" s="35">
        <v>44431</v>
      </c>
      <c r="C397">
        <v>187.85</v>
      </c>
      <c r="E397">
        <v>1.02</v>
      </c>
      <c r="F397">
        <f>4*Table3[[#This Row],[DivPay]]</f>
        <v>4.08</v>
      </c>
      <c r="G397" s="2">
        <f>Table3[[#This Row],[FwdDiv]]/Table3[[#This Row],[SharePrice]]</f>
        <v>2.1719457013574663E-2</v>
      </c>
      <c r="H397" s="2">
        <v>2.5000000000000001E-2</v>
      </c>
      <c r="I397" s="2">
        <v>2.75E-2</v>
      </c>
    </row>
    <row r="398" spans="2:9" x14ac:dyDescent="0.2">
      <c r="B398" s="35">
        <v>44428</v>
      </c>
      <c r="C398">
        <v>184.97</v>
      </c>
      <c r="E398">
        <v>1.02</v>
      </c>
      <c r="F398">
        <f>4*Table3[[#This Row],[DivPay]]</f>
        <v>4.08</v>
      </c>
      <c r="G398" s="2">
        <f>Table3[[#This Row],[FwdDiv]]/Table3[[#This Row],[SharePrice]]</f>
        <v>2.2057630967183869E-2</v>
      </c>
      <c r="H398" s="2">
        <v>2.5000000000000001E-2</v>
      </c>
      <c r="I398" s="2">
        <v>2.75E-2</v>
      </c>
    </row>
    <row r="399" spans="2:9" x14ac:dyDescent="0.2">
      <c r="B399" s="35">
        <v>44427</v>
      </c>
      <c r="C399">
        <v>185.04</v>
      </c>
      <c r="E399">
        <v>1.02</v>
      </c>
      <c r="F399">
        <f>4*Table3[[#This Row],[DivPay]]</f>
        <v>4.08</v>
      </c>
      <c r="G399" s="2">
        <f>Table3[[#This Row],[FwdDiv]]/Table3[[#This Row],[SharePrice]]</f>
        <v>2.2049286640726331E-2</v>
      </c>
      <c r="H399" s="2">
        <v>2.5000000000000001E-2</v>
      </c>
      <c r="I399" s="2">
        <v>2.75E-2</v>
      </c>
    </row>
    <row r="400" spans="2:9" x14ac:dyDescent="0.2">
      <c r="B400" s="35">
        <v>44426</v>
      </c>
      <c r="C400">
        <v>183.8</v>
      </c>
      <c r="E400">
        <v>1.02</v>
      </c>
      <c r="F400">
        <f>4*Table3[[#This Row],[DivPay]]</f>
        <v>4.08</v>
      </c>
      <c r="G400" s="2">
        <f>Table3[[#This Row],[FwdDiv]]/Table3[[#This Row],[SharePrice]]</f>
        <v>2.2198041349292708E-2</v>
      </c>
      <c r="H400" s="2">
        <v>2.5000000000000001E-2</v>
      </c>
      <c r="I400" s="2">
        <v>2.75E-2</v>
      </c>
    </row>
    <row r="401" spans="2:9" x14ac:dyDescent="0.2">
      <c r="B401" s="35">
        <v>44425</v>
      </c>
      <c r="C401">
        <v>186.32</v>
      </c>
      <c r="E401">
        <v>1.02</v>
      </c>
      <c r="F401">
        <f>4*Table3[[#This Row],[DivPay]]</f>
        <v>4.08</v>
      </c>
      <c r="G401" s="2">
        <f>Table3[[#This Row],[FwdDiv]]/Table3[[#This Row],[SharePrice]]</f>
        <v>2.1897810218978103E-2</v>
      </c>
      <c r="H401" s="2">
        <v>2.5000000000000001E-2</v>
      </c>
      <c r="I401" s="2">
        <v>2.75E-2</v>
      </c>
    </row>
    <row r="402" spans="2:9" x14ac:dyDescent="0.2">
      <c r="B402" s="35">
        <v>44424</v>
      </c>
      <c r="C402">
        <v>189.85</v>
      </c>
      <c r="E402">
        <v>1.02</v>
      </c>
      <c r="F402">
        <f>4*Table3[[#This Row],[DivPay]]</f>
        <v>4.08</v>
      </c>
      <c r="G402" s="2">
        <f>Table3[[#This Row],[FwdDiv]]/Table3[[#This Row],[SharePrice]]</f>
        <v>2.1490650513563341E-2</v>
      </c>
      <c r="H402" s="2">
        <v>2.5000000000000001E-2</v>
      </c>
      <c r="I402" s="2">
        <v>2.75E-2</v>
      </c>
    </row>
    <row r="403" spans="2:9" x14ac:dyDescent="0.2">
      <c r="B403" s="35">
        <v>44421</v>
      </c>
      <c r="C403">
        <v>188.7</v>
      </c>
      <c r="E403">
        <v>1.02</v>
      </c>
      <c r="F403">
        <f>4*Table3[[#This Row],[DivPay]]</f>
        <v>4.08</v>
      </c>
      <c r="G403" s="2">
        <f>Table3[[#This Row],[FwdDiv]]/Table3[[#This Row],[SharePrice]]</f>
        <v>2.1621621621621623E-2</v>
      </c>
      <c r="H403" s="2">
        <v>2.5000000000000001E-2</v>
      </c>
      <c r="I403" s="2">
        <v>2.75E-2</v>
      </c>
    </row>
    <row r="404" spans="2:9" x14ac:dyDescent="0.2">
      <c r="B404" s="35">
        <v>44420</v>
      </c>
      <c r="C404">
        <v>187.87</v>
      </c>
      <c r="E404">
        <v>1.02</v>
      </c>
      <c r="F404">
        <f>4*Table3[[#This Row],[DivPay]]</f>
        <v>4.08</v>
      </c>
      <c r="G404" s="2">
        <f>Table3[[#This Row],[FwdDiv]]/Table3[[#This Row],[SharePrice]]</f>
        <v>2.1717144834193857E-2</v>
      </c>
      <c r="H404" s="2">
        <v>2.5000000000000001E-2</v>
      </c>
      <c r="I404" s="2">
        <v>2.75E-2</v>
      </c>
    </row>
    <row r="405" spans="2:9" x14ac:dyDescent="0.2">
      <c r="B405" s="35">
        <v>44419</v>
      </c>
      <c r="C405">
        <v>189.5</v>
      </c>
      <c r="E405">
        <v>1.02</v>
      </c>
      <c r="F405">
        <f>4*Table3[[#This Row],[DivPay]]</f>
        <v>4.08</v>
      </c>
      <c r="G405" s="2">
        <f>Table3[[#This Row],[FwdDiv]]/Table3[[#This Row],[SharePrice]]</f>
        <v>2.1530343007915568E-2</v>
      </c>
      <c r="H405" s="2">
        <v>2.5000000000000001E-2</v>
      </c>
      <c r="I405" s="2">
        <v>2.75E-2</v>
      </c>
    </row>
    <row r="406" spans="2:9" x14ac:dyDescent="0.2">
      <c r="B406" s="35">
        <v>44418</v>
      </c>
      <c r="C406">
        <v>189.65</v>
      </c>
      <c r="E406">
        <v>1.02</v>
      </c>
      <c r="F406">
        <f>4*Table3[[#This Row],[DivPay]]</f>
        <v>4.08</v>
      </c>
      <c r="G406" s="2">
        <f>Table3[[#This Row],[FwdDiv]]/Table3[[#This Row],[SharePrice]]</f>
        <v>2.1513313999472712E-2</v>
      </c>
      <c r="H406" s="2">
        <v>2.5000000000000001E-2</v>
      </c>
      <c r="I406" s="2">
        <v>2.75E-2</v>
      </c>
    </row>
    <row r="407" spans="2:9" x14ac:dyDescent="0.2">
      <c r="B407" s="35">
        <v>44417</v>
      </c>
      <c r="C407">
        <v>190.45</v>
      </c>
      <c r="E407">
        <v>1.02</v>
      </c>
      <c r="F407">
        <f>4*Table3[[#This Row],[DivPay]]</f>
        <v>4.08</v>
      </c>
      <c r="G407" s="2">
        <f>Table3[[#This Row],[FwdDiv]]/Table3[[#This Row],[SharePrice]]</f>
        <v>2.1422945655027569E-2</v>
      </c>
      <c r="H407" s="2">
        <v>2.5000000000000001E-2</v>
      </c>
      <c r="I407" s="2">
        <v>2.75E-2</v>
      </c>
    </row>
    <row r="408" spans="2:9" x14ac:dyDescent="0.2">
      <c r="B408" s="35">
        <v>44414</v>
      </c>
      <c r="C408">
        <v>192.96</v>
      </c>
      <c r="E408">
        <v>1.02</v>
      </c>
      <c r="F408">
        <f>4*Table3[[#This Row],[DivPay]]</f>
        <v>4.08</v>
      </c>
      <c r="G408" s="2">
        <f>Table3[[#This Row],[FwdDiv]]/Table3[[#This Row],[SharePrice]]</f>
        <v>2.1144278606965175E-2</v>
      </c>
      <c r="H408" s="2">
        <v>2.5000000000000001E-2</v>
      </c>
      <c r="I408" s="2">
        <v>2.75E-2</v>
      </c>
    </row>
    <row r="409" spans="2:9" x14ac:dyDescent="0.2">
      <c r="B409" s="35">
        <v>44413</v>
      </c>
      <c r="C409">
        <v>193.16</v>
      </c>
      <c r="E409">
        <v>1.02</v>
      </c>
      <c r="F409">
        <f>4*Table3[[#This Row],[DivPay]]</f>
        <v>4.08</v>
      </c>
      <c r="G409" s="2">
        <f>Table3[[#This Row],[FwdDiv]]/Table3[[#This Row],[SharePrice]]</f>
        <v>2.1122385587078071E-2</v>
      </c>
      <c r="H409" s="2">
        <v>2.5000000000000001E-2</v>
      </c>
      <c r="I409" s="2">
        <v>2.75E-2</v>
      </c>
    </row>
    <row r="410" spans="2:9" x14ac:dyDescent="0.2">
      <c r="B410" s="35">
        <v>44412</v>
      </c>
      <c r="C410">
        <v>192.38</v>
      </c>
      <c r="E410">
        <v>1.02</v>
      </c>
      <c r="F410">
        <f>4*Table3[[#This Row],[DivPay]]</f>
        <v>4.08</v>
      </c>
      <c r="G410" s="2">
        <f>Table3[[#This Row],[FwdDiv]]/Table3[[#This Row],[SharePrice]]</f>
        <v>2.1208025782305854E-2</v>
      </c>
      <c r="H410" s="2">
        <v>2.5000000000000001E-2</v>
      </c>
      <c r="I410" s="2">
        <v>2.75E-2</v>
      </c>
    </row>
    <row r="411" spans="2:9" x14ac:dyDescent="0.2">
      <c r="B411" s="35">
        <v>44411</v>
      </c>
      <c r="C411">
        <v>189.34</v>
      </c>
      <c r="E411">
        <v>1.02</v>
      </c>
      <c r="F411">
        <f>4*Table3[[#This Row],[DivPay]]</f>
        <v>4.08</v>
      </c>
      <c r="G411" s="2">
        <f>Table3[[#This Row],[FwdDiv]]/Table3[[#This Row],[SharePrice]]</f>
        <v>2.154853702334425E-2</v>
      </c>
      <c r="H411" s="2">
        <v>2.5000000000000001E-2</v>
      </c>
      <c r="I411" s="2">
        <v>2.75E-2</v>
      </c>
    </row>
    <row r="412" spans="2:9" x14ac:dyDescent="0.2">
      <c r="B412" s="35">
        <v>44410</v>
      </c>
      <c r="C412">
        <v>190.72</v>
      </c>
      <c r="E412">
        <v>1.02</v>
      </c>
      <c r="F412">
        <f>4*Table3[[#This Row],[DivPay]]</f>
        <v>4.08</v>
      </c>
      <c r="G412" s="2">
        <f>Table3[[#This Row],[FwdDiv]]/Table3[[#This Row],[SharePrice]]</f>
        <v>2.139261744966443E-2</v>
      </c>
      <c r="H412" s="2">
        <v>2.5000000000000001E-2</v>
      </c>
      <c r="I412" s="2">
        <v>2.75E-2</v>
      </c>
    </row>
    <row r="413" spans="2:9" x14ac:dyDescent="0.2">
      <c r="B413" s="35">
        <v>44407</v>
      </c>
      <c r="C413">
        <v>190.62</v>
      </c>
      <c r="E413">
        <v>1.02</v>
      </c>
      <c r="F413">
        <f>4*Table3[[#This Row],[DivPay]]</f>
        <v>4.08</v>
      </c>
      <c r="G413" s="2">
        <f>Table3[[#This Row],[FwdDiv]]/Table3[[#This Row],[SharePrice]]</f>
        <v>2.1403840100723954E-2</v>
      </c>
      <c r="H413" s="2">
        <v>2.5000000000000001E-2</v>
      </c>
      <c r="I413" s="2">
        <v>2.75E-2</v>
      </c>
    </row>
    <row r="414" spans="2:9" x14ac:dyDescent="0.2">
      <c r="B414" s="35">
        <v>44406</v>
      </c>
      <c r="C414">
        <v>189.83</v>
      </c>
      <c r="E414">
        <v>1.02</v>
      </c>
      <c r="F414">
        <f>4*Table3[[#This Row],[DivPay]]</f>
        <v>4.08</v>
      </c>
      <c r="G414" s="2">
        <f>Table3[[#This Row],[FwdDiv]]/Table3[[#This Row],[SharePrice]]</f>
        <v>2.1492914713164408E-2</v>
      </c>
      <c r="H414" s="2">
        <v>2.5000000000000001E-2</v>
      </c>
      <c r="I414" s="2">
        <v>2.75E-2</v>
      </c>
    </row>
    <row r="415" spans="2:9" x14ac:dyDescent="0.2">
      <c r="B415" s="35">
        <v>44405</v>
      </c>
      <c r="C415">
        <v>186.85</v>
      </c>
      <c r="E415">
        <v>1.02</v>
      </c>
      <c r="F415">
        <f>4*Table3[[#This Row],[DivPay]]</f>
        <v>4.08</v>
      </c>
      <c r="G415" s="2">
        <f>Table3[[#This Row],[FwdDiv]]/Table3[[#This Row],[SharePrice]]</f>
        <v>2.1835697083221837E-2</v>
      </c>
      <c r="H415" s="2">
        <v>2.5000000000000001E-2</v>
      </c>
      <c r="I415" s="2">
        <v>2.75E-2</v>
      </c>
    </row>
    <row r="416" spans="2:9" x14ac:dyDescent="0.2">
      <c r="B416" s="35">
        <v>44404</v>
      </c>
      <c r="C416">
        <v>185.13</v>
      </c>
      <c r="E416">
        <v>1.02</v>
      </c>
      <c r="F416">
        <f>4*Table3[[#This Row],[DivPay]]</f>
        <v>4.08</v>
      </c>
      <c r="G416" s="2">
        <f>Table3[[#This Row],[FwdDiv]]/Table3[[#This Row],[SharePrice]]</f>
        <v>2.2038567493112948E-2</v>
      </c>
      <c r="H416" s="2">
        <v>2.5000000000000001E-2</v>
      </c>
      <c r="I416" s="2">
        <v>2.75E-2</v>
      </c>
    </row>
    <row r="417" spans="2:9" x14ac:dyDescent="0.2">
      <c r="B417" s="35">
        <v>44403</v>
      </c>
      <c r="C417">
        <v>188.26</v>
      </c>
      <c r="E417">
        <v>1.02</v>
      </c>
      <c r="F417">
        <f>4*Table3[[#This Row],[DivPay]]</f>
        <v>4.08</v>
      </c>
      <c r="G417" s="2">
        <f>Table3[[#This Row],[FwdDiv]]/Table3[[#This Row],[SharePrice]]</f>
        <v>2.1672155529586744E-2</v>
      </c>
      <c r="H417" s="2">
        <v>2.5000000000000001E-2</v>
      </c>
      <c r="I417" s="2">
        <v>2.75E-2</v>
      </c>
    </row>
    <row r="418" spans="2:9" x14ac:dyDescent="0.2">
      <c r="B418" s="35">
        <v>44400</v>
      </c>
      <c r="C418">
        <v>186.85</v>
      </c>
      <c r="D418">
        <v>1.02</v>
      </c>
      <c r="E418">
        <v>1.02</v>
      </c>
      <c r="F418">
        <f>4*Table3[[#This Row],[DivPay]]</f>
        <v>4.08</v>
      </c>
      <c r="G418" s="2">
        <f>Table3[[#This Row],[FwdDiv]]/Table3[[#This Row],[SharePrice]]</f>
        <v>2.1835697083221837E-2</v>
      </c>
      <c r="H418" s="2">
        <v>2.5000000000000001E-2</v>
      </c>
      <c r="I418" s="2">
        <v>2.75E-2</v>
      </c>
    </row>
    <row r="419" spans="2:9" x14ac:dyDescent="0.2">
      <c r="B419" s="35">
        <v>44399</v>
      </c>
      <c r="C419">
        <v>183.91</v>
      </c>
      <c r="E419">
        <v>1.02</v>
      </c>
      <c r="F419">
        <f>4*Table3[[#This Row],[DivPay]]</f>
        <v>4.08</v>
      </c>
      <c r="G419" s="2">
        <f>Table3[[#This Row],[FwdDiv]]/Table3[[#This Row],[SharePrice]]</f>
        <v>2.2184764286879453E-2</v>
      </c>
      <c r="H419" s="2">
        <v>2.5000000000000001E-2</v>
      </c>
      <c r="I419" s="2">
        <v>2.75E-2</v>
      </c>
    </row>
    <row r="420" spans="2:9" x14ac:dyDescent="0.2">
      <c r="B420" s="35">
        <v>44398</v>
      </c>
      <c r="C420">
        <v>194.24</v>
      </c>
      <c r="E420">
        <v>1.02</v>
      </c>
      <c r="F420">
        <f>4*Table3[[#This Row],[DivPay]]</f>
        <v>4.08</v>
      </c>
      <c r="G420" s="2">
        <f>Table3[[#This Row],[FwdDiv]]/Table3[[#This Row],[SharePrice]]</f>
        <v>2.1004942339373969E-2</v>
      </c>
      <c r="H420" s="2">
        <v>2.5000000000000001E-2</v>
      </c>
      <c r="I420" s="2">
        <v>2.75E-2</v>
      </c>
    </row>
    <row r="421" spans="2:9" x14ac:dyDescent="0.2">
      <c r="B421" s="35">
        <v>44397</v>
      </c>
      <c r="C421">
        <v>187.77</v>
      </c>
      <c r="E421">
        <v>1.02</v>
      </c>
      <c r="F421">
        <f>4*Table3[[#This Row],[DivPay]]</f>
        <v>4.08</v>
      </c>
      <c r="G421" s="2">
        <f>Table3[[#This Row],[FwdDiv]]/Table3[[#This Row],[SharePrice]]</f>
        <v>2.1728710656654417E-2</v>
      </c>
      <c r="H421" s="2">
        <v>2.5000000000000001E-2</v>
      </c>
      <c r="I421" s="2">
        <v>2.75E-2</v>
      </c>
    </row>
    <row r="422" spans="2:9" x14ac:dyDescent="0.2">
      <c r="B422" s="35">
        <v>44396</v>
      </c>
      <c r="C422">
        <v>186.24</v>
      </c>
      <c r="E422">
        <v>1.02</v>
      </c>
      <c r="F422">
        <f>4*Table3[[#This Row],[DivPay]]</f>
        <v>4.08</v>
      </c>
      <c r="G422" s="2">
        <f>Table3[[#This Row],[FwdDiv]]/Table3[[#This Row],[SharePrice]]</f>
        <v>2.1907216494845359E-2</v>
      </c>
      <c r="H422" s="2">
        <v>2.5000000000000001E-2</v>
      </c>
      <c r="I422" s="2">
        <v>2.75E-2</v>
      </c>
    </row>
    <row r="423" spans="2:9" x14ac:dyDescent="0.2">
      <c r="B423" s="35">
        <v>44393</v>
      </c>
      <c r="C423">
        <v>186.12</v>
      </c>
      <c r="E423">
        <v>1.02</v>
      </c>
      <c r="F423">
        <f>4*Table3[[#This Row],[DivPay]]</f>
        <v>4.08</v>
      </c>
      <c r="G423" s="2">
        <f>Table3[[#This Row],[FwdDiv]]/Table3[[#This Row],[SharePrice]]</f>
        <v>2.1921341070277239E-2</v>
      </c>
      <c r="H423" s="2">
        <v>2.5000000000000001E-2</v>
      </c>
      <c r="I423" s="2">
        <v>2.75E-2</v>
      </c>
    </row>
    <row r="424" spans="2:9" x14ac:dyDescent="0.2">
      <c r="B424" s="35">
        <v>44392</v>
      </c>
      <c r="C424">
        <v>188.26</v>
      </c>
      <c r="E424">
        <v>1.02</v>
      </c>
      <c r="F424">
        <f>4*Table3[[#This Row],[DivPay]]</f>
        <v>4.08</v>
      </c>
      <c r="G424" s="2">
        <f>Table3[[#This Row],[FwdDiv]]/Table3[[#This Row],[SharePrice]]</f>
        <v>2.1672155529586744E-2</v>
      </c>
      <c r="H424" s="2">
        <v>2.5000000000000001E-2</v>
      </c>
      <c r="I424" s="2">
        <v>2.75E-2</v>
      </c>
    </row>
    <row r="425" spans="2:9" x14ac:dyDescent="0.2">
      <c r="B425" s="35">
        <v>44391</v>
      </c>
      <c r="C425">
        <v>191.28</v>
      </c>
      <c r="E425">
        <v>1.02</v>
      </c>
      <c r="F425">
        <f>4*Table3[[#This Row],[DivPay]]</f>
        <v>4.08</v>
      </c>
      <c r="G425" s="2">
        <f>Table3[[#This Row],[FwdDiv]]/Table3[[#This Row],[SharePrice]]</f>
        <v>2.1329987452948559E-2</v>
      </c>
      <c r="H425" s="2">
        <v>2.5000000000000001E-2</v>
      </c>
      <c r="I425" s="2">
        <v>2.75E-2</v>
      </c>
    </row>
    <row r="426" spans="2:9" x14ac:dyDescent="0.2">
      <c r="B426" s="35">
        <v>44390</v>
      </c>
      <c r="C426">
        <v>191.2</v>
      </c>
      <c r="E426">
        <v>1.02</v>
      </c>
      <c r="F426">
        <f>4*Table3[[#This Row],[DivPay]]</f>
        <v>4.08</v>
      </c>
      <c r="G426" s="2">
        <f>Table3[[#This Row],[FwdDiv]]/Table3[[#This Row],[SharePrice]]</f>
        <v>2.1338912133891216E-2</v>
      </c>
      <c r="H426" s="2">
        <v>2.5000000000000001E-2</v>
      </c>
      <c r="I426" s="2">
        <v>2.75E-2</v>
      </c>
    </row>
    <row r="427" spans="2:9" x14ac:dyDescent="0.2">
      <c r="B427" s="35">
        <v>44389</v>
      </c>
      <c r="C427">
        <v>191.92</v>
      </c>
      <c r="E427">
        <v>1.02</v>
      </c>
      <c r="F427">
        <f>4*Table3[[#This Row],[DivPay]]</f>
        <v>4.08</v>
      </c>
      <c r="G427" s="2">
        <f>Table3[[#This Row],[FwdDiv]]/Table3[[#This Row],[SharePrice]]</f>
        <v>2.1258857857440604E-2</v>
      </c>
      <c r="H427" s="2">
        <v>2.5000000000000001E-2</v>
      </c>
      <c r="I427" s="2">
        <v>2.75E-2</v>
      </c>
    </row>
    <row r="428" spans="2:9" x14ac:dyDescent="0.2">
      <c r="B428" s="35">
        <v>44386</v>
      </c>
      <c r="C428">
        <v>190.27</v>
      </c>
      <c r="E428">
        <v>1.02</v>
      </c>
      <c r="F428">
        <f>4*Table3[[#This Row],[DivPay]]</f>
        <v>4.08</v>
      </c>
      <c r="G428" s="2">
        <f>Table3[[#This Row],[FwdDiv]]/Table3[[#This Row],[SharePrice]]</f>
        <v>2.1443212277290166E-2</v>
      </c>
      <c r="H428" s="2">
        <v>2.5000000000000001E-2</v>
      </c>
      <c r="I428" s="2">
        <v>2.75E-2</v>
      </c>
    </row>
    <row r="429" spans="2:9" x14ac:dyDescent="0.2">
      <c r="B429" s="35">
        <v>44385</v>
      </c>
      <c r="C429">
        <v>188.24</v>
      </c>
      <c r="E429">
        <v>1.02</v>
      </c>
      <c r="F429">
        <f>4*Table3[[#This Row],[DivPay]]</f>
        <v>4.08</v>
      </c>
      <c r="G429" s="2">
        <f>Table3[[#This Row],[FwdDiv]]/Table3[[#This Row],[SharePrice]]</f>
        <v>2.1674458138546536E-2</v>
      </c>
      <c r="H429" s="2">
        <v>2.5000000000000001E-2</v>
      </c>
      <c r="I429" s="2">
        <v>2.75E-2</v>
      </c>
    </row>
    <row r="430" spans="2:9" x14ac:dyDescent="0.2">
      <c r="B430" s="35">
        <v>44384</v>
      </c>
      <c r="C430">
        <v>189.78</v>
      </c>
      <c r="E430">
        <v>1.02</v>
      </c>
      <c r="F430">
        <f>4*Table3[[#This Row],[DivPay]]</f>
        <v>4.08</v>
      </c>
      <c r="G430" s="2">
        <f>Table3[[#This Row],[FwdDiv]]/Table3[[#This Row],[SharePrice]]</f>
        <v>2.1498577300031615E-2</v>
      </c>
      <c r="H430" s="2">
        <v>2.5000000000000001E-2</v>
      </c>
      <c r="I430" s="2">
        <v>2.75E-2</v>
      </c>
    </row>
    <row r="431" spans="2:9" x14ac:dyDescent="0.2">
      <c r="B431" s="35">
        <v>44383</v>
      </c>
      <c r="C431">
        <v>191.2</v>
      </c>
      <c r="E431">
        <v>1.02</v>
      </c>
      <c r="F431">
        <f>4*Table3[[#This Row],[DivPay]]</f>
        <v>4.08</v>
      </c>
      <c r="G431" s="2">
        <f>Table3[[#This Row],[FwdDiv]]/Table3[[#This Row],[SharePrice]]</f>
        <v>2.1338912133891216E-2</v>
      </c>
      <c r="H431" s="2">
        <v>2.5000000000000001E-2</v>
      </c>
      <c r="I431" s="2">
        <v>2.75E-2</v>
      </c>
    </row>
    <row r="432" spans="2:9" x14ac:dyDescent="0.2">
      <c r="B432" s="35">
        <v>44379</v>
      </c>
      <c r="C432">
        <v>192.21</v>
      </c>
      <c r="E432">
        <v>1.02</v>
      </c>
      <c r="F432">
        <f>4*Table3[[#This Row],[DivPay]]</f>
        <v>4.08</v>
      </c>
      <c r="G432" s="2">
        <f>Table3[[#This Row],[FwdDiv]]/Table3[[#This Row],[SharePrice]]</f>
        <v>2.1226783205868582E-2</v>
      </c>
      <c r="H432" s="2">
        <v>2.5000000000000001E-2</v>
      </c>
      <c r="I432" s="2">
        <v>2.75E-2</v>
      </c>
    </row>
    <row r="433" spans="2:9" x14ac:dyDescent="0.2">
      <c r="B433" s="35">
        <v>44378</v>
      </c>
      <c r="C433">
        <v>190.84</v>
      </c>
      <c r="E433">
        <v>1.02</v>
      </c>
      <c r="F433">
        <f>4*Table3[[#This Row],[DivPay]]</f>
        <v>4.08</v>
      </c>
      <c r="G433" s="2">
        <f>Table3[[#This Row],[FwdDiv]]/Table3[[#This Row],[SharePrice]]</f>
        <v>2.137916579333473E-2</v>
      </c>
      <c r="H433" s="2">
        <v>2.5000000000000001E-2</v>
      </c>
      <c r="I433" s="2">
        <v>2.75E-2</v>
      </c>
    </row>
    <row r="434" spans="2:9" x14ac:dyDescent="0.2">
      <c r="B434" s="35">
        <v>44377</v>
      </c>
      <c r="C434">
        <v>192.3</v>
      </c>
      <c r="E434">
        <v>1.02</v>
      </c>
      <c r="F434">
        <f>4*Table3[[#This Row],[DivPay]]</f>
        <v>4.08</v>
      </c>
      <c r="G434" s="2">
        <f>Table3[[#This Row],[FwdDiv]]/Table3[[#This Row],[SharePrice]]</f>
        <v>2.1216848673946957E-2</v>
      </c>
      <c r="H434" s="2">
        <v>2.5000000000000001E-2</v>
      </c>
      <c r="I434" s="2">
        <v>2.75E-2</v>
      </c>
    </row>
    <row r="435" spans="2:9" x14ac:dyDescent="0.2">
      <c r="B435" s="35">
        <v>44376</v>
      </c>
      <c r="C435">
        <v>192.88</v>
      </c>
      <c r="E435">
        <v>1.02</v>
      </c>
      <c r="F435">
        <f>4*Table3[[#This Row],[DivPay]]</f>
        <v>4.08</v>
      </c>
      <c r="G435" s="2">
        <f>Table3[[#This Row],[FwdDiv]]/Table3[[#This Row],[SharePrice]]</f>
        <v>2.1153048527581916E-2</v>
      </c>
      <c r="H435" s="2">
        <v>2.5000000000000001E-2</v>
      </c>
      <c r="I435" s="2">
        <v>2.75E-2</v>
      </c>
    </row>
    <row r="436" spans="2:9" x14ac:dyDescent="0.2">
      <c r="B436" s="35">
        <v>44375</v>
      </c>
      <c r="C436">
        <v>191.53</v>
      </c>
      <c r="E436">
        <v>1.02</v>
      </c>
      <c r="F436">
        <f>4*Table3[[#This Row],[DivPay]]</f>
        <v>4.08</v>
      </c>
      <c r="G436" s="2">
        <f>Table3[[#This Row],[FwdDiv]]/Table3[[#This Row],[SharePrice]]</f>
        <v>2.1302145877930351E-2</v>
      </c>
      <c r="H436" s="2">
        <v>2.5000000000000001E-2</v>
      </c>
      <c r="I436" s="2">
        <v>2.75E-2</v>
      </c>
    </row>
    <row r="437" spans="2:9" x14ac:dyDescent="0.2">
      <c r="B437" s="35">
        <v>44372</v>
      </c>
      <c r="C437">
        <v>188.17</v>
      </c>
      <c r="E437">
        <v>1.02</v>
      </c>
      <c r="F437">
        <f>4*Table3[[#This Row],[DivPay]]</f>
        <v>4.08</v>
      </c>
      <c r="G437" s="2">
        <f>Table3[[#This Row],[FwdDiv]]/Table3[[#This Row],[SharePrice]]</f>
        <v>2.1682521124515068E-2</v>
      </c>
      <c r="H437" s="2">
        <v>2.5000000000000001E-2</v>
      </c>
      <c r="I437" s="2">
        <v>2.75E-2</v>
      </c>
    </row>
    <row r="438" spans="2:9" x14ac:dyDescent="0.2">
      <c r="B438" s="35">
        <v>44371</v>
      </c>
      <c r="C438">
        <v>188.61</v>
      </c>
      <c r="E438">
        <v>1.02</v>
      </c>
      <c r="F438">
        <f>4*Table3[[#This Row],[DivPay]]</f>
        <v>4.08</v>
      </c>
      <c r="G438" s="2">
        <f>Table3[[#This Row],[FwdDiv]]/Table3[[#This Row],[SharePrice]]</f>
        <v>2.1631938921584219E-2</v>
      </c>
      <c r="H438" s="2">
        <v>2.5000000000000001E-2</v>
      </c>
      <c r="I438" s="2">
        <v>2.75E-2</v>
      </c>
    </row>
    <row r="439" spans="2:9" x14ac:dyDescent="0.2">
      <c r="B439" s="35">
        <v>44370</v>
      </c>
      <c r="C439">
        <v>186.1</v>
      </c>
      <c r="E439">
        <v>1.02</v>
      </c>
      <c r="F439">
        <f>4*Table3[[#This Row],[DivPay]]</f>
        <v>4.08</v>
      </c>
      <c r="G439" s="2">
        <f>Table3[[#This Row],[FwdDiv]]/Table3[[#This Row],[SharePrice]]</f>
        <v>2.1923696937130577E-2</v>
      </c>
      <c r="H439" s="2">
        <v>2.5000000000000001E-2</v>
      </c>
      <c r="I439" s="2">
        <v>2.75E-2</v>
      </c>
    </row>
    <row r="440" spans="2:9" x14ac:dyDescent="0.2">
      <c r="B440" s="35">
        <v>44369</v>
      </c>
      <c r="C440">
        <v>187.04</v>
      </c>
      <c r="E440">
        <v>1.02</v>
      </c>
      <c r="F440">
        <f>4*Table3[[#This Row],[DivPay]]</f>
        <v>4.08</v>
      </c>
      <c r="G440" s="2">
        <f>Table3[[#This Row],[FwdDiv]]/Table3[[#This Row],[SharePrice]]</f>
        <v>2.1813515825491875E-2</v>
      </c>
      <c r="H440" s="2">
        <v>2.5000000000000001E-2</v>
      </c>
      <c r="I440" s="2">
        <v>2.75E-2</v>
      </c>
    </row>
    <row r="441" spans="2:9" x14ac:dyDescent="0.2">
      <c r="B441" s="35">
        <v>44368</v>
      </c>
      <c r="C441">
        <v>186.11</v>
      </c>
      <c r="E441">
        <v>1.02</v>
      </c>
      <c r="F441">
        <f>4*Table3[[#This Row],[DivPay]]</f>
        <v>4.08</v>
      </c>
      <c r="G441" s="2">
        <f>Table3[[#This Row],[FwdDiv]]/Table3[[#This Row],[SharePrice]]</f>
        <v>2.1922518940411584E-2</v>
      </c>
      <c r="H441" s="2">
        <v>2.5000000000000001E-2</v>
      </c>
      <c r="I441" s="2">
        <v>2.75E-2</v>
      </c>
    </row>
    <row r="442" spans="2:9" x14ac:dyDescent="0.2">
      <c r="B442" s="35">
        <v>44365</v>
      </c>
      <c r="C442">
        <v>183.07</v>
      </c>
      <c r="E442">
        <v>1.02</v>
      </c>
      <c r="F442">
        <f>4*Table3[[#This Row],[DivPay]]</f>
        <v>4.08</v>
      </c>
      <c r="G442" s="2">
        <f>Table3[[#This Row],[FwdDiv]]/Table3[[#This Row],[SharePrice]]</f>
        <v>2.2286557054678538E-2</v>
      </c>
      <c r="H442" s="2">
        <v>2.5000000000000001E-2</v>
      </c>
      <c r="I442" s="2">
        <v>2.75E-2</v>
      </c>
    </row>
    <row r="443" spans="2:9" x14ac:dyDescent="0.2">
      <c r="B443" s="35">
        <v>44364</v>
      </c>
      <c r="C443">
        <v>187.65</v>
      </c>
      <c r="E443">
        <v>1.02</v>
      </c>
      <c r="F443">
        <f>4*Table3[[#This Row],[DivPay]]</f>
        <v>4.08</v>
      </c>
      <c r="G443" s="2">
        <f>Table3[[#This Row],[FwdDiv]]/Table3[[#This Row],[SharePrice]]</f>
        <v>2.1742605915267787E-2</v>
      </c>
      <c r="H443" s="2">
        <v>2.5000000000000001E-2</v>
      </c>
      <c r="I443" s="2">
        <v>2.75E-2</v>
      </c>
    </row>
    <row r="444" spans="2:9" x14ac:dyDescent="0.2">
      <c r="B444" s="35">
        <v>44363</v>
      </c>
      <c r="C444">
        <v>187.73</v>
      </c>
      <c r="E444">
        <v>1.02</v>
      </c>
      <c r="F444">
        <f>4*Table3[[#This Row],[DivPay]]</f>
        <v>4.08</v>
      </c>
      <c r="G444" s="2">
        <f>Table3[[#This Row],[FwdDiv]]/Table3[[#This Row],[SharePrice]]</f>
        <v>2.1733340435732169E-2</v>
      </c>
      <c r="H444" s="2">
        <v>2.5000000000000001E-2</v>
      </c>
      <c r="I444" s="2">
        <v>2.75E-2</v>
      </c>
    </row>
    <row r="445" spans="2:9" x14ac:dyDescent="0.2">
      <c r="B445" s="35">
        <v>44362</v>
      </c>
      <c r="C445">
        <v>188.61</v>
      </c>
      <c r="E445">
        <v>1.02</v>
      </c>
      <c r="F445">
        <f>4*Table3[[#This Row],[DivPay]]</f>
        <v>4.08</v>
      </c>
      <c r="G445" s="2">
        <f>Table3[[#This Row],[FwdDiv]]/Table3[[#This Row],[SharePrice]]</f>
        <v>2.1631938921584219E-2</v>
      </c>
      <c r="H445" s="2">
        <v>2.5000000000000001E-2</v>
      </c>
      <c r="I445" s="2">
        <v>2.75E-2</v>
      </c>
    </row>
    <row r="446" spans="2:9" x14ac:dyDescent="0.2">
      <c r="B446" s="35">
        <v>44361</v>
      </c>
      <c r="C446">
        <v>190.26</v>
      </c>
      <c r="E446">
        <v>1.02</v>
      </c>
      <c r="F446">
        <f>4*Table3[[#This Row],[DivPay]]</f>
        <v>4.08</v>
      </c>
      <c r="G446" s="2">
        <f>Table3[[#This Row],[FwdDiv]]/Table3[[#This Row],[SharePrice]]</f>
        <v>2.1444339325134027E-2</v>
      </c>
      <c r="H446" s="2">
        <v>2.5000000000000001E-2</v>
      </c>
      <c r="I446" s="2">
        <v>2.75E-2</v>
      </c>
    </row>
    <row r="447" spans="2:9" x14ac:dyDescent="0.2">
      <c r="B447" s="35">
        <v>44358</v>
      </c>
      <c r="C447">
        <v>188.67</v>
      </c>
      <c r="E447">
        <v>1.02</v>
      </c>
      <c r="F447">
        <f>4*Table3[[#This Row],[DivPay]]</f>
        <v>4.08</v>
      </c>
      <c r="G447" s="2">
        <f>Table3[[#This Row],[FwdDiv]]/Table3[[#This Row],[SharePrice]]</f>
        <v>2.1625059627921769E-2</v>
      </c>
      <c r="H447" s="2">
        <v>2.5000000000000001E-2</v>
      </c>
      <c r="I447" s="2">
        <v>2.75E-2</v>
      </c>
    </row>
    <row r="448" spans="2:9" x14ac:dyDescent="0.2">
      <c r="B448" s="35">
        <v>44357</v>
      </c>
      <c r="C448">
        <v>188</v>
      </c>
      <c r="E448">
        <v>1.02</v>
      </c>
      <c r="F448">
        <f>4*Table3[[#This Row],[DivPay]]</f>
        <v>4.08</v>
      </c>
      <c r="G448" s="2">
        <f>Table3[[#This Row],[FwdDiv]]/Table3[[#This Row],[SharePrice]]</f>
        <v>2.170212765957447E-2</v>
      </c>
      <c r="H448" s="2">
        <v>2.5000000000000001E-2</v>
      </c>
      <c r="I448" s="2">
        <v>2.75E-2</v>
      </c>
    </row>
    <row r="449" spans="2:9" x14ac:dyDescent="0.2">
      <c r="B449" s="35">
        <v>44356</v>
      </c>
      <c r="C449">
        <v>186.45</v>
      </c>
      <c r="E449">
        <v>1.02</v>
      </c>
      <c r="F449">
        <f>4*Table3[[#This Row],[DivPay]]</f>
        <v>4.08</v>
      </c>
      <c r="G449" s="2">
        <f>Table3[[#This Row],[FwdDiv]]/Table3[[#This Row],[SharePrice]]</f>
        <v>2.1882542236524537E-2</v>
      </c>
      <c r="H449" s="2">
        <v>2.5000000000000001E-2</v>
      </c>
      <c r="I449" s="2">
        <v>2.75E-2</v>
      </c>
    </row>
    <row r="450" spans="2:9" x14ac:dyDescent="0.2">
      <c r="B450" s="35">
        <v>44355</v>
      </c>
      <c r="C450">
        <v>186.93</v>
      </c>
      <c r="E450">
        <v>1.02</v>
      </c>
      <c r="F450">
        <f>4*Table3[[#This Row],[DivPay]]</f>
        <v>4.08</v>
      </c>
      <c r="G450" s="2">
        <f>Table3[[#This Row],[FwdDiv]]/Table3[[#This Row],[SharePrice]]</f>
        <v>2.1826352110415663E-2</v>
      </c>
      <c r="H450" s="2">
        <v>2.5000000000000001E-2</v>
      </c>
      <c r="I450" s="2">
        <v>2.75E-2</v>
      </c>
    </row>
    <row r="451" spans="2:9" x14ac:dyDescent="0.2">
      <c r="B451" s="35">
        <v>44354</v>
      </c>
      <c r="C451">
        <v>188.55</v>
      </c>
      <c r="E451">
        <v>1.02</v>
      </c>
      <c r="F451">
        <f>4*Table3[[#This Row],[DivPay]]</f>
        <v>4.08</v>
      </c>
      <c r="G451" s="2">
        <f>Table3[[#This Row],[FwdDiv]]/Table3[[#This Row],[SharePrice]]</f>
        <v>2.163882259347653E-2</v>
      </c>
      <c r="H451" s="2">
        <v>2.5000000000000001E-2</v>
      </c>
      <c r="I451" s="2">
        <v>2.75E-2</v>
      </c>
    </row>
    <row r="452" spans="2:9" x14ac:dyDescent="0.2">
      <c r="B452" s="35">
        <v>44351</v>
      </c>
      <c r="C452">
        <v>190.07</v>
      </c>
      <c r="E452">
        <v>1.02</v>
      </c>
      <c r="F452">
        <f>4*Table3[[#This Row],[DivPay]]</f>
        <v>4.08</v>
      </c>
      <c r="G452" s="2">
        <f>Table3[[#This Row],[FwdDiv]]/Table3[[#This Row],[SharePrice]]</f>
        <v>2.1465775766822751E-2</v>
      </c>
      <c r="H452" s="2">
        <v>2.5000000000000001E-2</v>
      </c>
      <c r="I452" s="2">
        <v>2.75E-2</v>
      </c>
    </row>
    <row r="453" spans="2:9" x14ac:dyDescent="0.2">
      <c r="B453" s="35">
        <v>44350</v>
      </c>
      <c r="C453">
        <v>186</v>
      </c>
      <c r="E453">
        <v>1.02</v>
      </c>
      <c r="F453">
        <f>4*Table3[[#This Row],[DivPay]]</f>
        <v>4.08</v>
      </c>
      <c r="G453" s="2">
        <f>Table3[[#This Row],[FwdDiv]]/Table3[[#This Row],[SharePrice]]</f>
        <v>2.1935483870967741E-2</v>
      </c>
      <c r="H453" s="2">
        <v>2.5000000000000001E-2</v>
      </c>
      <c r="I453" s="2">
        <v>2.75E-2</v>
      </c>
    </row>
    <row r="454" spans="2:9" x14ac:dyDescent="0.2">
      <c r="B454" s="35">
        <v>44349</v>
      </c>
      <c r="C454">
        <v>190.75</v>
      </c>
      <c r="E454">
        <v>1.02</v>
      </c>
      <c r="F454">
        <f>4*Table3[[#This Row],[DivPay]]</f>
        <v>4.08</v>
      </c>
      <c r="G454" s="2">
        <f>Table3[[#This Row],[FwdDiv]]/Table3[[#This Row],[SharePrice]]</f>
        <v>2.1389252948885978E-2</v>
      </c>
      <c r="H454" s="2">
        <v>2.5000000000000001E-2</v>
      </c>
      <c r="I454" s="2">
        <v>2.75E-2</v>
      </c>
    </row>
    <row r="455" spans="2:9" x14ac:dyDescent="0.2">
      <c r="B455" s="35">
        <v>44348</v>
      </c>
      <c r="C455">
        <v>189</v>
      </c>
      <c r="E455">
        <v>1.02</v>
      </c>
      <c r="F455">
        <f>4*Table3[[#This Row],[DivPay]]</f>
        <v>4.08</v>
      </c>
      <c r="G455" s="2">
        <f>Table3[[#This Row],[FwdDiv]]/Table3[[#This Row],[SharePrice]]</f>
        <v>2.1587301587301589E-2</v>
      </c>
      <c r="H455" s="2">
        <v>2.5000000000000001E-2</v>
      </c>
      <c r="I455" s="2">
        <v>2.75E-2</v>
      </c>
    </row>
    <row r="456" spans="2:9" x14ac:dyDescent="0.2">
      <c r="B456" s="35">
        <v>44344</v>
      </c>
      <c r="C456">
        <v>189.82</v>
      </c>
      <c r="E456">
        <v>1.02</v>
      </c>
      <c r="F456">
        <f>4*Table3[[#This Row],[DivPay]]</f>
        <v>4.08</v>
      </c>
      <c r="G456" s="2">
        <f>Table3[[#This Row],[FwdDiv]]/Table3[[#This Row],[SharePrice]]</f>
        <v>2.1494046991887051E-2</v>
      </c>
      <c r="H456" s="2">
        <v>2.5000000000000001E-2</v>
      </c>
      <c r="I456" s="2">
        <v>2.75E-2</v>
      </c>
    </row>
    <row r="457" spans="2:9" x14ac:dyDescent="0.2">
      <c r="B457" s="35">
        <v>44343</v>
      </c>
      <c r="C457">
        <v>189.13</v>
      </c>
      <c r="E457">
        <v>1.02</v>
      </c>
      <c r="F457">
        <f>4*Table3[[#This Row],[DivPay]]</f>
        <v>4.08</v>
      </c>
      <c r="G457" s="2">
        <f>Table3[[#This Row],[FwdDiv]]/Table3[[#This Row],[SharePrice]]</f>
        <v>2.15724633849733E-2</v>
      </c>
      <c r="H457" s="2">
        <v>2.5000000000000001E-2</v>
      </c>
      <c r="I457" s="2">
        <v>2.75E-2</v>
      </c>
    </row>
    <row r="458" spans="2:9" x14ac:dyDescent="0.2">
      <c r="B458" s="35">
        <v>44342</v>
      </c>
      <c r="C458">
        <v>188.36</v>
      </c>
      <c r="E458">
        <v>1.02</v>
      </c>
      <c r="F458">
        <f>4*Table3[[#This Row],[DivPay]]</f>
        <v>4.08</v>
      </c>
      <c r="G458" s="2">
        <f>Table3[[#This Row],[FwdDiv]]/Table3[[#This Row],[SharePrice]]</f>
        <v>2.1660649819494584E-2</v>
      </c>
      <c r="H458" s="2">
        <v>2.5000000000000001E-2</v>
      </c>
      <c r="I458" s="2">
        <v>2.75E-2</v>
      </c>
    </row>
    <row r="459" spans="2:9" x14ac:dyDescent="0.2">
      <c r="B459" s="35">
        <v>44341</v>
      </c>
      <c r="C459">
        <v>188.7</v>
      </c>
      <c r="E459">
        <v>1.02</v>
      </c>
      <c r="F459">
        <f>4*Table3[[#This Row],[DivPay]]</f>
        <v>4.08</v>
      </c>
      <c r="G459" s="2">
        <f>Table3[[#This Row],[FwdDiv]]/Table3[[#This Row],[SharePrice]]</f>
        <v>2.1621621621621623E-2</v>
      </c>
      <c r="H459" s="2">
        <v>2.5000000000000001E-2</v>
      </c>
      <c r="I459" s="2">
        <v>2.75E-2</v>
      </c>
    </row>
    <row r="460" spans="2:9" x14ac:dyDescent="0.2">
      <c r="B460" s="35">
        <v>44340</v>
      </c>
      <c r="C460">
        <v>188.69</v>
      </c>
      <c r="E460">
        <v>1.02</v>
      </c>
      <c r="F460">
        <f>4*Table3[[#This Row],[DivPay]]</f>
        <v>4.08</v>
      </c>
      <c r="G460" s="2">
        <f>Table3[[#This Row],[FwdDiv]]/Table3[[#This Row],[SharePrice]]</f>
        <v>2.1622767502252373E-2</v>
      </c>
      <c r="H460" s="2">
        <v>2.5000000000000001E-2</v>
      </c>
      <c r="I460" s="2">
        <v>2.75E-2</v>
      </c>
    </row>
    <row r="461" spans="2:9" x14ac:dyDescent="0.2">
      <c r="B461" s="35">
        <v>44337</v>
      </c>
      <c r="C461">
        <v>185.01</v>
      </c>
      <c r="E461">
        <v>1.02</v>
      </c>
      <c r="F461">
        <f>4*Table3[[#This Row],[DivPay]]</f>
        <v>4.08</v>
      </c>
      <c r="G461" s="2">
        <f>Table3[[#This Row],[FwdDiv]]/Table3[[#This Row],[SharePrice]]</f>
        <v>2.2052862007459057E-2</v>
      </c>
      <c r="H461" s="2">
        <v>2.5000000000000001E-2</v>
      </c>
      <c r="I461" s="2">
        <v>2.75E-2</v>
      </c>
    </row>
    <row r="462" spans="2:9" x14ac:dyDescent="0.2">
      <c r="B462" s="35">
        <v>44336</v>
      </c>
      <c r="C462">
        <v>185.3</v>
      </c>
      <c r="E462">
        <v>1.02</v>
      </c>
      <c r="F462">
        <f>4*Table3[[#This Row],[DivPay]]</f>
        <v>4.08</v>
      </c>
      <c r="G462" s="2">
        <f>Table3[[#This Row],[FwdDiv]]/Table3[[#This Row],[SharePrice]]</f>
        <v>2.2018348623853209E-2</v>
      </c>
      <c r="H462" s="2">
        <v>2.5000000000000001E-2</v>
      </c>
      <c r="I462" s="2">
        <v>2.75E-2</v>
      </c>
    </row>
    <row r="463" spans="2:9" x14ac:dyDescent="0.2">
      <c r="B463" s="35">
        <v>44335</v>
      </c>
      <c r="C463">
        <v>181.72</v>
      </c>
      <c r="E463">
        <v>1.02</v>
      </c>
      <c r="F463">
        <f>4*Table3[[#This Row],[DivPay]]</f>
        <v>4.08</v>
      </c>
      <c r="G463" s="2">
        <f>Table3[[#This Row],[FwdDiv]]/Table3[[#This Row],[SharePrice]]</f>
        <v>2.2452124147039402E-2</v>
      </c>
      <c r="H463" s="2">
        <v>2.5000000000000001E-2</v>
      </c>
      <c r="I463" s="2">
        <v>2.75E-2</v>
      </c>
    </row>
    <row r="464" spans="2:9" x14ac:dyDescent="0.2">
      <c r="B464" s="35">
        <v>44334</v>
      </c>
      <c r="C464">
        <v>178.87</v>
      </c>
      <c r="E464">
        <v>1.02</v>
      </c>
      <c r="F464">
        <f>4*Table3[[#This Row],[DivPay]]</f>
        <v>4.08</v>
      </c>
      <c r="G464" s="2">
        <f>Table3[[#This Row],[FwdDiv]]/Table3[[#This Row],[SharePrice]]</f>
        <v>2.2809861910885E-2</v>
      </c>
      <c r="H464" s="2">
        <v>2.5000000000000001E-2</v>
      </c>
      <c r="I464" s="2">
        <v>2.75E-2</v>
      </c>
    </row>
    <row r="465" spans="2:9" x14ac:dyDescent="0.2">
      <c r="B465" s="35">
        <v>44333</v>
      </c>
      <c r="C465">
        <v>180.83</v>
      </c>
      <c r="E465">
        <v>1.02</v>
      </c>
      <c r="F465">
        <f>4*Table3[[#This Row],[DivPay]]</f>
        <v>4.08</v>
      </c>
      <c r="G465" s="2">
        <f>Table3[[#This Row],[FwdDiv]]/Table3[[#This Row],[SharePrice]]</f>
        <v>2.2562627882541611E-2</v>
      </c>
      <c r="H465" s="2">
        <v>2.5000000000000001E-2</v>
      </c>
      <c r="I465" s="2">
        <v>2.75E-2</v>
      </c>
    </row>
    <row r="466" spans="2:9" x14ac:dyDescent="0.2">
      <c r="B466" s="35">
        <v>44330</v>
      </c>
      <c r="C466">
        <v>183.27</v>
      </c>
      <c r="E466">
        <v>1.02</v>
      </c>
      <c r="F466">
        <f>4*Table3[[#This Row],[DivPay]]</f>
        <v>4.08</v>
      </c>
      <c r="G466" s="2">
        <f>Table3[[#This Row],[FwdDiv]]/Table3[[#This Row],[SharePrice]]</f>
        <v>2.2262236045179244E-2</v>
      </c>
      <c r="H466" s="2">
        <v>2.5000000000000001E-2</v>
      </c>
      <c r="I466" s="2">
        <v>2.75E-2</v>
      </c>
    </row>
    <row r="467" spans="2:9" x14ac:dyDescent="0.2">
      <c r="B467" s="35">
        <v>44329</v>
      </c>
      <c r="C467">
        <v>178.99</v>
      </c>
      <c r="E467">
        <v>1.02</v>
      </c>
      <c r="F467">
        <f>4*Table3[[#This Row],[DivPay]]</f>
        <v>4.08</v>
      </c>
      <c r="G467" s="2">
        <f>Table3[[#This Row],[FwdDiv]]/Table3[[#This Row],[SharePrice]]</f>
        <v>2.2794569529023968E-2</v>
      </c>
      <c r="H467" s="2">
        <v>2.5000000000000001E-2</v>
      </c>
      <c r="I467" s="2">
        <v>2.75E-2</v>
      </c>
    </row>
    <row r="468" spans="2:9" x14ac:dyDescent="0.2">
      <c r="B468" s="35">
        <v>44328</v>
      </c>
      <c r="C468">
        <v>176.6</v>
      </c>
      <c r="E468">
        <v>1.02</v>
      </c>
      <c r="F468">
        <f>4*Table3[[#This Row],[DivPay]]</f>
        <v>4.08</v>
      </c>
      <c r="G468" s="2">
        <f>Table3[[#This Row],[FwdDiv]]/Table3[[#This Row],[SharePrice]]</f>
        <v>2.3103057757644395E-2</v>
      </c>
      <c r="H468" s="2">
        <v>2.5000000000000001E-2</v>
      </c>
      <c r="I468" s="2">
        <v>2.75E-2</v>
      </c>
    </row>
    <row r="469" spans="2:9" x14ac:dyDescent="0.2">
      <c r="B469" s="35">
        <v>44327</v>
      </c>
      <c r="C469">
        <v>183.2</v>
      </c>
      <c r="E469">
        <v>1.02</v>
      </c>
      <c r="F469">
        <f>4*Table3[[#This Row],[DivPay]]</f>
        <v>4.08</v>
      </c>
      <c r="G469" s="2">
        <f>Table3[[#This Row],[FwdDiv]]/Table3[[#This Row],[SharePrice]]</f>
        <v>2.2270742358078605E-2</v>
      </c>
      <c r="H469" s="2">
        <v>2.5000000000000001E-2</v>
      </c>
      <c r="I469" s="2">
        <v>2.75E-2</v>
      </c>
    </row>
    <row r="470" spans="2:9" x14ac:dyDescent="0.2">
      <c r="B470" s="35">
        <v>44326</v>
      </c>
      <c r="C470">
        <v>182.05</v>
      </c>
      <c r="E470">
        <v>1.02</v>
      </c>
      <c r="F470">
        <f>4*Table3[[#This Row],[DivPay]]</f>
        <v>4.08</v>
      </c>
      <c r="G470" s="2">
        <f>Table3[[#This Row],[FwdDiv]]/Table3[[#This Row],[SharePrice]]</f>
        <v>2.2411425432573469E-2</v>
      </c>
      <c r="H470" s="2">
        <v>2.5000000000000001E-2</v>
      </c>
      <c r="I470" s="2">
        <v>2.75E-2</v>
      </c>
    </row>
    <row r="471" spans="2:9" x14ac:dyDescent="0.2">
      <c r="B471" s="35">
        <v>44323</v>
      </c>
      <c r="C471">
        <v>187.76</v>
      </c>
      <c r="E471">
        <v>1.02</v>
      </c>
      <c r="F471">
        <f>4*Table3[[#This Row],[DivPay]]</f>
        <v>4.08</v>
      </c>
      <c r="G471" s="2">
        <f>Table3[[#This Row],[FwdDiv]]/Table3[[#This Row],[SharePrice]]</f>
        <v>2.1729867916489138E-2</v>
      </c>
      <c r="H471" s="2">
        <v>2.5000000000000001E-2</v>
      </c>
      <c r="I471" s="2">
        <v>2.75E-2</v>
      </c>
    </row>
    <row r="472" spans="2:9" x14ac:dyDescent="0.2">
      <c r="B472" s="35">
        <v>44322</v>
      </c>
      <c r="C472">
        <v>184.27</v>
      </c>
      <c r="E472">
        <v>1.02</v>
      </c>
      <c r="F472">
        <f>4*Table3[[#This Row],[DivPay]]</f>
        <v>4.08</v>
      </c>
      <c r="G472" s="2">
        <f>Table3[[#This Row],[FwdDiv]]/Table3[[#This Row],[SharePrice]]</f>
        <v>2.2141422912031257E-2</v>
      </c>
      <c r="H472" s="2">
        <v>2.5000000000000001E-2</v>
      </c>
      <c r="I472" s="2">
        <v>2.75E-2</v>
      </c>
    </row>
    <row r="473" spans="2:9" x14ac:dyDescent="0.2">
      <c r="B473" s="35">
        <v>44321</v>
      </c>
      <c r="C473">
        <v>181.65</v>
      </c>
      <c r="E473">
        <v>1.02</v>
      </c>
      <c r="F473">
        <f>4*Table3[[#This Row],[DivPay]]</f>
        <v>4.08</v>
      </c>
      <c r="G473" s="2">
        <f>Table3[[#This Row],[FwdDiv]]/Table3[[#This Row],[SharePrice]]</f>
        <v>2.246077621800165E-2</v>
      </c>
      <c r="H473" s="2">
        <v>2.5000000000000001E-2</v>
      </c>
      <c r="I473" s="2">
        <v>2.75E-2</v>
      </c>
    </row>
    <row r="474" spans="2:9" x14ac:dyDescent="0.2">
      <c r="B474" s="35">
        <v>44320</v>
      </c>
      <c r="C474">
        <v>179.03</v>
      </c>
      <c r="E474">
        <v>1.02</v>
      </c>
      <c r="F474">
        <f>4*Table3[[#This Row],[DivPay]]</f>
        <v>4.08</v>
      </c>
      <c r="G474" s="2">
        <f>Table3[[#This Row],[FwdDiv]]/Table3[[#This Row],[SharePrice]]</f>
        <v>2.2789476624029494E-2</v>
      </c>
      <c r="H474" s="2">
        <v>2.5000000000000001E-2</v>
      </c>
      <c r="I474" s="2">
        <v>2.75E-2</v>
      </c>
    </row>
    <row r="475" spans="2:9" x14ac:dyDescent="0.2">
      <c r="B475" s="35">
        <v>44319</v>
      </c>
      <c r="C475">
        <v>178.79499999999999</v>
      </c>
      <c r="E475">
        <v>1.02</v>
      </c>
      <c r="F475">
        <f>4*Table3[[#This Row],[DivPay]]</f>
        <v>4.08</v>
      </c>
      <c r="G475" s="2">
        <f>Table3[[#This Row],[FwdDiv]]/Table3[[#This Row],[SharePrice]]</f>
        <v>2.2819430073547919E-2</v>
      </c>
      <c r="H475" s="2">
        <v>2.5000000000000001E-2</v>
      </c>
      <c r="I475" s="2">
        <v>2.75E-2</v>
      </c>
    </row>
    <row r="476" spans="2:9" x14ac:dyDescent="0.2">
      <c r="B476" s="35">
        <v>44316</v>
      </c>
      <c r="C476">
        <v>180.51</v>
      </c>
      <c r="D476">
        <v>1.02</v>
      </c>
      <c r="E476">
        <v>1.02</v>
      </c>
      <c r="F476">
        <f>4*Table3[[#This Row],[DivPay]]</f>
        <v>4.08</v>
      </c>
      <c r="G476" s="2">
        <f>Table3[[#This Row],[FwdDiv]]/Table3[[#This Row],[SharePrice]]</f>
        <v>2.2602625893302312E-2</v>
      </c>
      <c r="H476" s="2">
        <v>2.5000000000000001E-2</v>
      </c>
      <c r="I476" s="2">
        <v>2.75E-2</v>
      </c>
    </row>
    <row r="477" spans="2:9" x14ac:dyDescent="0.2">
      <c r="B477" s="35">
        <v>44315</v>
      </c>
      <c r="C477">
        <v>185.82</v>
      </c>
      <c r="E477">
        <v>1.02</v>
      </c>
      <c r="F477">
        <f>4*Table3[[#This Row],[DivPay]]</f>
        <v>4.08</v>
      </c>
      <c r="G477" s="2">
        <f>Table3[[#This Row],[FwdDiv]]/Table3[[#This Row],[SharePrice]]</f>
        <v>2.1956732321601551E-2</v>
      </c>
      <c r="H477" s="2">
        <v>2.5000000000000001E-2</v>
      </c>
      <c r="I477" s="2">
        <v>2.75E-2</v>
      </c>
    </row>
    <row r="478" spans="2:9" x14ac:dyDescent="0.2">
      <c r="B478" s="35">
        <v>44314</v>
      </c>
      <c r="C478">
        <v>181.82</v>
      </c>
      <c r="E478">
        <v>1.02</v>
      </c>
      <c r="F478">
        <f>4*Table3[[#This Row],[DivPay]]</f>
        <v>4.08</v>
      </c>
      <c r="G478" s="2">
        <f>Table3[[#This Row],[FwdDiv]]/Table3[[#This Row],[SharePrice]]</f>
        <v>2.2439775602243979E-2</v>
      </c>
      <c r="H478" s="2">
        <v>2.5000000000000001E-2</v>
      </c>
      <c r="I478" s="2">
        <v>2.75E-2</v>
      </c>
    </row>
    <row r="479" spans="2:9" x14ac:dyDescent="0.2">
      <c r="B479" s="35">
        <v>44313</v>
      </c>
      <c r="C479">
        <v>190.21</v>
      </c>
      <c r="E479">
        <v>1.02</v>
      </c>
      <c r="F479">
        <f>4*Table3[[#This Row],[DivPay]]</f>
        <v>4.08</v>
      </c>
      <c r="G479" s="2">
        <f>Table3[[#This Row],[FwdDiv]]/Table3[[#This Row],[SharePrice]]</f>
        <v>2.1449976341937859E-2</v>
      </c>
      <c r="H479" s="2">
        <v>2.5000000000000001E-2</v>
      </c>
      <c r="I479" s="2">
        <v>2.75E-2</v>
      </c>
    </row>
    <row r="480" spans="2:9" x14ac:dyDescent="0.2">
      <c r="B480" s="35">
        <v>44312</v>
      </c>
      <c r="C480">
        <v>191.36</v>
      </c>
      <c r="E480">
        <v>1.02</v>
      </c>
      <c r="F480">
        <f>4*Table3[[#This Row],[DivPay]]</f>
        <v>4.08</v>
      </c>
      <c r="G480" s="2">
        <f>Table3[[#This Row],[FwdDiv]]/Table3[[#This Row],[SharePrice]]</f>
        <v>2.1321070234113712E-2</v>
      </c>
      <c r="H480" s="2">
        <v>2.5000000000000001E-2</v>
      </c>
      <c r="I480" s="2">
        <v>2.75E-2</v>
      </c>
    </row>
    <row r="481" spans="2:9" x14ac:dyDescent="0.2">
      <c r="B481" s="35">
        <v>44309</v>
      </c>
      <c r="C481">
        <v>188.82</v>
      </c>
      <c r="E481">
        <v>1.02</v>
      </c>
      <c r="F481">
        <f>4*Table3[[#This Row],[DivPay]]</f>
        <v>4.08</v>
      </c>
      <c r="G481" s="2">
        <f>Table3[[#This Row],[FwdDiv]]/Table3[[#This Row],[SharePrice]]</f>
        <v>2.1607880521131238E-2</v>
      </c>
      <c r="H481" s="2">
        <v>2.5000000000000001E-2</v>
      </c>
      <c r="I481" s="2">
        <v>2.75E-2</v>
      </c>
    </row>
    <row r="482" spans="2:9" x14ac:dyDescent="0.2">
      <c r="B482" s="35">
        <v>44308</v>
      </c>
      <c r="C482">
        <v>185.8</v>
      </c>
      <c r="E482">
        <v>1.02</v>
      </c>
      <c r="F482">
        <f>4*Table3[[#This Row],[DivPay]]</f>
        <v>4.08</v>
      </c>
      <c r="G482" s="2">
        <f>Table3[[#This Row],[FwdDiv]]/Table3[[#This Row],[SharePrice]]</f>
        <v>2.1959095801937566E-2</v>
      </c>
      <c r="H482" s="2">
        <v>2.5000000000000001E-2</v>
      </c>
      <c r="I482" s="2">
        <v>2.75E-2</v>
      </c>
    </row>
    <row r="483" spans="2:9" x14ac:dyDescent="0.2">
      <c r="B483" s="35">
        <v>44307</v>
      </c>
      <c r="C483">
        <v>188.9</v>
      </c>
      <c r="E483">
        <v>1.02</v>
      </c>
      <c r="F483">
        <f>4*Table3[[#This Row],[DivPay]]</f>
        <v>4.08</v>
      </c>
      <c r="G483" s="2">
        <f>Table3[[#This Row],[FwdDiv]]/Table3[[#This Row],[SharePrice]]</f>
        <v>2.1598729486500795E-2</v>
      </c>
      <c r="H483" s="2">
        <v>2.5000000000000001E-2</v>
      </c>
      <c r="I483" s="2">
        <v>2.75E-2</v>
      </c>
    </row>
    <row r="484" spans="2:9" x14ac:dyDescent="0.2">
      <c r="B484" s="35">
        <v>44306</v>
      </c>
      <c r="C484">
        <v>185.27</v>
      </c>
      <c r="E484">
        <v>1.02</v>
      </c>
      <c r="F484">
        <f>4*Table3[[#This Row],[DivPay]]</f>
        <v>4.08</v>
      </c>
      <c r="G484" s="2">
        <f>Table3[[#This Row],[FwdDiv]]/Table3[[#This Row],[SharePrice]]</f>
        <v>2.2021913963404759E-2</v>
      </c>
      <c r="H484" s="2">
        <v>2.5000000000000001E-2</v>
      </c>
      <c r="I484" s="2">
        <v>2.75E-2</v>
      </c>
    </row>
    <row r="485" spans="2:9" x14ac:dyDescent="0.2">
      <c r="B485" s="35">
        <v>44305</v>
      </c>
      <c r="C485">
        <v>187.06</v>
      </c>
      <c r="E485">
        <v>1.02</v>
      </c>
      <c r="F485">
        <f>4*Table3[[#This Row],[DivPay]]</f>
        <v>4.08</v>
      </c>
      <c r="G485" s="2">
        <f>Table3[[#This Row],[FwdDiv]]/Table3[[#This Row],[SharePrice]]</f>
        <v>2.1811183577461778E-2</v>
      </c>
      <c r="H485" s="2">
        <v>2.5000000000000001E-2</v>
      </c>
      <c r="I485" s="2">
        <v>2.75E-2</v>
      </c>
    </row>
    <row r="486" spans="2:9" x14ac:dyDescent="0.2">
      <c r="B486" s="35">
        <v>44302</v>
      </c>
      <c r="C486">
        <v>191.93</v>
      </c>
      <c r="E486">
        <v>1.02</v>
      </c>
      <c r="F486">
        <f>4*Table3[[#This Row],[DivPay]]</f>
        <v>4.08</v>
      </c>
      <c r="G486" s="2">
        <f>Table3[[#This Row],[FwdDiv]]/Table3[[#This Row],[SharePrice]]</f>
        <v>2.1257750221434897E-2</v>
      </c>
      <c r="H486" s="2">
        <v>2.5000000000000001E-2</v>
      </c>
      <c r="I486" s="2">
        <v>2.75E-2</v>
      </c>
    </row>
    <row r="487" spans="2:9" x14ac:dyDescent="0.2">
      <c r="B487" s="35">
        <v>44301</v>
      </c>
      <c r="C487">
        <v>193.17</v>
      </c>
      <c r="E487">
        <v>1.02</v>
      </c>
      <c r="F487">
        <f>4*Table3[[#This Row],[DivPay]]</f>
        <v>4.08</v>
      </c>
      <c r="G487" s="2">
        <f>Table3[[#This Row],[FwdDiv]]/Table3[[#This Row],[SharePrice]]</f>
        <v>2.1121292126106542E-2</v>
      </c>
      <c r="H487" s="2">
        <v>2.5000000000000001E-2</v>
      </c>
      <c r="I487" s="2">
        <v>2.75E-2</v>
      </c>
    </row>
    <row r="488" spans="2:9" x14ac:dyDescent="0.2">
      <c r="B488" s="35">
        <v>44300</v>
      </c>
      <c r="C488">
        <v>190.33</v>
      </c>
      <c r="E488">
        <v>1.02</v>
      </c>
      <c r="F488">
        <f>4*Table3[[#This Row],[DivPay]]</f>
        <v>4.08</v>
      </c>
      <c r="G488" s="2">
        <f>Table3[[#This Row],[FwdDiv]]/Table3[[#This Row],[SharePrice]]</f>
        <v>2.1436452477276307E-2</v>
      </c>
      <c r="H488" s="2">
        <v>2.5000000000000001E-2</v>
      </c>
      <c r="I488" s="2">
        <v>2.75E-2</v>
      </c>
    </row>
    <row r="489" spans="2:9" x14ac:dyDescent="0.2">
      <c r="B489" s="35">
        <v>44299</v>
      </c>
      <c r="C489">
        <v>191.24</v>
      </c>
      <c r="E489">
        <v>1.02</v>
      </c>
      <c r="F489">
        <f>4*Table3[[#This Row],[DivPay]]</f>
        <v>4.08</v>
      </c>
      <c r="G489" s="2">
        <f>Table3[[#This Row],[FwdDiv]]/Table3[[#This Row],[SharePrice]]</f>
        <v>2.1334448860071114E-2</v>
      </c>
      <c r="H489" s="2">
        <v>2.5000000000000001E-2</v>
      </c>
      <c r="I489" s="2">
        <v>2.75E-2</v>
      </c>
    </row>
    <row r="490" spans="2:9" x14ac:dyDescent="0.2">
      <c r="B490" s="35">
        <v>44298</v>
      </c>
      <c r="C490">
        <v>192.43</v>
      </c>
      <c r="E490">
        <v>1.02</v>
      </c>
      <c r="F490">
        <f>4*Table3[[#This Row],[DivPay]]</f>
        <v>4.08</v>
      </c>
      <c r="G490" s="2">
        <f>Table3[[#This Row],[FwdDiv]]/Table3[[#This Row],[SharePrice]]</f>
        <v>2.1202515200332589E-2</v>
      </c>
      <c r="H490" s="2">
        <v>2.5000000000000001E-2</v>
      </c>
      <c r="I490" s="2">
        <v>2.75E-2</v>
      </c>
    </row>
    <row r="491" spans="2:9" x14ac:dyDescent="0.2">
      <c r="B491" s="35">
        <v>44295</v>
      </c>
      <c r="C491">
        <v>195.43</v>
      </c>
      <c r="E491">
        <v>1.02</v>
      </c>
      <c r="F491">
        <f>4*Table3[[#This Row],[DivPay]]</f>
        <v>4.08</v>
      </c>
      <c r="G491" s="2">
        <f>Table3[[#This Row],[FwdDiv]]/Table3[[#This Row],[SharePrice]]</f>
        <v>2.0877040372511896E-2</v>
      </c>
      <c r="H491" s="2">
        <v>2.5000000000000001E-2</v>
      </c>
      <c r="I491" s="2">
        <v>2.75E-2</v>
      </c>
    </row>
    <row r="492" spans="2:9" x14ac:dyDescent="0.2">
      <c r="B492" s="35">
        <v>44294</v>
      </c>
      <c r="C492">
        <v>195.2</v>
      </c>
      <c r="E492">
        <v>1.02</v>
      </c>
      <c r="F492">
        <f>4*Table3[[#This Row],[DivPay]]</f>
        <v>4.08</v>
      </c>
      <c r="G492" s="2">
        <f>Table3[[#This Row],[FwdDiv]]/Table3[[#This Row],[SharePrice]]</f>
        <v>2.0901639344262295E-2</v>
      </c>
      <c r="H492" s="2">
        <v>2.5000000000000001E-2</v>
      </c>
      <c r="I492" s="2">
        <v>2.75E-2</v>
      </c>
    </row>
    <row r="493" spans="2:9" x14ac:dyDescent="0.2">
      <c r="B493" s="35">
        <v>44293</v>
      </c>
      <c r="C493">
        <v>193.09</v>
      </c>
      <c r="E493">
        <v>1.02</v>
      </c>
      <c r="F493">
        <f>4*Table3[[#This Row],[DivPay]]</f>
        <v>4.08</v>
      </c>
      <c r="G493" s="2">
        <f>Table3[[#This Row],[FwdDiv]]/Table3[[#This Row],[SharePrice]]</f>
        <v>2.1130042985136464E-2</v>
      </c>
      <c r="H493" s="2">
        <v>2.5000000000000001E-2</v>
      </c>
      <c r="I493" s="2">
        <v>2.75E-2</v>
      </c>
    </row>
    <row r="494" spans="2:9" x14ac:dyDescent="0.2">
      <c r="B494" s="35">
        <v>44292</v>
      </c>
      <c r="C494">
        <v>194.59</v>
      </c>
      <c r="E494">
        <v>1.02</v>
      </c>
      <c r="F494">
        <f>4*Table3[[#This Row],[DivPay]]</f>
        <v>4.08</v>
      </c>
      <c r="G494" s="2">
        <f>Table3[[#This Row],[FwdDiv]]/Table3[[#This Row],[SharePrice]]</f>
        <v>2.0967161724651833E-2</v>
      </c>
      <c r="H494" s="2">
        <v>2.5000000000000001E-2</v>
      </c>
      <c r="I494" s="2">
        <v>2.75E-2</v>
      </c>
    </row>
    <row r="495" spans="2:9" x14ac:dyDescent="0.2">
      <c r="B495" s="35">
        <v>44291</v>
      </c>
      <c r="C495">
        <v>196.93</v>
      </c>
      <c r="E495">
        <v>1.02</v>
      </c>
      <c r="F495">
        <f>4*Table3[[#This Row],[DivPay]]</f>
        <v>4.08</v>
      </c>
      <c r="G495" s="2">
        <f>Table3[[#This Row],[FwdDiv]]/Table3[[#This Row],[SharePrice]]</f>
        <v>2.0718021632051997E-2</v>
      </c>
      <c r="H495" s="2">
        <v>2.5000000000000001E-2</v>
      </c>
      <c r="I495" s="2">
        <v>2.75E-2</v>
      </c>
    </row>
    <row r="496" spans="2:9" x14ac:dyDescent="0.2">
      <c r="B496" s="35">
        <v>44287</v>
      </c>
      <c r="C496">
        <v>192.06</v>
      </c>
      <c r="E496">
        <v>1.02</v>
      </c>
      <c r="F496">
        <f>4*Table3[[#This Row],[DivPay]]</f>
        <v>4.08</v>
      </c>
      <c r="G496" s="2">
        <f>Table3[[#This Row],[FwdDiv]]/Table3[[#This Row],[SharePrice]]</f>
        <v>2.1243361449547016E-2</v>
      </c>
      <c r="H496" s="2">
        <v>2.5000000000000001E-2</v>
      </c>
      <c r="I496" s="2">
        <v>2.75E-2</v>
      </c>
    </row>
    <row r="497" spans="2:9" x14ac:dyDescent="0.2">
      <c r="B497" s="35">
        <v>44286</v>
      </c>
      <c r="C497">
        <v>188.99</v>
      </c>
      <c r="E497">
        <v>1.02</v>
      </c>
      <c r="F497">
        <f>4*Table3[[#This Row],[DivPay]]</f>
        <v>4.08</v>
      </c>
      <c r="G497" s="2">
        <f>Table3[[#This Row],[FwdDiv]]/Table3[[#This Row],[SharePrice]]</f>
        <v>2.1588443833007037E-2</v>
      </c>
      <c r="H497" s="2">
        <v>2.5000000000000001E-2</v>
      </c>
      <c r="I497" s="2">
        <v>2.75E-2</v>
      </c>
    </row>
    <row r="498" spans="2:9" x14ac:dyDescent="0.2">
      <c r="B498" s="35">
        <v>44285</v>
      </c>
      <c r="C498">
        <v>185.94</v>
      </c>
      <c r="E498">
        <v>1.02</v>
      </c>
      <c r="F498">
        <f>4*Table3[[#This Row],[DivPay]]</f>
        <v>4.08</v>
      </c>
      <c r="G498" s="2">
        <f>Table3[[#This Row],[FwdDiv]]/Table3[[#This Row],[SharePrice]]</f>
        <v>2.1942562116811875E-2</v>
      </c>
      <c r="H498" s="2">
        <v>2.5000000000000001E-2</v>
      </c>
      <c r="I498" s="2">
        <v>2.75E-2</v>
      </c>
    </row>
    <row r="499" spans="2:9" x14ac:dyDescent="0.2">
      <c r="B499" s="35">
        <v>44284</v>
      </c>
      <c r="C499">
        <v>186.18</v>
      </c>
      <c r="E499">
        <v>1.02</v>
      </c>
      <c r="F499">
        <f>4*Table3[[#This Row],[DivPay]]</f>
        <v>4.08</v>
      </c>
      <c r="G499" s="2">
        <f>Table3[[#This Row],[FwdDiv]]/Table3[[#This Row],[SharePrice]]</f>
        <v>2.191427650660651E-2</v>
      </c>
      <c r="H499" s="2">
        <v>2.5000000000000001E-2</v>
      </c>
      <c r="I499" s="2">
        <v>2.75E-2</v>
      </c>
    </row>
    <row r="500" spans="2:9" x14ac:dyDescent="0.2">
      <c r="B500" s="35">
        <v>44281</v>
      </c>
      <c r="C500">
        <v>188.2</v>
      </c>
      <c r="E500">
        <v>1.02</v>
      </c>
      <c r="F500">
        <f>4*Table3[[#This Row],[DivPay]]</f>
        <v>4.08</v>
      </c>
      <c r="G500" s="2">
        <f>Table3[[#This Row],[FwdDiv]]/Table3[[#This Row],[SharePrice]]</f>
        <v>2.1679064824654624E-2</v>
      </c>
      <c r="H500" s="2">
        <v>2.5000000000000001E-2</v>
      </c>
      <c r="I500" s="2">
        <v>2.75E-2</v>
      </c>
    </row>
    <row r="501" spans="2:9" x14ac:dyDescent="0.2">
      <c r="B501" s="35">
        <v>44280</v>
      </c>
      <c r="C501">
        <v>178.49</v>
      </c>
      <c r="E501">
        <v>1.02</v>
      </c>
      <c r="F501">
        <f>4*Table3[[#This Row],[DivPay]]</f>
        <v>4.08</v>
      </c>
      <c r="G501" s="2">
        <f>Table3[[#This Row],[FwdDiv]]/Table3[[#This Row],[SharePrice]]</f>
        <v>2.2858423441089137E-2</v>
      </c>
      <c r="H501" s="2">
        <v>2.5000000000000001E-2</v>
      </c>
      <c r="I501" s="2">
        <v>2.75E-2</v>
      </c>
    </row>
    <row r="502" spans="2:9" x14ac:dyDescent="0.2">
      <c r="B502" s="35">
        <v>44279</v>
      </c>
      <c r="C502">
        <v>178.9</v>
      </c>
      <c r="E502">
        <v>1.02</v>
      </c>
      <c r="F502">
        <f>4*Table3[[#This Row],[DivPay]]</f>
        <v>4.08</v>
      </c>
      <c r="G502" s="2">
        <f>Table3[[#This Row],[FwdDiv]]/Table3[[#This Row],[SharePrice]]</f>
        <v>2.2806036892118502E-2</v>
      </c>
      <c r="H502" s="2">
        <v>2.5000000000000001E-2</v>
      </c>
      <c r="I502" s="2">
        <v>2.75E-2</v>
      </c>
    </row>
    <row r="503" spans="2:9" x14ac:dyDescent="0.2">
      <c r="B503" s="35">
        <v>44278</v>
      </c>
      <c r="C503">
        <v>178.78</v>
      </c>
      <c r="E503">
        <v>1.02</v>
      </c>
      <c r="F503">
        <f>4*Table3[[#This Row],[DivPay]]</f>
        <v>4.08</v>
      </c>
      <c r="G503" s="2">
        <f>Table3[[#This Row],[FwdDiv]]/Table3[[#This Row],[SharePrice]]</f>
        <v>2.2821344669426112E-2</v>
      </c>
      <c r="H503" s="2">
        <v>2.5000000000000001E-2</v>
      </c>
      <c r="I503" s="2">
        <v>2.75E-2</v>
      </c>
    </row>
    <row r="504" spans="2:9" x14ac:dyDescent="0.2">
      <c r="B504" s="35">
        <v>44277</v>
      </c>
      <c r="C504">
        <v>180.1</v>
      </c>
      <c r="E504">
        <v>1.02</v>
      </c>
      <c r="F504">
        <f>4*Table3[[#This Row],[DivPay]]</f>
        <v>4.08</v>
      </c>
      <c r="G504" s="2">
        <f>Table3[[#This Row],[FwdDiv]]/Table3[[#This Row],[SharePrice]]</f>
        <v>2.2654081066074406E-2</v>
      </c>
      <c r="H504" s="2">
        <v>2.5000000000000001E-2</v>
      </c>
      <c r="I504" s="2">
        <v>2.75E-2</v>
      </c>
    </row>
    <row r="505" spans="2:9" x14ac:dyDescent="0.2">
      <c r="B505" s="35">
        <v>44274</v>
      </c>
      <c r="C505">
        <v>175.98</v>
      </c>
      <c r="E505">
        <v>1.02</v>
      </c>
      <c r="F505">
        <f>4*Table3[[#This Row],[DivPay]]</f>
        <v>4.08</v>
      </c>
      <c r="G505" s="2">
        <f>Table3[[#This Row],[FwdDiv]]/Table3[[#This Row],[SharePrice]]</f>
        <v>2.3184452778724857E-2</v>
      </c>
      <c r="H505" s="2">
        <v>2.5000000000000001E-2</v>
      </c>
      <c r="I505" s="2">
        <v>2.75E-2</v>
      </c>
    </row>
    <row r="506" spans="2:9" x14ac:dyDescent="0.2">
      <c r="B506" s="35">
        <v>44273</v>
      </c>
      <c r="C506">
        <v>174.36</v>
      </c>
      <c r="E506">
        <v>1.02</v>
      </c>
      <c r="F506">
        <f>4*Table3[[#This Row],[DivPay]]</f>
        <v>4.08</v>
      </c>
      <c r="G506" s="2">
        <f>Table3[[#This Row],[FwdDiv]]/Table3[[#This Row],[SharePrice]]</f>
        <v>2.3399862353750859E-2</v>
      </c>
      <c r="H506" s="2">
        <v>2.5000000000000001E-2</v>
      </c>
      <c r="I506" s="2">
        <v>2.75E-2</v>
      </c>
    </row>
    <row r="507" spans="2:9" x14ac:dyDescent="0.2">
      <c r="B507" s="35">
        <v>44272</v>
      </c>
      <c r="C507">
        <v>179.35</v>
      </c>
      <c r="E507">
        <v>1.02</v>
      </c>
      <c r="F507">
        <f>4*Table3[[#This Row],[DivPay]]</f>
        <v>4.08</v>
      </c>
      <c r="G507" s="2">
        <f>Table3[[#This Row],[FwdDiv]]/Table3[[#This Row],[SharePrice]]</f>
        <v>2.274881516587678E-2</v>
      </c>
      <c r="H507" s="2">
        <v>2.5000000000000001E-2</v>
      </c>
      <c r="I507" s="2">
        <v>2.75E-2</v>
      </c>
    </row>
    <row r="508" spans="2:9" x14ac:dyDescent="0.2">
      <c r="B508" s="35">
        <v>44271</v>
      </c>
      <c r="C508">
        <v>177.14</v>
      </c>
      <c r="E508">
        <v>1.02</v>
      </c>
      <c r="F508">
        <f>4*Table3[[#This Row],[DivPay]]</f>
        <v>4.08</v>
      </c>
      <c r="G508" s="2">
        <f>Table3[[#This Row],[FwdDiv]]/Table3[[#This Row],[SharePrice]]</f>
        <v>2.3032629558541268E-2</v>
      </c>
      <c r="H508" s="2">
        <v>2.5000000000000001E-2</v>
      </c>
      <c r="I508" s="2">
        <v>2.75E-2</v>
      </c>
    </row>
    <row r="509" spans="2:9" x14ac:dyDescent="0.2">
      <c r="B509" s="35">
        <v>44270</v>
      </c>
      <c r="C509">
        <v>174.91</v>
      </c>
      <c r="E509">
        <v>1.02</v>
      </c>
      <c r="F509">
        <f>4*Table3[[#This Row],[DivPay]]</f>
        <v>4.08</v>
      </c>
      <c r="G509" s="2">
        <f>Table3[[#This Row],[FwdDiv]]/Table3[[#This Row],[SharePrice]]</f>
        <v>2.3326282087930937E-2</v>
      </c>
      <c r="H509" s="2">
        <v>2.5000000000000001E-2</v>
      </c>
      <c r="I509" s="2">
        <v>2.75E-2</v>
      </c>
    </row>
    <row r="510" spans="2:9" x14ac:dyDescent="0.2">
      <c r="B510" s="35">
        <v>44267</v>
      </c>
      <c r="C510">
        <v>173.57</v>
      </c>
      <c r="E510">
        <v>1.02</v>
      </c>
      <c r="F510">
        <f>4*Table3[[#This Row],[DivPay]]</f>
        <v>4.08</v>
      </c>
      <c r="G510" s="2">
        <f>Table3[[#This Row],[FwdDiv]]/Table3[[#This Row],[SharePrice]]</f>
        <v>2.3506366307541628E-2</v>
      </c>
      <c r="H510" s="2">
        <v>2.5000000000000001E-2</v>
      </c>
      <c r="I510" s="2">
        <v>2.75E-2</v>
      </c>
    </row>
    <row r="511" spans="2:9" x14ac:dyDescent="0.2">
      <c r="B511" s="35">
        <v>44266</v>
      </c>
      <c r="C511">
        <v>174.95</v>
      </c>
      <c r="E511">
        <v>1.02</v>
      </c>
      <c r="F511">
        <f>4*Table3[[#This Row],[DivPay]]</f>
        <v>4.08</v>
      </c>
      <c r="G511" s="2">
        <f>Table3[[#This Row],[FwdDiv]]/Table3[[#This Row],[SharePrice]]</f>
        <v>2.3320948842526439E-2</v>
      </c>
      <c r="H511" s="2">
        <v>2.5000000000000001E-2</v>
      </c>
      <c r="I511" s="2">
        <v>2.75E-2</v>
      </c>
    </row>
    <row r="512" spans="2:9" x14ac:dyDescent="0.2">
      <c r="B512" s="35">
        <v>44265</v>
      </c>
      <c r="C512">
        <v>169.42</v>
      </c>
      <c r="E512">
        <v>1.02</v>
      </c>
      <c r="F512">
        <f>4*Table3[[#This Row],[DivPay]]</f>
        <v>4.08</v>
      </c>
      <c r="G512" s="2">
        <f>Table3[[#This Row],[FwdDiv]]/Table3[[#This Row],[SharePrice]]</f>
        <v>2.4082162672647858E-2</v>
      </c>
      <c r="H512" s="2">
        <v>2.5000000000000001E-2</v>
      </c>
      <c r="I512" s="2">
        <v>2.75E-2</v>
      </c>
    </row>
    <row r="513" spans="2:9" x14ac:dyDescent="0.2">
      <c r="B513" s="35">
        <v>44264</v>
      </c>
      <c r="C513">
        <v>170.36</v>
      </c>
      <c r="E513">
        <v>1.02</v>
      </c>
      <c r="F513">
        <f>4*Table3[[#This Row],[DivPay]]</f>
        <v>4.08</v>
      </c>
      <c r="G513" s="2">
        <f>Table3[[#This Row],[FwdDiv]]/Table3[[#This Row],[SharePrice]]</f>
        <v>2.3949283869452921E-2</v>
      </c>
      <c r="H513" s="2">
        <v>2.5000000000000001E-2</v>
      </c>
      <c r="I513" s="2">
        <v>2.75E-2</v>
      </c>
    </row>
    <row r="514" spans="2:9" x14ac:dyDescent="0.2">
      <c r="B514" s="35">
        <v>44263</v>
      </c>
      <c r="C514">
        <v>162.11000000000001</v>
      </c>
      <c r="E514">
        <v>1.02</v>
      </c>
      <c r="F514">
        <f>4*Table3[[#This Row],[DivPay]]</f>
        <v>4.08</v>
      </c>
      <c r="G514" s="2">
        <f>Table3[[#This Row],[FwdDiv]]/Table3[[#This Row],[SharePrice]]</f>
        <v>2.5168095737462214E-2</v>
      </c>
      <c r="H514" s="2">
        <v>2.5000000000000001E-2</v>
      </c>
      <c r="I514" s="2">
        <v>2.75E-2</v>
      </c>
    </row>
    <row r="515" spans="2:9" x14ac:dyDescent="0.2">
      <c r="B515" s="35">
        <v>44260</v>
      </c>
      <c r="C515">
        <v>167.94</v>
      </c>
      <c r="E515">
        <v>1.02</v>
      </c>
      <c r="F515">
        <f>4*Table3[[#This Row],[DivPay]]</f>
        <v>4.08</v>
      </c>
      <c r="G515" s="2">
        <f>Table3[[#This Row],[FwdDiv]]/Table3[[#This Row],[SharePrice]]</f>
        <v>2.4294390853876385E-2</v>
      </c>
      <c r="H515" s="2">
        <v>2.5000000000000001E-2</v>
      </c>
      <c r="I515" s="2">
        <v>2.75E-2</v>
      </c>
    </row>
    <row r="516" spans="2:9" x14ac:dyDescent="0.2">
      <c r="B516" s="35">
        <v>44259</v>
      </c>
      <c r="C516">
        <v>163.25</v>
      </c>
      <c r="E516">
        <v>1.02</v>
      </c>
      <c r="F516">
        <f>4*Table3[[#This Row],[DivPay]]</f>
        <v>4.08</v>
      </c>
      <c r="G516" s="2">
        <f>Table3[[#This Row],[FwdDiv]]/Table3[[#This Row],[SharePrice]]</f>
        <v>2.4992343032159265E-2</v>
      </c>
      <c r="H516" s="2">
        <v>2.5000000000000001E-2</v>
      </c>
      <c r="I516" s="2">
        <v>2.75E-2</v>
      </c>
    </row>
    <row r="517" spans="2:9" x14ac:dyDescent="0.2">
      <c r="B517" s="35">
        <v>44258</v>
      </c>
      <c r="C517">
        <v>170.59</v>
      </c>
      <c r="E517">
        <v>1.02</v>
      </c>
      <c r="F517">
        <f>4*Table3[[#This Row],[DivPay]]</f>
        <v>4.08</v>
      </c>
      <c r="G517" s="2">
        <f>Table3[[#This Row],[FwdDiv]]/Table3[[#This Row],[SharePrice]]</f>
        <v>2.3916993962131428E-2</v>
      </c>
      <c r="H517" s="2">
        <v>2.5000000000000001E-2</v>
      </c>
      <c r="I517" s="2">
        <v>2.75E-2</v>
      </c>
    </row>
    <row r="518" spans="2:9" x14ac:dyDescent="0.2">
      <c r="B518" s="35">
        <v>44257</v>
      </c>
      <c r="C518">
        <v>174.89</v>
      </c>
      <c r="E518">
        <v>1.02</v>
      </c>
      <c r="F518">
        <f>4*Table3[[#This Row],[DivPay]]</f>
        <v>4.08</v>
      </c>
      <c r="G518" s="2">
        <f>Table3[[#This Row],[FwdDiv]]/Table3[[#This Row],[SharePrice]]</f>
        <v>2.3328949625478875E-2</v>
      </c>
      <c r="H518" s="2">
        <v>2.5000000000000001E-2</v>
      </c>
      <c r="I518" s="2">
        <v>2.75E-2</v>
      </c>
    </row>
    <row r="519" spans="2:9" x14ac:dyDescent="0.2">
      <c r="B519" s="35">
        <v>44256</v>
      </c>
      <c r="C519">
        <v>177.67</v>
      </c>
      <c r="E519">
        <v>1.02</v>
      </c>
      <c r="F519">
        <f>4*Table3[[#This Row],[DivPay]]</f>
        <v>4.08</v>
      </c>
      <c r="G519" s="2">
        <f>Table3[[#This Row],[FwdDiv]]/Table3[[#This Row],[SharePrice]]</f>
        <v>2.2963921877638321E-2</v>
      </c>
      <c r="H519" s="2">
        <v>2.5000000000000001E-2</v>
      </c>
      <c r="I519" s="2">
        <v>2.75E-2</v>
      </c>
    </row>
    <row r="520" spans="2:9" x14ac:dyDescent="0.2">
      <c r="B520" s="35">
        <v>44253</v>
      </c>
      <c r="C520">
        <v>172.27</v>
      </c>
      <c r="E520">
        <v>1.02</v>
      </c>
      <c r="F520">
        <f>4*Table3[[#This Row],[DivPay]]</f>
        <v>4.08</v>
      </c>
      <c r="G520" s="2">
        <f>Table3[[#This Row],[FwdDiv]]/Table3[[#This Row],[SharePrice]]</f>
        <v>2.3683752249375977E-2</v>
      </c>
      <c r="H520" s="2">
        <v>2.5000000000000001E-2</v>
      </c>
      <c r="I520" s="2">
        <v>2.75E-2</v>
      </c>
    </row>
    <row r="521" spans="2:9" x14ac:dyDescent="0.2">
      <c r="B521" s="35">
        <v>44252</v>
      </c>
      <c r="C521">
        <v>170.53</v>
      </c>
      <c r="E521">
        <v>1.02</v>
      </c>
      <c r="F521">
        <f>4*Table3[[#This Row],[DivPay]]</f>
        <v>4.08</v>
      </c>
      <c r="G521" s="2">
        <f>Table3[[#This Row],[FwdDiv]]/Table3[[#This Row],[SharePrice]]</f>
        <v>2.3925409018940948E-2</v>
      </c>
      <c r="H521" s="2">
        <v>2.5000000000000001E-2</v>
      </c>
      <c r="I521" s="2">
        <v>2.75E-2</v>
      </c>
    </row>
    <row r="522" spans="2:9" x14ac:dyDescent="0.2">
      <c r="B522" s="35">
        <v>44251</v>
      </c>
      <c r="C522">
        <v>179.39</v>
      </c>
      <c r="E522">
        <v>1.02</v>
      </c>
      <c r="F522">
        <f>4*Table3[[#This Row],[DivPay]]</f>
        <v>4.08</v>
      </c>
      <c r="G522" s="2">
        <f>Table3[[#This Row],[FwdDiv]]/Table3[[#This Row],[SharePrice]]</f>
        <v>2.2743742683538661E-2</v>
      </c>
      <c r="H522" s="2">
        <v>2.5000000000000001E-2</v>
      </c>
      <c r="I522" s="2">
        <v>2.75E-2</v>
      </c>
    </row>
    <row r="523" spans="2:9" x14ac:dyDescent="0.2">
      <c r="B523" s="35">
        <v>44250</v>
      </c>
      <c r="C523">
        <v>172.85</v>
      </c>
      <c r="E523">
        <v>1.02</v>
      </c>
      <c r="F523">
        <f>4*Table3[[#This Row],[DivPay]]</f>
        <v>4.08</v>
      </c>
      <c r="G523" s="2">
        <f>Table3[[#This Row],[FwdDiv]]/Table3[[#This Row],[SharePrice]]</f>
        <v>2.3604281168643333E-2</v>
      </c>
      <c r="H523" s="2">
        <v>2.5000000000000001E-2</v>
      </c>
      <c r="I523" s="2">
        <v>2.75E-2</v>
      </c>
    </row>
    <row r="524" spans="2:9" x14ac:dyDescent="0.2">
      <c r="B524" s="35">
        <v>44249</v>
      </c>
      <c r="C524">
        <v>173.09</v>
      </c>
      <c r="E524">
        <v>1.02</v>
      </c>
      <c r="F524">
        <f>4*Table3[[#This Row],[DivPay]]</f>
        <v>4.08</v>
      </c>
      <c r="G524" s="2">
        <f>Table3[[#This Row],[FwdDiv]]/Table3[[#This Row],[SharePrice]]</f>
        <v>2.3571552371598591E-2</v>
      </c>
      <c r="H524" s="2">
        <v>2.5000000000000001E-2</v>
      </c>
      <c r="I524" s="2">
        <v>2.75E-2</v>
      </c>
    </row>
    <row r="525" spans="2:9" x14ac:dyDescent="0.2">
      <c r="B525" s="35">
        <v>44246</v>
      </c>
      <c r="C525">
        <v>178.35</v>
      </c>
      <c r="E525">
        <v>1.02</v>
      </c>
      <c r="F525">
        <f>4*Table3[[#This Row],[DivPay]]</f>
        <v>4.08</v>
      </c>
      <c r="G525" s="2">
        <f>Table3[[#This Row],[FwdDiv]]/Table3[[#This Row],[SharePrice]]</f>
        <v>2.287636669470143E-2</v>
      </c>
      <c r="H525" s="2">
        <v>2.5000000000000001E-2</v>
      </c>
      <c r="I525" s="2">
        <v>2.75E-2</v>
      </c>
    </row>
    <row r="526" spans="2:9" x14ac:dyDescent="0.2">
      <c r="B526" s="35">
        <v>44245</v>
      </c>
      <c r="C526">
        <v>176.51</v>
      </c>
      <c r="E526">
        <v>1.02</v>
      </c>
      <c r="F526">
        <f>4*Table3[[#This Row],[DivPay]]</f>
        <v>4.08</v>
      </c>
      <c r="G526" s="2">
        <f>Table3[[#This Row],[FwdDiv]]/Table3[[#This Row],[SharePrice]]</f>
        <v>2.3114837686250073E-2</v>
      </c>
      <c r="H526" s="2">
        <v>2.5000000000000001E-2</v>
      </c>
      <c r="I526" s="2">
        <v>2.75E-2</v>
      </c>
    </row>
    <row r="527" spans="2:9" x14ac:dyDescent="0.2">
      <c r="B527" s="35">
        <v>44244</v>
      </c>
      <c r="C527">
        <v>178.53</v>
      </c>
      <c r="E527">
        <v>1.02</v>
      </c>
      <c r="F527">
        <f>4*Table3[[#This Row],[DivPay]]</f>
        <v>4.08</v>
      </c>
      <c r="G527" s="2">
        <f>Table3[[#This Row],[FwdDiv]]/Table3[[#This Row],[SharePrice]]</f>
        <v>2.2853301966056127E-2</v>
      </c>
      <c r="H527" s="2">
        <v>2.5000000000000001E-2</v>
      </c>
      <c r="I527" s="2">
        <v>2.75E-2</v>
      </c>
    </row>
    <row r="528" spans="2:9" x14ac:dyDescent="0.2">
      <c r="B528" s="35">
        <v>44243</v>
      </c>
      <c r="C528">
        <v>180.76</v>
      </c>
      <c r="E528">
        <v>1.02</v>
      </c>
      <c r="F528">
        <f>4*Table3[[#This Row],[DivPay]]</f>
        <v>4.08</v>
      </c>
      <c r="G528" s="2">
        <f>Table3[[#This Row],[FwdDiv]]/Table3[[#This Row],[SharePrice]]</f>
        <v>2.2571365346315559E-2</v>
      </c>
      <c r="H528" s="2">
        <v>2.5000000000000001E-2</v>
      </c>
      <c r="I528" s="2">
        <v>2.75E-2</v>
      </c>
    </row>
    <row r="529" spans="2:9" x14ac:dyDescent="0.2">
      <c r="B529" s="35">
        <v>44239</v>
      </c>
      <c r="C529">
        <v>179.64</v>
      </c>
      <c r="E529">
        <v>1.02</v>
      </c>
      <c r="F529">
        <f>4*Table3[[#This Row],[DivPay]]</f>
        <v>4.08</v>
      </c>
      <c r="G529" s="2">
        <f>Table3[[#This Row],[FwdDiv]]/Table3[[#This Row],[SharePrice]]</f>
        <v>2.2712090848363394E-2</v>
      </c>
      <c r="H529" s="2">
        <v>2.5000000000000001E-2</v>
      </c>
      <c r="I529" s="2">
        <v>2.75E-2</v>
      </c>
    </row>
    <row r="530" spans="2:9" x14ac:dyDescent="0.2">
      <c r="B530" s="35">
        <v>44238</v>
      </c>
      <c r="C530">
        <v>179.22</v>
      </c>
      <c r="E530">
        <v>1.02</v>
      </c>
      <c r="F530">
        <f>4*Table3[[#This Row],[DivPay]]</f>
        <v>4.08</v>
      </c>
      <c r="G530" s="2">
        <f>Table3[[#This Row],[FwdDiv]]/Table3[[#This Row],[SharePrice]]</f>
        <v>2.2765316370940744E-2</v>
      </c>
      <c r="H530" s="2">
        <v>2.5000000000000001E-2</v>
      </c>
      <c r="I530" s="2">
        <v>2.75E-2</v>
      </c>
    </row>
    <row r="531" spans="2:9" x14ac:dyDescent="0.2">
      <c r="B531" s="35">
        <v>44237</v>
      </c>
      <c r="C531">
        <v>174.36</v>
      </c>
      <c r="E531">
        <v>1.02</v>
      </c>
      <c r="F531">
        <f>4*Table3[[#This Row],[DivPay]]</f>
        <v>4.08</v>
      </c>
      <c r="G531" s="2">
        <f>Table3[[#This Row],[FwdDiv]]/Table3[[#This Row],[SharePrice]]</f>
        <v>2.3399862353750859E-2</v>
      </c>
      <c r="H531" s="2">
        <v>2.5000000000000001E-2</v>
      </c>
      <c r="I531" s="2">
        <v>2.75E-2</v>
      </c>
    </row>
    <row r="532" spans="2:9" x14ac:dyDescent="0.2">
      <c r="B532" s="35">
        <v>44236</v>
      </c>
      <c r="C532">
        <v>173.69</v>
      </c>
      <c r="E532">
        <v>1.02</v>
      </c>
      <c r="F532">
        <f>4*Table3[[#This Row],[DivPay]]</f>
        <v>4.08</v>
      </c>
      <c r="G532" s="2">
        <f>Table3[[#This Row],[FwdDiv]]/Table3[[#This Row],[SharePrice]]</f>
        <v>2.3490126086706201E-2</v>
      </c>
      <c r="H532" s="2">
        <v>2.5000000000000001E-2</v>
      </c>
      <c r="I532" s="2">
        <v>2.75E-2</v>
      </c>
    </row>
    <row r="533" spans="2:9" x14ac:dyDescent="0.2">
      <c r="B533" s="35">
        <v>44235</v>
      </c>
      <c r="C533">
        <v>175.12</v>
      </c>
      <c r="E533">
        <v>1.02</v>
      </c>
      <c r="F533">
        <f>4*Table3[[#This Row],[DivPay]]</f>
        <v>4.08</v>
      </c>
      <c r="G533" s="2">
        <f>Table3[[#This Row],[FwdDiv]]/Table3[[#This Row],[SharePrice]]</f>
        <v>2.3298309730470534E-2</v>
      </c>
      <c r="H533" s="2">
        <v>2.5000000000000001E-2</v>
      </c>
      <c r="I533" s="2">
        <v>2.75E-2</v>
      </c>
    </row>
    <row r="534" spans="2:9" x14ac:dyDescent="0.2">
      <c r="B534" s="35">
        <v>44232</v>
      </c>
      <c r="C534">
        <v>169.93</v>
      </c>
      <c r="E534">
        <v>1.02</v>
      </c>
      <c r="F534">
        <f>4*Table3[[#This Row],[DivPay]]</f>
        <v>4.08</v>
      </c>
      <c r="G534" s="2">
        <f>Table3[[#This Row],[FwdDiv]]/Table3[[#This Row],[SharePrice]]</f>
        <v>2.4009886423821573E-2</v>
      </c>
      <c r="H534" s="2">
        <v>2.5000000000000001E-2</v>
      </c>
      <c r="I534" s="2">
        <v>2.75E-2</v>
      </c>
    </row>
    <row r="535" spans="2:9" x14ac:dyDescent="0.2">
      <c r="B535" s="35">
        <v>44231</v>
      </c>
      <c r="C535">
        <v>172</v>
      </c>
      <c r="E535">
        <v>1.02</v>
      </c>
      <c r="F535">
        <f>4*Table3[[#This Row],[DivPay]]</f>
        <v>4.08</v>
      </c>
      <c r="G535" s="2">
        <f>Table3[[#This Row],[FwdDiv]]/Table3[[#This Row],[SharePrice]]</f>
        <v>2.3720930232558141E-2</v>
      </c>
      <c r="H535" s="2">
        <v>2.5000000000000001E-2</v>
      </c>
      <c r="I535" s="2">
        <v>2.75E-2</v>
      </c>
    </row>
    <row r="536" spans="2:9" x14ac:dyDescent="0.2">
      <c r="B536" s="35">
        <v>44230</v>
      </c>
      <c r="C536">
        <v>168.58</v>
      </c>
      <c r="E536">
        <v>1.02</v>
      </c>
      <c r="F536">
        <f>4*Table3[[#This Row],[DivPay]]</f>
        <v>4.08</v>
      </c>
      <c r="G536" s="2">
        <f>Table3[[#This Row],[FwdDiv]]/Table3[[#This Row],[SharePrice]]</f>
        <v>2.4202159212243442E-2</v>
      </c>
      <c r="H536" s="2">
        <v>2.5000000000000001E-2</v>
      </c>
      <c r="I536" s="2">
        <v>2.75E-2</v>
      </c>
    </row>
    <row r="537" spans="2:9" x14ac:dyDescent="0.2">
      <c r="B537" s="35">
        <v>44229</v>
      </c>
      <c r="C537">
        <v>174.75</v>
      </c>
      <c r="E537">
        <v>1.02</v>
      </c>
      <c r="F537">
        <f>4*Table3[[#This Row],[DivPay]]</f>
        <v>4.08</v>
      </c>
      <c r="G537" s="2">
        <f>Table3[[#This Row],[FwdDiv]]/Table3[[#This Row],[SharePrice]]</f>
        <v>2.334763948497854E-2</v>
      </c>
      <c r="H537" s="2">
        <v>2.5000000000000001E-2</v>
      </c>
      <c r="I537" s="2">
        <v>2.75E-2</v>
      </c>
    </row>
    <row r="538" spans="2:9" x14ac:dyDescent="0.2">
      <c r="B538" s="35">
        <v>44228</v>
      </c>
      <c r="C538">
        <v>172.46</v>
      </c>
      <c r="E538">
        <v>1.02</v>
      </c>
      <c r="F538">
        <f>4*Table3[[#This Row],[DivPay]]</f>
        <v>4.08</v>
      </c>
      <c r="G538" s="2">
        <f>Table3[[#This Row],[FwdDiv]]/Table3[[#This Row],[SharePrice]]</f>
        <v>2.3657659747187754E-2</v>
      </c>
      <c r="H538" s="2">
        <v>2.5000000000000001E-2</v>
      </c>
      <c r="I538" s="2">
        <v>2.75E-2</v>
      </c>
    </row>
    <row r="539" spans="2:9" x14ac:dyDescent="0.2">
      <c r="B539" s="35">
        <v>44225</v>
      </c>
      <c r="C539">
        <v>165.69</v>
      </c>
      <c r="D539">
        <v>1.02</v>
      </c>
      <c r="E539">
        <v>1.02</v>
      </c>
      <c r="F539">
        <f>4*Table3[[#This Row],[DivPay]]</f>
        <v>4.08</v>
      </c>
      <c r="G539" s="2">
        <f>Table3[[#This Row],[FwdDiv]]/Table3[[#This Row],[SharePrice]]</f>
        <v>2.4624298388556943E-2</v>
      </c>
      <c r="H539" s="2">
        <v>2.5000000000000001E-2</v>
      </c>
      <c r="I539" s="2">
        <v>2.75E-2</v>
      </c>
    </row>
    <row r="540" spans="2:9" x14ac:dyDescent="0.2">
      <c r="B540" s="35">
        <v>44224</v>
      </c>
      <c r="C540">
        <v>169.23</v>
      </c>
      <c r="E540">
        <v>1.02</v>
      </c>
      <c r="F540">
        <f>4*Table3[[#This Row],[DivPay]]</f>
        <v>4.08</v>
      </c>
      <c r="G540" s="2">
        <f>Table3[[#This Row],[FwdDiv]]/Table3[[#This Row],[SharePrice]]</f>
        <v>2.4109200496365894E-2</v>
      </c>
      <c r="H540" s="2">
        <v>2.5000000000000001E-2</v>
      </c>
      <c r="I540" s="2">
        <v>2.75E-2</v>
      </c>
    </row>
    <row r="541" spans="2:9" x14ac:dyDescent="0.2">
      <c r="B541" s="35">
        <v>44223</v>
      </c>
      <c r="C541">
        <v>162.93</v>
      </c>
      <c r="E541">
        <v>1.02</v>
      </c>
      <c r="F541">
        <f>4*Table3[[#This Row],[DivPay]]</f>
        <v>4.08</v>
      </c>
      <c r="G541" s="2">
        <f>Table3[[#This Row],[FwdDiv]]/Table3[[#This Row],[SharePrice]]</f>
        <v>2.504142883446879E-2</v>
      </c>
      <c r="H541" s="2">
        <v>2.5000000000000001E-2</v>
      </c>
      <c r="I541" s="2">
        <v>2.75E-2</v>
      </c>
    </row>
    <row r="542" spans="2:9" x14ac:dyDescent="0.2">
      <c r="B542" s="35">
        <v>44222</v>
      </c>
      <c r="C542">
        <v>171.47</v>
      </c>
      <c r="E542">
        <v>1.02</v>
      </c>
      <c r="F542">
        <f>4*Table3[[#This Row],[DivPay]]</f>
        <v>4.08</v>
      </c>
      <c r="G542" s="2">
        <f>Table3[[#This Row],[FwdDiv]]/Table3[[#This Row],[SharePrice]]</f>
        <v>2.3794249722983614E-2</v>
      </c>
      <c r="H542" s="2">
        <v>2.5000000000000001E-2</v>
      </c>
      <c r="I542" s="2">
        <v>2.75E-2</v>
      </c>
    </row>
    <row r="543" spans="2:9" x14ac:dyDescent="0.2">
      <c r="B543" s="35">
        <v>44221</v>
      </c>
      <c r="C543">
        <v>172.92</v>
      </c>
      <c r="E543">
        <v>1.02</v>
      </c>
      <c r="F543">
        <f>4*Table3[[#This Row],[DivPay]]</f>
        <v>4.08</v>
      </c>
      <c r="G543" s="2">
        <f>Table3[[#This Row],[FwdDiv]]/Table3[[#This Row],[SharePrice]]</f>
        <v>2.3594725884802221E-2</v>
      </c>
      <c r="H543" s="2">
        <v>2.5000000000000001E-2</v>
      </c>
      <c r="I543" s="2">
        <v>2.75E-2</v>
      </c>
    </row>
    <row r="544" spans="2:9" x14ac:dyDescent="0.2">
      <c r="B544" s="35">
        <v>44218</v>
      </c>
      <c r="C544">
        <v>172.81</v>
      </c>
      <c r="E544">
        <v>1.02</v>
      </c>
      <c r="F544">
        <f>4*Table3[[#This Row],[DivPay]]</f>
        <v>4.08</v>
      </c>
      <c r="G544" s="2">
        <f>Table3[[#This Row],[FwdDiv]]/Table3[[#This Row],[SharePrice]]</f>
        <v>2.3609744806434813E-2</v>
      </c>
      <c r="H544" s="2">
        <v>2.5000000000000001E-2</v>
      </c>
      <c r="I544" s="2">
        <v>2.75E-2</v>
      </c>
    </row>
    <row r="545" spans="2:9" x14ac:dyDescent="0.2">
      <c r="B545" s="35">
        <v>44217</v>
      </c>
      <c r="C545">
        <v>175.1</v>
      </c>
      <c r="E545">
        <v>1.02</v>
      </c>
      <c r="F545">
        <f>4*Table3[[#This Row],[DivPay]]</f>
        <v>4.08</v>
      </c>
      <c r="G545" s="2">
        <f>Table3[[#This Row],[FwdDiv]]/Table3[[#This Row],[SharePrice]]</f>
        <v>2.3300970873786409E-2</v>
      </c>
      <c r="H545" s="2">
        <v>2.5000000000000001E-2</v>
      </c>
      <c r="I545" s="2">
        <v>2.75E-2</v>
      </c>
    </row>
    <row r="546" spans="2:9" x14ac:dyDescent="0.2">
      <c r="B546" s="35">
        <v>44216</v>
      </c>
      <c r="C546">
        <v>173.33</v>
      </c>
      <c r="E546">
        <v>1.02</v>
      </c>
      <c r="F546">
        <f>4*Table3[[#This Row],[DivPay]]</f>
        <v>4.08</v>
      </c>
      <c r="G546" s="2">
        <f>Table3[[#This Row],[FwdDiv]]/Table3[[#This Row],[SharePrice]]</f>
        <v>2.3538914209888649E-2</v>
      </c>
      <c r="H546" s="2">
        <v>2.5000000000000001E-2</v>
      </c>
      <c r="I546" s="2">
        <v>2.75E-2</v>
      </c>
    </row>
    <row r="547" spans="2:9" x14ac:dyDescent="0.2">
      <c r="B547" s="35">
        <v>44215</v>
      </c>
      <c r="C547">
        <v>174.19</v>
      </c>
      <c r="E547">
        <v>1.02</v>
      </c>
      <c r="F547">
        <f>4*Table3[[#This Row],[DivPay]]</f>
        <v>4.08</v>
      </c>
      <c r="G547" s="2">
        <f>Table3[[#This Row],[FwdDiv]]/Table3[[#This Row],[SharePrice]]</f>
        <v>2.3422699351283081E-2</v>
      </c>
      <c r="H547" s="2">
        <v>2.5000000000000001E-2</v>
      </c>
      <c r="I547" s="2">
        <v>2.75E-2</v>
      </c>
    </row>
    <row r="548" spans="2:9" x14ac:dyDescent="0.2">
      <c r="B548" s="35">
        <v>44211</v>
      </c>
      <c r="C548">
        <v>169.19</v>
      </c>
      <c r="E548">
        <v>1.02</v>
      </c>
      <c r="F548">
        <f>4*Table3[[#This Row],[DivPay]]</f>
        <v>4.08</v>
      </c>
      <c r="G548" s="2">
        <f>Table3[[#This Row],[FwdDiv]]/Table3[[#This Row],[SharePrice]]</f>
        <v>2.4114900407825521E-2</v>
      </c>
      <c r="H548" s="2">
        <v>2.5000000000000001E-2</v>
      </c>
      <c r="I548" s="2">
        <v>2.75E-2</v>
      </c>
    </row>
    <row r="549" spans="2:9" x14ac:dyDescent="0.2">
      <c r="B549" s="35">
        <v>44210</v>
      </c>
      <c r="C549">
        <v>171.71</v>
      </c>
      <c r="E549">
        <v>1.02</v>
      </c>
      <c r="F549">
        <f>4*Table3[[#This Row],[DivPay]]</f>
        <v>4.08</v>
      </c>
      <c r="G549" s="2">
        <f>Table3[[#This Row],[FwdDiv]]/Table3[[#This Row],[SharePrice]]</f>
        <v>2.3760992370857843E-2</v>
      </c>
      <c r="H549" s="2">
        <v>2.5000000000000001E-2</v>
      </c>
      <c r="I549" s="2">
        <v>2.75E-2</v>
      </c>
    </row>
    <row r="550" spans="2:9" x14ac:dyDescent="0.2">
      <c r="B550" s="35">
        <v>44209</v>
      </c>
      <c r="C550">
        <v>171.41</v>
      </c>
      <c r="E550">
        <v>1.02</v>
      </c>
      <c r="F550">
        <f>4*Table3[[#This Row],[DivPay]]</f>
        <v>4.08</v>
      </c>
      <c r="G550" s="2">
        <f>Table3[[#This Row],[FwdDiv]]/Table3[[#This Row],[SharePrice]]</f>
        <v>2.3802578612683041E-2</v>
      </c>
      <c r="H550" s="2">
        <v>2.5000000000000001E-2</v>
      </c>
      <c r="I550" s="2">
        <v>2.75E-2</v>
      </c>
    </row>
    <row r="551" spans="2:9" x14ac:dyDescent="0.2">
      <c r="B551" s="35">
        <v>44208</v>
      </c>
      <c r="C551">
        <v>172.3</v>
      </c>
      <c r="E551">
        <v>1.02</v>
      </c>
      <c r="F551">
        <f>4*Table3[[#This Row],[DivPay]]</f>
        <v>4.08</v>
      </c>
      <c r="G551" s="2">
        <f>Table3[[#This Row],[FwdDiv]]/Table3[[#This Row],[SharePrice]]</f>
        <v>2.3679628554846198E-2</v>
      </c>
      <c r="H551" s="2">
        <v>2.5000000000000001E-2</v>
      </c>
      <c r="I551" s="2">
        <v>2.75E-2</v>
      </c>
    </row>
    <row r="552" spans="2:9" x14ac:dyDescent="0.2">
      <c r="B552" s="35">
        <v>44207</v>
      </c>
      <c r="C552">
        <v>171.31</v>
      </c>
      <c r="E552">
        <v>1.02</v>
      </c>
      <c r="F552">
        <f>4*Table3[[#This Row],[DivPay]]</f>
        <v>4.08</v>
      </c>
      <c r="G552" s="2">
        <f>Table3[[#This Row],[FwdDiv]]/Table3[[#This Row],[SharePrice]]</f>
        <v>2.3816473060533534E-2</v>
      </c>
      <c r="H552" s="2">
        <v>2.5000000000000001E-2</v>
      </c>
      <c r="I552" s="2">
        <v>2.75E-2</v>
      </c>
    </row>
    <row r="553" spans="2:9" x14ac:dyDescent="0.2">
      <c r="B553" s="35">
        <v>44204</v>
      </c>
      <c r="C553">
        <v>171.16</v>
      </c>
      <c r="E553">
        <v>1.02</v>
      </c>
      <c r="F553">
        <f>4*Table3[[#This Row],[DivPay]]</f>
        <v>4.08</v>
      </c>
      <c r="G553" s="2">
        <f>Table3[[#This Row],[FwdDiv]]/Table3[[#This Row],[SharePrice]]</f>
        <v>2.38373451741061E-2</v>
      </c>
      <c r="H553" s="2">
        <v>2.5000000000000001E-2</v>
      </c>
      <c r="I553" s="2">
        <v>2.75E-2</v>
      </c>
    </row>
    <row r="554" spans="2:9" x14ac:dyDescent="0.2">
      <c r="B554" s="35">
        <v>44203</v>
      </c>
      <c r="C554">
        <v>167.94</v>
      </c>
      <c r="E554">
        <v>1.02</v>
      </c>
      <c r="F554">
        <f>4*Table3[[#This Row],[DivPay]]</f>
        <v>4.08</v>
      </c>
      <c r="G554" s="2">
        <f>Table3[[#This Row],[FwdDiv]]/Table3[[#This Row],[SharePrice]]</f>
        <v>2.4294390853876385E-2</v>
      </c>
      <c r="H554" s="2">
        <v>2.5000000000000001E-2</v>
      </c>
      <c r="I554" s="2">
        <v>2.75E-2</v>
      </c>
    </row>
    <row r="555" spans="2:9" x14ac:dyDescent="0.2">
      <c r="B555" s="35">
        <v>44202</v>
      </c>
      <c r="C555">
        <v>164.22</v>
      </c>
      <c r="E555">
        <v>1.02</v>
      </c>
      <c r="F555">
        <f>4*Table3[[#This Row],[DivPay]]</f>
        <v>4.08</v>
      </c>
      <c r="G555" s="2">
        <f>Table3[[#This Row],[FwdDiv]]/Table3[[#This Row],[SharePrice]]</f>
        <v>2.4844720496894412E-2</v>
      </c>
      <c r="H555" s="2">
        <v>2.5000000000000001E-2</v>
      </c>
      <c r="I555" s="2">
        <v>2.75E-2</v>
      </c>
    </row>
    <row r="556" spans="2:9" x14ac:dyDescent="0.2">
      <c r="B556" s="35">
        <v>44201</v>
      </c>
      <c r="C556">
        <v>163.41</v>
      </c>
      <c r="E556">
        <v>1.02</v>
      </c>
      <c r="F556">
        <f>4*Table3[[#This Row],[DivPay]]</f>
        <v>4.08</v>
      </c>
      <c r="G556" s="2">
        <f>Table3[[#This Row],[FwdDiv]]/Table3[[#This Row],[SharePrice]]</f>
        <v>2.4967872223242153E-2</v>
      </c>
      <c r="H556" s="2">
        <v>2.5000000000000001E-2</v>
      </c>
      <c r="I556" s="2">
        <v>2.75E-2</v>
      </c>
    </row>
    <row r="557" spans="2:9" x14ac:dyDescent="0.2">
      <c r="B557" s="35">
        <v>44200</v>
      </c>
      <c r="C557">
        <v>162.22</v>
      </c>
      <c r="E557">
        <v>1.02</v>
      </c>
      <c r="F557">
        <f>4*Table3[[#This Row],[DivPay]]</f>
        <v>4.08</v>
      </c>
      <c r="G557" s="2">
        <f>Table3[[#This Row],[FwdDiv]]/Table3[[#This Row],[SharePrice]]</f>
        <v>2.515102946615707E-2</v>
      </c>
      <c r="H557" s="2">
        <v>2.5000000000000001E-2</v>
      </c>
      <c r="I557" s="2">
        <v>2.75E-2</v>
      </c>
    </row>
    <row r="558" spans="2:9" x14ac:dyDescent="0.2">
      <c r="B558" s="35">
        <v>44196</v>
      </c>
      <c r="C558">
        <v>164.13</v>
      </c>
      <c r="E558">
        <v>1.02</v>
      </c>
      <c r="F558">
        <f>4*Table3[[#This Row],[DivPay]]</f>
        <v>4.08</v>
      </c>
      <c r="G558" s="2">
        <f>Table3[[#This Row],[FwdDiv]]/Table3[[#This Row],[SharePrice]]</f>
        <v>2.4858343995613236E-2</v>
      </c>
      <c r="H558" s="2">
        <v>2.5000000000000001E-2</v>
      </c>
      <c r="I558" s="2">
        <v>2.75E-2</v>
      </c>
    </row>
    <row r="559" spans="2:9" x14ac:dyDescent="0.2">
      <c r="B559" s="35">
        <v>44195</v>
      </c>
      <c r="C559">
        <v>162.69999999999999</v>
      </c>
      <c r="E559">
        <v>1.02</v>
      </c>
      <c r="F559">
        <f>4*Table3[[#This Row],[DivPay]]</f>
        <v>4.08</v>
      </c>
      <c r="G559" s="2">
        <f>Table3[[#This Row],[FwdDiv]]/Table3[[#This Row],[SharePrice]]</f>
        <v>2.507682851874616E-2</v>
      </c>
      <c r="H559" s="2">
        <v>2.5000000000000001E-2</v>
      </c>
      <c r="I559" s="2">
        <v>2.75E-2</v>
      </c>
    </row>
    <row r="560" spans="2:9" x14ac:dyDescent="0.2">
      <c r="B560" s="35">
        <v>44194</v>
      </c>
      <c r="C560">
        <v>161.18</v>
      </c>
      <c r="E560">
        <v>1.02</v>
      </c>
      <c r="F560">
        <f>4*Table3[[#This Row],[DivPay]]</f>
        <v>4.08</v>
      </c>
      <c r="G560" s="2">
        <f>Table3[[#This Row],[FwdDiv]]/Table3[[#This Row],[SharePrice]]</f>
        <v>2.5313314306985978E-2</v>
      </c>
      <c r="H560" s="2">
        <v>2.5000000000000001E-2</v>
      </c>
      <c r="I560" s="2">
        <v>2.75E-2</v>
      </c>
    </row>
    <row r="561" spans="2:9" x14ac:dyDescent="0.2">
      <c r="B561" s="35">
        <v>44193</v>
      </c>
      <c r="C561">
        <v>161.47</v>
      </c>
      <c r="E561">
        <v>1.02</v>
      </c>
      <c r="F561">
        <f>4*Table3[[#This Row],[DivPay]]</f>
        <v>4.08</v>
      </c>
      <c r="G561" s="2">
        <f>Table3[[#This Row],[FwdDiv]]/Table3[[#This Row],[SharePrice]]</f>
        <v>2.5267851613302781E-2</v>
      </c>
      <c r="H561" s="2">
        <v>2.5000000000000001E-2</v>
      </c>
      <c r="I561" s="2">
        <v>2.75E-2</v>
      </c>
    </row>
    <row r="562" spans="2:9" x14ac:dyDescent="0.2">
      <c r="B562" s="35">
        <v>44189</v>
      </c>
      <c r="C562">
        <v>161.63999999999999</v>
      </c>
      <c r="E562">
        <v>1.02</v>
      </c>
      <c r="F562">
        <f>4*Table3[[#This Row],[DivPay]]</f>
        <v>4.08</v>
      </c>
      <c r="G562" s="2">
        <f>Table3[[#This Row],[FwdDiv]]/Table3[[#This Row],[SharePrice]]</f>
        <v>2.5241276911655532E-2</v>
      </c>
      <c r="H562" s="2">
        <v>2.5000000000000001E-2</v>
      </c>
      <c r="I562" s="2">
        <v>2.75E-2</v>
      </c>
    </row>
    <row r="563" spans="2:9" x14ac:dyDescent="0.2">
      <c r="B563" s="35">
        <v>44188</v>
      </c>
      <c r="C563">
        <v>160.97999999999999</v>
      </c>
      <c r="E563">
        <v>1.02</v>
      </c>
      <c r="F563">
        <f>4*Table3[[#This Row],[DivPay]]</f>
        <v>4.08</v>
      </c>
      <c r="G563" s="2">
        <f>Table3[[#This Row],[FwdDiv]]/Table3[[#This Row],[SharePrice]]</f>
        <v>2.5344763324636602E-2</v>
      </c>
      <c r="H563" s="2">
        <v>2.5000000000000001E-2</v>
      </c>
      <c r="I563" s="2">
        <v>2.75E-2</v>
      </c>
    </row>
    <row r="564" spans="2:9" x14ac:dyDescent="0.2">
      <c r="B564" s="35">
        <v>44187</v>
      </c>
      <c r="C564">
        <v>162.52000000000001</v>
      </c>
      <c r="E564">
        <v>1.02</v>
      </c>
      <c r="F564">
        <f>4*Table3[[#This Row],[DivPay]]</f>
        <v>4.08</v>
      </c>
      <c r="G564" s="2">
        <f>Table3[[#This Row],[FwdDiv]]/Table3[[#This Row],[SharePrice]]</f>
        <v>2.5104602510460251E-2</v>
      </c>
      <c r="H564" s="2">
        <v>2.5000000000000001E-2</v>
      </c>
      <c r="I564" s="2">
        <v>2.75E-2</v>
      </c>
    </row>
    <row r="565" spans="2:9" x14ac:dyDescent="0.2">
      <c r="B565" s="35">
        <v>44186</v>
      </c>
      <c r="C565">
        <v>162.43</v>
      </c>
      <c r="E565">
        <v>1.02</v>
      </c>
      <c r="F565">
        <f>4*Table3[[#This Row],[DivPay]]</f>
        <v>4.08</v>
      </c>
      <c r="G565" s="2">
        <f>Table3[[#This Row],[FwdDiv]]/Table3[[#This Row],[SharePrice]]</f>
        <v>2.5118512590038784E-2</v>
      </c>
      <c r="H565" s="2">
        <v>2.5000000000000001E-2</v>
      </c>
      <c r="I565" s="2">
        <v>2.75E-2</v>
      </c>
    </row>
    <row r="566" spans="2:9" x14ac:dyDescent="0.2">
      <c r="B566" s="35">
        <v>44183</v>
      </c>
      <c r="C566">
        <v>164.07</v>
      </c>
      <c r="E566">
        <v>1.02</v>
      </c>
      <c r="F566">
        <f>4*Table3[[#This Row],[DivPay]]</f>
        <v>4.08</v>
      </c>
      <c r="G566" s="2">
        <f>Table3[[#This Row],[FwdDiv]]/Table3[[#This Row],[SharePrice]]</f>
        <v>2.4867434631559701E-2</v>
      </c>
      <c r="H566" s="2">
        <v>2.5000000000000001E-2</v>
      </c>
      <c r="I566" s="2">
        <v>2.75E-2</v>
      </c>
    </row>
    <row r="567" spans="2:9" x14ac:dyDescent="0.2">
      <c r="B567" s="35">
        <v>44182</v>
      </c>
      <c r="C567">
        <v>162.69</v>
      </c>
      <c r="E567">
        <v>1.02</v>
      </c>
      <c r="F567">
        <f>4*Table3[[#This Row],[DivPay]]</f>
        <v>4.08</v>
      </c>
      <c r="G567" s="2">
        <f>Table3[[#This Row],[FwdDiv]]/Table3[[#This Row],[SharePrice]]</f>
        <v>2.5078369905956115E-2</v>
      </c>
      <c r="H567" s="2">
        <v>2.5000000000000001E-2</v>
      </c>
      <c r="I567" s="2">
        <v>2.75E-2</v>
      </c>
    </row>
    <row r="568" spans="2:9" x14ac:dyDescent="0.2">
      <c r="B568" s="35">
        <v>44181</v>
      </c>
      <c r="C568">
        <v>162.12</v>
      </c>
      <c r="E568">
        <v>1.02</v>
      </c>
      <c r="F568">
        <f>4*Table3[[#This Row],[DivPay]]</f>
        <v>4.08</v>
      </c>
      <c r="G568" s="2">
        <f>Table3[[#This Row],[FwdDiv]]/Table3[[#This Row],[SharePrice]]</f>
        <v>2.5166543301258327E-2</v>
      </c>
      <c r="H568" s="2">
        <v>2.5000000000000001E-2</v>
      </c>
      <c r="I568" s="2">
        <v>2.75E-2</v>
      </c>
    </row>
    <row r="569" spans="2:9" x14ac:dyDescent="0.2">
      <c r="B569" s="35">
        <v>44180</v>
      </c>
      <c r="C569">
        <v>162.38</v>
      </c>
      <c r="E569">
        <v>1.02</v>
      </c>
      <c r="F569">
        <f>4*Table3[[#This Row],[DivPay]]</f>
        <v>4.08</v>
      </c>
      <c r="G569" s="2">
        <f>Table3[[#This Row],[FwdDiv]]/Table3[[#This Row],[SharePrice]]</f>
        <v>2.5126247074762902E-2</v>
      </c>
      <c r="H569" s="2">
        <v>2.5000000000000001E-2</v>
      </c>
      <c r="I569" s="2">
        <v>2.75E-2</v>
      </c>
    </row>
    <row r="570" spans="2:9" x14ac:dyDescent="0.2">
      <c r="B570" s="35">
        <v>44179</v>
      </c>
      <c r="C570">
        <v>160.12</v>
      </c>
      <c r="E570">
        <v>1.02</v>
      </c>
      <c r="F570">
        <f>4*Table3[[#This Row],[DivPay]]</f>
        <v>4.08</v>
      </c>
      <c r="G570" s="2">
        <f>Table3[[#This Row],[FwdDiv]]/Table3[[#This Row],[SharePrice]]</f>
        <v>2.5480889333000249E-2</v>
      </c>
      <c r="H570" s="2">
        <v>2.5000000000000001E-2</v>
      </c>
      <c r="I570" s="2">
        <v>2.75E-2</v>
      </c>
    </row>
    <row r="571" spans="2:9" x14ac:dyDescent="0.2">
      <c r="B571" s="35">
        <v>44176</v>
      </c>
      <c r="C571">
        <v>160.61000000000001</v>
      </c>
      <c r="E571">
        <v>1.02</v>
      </c>
      <c r="F571">
        <f>4*Table3[[#This Row],[DivPay]]</f>
        <v>4.08</v>
      </c>
      <c r="G571" s="2">
        <f>Table3[[#This Row],[FwdDiv]]/Table3[[#This Row],[SharePrice]]</f>
        <v>2.5403150488761593E-2</v>
      </c>
      <c r="H571" s="2">
        <v>2.5000000000000001E-2</v>
      </c>
      <c r="I571" s="2">
        <v>2.75E-2</v>
      </c>
    </row>
    <row r="572" spans="2:9" x14ac:dyDescent="0.2">
      <c r="B572" s="35">
        <v>44175</v>
      </c>
      <c r="C572">
        <v>162</v>
      </c>
      <c r="E572">
        <v>1.02</v>
      </c>
      <c r="F572">
        <f>4*Table3[[#This Row],[DivPay]]</f>
        <v>4.08</v>
      </c>
      <c r="G572" s="2">
        <f>Table3[[#This Row],[FwdDiv]]/Table3[[#This Row],[SharePrice]]</f>
        <v>2.5185185185185185E-2</v>
      </c>
      <c r="H572" s="2">
        <v>2.5000000000000001E-2</v>
      </c>
      <c r="I572" s="2">
        <v>2.75E-2</v>
      </c>
    </row>
    <row r="573" spans="2:9" x14ac:dyDescent="0.2">
      <c r="B573" s="35">
        <v>44174</v>
      </c>
      <c r="C573">
        <v>162.76</v>
      </c>
      <c r="E573">
        <v>1.02</v>
      </c>
      <c r="F573">
        <f>4*Table3[[#This Row],[DivPay]]</f>
        <v>4.08</v>
      </c>
      <c r="G573" s="2">
        <f>Table3[[#This Row],[FwdDiv]]/Table3[[#This Row],[SharePrice]]</f>
        <v>2.5067584173015484E-2</v>
      </c>
      <c r="H573" s="2">
        <v>2.5000000000000001E-2</v>
      </c>
      <c r="I573" s="2">
        <v>2.75E-2</v>
      </c>
    </row>
    <row r="574" spans="2:9" x14ac:dyDescent="0.2">
      <c r="B574" s="35">
        <v>44173</v>
      </c>
      <c r="C574">
        <v>166.68</v>
      </c>
      <c r="E574">
        <v>1.02</v>
      </c>
      <c r="F574">
        <f>4*Table3[[#This Row],[DivPay]]</f>
        <v>4.08</v>
      </c>
      <c r="G574" s="2">
        <f>Table3[[#This Row],[FwdDiv]]/Table3[[#This Row],[SharePrice]]</f>
        <v>2.4478041756659467E-2</v>
      </c>
      <c r="H574" s="2">
        <v>2.5000000000000001E-2</v>
      </c>
      <c r="I574" s="2">
        <v>2.75E-2</v>
      </c>
    </row>
    <row r="575" spans="2:9" x14ac:dyDescent="0.2">
      <c r="B575" s="35">
        <v>44172</v>
      </c>
      <c r="C575">
        <v>166.29</v>
      </c>
      <c r="E575">
        <v>1.02</v>
      </c>
      <c r="F575">
        <f>4*Table3[[#This Row],[DivPay]]</f>
        <v>4.08</v>
      </c>
      <c r="G575" s="2">
        <f>Table3[[#This Row],[FwdDiv]]/Table3[[#This Row],[SharePrice]]</f>
        <v>2.4535450117265021E-2</v>
      </c>
      <c r="H575" s="2">
        <v>2.5000000000000001E-2</v>
      </c>
      <c r="I575" s="2">
        <v>2.75E-2</v>
      </c>
    </row>
    <row r="576" spans="2:9" x14ac:dyDescent="0.2">
      <c r="B576" s="35">
        <v>44169</v>
      </c>
      <c r="C576">
        <v>166.52</v>
      </c>
      <c r="E576">
        <v>1.02</v>
      </c>
      <c r="F576">
        <f>4*Table3[[#This Row],[DivPay]]</f>
        <v>4.08</v>
      </c>
      <c r="G576" s="2">
        <f>Table3[[#This Row],[FwdDiv]]/Table3[[#This Row],[SharePrice]]</f>
        <v>2.4501561374009127E-2</v>
      </c>
      <c r="H576" s="2">
        <v>2.5000000000000001E-2</v>
      </c>
      <c r="I576" s="2">
        <v>2.75E-2</v>
      </c>
    </row>
    <row r="577" spans="2:9" x14ac:dyDescent="0.2">
      <c r="B577" s="35">
        <v>44168</v>
      </c>
      <c r="C577">
        <v>161.97999999999999</v>
      </c>
      <c r="E577">
        <v>1.02</v>
      </c>
      <c r="F577">
        <f>4*Table3[[#This Row],[DivPay]]</f>
        <v>4.08</v>
      </c>
      <c r="G577" s="2">
        <f>Table3[[#This Row],[FwdDiv]]/Table3[[#This Row],[SharePrice]]</f>
        <v>2.5188294851216202E-2</v>
      </c>
      <c r="H577" s="2">
        <v>2.5000000000000001E-2</v>
      </c>
      <c r="I577" s="2">
        <v>2.75E-2</v>
      </c>
    </row>
    <row r="578" spans="2:9" x14ac:dyDescent="0.2">
      <c r="B578" s="35">
        <v>44167</v>
      </c>
      <c r="C578">
        <v>162.72</v>
      </c>
      <c r="E578">
        <v>1.02</v>
      </c>
      <c r="F578">
        <f>4*Table3[[#This Row],[DivPay]]</f>
        <v>4.08</v>
      </c>
      <c r="G578" s="2">
        <f>Table3[[#This Row],[FwdDiv]]/Table3[[#This Row],[SharePrice]]</f>
        <v>2.5073746312684365E-2</v>
      </c>
      <c r="H578" s="2">
        <v>2.5000000000000001E-2</v>
      </c>
      <c r="I578" s="2">
        <v>2.75E-2</v>
      </c>
    </row>
    <row r="579" spans="2:9" x14ac:dyDescent="0.2">
      <c r="B579" s="35">
        <v>44166</v>
      </c>
      <c r="C579">
        <v>163.49</v>
      </c>
      <c r="E579">
        <v>1.02</v>
      </c>
      <c r="F579">
        <f>4*Table3[[#This Row],[DivPay]]</f>
        <v>4.08</v>
      </c>
      <c r="G579" s="2">
        <f>Table3[[#This Row],[FwdDiv]]/Table3[[#This Row],[SharePrice]]</f>
        <v>2.4955654780108874E-2</v>
      </c>
      <c r="H579" s="2">
        <v>2.5000000000000001E-2</v>
      </c>
      <c r="I579" s="2">
        <v>2.75E-2</v>
      </c>
    </row>
    <row r="580" spans="2:9" x14ac:dyDescent="0.2">
      <c r="B580" s="35">
        <v>44165</v>
      </c>
      <c r="C580">
        <v>161.25</v>
      </c>
      <c r="E580">
        <v>1.02</v>
      </c>
      <c r="F580">
        <f>4*Table3[[#This Row],[DivPay]]</f>
        <v>4.08</v>
      </c>
      <c r="G580" s="2">
        <f>Table3[[#This Row],[FwdDiv]]/Table3[[#This Row],[SharePrice]]</f>
        <v>2.5302325581395349E-2</v>
      </c>
      <c r="H580" s="2">
        <v>2.5000000000000001E-2</v>
      </c>
      <c r="I580" s="2">
        <v>2.75E-2</v>
      </c>
    </row>
    <row r="581" spans="2:9" x14ac:dyDescent="0.2">
      <c r="B581" s="35">
        <v>44162</v>
      </c>
      <c r="C581">
        <v>158.99</v>
      </c>
      <c r="E581">
        <v>1.02</v>
      </c>
      <c r="F581">
        <f>4*Table3[[#This Row],[DivPay]]</f>
        <v>4.08</v>
      </c>
      <c r="G581" s="2">
        <f>Table3[[#This Row],[FwdDiv]]/Table3[[#This Row],[SharePrice]]</f>
        <v>2.5661991320208816E-2</v>
      </c>
      <c r="H581" s="2">
        <v>2.5000000000000001E-2</v>
      </c>
      <c r="I581" s="2">
        <v>2.75E-2</v>
      </c>
    </row>
    <row r="582" spans="2:9" x14ac:dyDescent="0.2">
      <c r="B582" s="35">
        <v>44160</v>
      </c>
      <c r="C582">
        <v>157.6</v>
      </c>
      <c r="E582">
        <v>1.02</v>
      </c>
      <c r="F582">
        <f>4*Table3[[#This Row],[DivPay]]</f>
        <v>4.08</v>
      </c>
      <c r="G582" s="2">
        <f>Table3[[#This Row],[FwdDiv]]/Table3[[#This Row],[SharePrice]]</f>
        <v>2.5888324873096447E-2</v>
      </c>
      <c r="H582" s="2">
        <v>2.5000000000000001E-2</v>
      </c>
      <c r="I582" s="2">
        <v>2.75E-2</v>
      </c>
    </row>
    <row r="583" spans="2:9" x14ac:dyDescent="0.2">
      <c r="B583" s="35">
        <v>44159</v>
      </c>
      <c r="C583">
        <v>159.35</v>
      </c>
      <c r="E583">
        <v>1.02</v>
      </c>
      <c r="F583">
        <f>4*Table3[[#This Row],[DivPay]]</f>
        <v>4.08</v>
      </c>
      <c r="G583" s="2">
        <f>Table3[[#This Row],[FwdDiv]]/Table3[[#This Row],[SharePrice]]</f>
        <v>2.5604016316284908E-2</v>
      </c>
      <c r="H583" s="2">
        <v>2.5000000000000001E-2</v>
      </c>
      <c r="I583" s="2">
        <v>2.75E-2</v>
      </c>
    </row>
    <row r="584" spans="2:9" x14ac:dyDescent="0.2">
      <c r="B584" s="35">
        <v>44158</v>
      </c>
      <c r="C584">
        <v>157.41999999999999</v>
      </c>
      <c r="E584">
        <v>1.02</v>
      </c>
      <c r="F584">
        <f>4*Table3[[#This Row],[DivPay]]</f>
        <v>4.08</v>
      </c>
      <c r="G584" s="2">
        <f>Table3[[#This Row],[FwdDiv]]/Table3[[#This Row],[SharePrice]]</f>
        <v>2.5917926565874733E-2</v>
      </c>
      <c r="H584" s="2">
        <v>2.5000000000000001E-2</v>
      </c>
      <c r="I584" s="2">
        <v>2.75E-2</v>
      </c>
    </row>
    <row r="585" spans="2:9" x14ac:dyDescent="0.2">
      <c r="B585" s="35">
        <v>44155</v>
      </c>
      <c r="C585">
        <v>156.82</v>
      </c>
      <c r="E585">
        <v>1.02</v>
      </c>
      <c r="F585">
        <f>4*Table3[[#This Row],[DivPay]]</f>
        <v>4.08</v>
      </c>
      <c r="G585" s="2">
        <f>Table3[[#This Row],[FwdDiv]]/Table3[[#This Row],[SharePrice]]</f>
        <v>2.6017089656931516E-2</v>
      </c>
      <c r="H585" s="2">
        <v>2.5000000000000001E-2</v>
      </c>
      <c r="I585" s="2">
        <v>2.75E-2</v>
      </c>
    </row>
    <row r="586" spans="2:9" x14ac:dyDescent="0.2">
      <c r="B586" s="35">
        <v>44154</v>
      </c>
      <c r="C586">
        <v>157.27000000000001</v>
      </c>
      <c r="E586">
        <v>1.02</v>
      </c>
      <c r="F586">
        <f>4*Table3[[#This Row],[DivPay]]</f>
        <v>4.08</v>
      </c>
      <c r="G586" s="2">
        <f>Table3[[#This Row],[FwdDiv]]/Table3[[#This Row],[SharePrice]]</f>
        <v>2.5942646404272907E-2</v>
      </c>
      <c r="H586" s="2">
        <v>2.5000000000000001E-2</v>
      </c>
      <c r="I586" s="2">
        <v>2.75E-2</v>
      </c>
    </row>
    <row r="587" spans="2:9" x14ac:dyDescent="0.2">
      <c r="B587" s="35">
        <v>44153</v>
      </c>
      <c r="C587">
        <v>153.55000000000001</v>
      </c>
      <c r="E587">
        <v>1.02</v>
      </c>
      <c r="F587">
        <f>4*Table3[[#This Row],[DivPay]]</f>
        <v>4.08</v>
      </c>
      <c r="G587" s="2">
        <f>Table3[[#This Row],[FwdDiv]]/Table3[[#This Row],[SharePrice]]</f>
        <v>2.6571149462715726E-2</v>
      </c>
      <c r="H587" s="2">
        <v>2.5000000000000001E-2</v>
      </c>
      <c r="I587" s="2">
        <v>2.75E-2</v>
      </c>
    </row>
    <row r="588" spans="2:9" x14ac:dyDescent="0.2">
      <c r="B588" s="35">
        <v>44152</v>
      </c>
      <c r="C588">
        <v>155.5</v>
      </c>
      <c r="E588">
        <v>1.02</v>
      </c>
      <c r="F588">
        <f>4*Table3[[#This Row],[DivPay]]</f>
        <v>4.08</v>
      </c>
      <c r="G588" s="2">
        <f>Table3[[#This Row],[FwdDiv]]/Table3[[#This Row],[SharePrice]]</f>
        <v>2.6237942122186497E-2</v>
      </c>
      <c r="H588" s="2">
        <v>2.5000000000000001E-2</v>
      </c>
      <c r="I588" s="2">
        <v>2.75E-2</v>
      </c>
    </row>
    <row r="589" spans="2:9" x14ac:dyDescent="0.2">
      <c r="B589" s="35">
        <v>44151</v>
      </c>
      <c r="C589">
        <v>158.31</v>
      </c>
      <c r="E589">
        <v>1.02</v>
      </c>
      <c r="F589">
        <f>4*Table3[[#This Row],[DivPay]]</f>
        <v>4.08</v>
      </c>
      <c r="G589" s="2">
        <f>Table3[[#This Row],[FwdDiv]]/Table3[[#This Row],[SharePrice]]</f>
        <v>2.5772219063862043E-2</v>
      </c>
      <c r="H589" s="2">
        <v>2.5000000000000001E-2</v>
      </c>
      <c r="I589" s="2">
        <v>2.75E-2</v>
      </c>
    </row>
    <row r="590" spans="2:9" x14ac:dyDescent="0.2">
      <c r="B590" s="35">
        <v>44148</v>
      </c>
      <c r="C590">
        <v>156.65</v>
      </c>
      <c r="E590">
        <v>1.02</v>
      </c>
      <c r="F590">
        <f>4*Table3[[#This Row],[DivPay]]</f>
        <v>4.08</v>
      </c>
      <c r="G590" s="2">
        <f>Table3[[#This Row],[FwdDiv]]/Table3[[#This Row],[SharePrice]]</f>
        <v>2.6045323970635175E-2</v>
      </c>
      <c r="H590" s="2">
        <v>2.5000000000000001E-2</v>
      </c>
      <c r="I590" s="2">
        <v>2.75E-2</v>
      </c>
    </row>
    <row r="591" spans="2:9" x14ac:dyDescent="0.2">
      <c r="B591" s="35">
        <v>44147</v>
      </c>
      <c r="C591">
        <v>154.5</v>
      </c>
      <c r="E591">
        <v>1.02</v>
      </c>
      <c r="F591">
        <f>4*Table3[[#This Row],[DivPay]]</f>
        <v>4.08</v>
      </c>
      <c r="G591" s="2">
        <f>Table3[[#This Row],[FwdDiv]]/Table3[[#This Row],[SharePrice]]</f>
        <v>2.6407766990291261E-2</v>
      </c>
      <c r="H591" s="2">
        <v>2.5000000000000001E-2</v>
      </c>
      <c r="I591" s="2">
        <v>2.75E-2</v>
      </c>
    </row>
    <row r="592" spans="2:9" x14ac:dyDescent="0.2">
      <c r="B592" s="35">
        <v>44146</v>
      </c>
      <c r="C592">
        <v>155.69999999999999</v>
      </c>
      <c r="E592">
        <v>1.02</v>
      </c>
      <c r="F592">
        <f>4*Table3[[#This Row],[DivPay]]</f>
        <v>4.08</v>
      </c>
      <c r="G592" s="2">
        <f>Table3[[#This Row],[FwdDiv]]/Table3[[#This Row],[SharePrice]]</f>
        <v>2.6204238921001929E-2</v>
      </c>
      <c r="H592" s="2">
        <v>2.5000000000000001E-2</v>
      </c>
      <c r="I592" s="2">
        <v>2.75E-2</v>
      </c>
    </row>
    <row r="593" spans="2:9" x14ac:dyDescent="0.2">
      <c r="B593" s="35">
        <v>44145</v>
      </c>
      <c r="C593">
        <v>151.49</v>
      </c>
      <c r="E593">
        <v>1.02</v>
      </c>
      <c r="F593">
        <f>4*Table3[[#This Row],[DivPay]]</f>
        <v>4.08</v>
      </c>
      <c r="G593" s="2">
        <f>Table3[[#This Row],[FwdDiv]]/Table3[[#This Row],[SharePrice]]</f>
        <v>2.6932470790151163E-2</v>
      </c>
      <c r="H593" s="2">
        <v>2.5000000000000001E-2</v>
      </c>
      <c r="I593" s="2">
        <v>2.75E-2</v>
      </c>
    </row>
    <row r="594" spans="2:9" x14ac:dyDescent="0.2">
      <c r="B594" s="35">
        <v>44144</v>
      </c>
      <c r="C594">
        <v>156.22</v>
      </c>
      <c r="E594">
        <v>1.02</v>
      </c>
      <c r="F594">
        <f>4*Table3[[#This Row],[DivPay]]</f>
        <v>4.08</v>
      </c>
      <c r="G594" s="2">
        <f>Table3[[#This Row],[FwdDiv]]/Table3[[#This Row],[SharePrice]]</f>
        <v>2.6117014466777621E-2</v>
      </c>
      <c r="H594" s="2">
        <v>2.5000000000000001E-2</v>
      </c>
      <c r="I594" s="2">
        <v>2.75E-2</v>
      </c>
    </row>
    <row r="595" spans="2:9" x14ac:dyDescent="0.2">
      <c r="B595" s="35">
        <v>44141</v>
      </c>
      <c r="C595">
        <v>157.74</v>
      </c>
      <c r="E595">
        <v>1.02</v>
      </c>
      <c r="F595">
        <f>4*Table3[[#This Row],[DivPay]]</f>
        <v>4.08</v>
      </c>
      <c r="G595" s="2">
        <f>Table3[[#This Row],[FwdDiv]]/Table3[[#This Row],[SharePrice]]</f>
        <v>2.5865348041080257E-2</v>
      </c>
      <c r="H595" s="2">
        <v>2.5000000000000001E-2</v>
      </c>
      <c r="I595" s="2">
        <v>2.75E-2</v>
      </c>
    </row>
    <row r="596" spans="2:9" x14ac:dyDescent="0.2">
      <c r="B596" s="35">
        <v>44140</v>
      </c>
      <c r="C596">
        <v>155.56</v>
      </c>
      <c r="E596">
        <v>1.02</v>
      </c>
      <c r="F596">
        <f>4*Table3[[#This Row],[DivPay]]</f>
        <v>4.08</v>
      </c>
      <c r="G596" s="2">
        <f>Table3[[#This Row],[FwdDiv]]/Table3[[#This Row],[SharePrice]]</f>
        <v>2.6227822062226794E-2</v>
      </c>
      <c r="H596" s="2">
        <v>2.5000000000000001E-2</v>
      </c>
      <c r="I596" s="2">
        <v>2.75E-2</v>
      </c>
    </row>
    <row r="597" spans="2:9" x14ac:dyDescent="0.2">
      <c r="B597" s="35">
        <v>44139</v>
      </c>
      <c r="C597">
        <v>152.03</v>
      </c>
      <c r="E597">
        <v>1.02</v>
      </c>
      <c r="F597">
        <f>4*Table3[[#This Row],[DivPay]]</f>
        <v>4.08</v>
      </c>
      <c r="G597" s="2">
        <f>Table3[[#This Row],[FwdDiv]]/Table3[[#This Row],[SharePrice]]</f>
        <v>2.6836808524633295E-2</v>
      </c>
      <c r="H597" s="2">
        <v>2.5000000000000001E-2</v>
      </c>
      <c r="I597" s="2">
        <v>2.75E-2</v>
      </c>
    </row>
    <row r="598" spans="2:9" x14ac:dyDescent="0.2">
      <c r="B598" s="35">
        <v>44138</v>
      </c>
      <c r="C598">
        <v>147.30000000000001</v>
      </c>
      <c r="E598">
        <v>1.02</v>
      </c>
      <c r="F598">
        <f>4*Table3[[#This Row],[DivPay]]</f>
        <v>4.08</v>
      </c>
      <c r="G598" s="2">
        <f>Table3[[#This Row],[FwdDiv]]/Table3[[#This Row],[SharePrice]]</f>
        <v>2.7698574338085539E-2</v>
      </c>
      <c r="H598" s="2">
        <v>2.5000000000000001E-2</v>
      </c>
      <c r="I598" s="2">
        <v>2.75E-2</v>
      </c>
    </row>
    <row r="599" spans="2:9" x14ac:dyDescent="0.2">
      <c r="B599" s="35">
        <v>44137</v>
      </c>
      <c r="C599">
        <v>145.6</v>
      </c>
      <c r="E599">
        <v>1.02</v>
      </c>
      <c r="F599">
        <f>4*Table3[[#This Row],[DivPay]]</f>
        <v>4.08</v>
      </c>
      <c r="G599" s="2">
        <f>Table3[[#This Row],[FwdDiv]]/Table3[[#This Row],[SharePrice]]</f>
        <v>2.8021978021978023E-2</v>
      </c>
      <c r="H599" s="2">
        <v>2.5000000000000001E-2</v>
      </c>
      <c r="I599" s="2">
        <v>2.75E-2</v>
      </c>
    </row>
    <row r="600" spans="2:9" x14ac:dyDescent="0.2">
      <c r="B600" s="35">
        <v>44134</v>
      </c>
      <c r="C600">
        <v>144.59</v>
      </c>
      <c r="E600">
        <v>1.02</v>
      </c>
      <c r="F600">
        <f>4*Table3[[#This Row],[DivPay]]</f>
        <v>4.08</v>
      </c>
      <c r="G600" s="2">
        <f>Table3[[#This Row],[FwdDiv]]/Table3[[#This Row],[SharePrice]]</f>
        <v>2.8217719067708695E-2</v>
      </c>
      <c r="H600" s="2">
        <v>2.5000000000000001E-2</v>
      </c>
      <c r="I600" s="2">
        <v>2.75E-2</v>
      </c>
    </row>
    <row r="601" spans="2:9" x14ac:dyDescent="0.2">
      <c r="B601" s="35">
        <v>44133</v>
      </c>
      <c r="C601">
        <v>146.19</v>
      </c>
      <c r="D601">
        <v>1.02</v>
      </c>
      <c r="E601">
        <v>1.02</v>
      </c>
      <c r="F601">
        <f>4*Table3[[#This Row],[DivPay]]</f>
        <v>4.08</v>
      </c>
      <c r="G601" s="2">
        <f>Table3[[#This Row],[FwdDiv]]/Table3[[#This Row],[SharePrice]]</f>
        <v>2.7908885696696081E-2</v>
      </c>
      <c r="H601" s="2">
        <v>2.5000000000000001E-2</v>
      </c>
      <c r="I601" s="2">
        <v>2.75E-2</v>
      </c>
    </row>
    <row r="602" spans="2:9" x14ac:dyDescent="0.2">
      <c r="B602" s="35">
        <v>44132</v>
      </c>
      <c r="C602">
        <v>143</v>
      </c>
      <c r="E602">
        <v>0.9</v>
      </c>
      <c r="F602">
        <f>4*Table3[[#This Row],[DivPay]]</f>
        <v>3.6</v>
      </c>
      <c r="G602" s="2">
        <f>Table3[[#This Row],[FwdDiv]]/Table3[[#This Row],[SharePrice]]</f>
        <v>2.5174825174825177E-2</v>
      </c>
      <c r="H602" s="2">
        <v>2.5000000000000001E-2</v>
      </c>
      <c r="I602" s="2">
        <v>2.75E-2</v>
      </c>
    </row>
    <row r="603" spans="2:9" x14ac:dyDescent="0.2">
      <c r="B603" s="35">
        <v>44131</v>
      </c>
      <c r="C603">
        <v>147.12</v>
      </c>
      <c r="E603">
        <v>0.9</v>
      </c>
      <c r="F603">
        <f>4*Table3[[#This Row],[DivPay]]</f>
        <v>3.6</v>
      </c>
      <c r="G603" s="2">
        <f>Table3[[#This Row],[FwdDiv]]/Table3[[#This Row],[SharePrice]]</f>
        <v>2.4469820554649267E-2</v>
      </c>
      <c r="H603" s="2">
        <v>2.5000000000000001E-2</v>
      </c>
      <c r="I603" s="2">
        <v>2.75E-2</v>
      </c>
    </row>
    <row r="604" spans="2:9" x14ac:dyDescent="0.2">
      <c r="B604" s="35">
        <v>44130</v>
      </c>
      <c r="C604">
        <v>145.94999999999999</v>
      </c>
      <c r="E604">
        <v>0.9</v>
      </c>
      <c r="F604">
        <f>4*Table3[[#This Row],[DivPay]]</f>
        <v>3.6</v>
      </c>
      <c r="G604" s="2">
        <f>Table3[[#This Row],[FwdDiv]]/Table3[[#This Row],[SharePrice]]</f>
        <v>2.4665981500513877E-2</v>
      </c>
      <c r="H604" s="2">
        <v>2.5000000000000001E-2</v>
      </c>
      <c r="I604" s="2">
        <v>2.75E-2</v>
      </c>
    </row>
    <row r="605" spans="2:9" x14ac:dyDescent="0.2">
      <c r="B605" s="35">
        <v>44127</v>
      </c>
      <c r="C605">
        <v>149.96</v>
      </c>
      <c r="E605">
        <v>0.9</v>
      </c>
      <c r="F605">
        <f>4*Table3[[#This Row],[DivPay]]</f>
        <v>3.6</v>
      </c>
      <c r="G605" s="2">
        <f>Table3[[#This Row],[FwdDiv]]/Table3[[#This Row],[SharePrice]]</f>
        <v>2.4006401707121899E-2</v>
      </c>
      <c r="H605" s="2">
        <v>2.5000000000000001E-2</v>
      </c>
      <c r="I605" s="2">
        <v>2.75E-2</v>
      </c>
    </row>
    <row r="606" spans="2:9" x14ac:dyDescent="0.2">
      <c r="B606" s="35">
        <v>44126</v>
      </c>
      <c r="C606">
        <v>148.22</v>
      </c>
      <c r="E606">
        <v>0.9</v>
      </c>
      <c r="F606">
        <f>4*Table3[[#This Row],[DivPay]]</f>
        <v>3.6</v>
      </c>
      <c r="G606" s="2">
        <f>Table3[[#This Row],[FwdDiv]]/Table3[[#This Row],[SharePrice]]</f>
        <v>2.4288220213196602E-2</v>
      </c>
      <c r="H606" s="2">
        <v>2.5000000000000001E-2</v>
      </c>
      <c r="I606" s="2">
        <v>2.75E-2</v>
      </c>
    </row>
    <row r="607" spans="2:9" x14ac:dyDescent="0.2">
      <c r="B607" s="35">
        <v>44125</v>
      </c>
      <c r="C607">
        <v>146.13</v>
      </c>
      <c r="E607">
        <v>0.9</v>
      </c>
      <c r="F607">
        <f>4*Table3[[#This Row],[DivPay]]</f>
        <v>3.6</v>
      </c>
      <c r="G607" s="2">
        <f>Table3[[#This Row],[FwdDiv]]/Table3[[#This Row],[SharePrice]]</f>
        <v>2.4635598439745433E-2</v>
      </c>
      <c r="H607" s="2">
        <v>2.5000000000000001E-2</v>
      </c>
      <c r="I607" s="2">
        <v>2.75E-2</v>
      </c>
    </row>
    <row r="608" spans="2:9" x14ac:dyDescent="0.2">
      <c r="B608" s="35">
        <v>44124</v>
      </c>
      <c r="C608">
        <v>150.83000000000001</v>
      </c>
      <c r="E608">
        <v>0.9</v>
      </c>
      <c r="F608">
        <f>4*Table3[[#This Row],[DivPay]]</f>
        <v>3.6</v>
      </c>
      <c r="G608" s="2">
        <f>Table3[[#This Row],[FwdDiv]]/Table3[[#This Row],[SharePrice]]</f>
        <v>2.3867930783000729E-2</v>
      </c>
      <c r="H608" s="2">
        <v>2.5000000000000001E-2</v>
      </c>
      <c r="I608" s="2">
        <v>2.75E-2</v>
      </c>
    </row>
    <row r="609" spans="2:9" x14ac:dyDescent="0.2">
      <c r="B609" s="35">
        <v>44123</v>
      </c>
      <c r="C609">
        <v>150.76</v>
      </c>
      <c r="E609">
        <v>0.9</v>
      </c>
      <c r="F609">
        <f>4*Table3[[#This Row],[DivPay]]</f>
        <v>3.6</v>
      </c>
      <c r="G609" s="2">
        <f>Table3[[#This Row],[FwdDiv]]/Table3[[#This Row],[SharePrice]]</f>
        <v>2.3879013000795968E-2</v>
      </c>
      <c r="H609" s="2">
        <v>2.5000000000000001E-2</v>
      </c>
      <c r="I609" s="2">
        <v>2.75E-2</v>
      </c>
    </row>
    <row r="610" spans="2:9" x14ac:dyDescent="0.2">
      <c r="B610" s="35">
        <v>44120</v>
      </c>
      <c r="C610">
        <v>153.12</v>
      </c>
      <c r="E610">
        <v>0.9</v>
      </c>
      <c r="F610">
        <f>4*Table3[[#This Row],[DivPay]]</f>
        <v>3.6</v>
      </c>
      <c r="G610" s="2">
        <f>Table3[[#This Row],[FwdDiv]]/Table3[[#This Row],[SharePrice]]</f>
        <v>2.3510971786833857E-2</v>
      </c>
      <c r="H610" s="2">
        <v>2.5000000000000001E-2</v>
      </c>
      <c r="I610" s="2">
        <v>2.75E-2</v>
      </c>
    </row>
    <row r="611" spans="2:9" x14ac:dyDescent="0.2">
      <c r="B611" s="35">
        <v>44119</v>
      </c>
      <c r="C611">
        <v>152.55000000000001</v>
      </c>
      <c r="E611">
        <v>0.9</v>
      </c>
      <c r="F611">
        <f>4*Table3[[#This Row],[DivPay]]</f>
        <v>3.6</v>
      </c>
      <c r="G611" s="2">
        <f>Table3[[#This Row],[FwdDiv]]/Table3[[#This Row],[SharePrice]]</f>
        <v>2.359882005899705E-2</v>
      </c>
      <c r="H611" s="2">
        <v>2.5000000000000001E-2</v>
      </c>
      <c r="I611" s="2">
        <v>2.75E-2</v>
      </c>
    </row>
    <row r="612" spans="2:9" x14ac:dyDescent="0.2">
      <c r="B612" s="35">
        <v>44118</v>
      </c>
      <c r="C612">
        <v>152.77000000000001</v>
      </c>
      <c r="E612">
        <v>0.9</v>
      </c>
      <c r="F612">
        <f>4*Table3[[#This Row],[DivPay]]</f>
        <v>3.6</v>
      </c>
      <c r="G612" s="2">
        <f>Table3[[#This Row],[FwdDiv]]/Table3[[#This Row],[SharePrice]]</f>
        <v>2.356483602801597E-2</v>
      </c>
      <c r="H612" s="2">
        <v>2.5000000000000001E-2</v>
      </c>
      <c r="I612" s="2">
        <v>2.75E-2</v>
      </c>
    </row>
    <row r="613" spans="2:9" x14ac:dyDescent="0.2">
      <c r="B613" s="35">
        <v>44117</v>
      </c>
      <c r="C613">
        <v>154.49</v>
      </c>
      <c r="E613">
        <v>0.9</v>
      </c>
      <c r="F613">
        <f>4*Table3[[#This Row],[DivPay]]</f>
        <v>3.6</v>
      </c>
      <c r="G613" s="2">
        <f>Table3[[#This Row],[FwdDiv]]/Table3[[#This Row],[SharePrice]]</f>
        <v>2.3302479124862451E-2</v>
      </c>
      <c r="H613" s="2">
        <v>2.5000000000000001E-2</v>
      </c>
      <c r="I613" s="2">
        <v>2.75E-2</v>
      </c>
    </row>
    <row r="614" spans="2:9" x14ac:dyDescent="0.2">
      <c r="B614" s="35">
        <v>44116</v>
      </c>
      <c r="C614">
        <v>154.9</v>
      </c>
      <c r="E614">
        <v>0.9</v>
      </c>
      <c r="F614">
        <f>4*Table3[[#This Row],[DivPay]]</f>
        <v>3.6</v>
      </c>
      <c r="G614" s="2">
        <f>Table3[[#This Row],[FwdDiv]]/Table3[[#This Row],[SharePrice]]</f>
        <v>2.3240800516462233E-2</v>
      </c>
      <c r="H614" s="2">
        <v>2.5000000000000001E-2</v>
      </c>
      <c r="I614" s="2">
        <v>2.75E-2</v>
      </c>
    </row>
    <row r="615" spans="2:9" x14ac:dyDescent="0.2">
      <c r="B615" s="35">
        <v>44113</v>
      </c>
      <c r="C615">
        <v>150.91</v>
      </c>
      <c r="E615">
        <v>0.9</v>
      </c>
      <c r="F615">
        <f>4*Table3[[#This Row],[DivPay]]</f>
        <v>3.6</v>
      </c>
      <c r="G615" s="2">
        <f>Table3[[#This Row],[FwdDiv]]/Table3[[#This Row],[SharePrice]]</f>
        <v>2.3855277980253133E-2</v>
      </c>
      <c r="H615" s="2">
        <v>2.5000000000000001E-2</v>
      </c>
      <c r="I615" s="2">
        <v>2.75E-2</v>
      </c>
    </row>
    <row r="616" spans="2:9" x14ac:dyDescent="0.2">
      <c r="B616" s="35">
        <v>44112</v>
      </c>
      <c r="C616">
        <v>148.06</v>
      </c>
      <c r="E616">
        <v>0.9</v>
      </c>
      <c r="F616">
        <f>4*Table3[[#This Row],[DivPay]]</f>
        <v>3.6</v>
      </c>
      <c r="G616" s="2">
        <f>Table3[[#This Row],[FwdDiv]]/Table3[[#This Row],[SharePrice]]</f>
        <v>2.4314467107929217E-2</v>
      </c>
      <c r="H616" s="2">
        <v>2.5000000000000001E-2</v>
      </c>
      <c r="I616" s="2">
        <v>2.75E-2</v>
      </c>
    </row>
    <row r="617" spans="2:9" x14ac:dyDescent="0.2">
      <c r="B617" s="35">
        <v>44111</v>
      </c>
      <c r="C617">
        <v>146.75</v>
      </c>
      <c r="E617">
        <v>0.9</v>
      </c>
      <c r="F617">
        <f>4*Table3[[#This Row],[DivPay]]</f>
        <v>3.6</v>
      </c>
      <c r="G617" s="2">
        <f>Table3[[#This Row],[FwdDiv]]/Table3[[#This Row],[SharePrice]]</f>
        <v>2.4531516183986371E-2</v>
      </c>
      <c r="H617" s="2">
        <v>2.5000000000000001E-2</v>
      </c>
      <c r="I617" s="2">
        <v>2.75E-2</v>
      </c>
    </row>
    <row r="618" spans="2:9" x14ac:dyDescent="0.2">
      <c r="B618" s="35">
        <v>44110</v>
      </c>
      <c r="C618">
        <v>143.85</v>
      </c>
      <c r="E618">
        <v>0.9</v>
      </c>
      <c r="F618">
        <f>4*Table3[[#This Row],[DivPay]]</f>
        <v>3.6</v>
      </c>
      <c r="G618" s="2">
        <f>Table3[[#This Row],[FwdDiv]]/Table3[[#This Row],[SharePrice]]</f>
        <v>2.502606882168926E-2</v>
      </c>
      <c r="H618" s="2">
        <v>2.5000000000000001E-2</v>
      </c>
      <c r="I618" s="2">
        <v>2.75E-2</v>
      </c>
    </row>
    <row r="619" spans="2:9" x14ac:dyDescent="0.2">
      <c r="B619" s="35">
        <v>44109</v>
      </c>
      <c r="C619">
        <v>144.08000000000001</v>
      </c>
      <c r="E619">
        <v>0.9</v>
      </c>
      <c r="F619">
        <f>4*Table3[[#This Row],[DivPay]]</f>
        <v>3.6</v>
      </c>
      <c r="G619" s="2">
        <f>Table3[[#This Row],[FwdDiv]]/Table3[[#This Row],[SharePrice]]</f>
        <v>2.4986118822876179E-2</v>
      </c>
      <c r="H619" s="2">
        <v>2.5000000000000001E-2</v>
      </c>
      <c r="I619" s="2">
        <v>2.75E-2</v>
      </c>
    </row>
    <row r="620" spans="2:9" x14ac:dyDescent="0.2">
      <c r="B620" s="35">
        <v>44106</v>
      </c>
      <c r="C620">
        <v>141.09</v>
      </c>
      <c r="E620">
        <v>0.9</v>
      </c>
      <c r="F620">
        <f>4*Table3[[#This Row],[DivPay]]</f>
        <v>3.6</v>
      </c>
      <c r="G620" s="2">
        <f>Table3[[#This Row],[FwdDiv]]/Table3[[#This Row],[SharePrice]]</f>
        <v>2.5515628322347439E-2</v>
      </c>
      <c r="H620" s="2">
        <v>2.5000000000000001E-2</v>
      </c>
      <c r="I620" s="2">
        <v>2.75E-2</v>
      </c>
    </row>
    <row r="621" spans="2:9" x14ac:dyDescent="0.2">
      <c r="B621" s="35">
        <v>44105</v>
      </c>
      <c r="C621">
        <v>144.91</v>
      </c>
      <c r="E621">
        <v>0.9</v>
      </c>
      <c r="F621">
        <f>4*Table3[[#This Row],[DivPay]]</f>
        <v>3.6</v>
      </c>
      <c r="G621" s="2">
        <f>Table3[[#This Row],[FwdDiv]]/Table3[[#This Row],[SharePrice]]</f>
        <v>2.4843006003726451E-2</v>
      </c>
      <c r="H621" s="2">
        <v>2.5000000000000001E-2</v>
      </c>
      <c r="I621" s="2">
        <v>2.75E-2</v>
      </c>
    </row>
    <row r="622" spans="2:9" x14ac:dyDescent="0.2">
      <c r="B622" s="35">
        <v>44104</v>
      </c>
      <c r="C622">
        <v>142.79</v>
      </c>
      <c r="E622">
        <v>0.9</v>
      </c>
      <c r="F622">
        <f>4*Table3[[#This Row],[DivPay]]</f>
        <v>3.6</v>
      </c>
      <c r="G622" s="2">
        <f>Table3[[#This Row],[FwdDiv]]/Table3[[#This Row],[SharePrice]]</f>
        <v>2.5211849569297572E-2</v>
      </c>
      <c r="H622" s="2">
        <v>2.5000000000000001E-2</v>
      </c>
      <c r="I622" s="2">
        <v>2.75E-2</v>
      </c>
    </row>
    <row r="623" spans="2:9" x14ac:dyDescent="0.2">
      <c r="B623" s="35">
        <v>44103</v>
      </c>
      <c r="C623">
        <v>141.5</v>
      </c>
      <c r="E623">
        <v>0.9</v>
      </c>
      <c r="F623">
        <f>4*Table3[[#This Row],[DivPay]]</f>
        <v>3.6</v>
      </c>
      <c r="G623" s="2">
        <f>Table3[[#This Row],[FwdDiv]]/Table3[[#This Row],[SharePrice]]</f>
        <v>2.5441696113074206E-2</v>
      </c>
      <c r="H623" s="2">
        <v>2.5000000000000001E-2</v>
      </c>
      <c r="I623" s="2">
        <v>2.75E-2</v>
      </c>
    </row>
    <row r="624" spans="2:9" x14ac:dyDescent="0.2">
      <c r="B624" s="35">
        <v>44102</v>
      </c>
      <c r="C624">
        <v>141.94</v>
      </c>
      <c r="E624">
        <v>0.9</v>
      </c>
      <c r="F624">
        <f>4*Table3[[#This Row],[DivPay]]</f>
        <v>3.6</v>
      </c>
      <c r="G624" s="2">
        <f>Table3[[#This Row],[FwdDiv]]/Table3[[#This Row],[SharePrice]]</f>
        <v>2.5362829364520219E-2</v>
      </c>
      <c r="H624" s="2">
        <v>2.5000000000000001E-2</v>
      </c>
      <c r="I624" s="2">
        <v>2.75E-2</v>
      </c>
    </row>
    <row r="625" spans="2:9" x14ac:dyDescent="0.2">
      <c r="B625" s="35">
        <v>44099</v>
      </c>
      <c r="C625">
        <v>138.32</v>
      </c>
      <c r="E625">
        <v>0.9</v>
      </c>
      <c r="F625">
        <f>4*Table3[[#This Row],[DivPay]]</f>
        <v>3.6</v>
      </c>
      <c r="G625" s="2">
        <f>Table3[[#This Row],[FwdDiv]]/Table3[[#This Row],[SharePrice]]</f>
        <v>2.6026604973973397E-2</v>
      </c>
      <c r="H625" s="2">
        <v>2.5000000000000001E-2</v>
      </c>
      <c r="I625" s="2">
        <v>2.75E-2</v>
      </c>
    </row>
    <row r="626" spans="2:9" x14ac:dyDescent="0.2">
      <c r="B626" s="35">
        <v>44098</v>
      </c>
      <c r="C626">
        <v>136.69</v>
      </c>
      <c r="E626">
        <v>0.9</v>
      </c>
      <c r="F626">
        <f>4*Table3[[#This Row],[DivPay]]</f>
        <v>3.6</v>
      </c>
      <c r="G626" s="2">
        <f>Table3[[#This Row],[FwdDiv]]/Table3[[#This Row],[SharePrice]]</f>
        <v>2.6336966859316704E-2</v>
      </c>
      <c r="H626" s="2">
        <v>2.5000000000000001E-2</v>
      </c>
      <c r="I626" s="2">
        <v>2.75E-2</v>
      </c>
    </row>
    <row r="627" spans="2:9" x14ac:dyDescent="0.2">
      <c r="B627" s="35">
        <v>44097</v>
      </c>
      <c r="C627">
        <v>135.16</v>
      </c>
      <c r="E627">
        <v>0.9</v>
      </c>
      <c r="F627">
        <f>4*Table3[[#This Row],[DivPay]]</f>
        <v>3.6</v>
      </c>
      <c r="G627" s="2">
        <f>Table3[[#This Row],[FwdDiv]]/Table3[[#This Row],[SharePrice]]</f>
        <v>2.6635099141757917E-2</v>
      </c>
      <c r="H627" s="2">
        <v>2.5000000000000001E-2</v>
      </c>
      <c r="I627" s="2">
        <v>2.75E-2</v>
      </c>
    </row>
    <row r="628" spans="2:9" x14ac:dyDescent="0.2">
      <c r="B628" s="35">
        <v>44096</v>
      </c>
      <c r="C628">
        <v>138.65</v>
      </c>
      <c r="E628">
        <v>0.9</v>
      </c>
      <c r="F628">
        <f>4*Table3[[#This Row],[DivPay]]</f>
        <v>3.6</v>
      </c>
      <c r="G628" s="2">
        <f>Table3[[#This Row],[FwdDiv]]/Table3[[#This Row],[SharePrice]]</f>
        <v>2.5964659213847819E-2</v>
      </c>
      <c r="H628" s="2">
        <v>2.5000000000000001E-2</v>
      </c>
      <c r="I628" s="2">
        <v>2.75E-2</v>
      </c>
    </row>
    <row r="629" spans="2:9" x14ac:dyDescent="0.2">
      <c r="B629" s="35">
        <v>44095</v>
      </c>
      <c r="C629">
        <v>136.97999999999999</v>
      </c>
      <c r="E629">
        <v>0.9</v>
      </c>
      <c r="F629">
        <f>4*Table3[[#This Row],[DivPay]]</f>
        <v>3.6</v>
      </c>
      <c r="G629" s="2">
        <f>Table3[[#This Row],[FwdDiv]]/Table3[[#This Row],[SharePrice]]</f>
        <v>2.628120893561104E-2</v>
      </c>
      <c r="H629" s="2">
        <v>2.5000000000000001E-2</v>
      </c>
      <c r="I629" s="2">
        <v>2.75E-2</v>
      </c>
    </row>
    <row r="630" spans="2:9" x14ac:dyDescent="0.2">
      <c r="B630" s="35">
        <v>44092</v>
      </c>
      <c r="C630">
        <v>138.66</v>
      </c>
      <c r="E630">
        <v>0.9</v>
      </c>
      <c r="F630">
        <f>4*Table3[[#This Row],[DivPay]]</f>
        <v>3.6</v>
      </c>
      <c r="G630" s="2">
        <f>Table3[[#This Row],[FwdDiv]]/Table3[[#This Row],[SharePrice]]</f>
        <v>2.5962786672436178E-2</v>
      </c>
      <c r="H630" s="2">
        <v>2.5000000000000001E-2</v>
      </c>
      <c r="I630" s="2">
        <v>2.75E-2</v>
      </c>
    </row>
    <row r="631" spans="2:9" x14ac:dyDescent="0.2">
      <c r="B631" s="35">
        <v>44091</v>
      </c>
      <c r="C631">
        <v>140.4</v>
      </c>
      <c r="E631">
        <v>0.9</v>
      </c>
      <c r="F631">
        <f>4*Table3[[#This Row],[DivPay]]</f>
        <v>3.6</v>
      </c>
      <c r="G631" s="2">
        <f>Table3[[#This Row],[FwdDiv]]/Table3[[#This Row],[SharePrice]]</f>
        <v>2.564102564102564E-2</v>
      </c>
      <c r="H631" s="2">
        <v>2.5000000000000001E-2</v>
      </c>
      <c r="I631" s="2">
        <v>2.75E-2</v>
      </c>
    </row>
    <row r="632" spans="2:9" x14ac:dyDescent="0.2">
      <c r="B632" s="35">
        <v>44090</v>
      </c>
      <c r="C632">
        <v>139.68</v>
      </c>
      <c r="E632">
        <v>0.9</v>
      </c>
      <c r="F632">
        <f>4*Table3[[#This Row],[DivPay]]</f>
        <v>3.6</v>
      </c>
      <c r="G632" s="2">
        <f>Table3[[#This Row],[FwdDiv]]/Table3[[#This Row],[SharePrice]]</f>
        <v>2.5773195876288658E-2</v>
      </c>
      <c r="H632" s="2">
        <v>2.5000000000000001E-2</v>
      </c>
      <c r="I632" s="2">
        <v>2.75E-2</v>
      </c>
    </row>
    <row r="633" spans="2:9" x14ac:dyDescent="0.2">
      <c r="B633" s="35">
        <v>44089</v>
      </c>
      <c r="C633">
        <v>140.63999999999999</v>
      </c>
      <c r="E633">
        <v>0.9</v>
      </c>
      <c r="F633">
        <f>4*Table3[[#This Row],[DivPay]]</f>
        <v>3.6</v>
      </c>
      <c r="G633" s="2">
        <f>Table3[[#This Row],[FwdDiv]]/Table3[[#This Row],[SharePrice]]</f>
        <v>2.5597269624573381E-2</v>
      </c>
      <c r="H633" s="2">
        <v>2.5000000000000001E-2</v>
      </c>
      <c r="I633" s="2">
        <v>2.75E-2</v>
      </c>
    </row>
    <row r="634" spans="2:9" x14ac:dyDescent="0.2">
      <c r="B634" s="35">
        <v>44088</v>
      </c>
      <c r="C634">
        <v>138.53</v>
      </c>
      <c r="E634">
        <v>0.9</v>
      </c>
      <c r="F634">
        <f>4*Table3[[#This Row],[DivPay]]</f>
        <v>3.6</v>
      </c>
      <c r="G634" s="2">
        <f>Table3[[#This Row],[FwdDiv]]/Table3[[#This Row],[SharePrice]]</f>
        <v>2.5987150797661156E-2</v>
      </c>
      <c r="H634" s="2">
        <v>2.5000000000000001E-2</v>
      </c>
      <c r="I634" s="2">
        <v>2.75E-2</v>
      </c>
    </row>
    <row r="635" spans="2:9" x14ac:dyDescent="0.2">
      <c r="B635" s="35">
        <v>44085</v>
      </c>
      <c r="C635">
        <v>136.37</v>
      </c>
      <c r="E635">
        <v>0.9</v>
      </c>
      <c r="F635">
        <f>4*Table3[[#This Row],[DivPay]]</f>
        <v>3.6</v>
      </c>
      <c r="G635" s="2">
        <f>Table3[[#This Row],[FwdDiv]]/Table3[[#This Row],[SharePrice]]</f>
        <v>2.6398768057490651E-2</v>
      </c>
      <c r="H635" s="2">
        <v>2.5000000000000001E-2</v>
      </c>
      <c r="I635" s="2">
        <v>2.75E-2</v>
      </c>
    </row>
    <row r="636" spans="2:9" x14ac:dyDescent="0.2">
      <c r="B636" s="35">
        <v>44084</v>
      </c>
      <c r="C636">
        <v>137.19</v>
      </c>
      <c r="E636">
        <v>0.9</v>
      </c>
      <c r="F636">
        <f>4*Table3[[#This Row],[DivPay]]</f>
        <v>3.6</v>
      </c>
      <c r="G636" s="2">
        <f>Table3[[#This Row],[FwdDiv]]/Table3[[#This Row],[SharePrice]]</f>
        <v>2.6240979663240762E-2</v>
      </c>
      <c r="H636" s="2">
        <v>2.5000000000000001E-2</v>
      </c>
      <c r="I636" s="2">
        <v>2.75E-2</v>
      </c>
    </row>
    <row r="637" spans="2:9" x14ac:dyDescent="0.2">
      <c r="B637" s="35">
        <v>44083</v>
      </c>
      <c r="C637">
        <v>139.68</v>
      </c>
      <c r="E637">
        <v>0.9</v>
      </c>
      <c r="F637">
        <f>4*Table3[[#This Row],[DivPay]]</f>
        <v>3.6</v>
      </c>
      <c r="G637" s="2">
        <f>Table3[[#This Row],[FwdDiv]]/Table3[[#This Row],[SharePrice]]</f>
        <v>2.5773195876288658E-2</v>
      </c>
      <c r="H637" s="2">
        <v>2.5000000000000001E-2</v>
      </c>
      <c r="I637" s="2">
        <v>2.75E-2</v>
      </c>
    </row>
    <row r="638" spans="2:9" x14ac:dyDescent="0.2">
      <c r="B638" s="35">
        <v>44082</v>
      </c>
      <c r="C638">
        <v>136.04</v>
      </c>
      <c r="E638">
        <v>0.9</v>
      </c>
      <c r="F638">
        <f>4*Table3[[#This Row],[DivPay]]</f>
        <v>3.6</v>
      </c>
      <c r="G638" s="2">
        <f>Table3[[#This Row],[FwdDiv]]/Table3[[#This Row],[SharePrice]]</f>
        <v>2.6462805057336079E-2</v>
      </c>
      <c r="H638" s="2">
        <v>2.5000000000000001E-2</v>
      </c>
      <c r="I638" s="2">
        <v>2.75E-2</v>
      </c>
    </row>
    <row r="639" spans="2:9" x14ac:dyDescent="0.2">
      <c r="B639" s="35">
        <v>44078</v>
      </c>
      <c r="C639">
        <v>140.47</v>
      </c>
      <c r="E639">
        <v>0.9</v>
      </c>
      <c r="F639">
        <f>4*Table3[[#This Row],[DivPay]]</f>
        <v>3.6</v>
      </c>
      <c r="G639" s="2">
        <f>Table3[[#This Row],[FwdDiv]]/Table3[[#This Row],[SharePrice]]</f>
        <v>2.5628248024489216E-2</v>
      </c>
      <c r="H639" s="2">
        <v>2.5000000000000001E-2</v>
      </c>
      <c r="I639" s="2">
        <v>2.75E-2</v>
      </c>
    </row>
    <row r="640" spans="2:9" x14ac:dyDescent="0.2">
      <c r="B640" s="35">
        <v>44077</v>
      </c>
      <c r="C640">
        <v>141.66999999999999</v>
      </c>
      <c r="E640">
        <v>0.9</v>
      </c>
      <c r="F640">
        <f>4*Table3[[#This Row],[DivPay]]</f>
        <v>3.6</v>
      </c>
      <c r="G640" s="2">
        <f>Table3[[#This Row],[FwdDiv]]/Table3[[#This Row],[SharePrice]]</f>
        <v>2.5411166796075389E-2</v>
      </c>
      <c r="H640" s="2">
        <v>2.5000000000000001E-2</v>
      </c>
      <c r="I640" s="2">
        <v>2.75E-2</v>
      </c>
    </row>
    <row r="641" spans="2:9" x14ac:dyDescent="0.2">
      <c r="B641" s="35">
        <v>44076</v>
      </c>
      <c r="C641">
        <v>147.63999999999999</v>
      </c>
      <c r="E641">
        <v>0.9</v>
      </c>
      <c r="F641">
        <f>4*Table3[[#This Row],[DivPay]]</f>
        <v>3.6</v>
      </c>
      <c r="G641" s="2">
        <f>Table3[[#This Row],[FwdDiv]]/Table3[[#This Row],[SharePrice]]</f>
        <v>2.4383635871037663E-2</v>
      </c>
      <c r="H641" s="2">
        <v>2.5000000000000001E-2</v>
      </c>
      <c r="I641" s="2">
        <v>2.75E-2</v>
      </c>
    </row>
    <row r="642" spans="2:9" x14ac:dyDescent="0.2">
      <c r="B642" s="35">
        <v>44075</v>
      </c>
      <c r="C642">
        <v>144.96</v>
      </c>
      <c r="E642">
        <v>0.9</v>
      </c>
      <c r="F642">
        <f>4*Table3[[#This Row],[DivPay]]</f>
        <v>3.6</v>
      </c>
      <c r="G642" s="2">
        <f>Table3[[#This Row],[FwdDiv]]/Table3[[#This Row],[SharePrice]]</f>
        <v>2.4834437086092714E-2</v>
      </c>
      <c r="H642" s="2">
        <v>2.5000000000000001E-2</v>
      </c>
      <c r="I642" s="2">
        <v>2.75E-2</v>
      </c>
    </row>
    <row r="643" spans="2:9" x14ac:dyDescent="0.2">
      <c r="B643" s="35">
        <v>44074</v>
      </c>
      <c r="C643">
        <v>142.15</v>
      </c>
      <c r="E643">
        <v>0.9</v>
      </c>
      <c r="F643">
        <f>4*Table3[[#This Row],[DivPay]]</f>
        <v>3.6</v>
      </c>
      <c r="G643" s="2">
        <f>Table3[[#This Row],[FwdDiv]]/Table3[[#This Row],[SharePrice]]</f>
        <v>2.5325360534646499E-2</v>
      </c>
      <c r="H643" s="2">
        <v>2.5000000000000001E-2</v>
      </c>
      <c r="I643" s="2">
        <v>2.75E-2</v>
      </c>
    </row>
    <row r="644" spans="2:9" x14ac:dyDescent="0.2">
      <c r="B644" s="35">
        <v>44071</v>
      </c>
      <c r="C644">
        <v>143.49</v>
      </c>
      <c r="E644">
        <v>0.9</v>
      </c>
      <c r="F644">
        <f>4*Table3[[#This Row],[DivPay]]</f>
        <v>3.6</v>
      </c>
      <c r="G644" s="2">
        <f>Table3[[#This Row],[FwdDiv]]/Table3[[#This Row],[SharePrice]]</f>
        <v>2.5088856366297301E-2</v>
      </c>
      <c r="H644" s="2">
        <v>2.5000000000000001E-2</v>
      </c>
      <c r="I644" s="2">
        <v>2.75E-2</v>
      </c>
    </row>
    <row r="645" spans="2:9" x14ac:dyDescent="0.2">
      <c r="B645" s="35">
        <v>44070</v>
      </c>
      <c r="C645">
        <v>141.49</v>
      </c>
      <c r="E645">
        <v>0.9</v>
      </c>
      <c r="F645">
        <f>4*Table3[[#This Row],[DivPay]]</f>
        <v>3.6</v>
      </c>
      <c r="G645" s="2">
        <f>Table3[[#This Row],[FwdDiv]]/Table3[[#This Row],[SharePrice]]</f>
        <v>2.5443494239875609E-2</v>
      </c>
      <c r="H645" s="2">
        <v>2.5000000000000001E-2</v>
      </c>
      <c r="I645" s="2">
        <v>2.75E-2</v>
      </c>
    </row>
    <row r="646" spans="2:9" x14ac:dyDescent="0.2">
      <c r="B646" s="35">
        <v>44069</v>
      </c>
      <c r="C646">
        <v>142.44999999999999</v>
      </c>
      <c r="E646">
        <v>0.9</v>
      </c>
      <c r="F646">
        <f>4*Table3[[#This Row],[DivPay]]</f>
        <v>3.6</v>
      </c>
      <c r="G646" s="2">
        <f>Table3[[#This Row],[FwdDiv]]/Table3[[#This Row],[SharePrice]]</f>
        <v>2.5272025272025274E-2</v>
      </c>
      <c r="H646" s="2">
        <v>2.5000000000000001E-2</v>
      </c>
      <c r="I646" s="2">
        <v>2.75E-2</v>
      </c>
    </row>
    <row r="647" spans="2:9" x14ac:dyDescent="0.2">
      <c r="B647" s="35">
        <v>44068</v>
      </c>
      <c r="C647">
        <v>141.66</v>
      </c>
      <c r="E647">
        <v>0.9</v>
      </c>
      <c r="F647">
        <f>4*Table3[[#This Row],[DivPay]]</f>
        <v>3.6</v>
      </c>
      <c r="G647" s="2">
        <f>Table3[[#This Row],[FwdDiv]]/Table3[[#This Row],[SharePrice]]</f>
        <v>2.5412960609911057E-2</v>
      </c>
      <c r="H647" s="2">
        <v>2.5000000000000001E-2</v>
      </c>
      <c r="I647" s="2">
        <v>2.75E-2</v>
      </c>
    </row>
    <row r="648" spans="2:9" x14ac:dyDescent="0.2">
      <c r="B648" s="35">
        <v>44067</v>
      </c>
      <c r="C648">
        <v>141.02000000000001</v>
      </c>
      <c r="E648">
        <v>0.9</v>
      </c>
      <c r="F648">
        <f>4*Table3[[#This Row],[DivPay]]</f>
        <v>3.6</v>
      </c>
      <c r="G648" s="2">
        <f>Table3[[#This Row],[FwdDiv]]/Table3[[#This Row],[SharePrice]]</f>
        <v>2.5528293859027086E-2</v>
      </c>
      <c r="H648" s="2">
        <v>2.5000000000000001E-2</v>
      </c>
      <c r="I648" s="2">
        <v>2.75E-2</v>
      </c>
    </row>
    <row r="649" spans="2:9" x14ac:dyDescent="0.2">
      <c r="B649" s="35">
        <v>44064</v>
      </c>
      <c r="C649">
        <v>140.33000000000001</v>
      </c>
      <c r="E649">
        <v>0.9</v>
      </c>
      <c r="F649">
        <f>4*Table3[[#This Row],[DivPay]]</f>
        <v>3.6</v>
      </c>
      <c r="G649" s="2">
        <f>Table3[[#This Row],[FwdDiv]]/Table3[[#This Row],[SharePrice]]</f>
        <v>2.565381600513076E-2</v>
      </c>
      <c r="H649" s="2">
        <v>2.5000000000000001E-2</v>
      </c>
      <c r="I649" s="2">
        <v>2.75E-2</v>
      </c>
    </row>
    <row r="650" spans="2:9" x14ac:dyDescent="0.2">
      <c r="B650" s="35">
        <v>44063</v>
      </c>
      <c r="C650">
        <v>138.57</v>
      </c>
      <c r="E650">
        <v>0.9</v>
      </c>
      <c r="F650">
        <f>4*Table3[[#This Row],[DivPay]]</f>
        <v>3.6</v>
      </c>
      <c r="G650" s="2">
        <f>Table3[[#This Row],[FwdDiv]]/Table3[[#This Row],[SharePrice]]</f>
        <v>2.5979649274734794E-2</v>
      </c>
      <c r="H650" s="2">
        <v>2.5000000000000001E-2</v>
      </c>
      <c r="I650" s="2">
        <v>2.75E-2</v>
      </c>
    </row>
    <row r="651" spans="2:9" x14ac:dyDescent="0.2">
      <c r="B651" s="35">
        <v>44062</v>
      </c>
      <c r="C651">
        <v>138.47999999999999</v>
      </c>
      <c r="E651">
        <v>0.9</v>
      </c>
      <c r="F651">
        <f>4*Table3[[#This Row],[DivPay]]</f>
        <v>3.6</v>
      </c>
      <c r="G651" s="2">
        <f>Table3[[#This Row],[FwdDiv]]/Table3[[#This Row],[SharePrice]]</f>
        <v>2.5996533795493937E-2</v>
      </c>
      <c r="H651" s="2">
        <v>2.5000000000000001E-2</v>
      </c>
      <c r="I651" s="2">
        <v>2.75E-2</v>
      </c>
    </row>
    <row r="652" spans="2:9" x14ac:dyDescent="0.2">
      <c r="B652" s="35">
        <v>44061</v>
      </c>
      <c r="C652">
        <v>139.31</v>
      </c>
      <c r="E652">
        <v>0.9</v>
      </c>
      <c r="F652">
        <f>4*Table3[[#This Row],[DivPay]]</f>
        <v>3.6</v>
      </c>
      <c r="G652" s="2">
        <f>Table3[[#This Row],[FwdDiv]]/Table3[[#This Row],[SharePrice]]</f>
        <v>2.5841648122891393E-2</v>
      </c>
      <c r="H652" s="2">
        <v>2.5000000000000001E-2</v>
      </c>
      <c r="I652" s="2">
        <v>2.75E-2</v>
      </c>
    </row>
    <row r="653" spans="2:9" x14ac:dyDescent="0.2">
      <c r="B653" s="35">
        <v>44060</v>
      </c>
      <c r="C653">
        <v>138.28</v>
      </c>
      <c r="E653">
        <v>0.9</v>
      </c>
      <c r="F653">
        <f>4*Table3[[#This Row],[DivPay]]</f>
        <v>3.6</v>
      </c>
      <c r="G653" s="2">
        <f>Table3[[#This Row],[FwdDiv]]/Table3[[#This Row],[SharePrice]]</f>
        <v>2.6034133641886028E-2</v>
      </c>
      <c r="H653" s="2">
        <v>2.5000000000000001E-2</v>
      </c>
      <c r="I653" s="2">
        <v>2.75E-2</v>
      </c>
    </row>
    <row r="654" spans="2:9" x14ac:dyDescent="0.2">
      <c r="B654" s="35">
        <v>44057</v>
      </c>
      <c r="C654">
        <v>137.35</v>
      </c>
      <c r="E654">
        <v>0.9</v>
      </c>
      <c r="F654">
        <f>4*Table3[[#This Row],[DivPay]]</f>
        <v>3.6</v>
      </c>
      <c r="G654" s="2">
        <f>Table3[[#This Row],[FwdDiv]]/Table3[[#This Row],[SharePrice]]</f>
        <v>2.6210411357844923E-2</v>
      </c>
      <c r="H654" s="2">
        <v>2.5000000000000001E-2</v>
      </c>
      <c r="I654" s="2">
        <v>2.75E-2</v>
      </c>
    </row>
    <row r="655" spans="2:9" x14ac:dyDescent="0.2">
      <c r="B655" s="35">
        <v>44056</v>
      </c>
      <c r="C655">
        <v>137.15</v>
      </c>
      <c r="E655">
        <v>0.9</v>
      </c>
      <c r="F655">
        <f>4*Table3[[#This Row],[DivPay]]</f>
        <v>3.6</v>
      </c>
      <c r="G655" s="2">
        <f>Table3[[#This Row],[FwdDiv]]/Table3[[#This Row],[SharePrice]]</f>
        <v>2.6248632883703972E-2</v>
      </c>
      <c r="H655" s="2">
        <v>2.5000000000000001E-2</v>
      </c>
      <c r="I655" s="2">
        <v>2.75E-2</v>
      </c>
    </row>
    <row r="656" spans="2:9" x14ac:dyDescent="0.2">
      <c r="B656" s="35">
        <v>44055</v>
      </c>
      <c r="C656">
        <v>138.63999999999999</v>
      </c>
      <c r="E656">
        <v>0.9</v>
      </c>
      <c r="F656">
        <f>4*Table3[[#This Row],[DivPay]]</f>
        <v>3.6</v>
      </c>
      <c r="G656" s="2">
        <f>Table3[[#This Row],[FwdDiv]]/Table3[[#This Row],[SharePrice]]</f>
        <v>2.59665320253895E-2</v>
      </c>
      <c r="H656" s="2">
        <v>2.5000000000000001E-2</v>
      </c>
      <c r="I656" s="2">
        <v>2.75E-2</v>
      </c>
    </row>
    <row r="657" spans="2:9" x14ac:dyDescent="0.2">
      <c r="B657" s="35">
        <v>44054</v>
      </c>
      <c r="C657">
        <v>136.04</v>
      </c>
      <c r="E657">
        <v>0.9</v>
      </c>
      <c r="F657">
        <f>4*Table3[[#This Row],[DivPay]]</f>
        <v>3.6</v>
      </c>
      <c r="G657" s="2">
        <f>Table3[[#This Row],[FwdDiv]]/Table3[[#This Row],[SharePrice]]</f>
        <v>2.6462805057336079E-2</v>
      </c>
      <c r="H657" s="2">
        <v>2.5000000000000001E-2</v>
      </c>
      <c r="I657" s="2">
        <v>2.75E-2</v>
      </c>
    </row>
    <row r="658" spans="2:9" x14ac:dyDescent="0.2">
      <c r="B658" s="35">
        <v>44053</v>
      </c>
      <c r="C658">
        <v>135.41</v>
      </c>
      <c r="E658">
        <v>0.9</v>
      </c>
      <c r="F658">
        <f>4*Table3[[#This Row],[DivPay]]</f>
        <v>3.6</v>
      </c>
      <c r="G658" s="2">
        <f>Table3[[#This Row],[FwdDiv]]/Table3[[#This Row],[SharePrice]]</f>
        <v>2.6585924230115944E-2</v>
      </c>
      <c r="H658" s="2">
        <v>2.5000000000000001E-2</v>
      </c>
      <c r="I658" s="2">
        <v>2.75E-2</v>
      </c>
    </row>
    <row r="659" spans="2:9" x14ac:dyDescent="0.2">
      <c r="B659" s="35">
        <v>44050</v>
      </c>
      <c r="C659">
        <v>133.56</v>
      </c>
      <c r="E659">
        <v>0.9</v>
      </c>
      <c r="F659">
        <f>4*Table3[[#This Row],[DivPay]]</f>
        <v>3.6</v>
      </c>
      <c r="G659" s="2">
        <f>Table3[[#This Row],[FwdDiv]]/Table3[[#This Row],[SharePrice]]</f>
        <v>2.6954177897574125E-2</v>
      </c>
      <c r="H659" s="2">
        <v>2.5000000000000001E-2</v>
      </c>
      <c r="I659" s="2">
        <v>2.75E-2</v>
      </c>
    </row>
    <row r="660" spans="2:9" x14ac:dyDescent="0.2">
      <c r="B660" s="35">
        <v>44049</v>
      </c>
      <c r="C660">
        <v>133.74</v>
      </c>
      <c r="E660">
        <v>0.9</v>
      </c>
      <c r="F660">
        <f>4*Table3[[#This Row],[DivPay]]</f>
        <v>3.6</v>
      </c>
      <c r="G660" s="2">
        <f>Table3[[#This Row],[FwdDiv]]/Table3[[#This Row],[SharePrice]]</f>
        <v>2.6917900403768506E-2</v>
      </c>
      <c r="H660" s="2">
        <v>2.5000000000000001E-2</v>
      </c>
      <c r="I660" s="2">
        <v>2.75E-2</v>
      </c>
    </row>
    <row r="661" spans="2:9" x14ac:dyDescent="0.2">
      <c r="B661" s="35">
        <v>44048</v>
      </c>
      <c r="C661">
        <v>132.69999999999999</v>
      </c>
      <c r="E661">
        <v>0.9</v>
      </c>
      <c r="F661">
        <f>4*Table3[[#This Row],[DivPay]]</f>
        <v>3.6</v>
      </c>
      <c r="G661" s="2">
        <f>Table3[[#This Row],[FwdDiv]]/Table3[[#This Row],[SharePrice]]</f>
        <v>2.7128862094951019E-2</v>
      </c>
      <c r="H661" s="2">
        <v>2.5000000000000001E-2</v>
      </c>
      <c r="I661" s="2">
        <v>2.75E-2</v>
      </c>
    </row>
    <row r="662" spans="2:9" x14ac:dyDescent="0.2">
      <c r="B662" s="35">
        <v>44047</v>
      </c>
      <c r="C662">
        <v>132.22999999999999</v>
      </c>
      <c r="E662">
        <v>0.9</v>
      </c>
      <c r="F662">
        <f>4*Table3[[#This Row],[DivPay]]</f>
        <v>3.6</v>
      </c>
      <c r="G662" s="2">
        <f>Table3[[#This Row],[FwdDiv]]/Table3[[#This Row],[SharePrice]]</f>
        <v>2.7225289268698483E-2</v>
      </c>
      <c r="H662" s="2">
        <v>2.5000000000000001E-2</v>
      </c>
      <c r="I662" s="2">
        <v>2.75E-2</v>
      </c>
    </row>
    <row r="663" spans="2:9" x14ac:dyDescent="0.2">
      <c r="B663" s="35">
        <v>44046</v>
      </c>
      <c r="C663">
        <v>129.32</v>
      </c>
      <c r="E663">
        <v>0.9</v>
      </c>
      <c r="F663">
        <f>4*Table3[[#This Row],[DivPay]]</f>
        <v>3.6</v>
      </c>
      <c r="G663" s="2">
        <f>Table3[[#This Row],[FwdDiv]]/Table3[[#This Row],[SharePrice]]</f>
        <v>2.7837921435199506E-2</v>
      </c>
      <c r="H663" s="2">
        <v>2.5000000000000001E-2</v>
      </c>
      <c r="I663" s="2">
        <v>2.75E-2</v>
      </c>
    </row>
    <row r="664" spans="2:9" x14ac:dyDescent="0.2">
      <c r="B664" s="35">
        <v>44043</v>
      </c>
      <c r="C664">
        <v>127.55</v>
      </c>
      <c r="E664">
        <v>0.9</v>
      </c>
      <c r="F664">
        <f>4*Table3[[#This Row],[DivPay]]</f>
        <v>3.6</v>
      </c>
      <c r="G664" s="2">
        <f>Table3[[#This Row],[FwdDiv]]/Table3[[#This Row],[SharePrice]]</f>
        <v>2.8224225793806353E-2</v>
      </c>
      <c r="H664" s="2">
        <v>2.5000000000000001E-2</v>
      </c>
      <c r="I664" s="2">
        <v>2.75E-2</v>
      </c>
    </row>
    <row r="665" spans="2:9" x14ac:dyDescent="0.2">
      <c r="B665" s="35">
        <v>44042</v>
      </c>
      <c r="C665">
        <v>128.88999999999999</v>
      </c>
      <c r="D665">
        <v>0.9</v>
      </c>
      <c r="E665">
        <v>0.9</v>
      </c>
      <c r="F665">
        <f>4*Table3[[#This Row],[DivPay]]</f>
        <v>3.6</v>
      </c>
      <c r="G665" s="2">
        <f>Table3[[#This Row],[FwdDiv]]/Table3[[#This Row],[SharePrice]]</f>
        <v>2.7930793700054312E-2</v>
      </c>
      <c r="H665" s="2">
        <v>2.5000000000000001E-2</v>
      </c>
      <c r="I665" s="2">
        <v>2.75E-2</v>
      </c>
    </row>
    <row r="666" spans="2:9" x14ac:dyDescent="0.2">
      <c r="B666" s="35">
        <v>44041</v>
      </c>
      <c r="C666">
        <v>131.63999999999999</v>
      </c>
      <c r="E666">
        <v>0.9</v>
      </c>
      <c r="F666">
        <f>4*Table3[[#This Row],[DivPay]]</f>
        <v>3.6</v>
      </c>
      <c r="G666" s="2">
        <f>Table3[[#This Row],[FwdDiv]]/Table3[[#This Row],[SharePrice]]</f>
        <v>2.7347310847766641E-2</v>
      </c>
      <c r="H666" s="2">
        <v>2.5000000000000001E-2</v>
      </c>
      <c r="I666" s="2">
        <v>2.75E-2</v>
      </c>
    </row>
    <row r="667" spans="2:9" x14ac:dyDescent="0.2">
      <c r="B667" s="35">
        <v>44040</v>
      </c>
      <c r="C667">
        <v>130.13</v>
      </c>
      <c r="E667">
        <v>0.9</v>
      </c>
      <c r="F667">
        <f>4*Table3[[#This Row],[DivPay]]</f>
        <v>3.6</v>
      </c>
      <c r="G667" s="2">
        <f>Table3[[#This Row],[FwdDiv]]/Table3[[#This Row],[SharePrice]]</f>
        <v>2.7664643049258437E-2</v>
      </c>
      <c r="H667" s="2">
        <v>2.5000000000000001E-2</v>
      </c>
      <c r="I667" s="2">
        <v>2.75E-2</v>
      </c>
    </row>
    <row r="668" spans="2:9" x14ac:dyDescent="0.2">
      <c r="B668" s="35">
        <v>44039</v>
      </c>
      <c r="C668">
        <v>132.12</v>
      </c>
      <c r="E668">
        <v>0.9</v>
      </c>
      <c r="F668">
        <f>4*Table3[[#This Row],[DivPay]]</f>
        <v>3.6</v>
      </c>
      <c r="G668" s="2">
        <f>Table3[[#This Row],[FwdDiv]]/Table3[[#This Row],[SharePrice]]</f>
        <v>2.7247956403269755E-2</v>
      </c>
      <c r="H668" s="2">
        <v>2.5000000000000001E-2</v>
      </c>
      <c r="I668" s="2">
        <v>2.75E-2</v>
      </c>
    </row>
    <row r="669" spans="2:9" x14ac:dyDescent="0.2">
      <c r="B669" s="35">
        <v>44036</v>
      </c>
      <c r="C669">
        <v>129.63</v>
      </c>
      <c r="E669">
        <v>0.9</v>
      </c>
      <c r="F669">
        <f>4*Table3[[#This Row],[DivPay]]</f>
        <v>3.6</v>
      </c>
      <c r="G669" s="2">
        <f>Table3[[#This Row],[FwdDiv]]/Table3[[#This Row],[SharePrice]]</f>
        <v>2.7771349224716503E-2</v>
      </c>
      <c r="H669" s="2">
        <v>2.5000000000000001E-2</v>
      </c>
      <c r="I669" s="2">
        <v>2.75E-2</v>
      </c>
    </row>
    <row r="670" spans="2:9" x14ac:dyDescent="0.2">
      <c r="B670" s="35">
        <v>44035</v>
      </c>
      <c r="C670">
        <v>129.04</v>
      </c>
      <c r="E670">
        <v>0.9</v>
      </c>
      <c r="F670">
        <f>4*Table3[[#This Row],[DivPay]]</f>
        <v>3.6</v>
      </c>
      <c r="G670" s="2">
        <f>Table3[[#This Row],[FwdDiv]]/Table3[[#This Row],[SharePrice]]</f>
        <v>2.7898326100433975E-2</v>
      </c>
      <c r="H670" s="2">
        <v>2.5000000000000001E-2</v>
      </c>
      <c r="I670" s="2">
        <v>2.75E-2</v>
      </c>
    </row>
    <row r="671" spans="2:9" x14ac:dyDescent="0.2">
      <c r="B671" s="35">
        <v>44034</v>
      </c>
      <c r="C671">
        <v>132.53</v>
      </c>
      <c r="E671">
        <v>0.9</v>
      </c>
      <c r="F671">
        <f>4*Table3[[#This Row],[DivPay]]</f>
        <v>3.6</v>
      </c>
      <c r="G671" s="2">
        <f>Table3[[#This Row],[FwdDiv]]/Table3[[#This Row],[SharePrice]]</f>
        <v>2.7163661057873691E-2</v>
      </c>
      <c r="H671" s="2">
        <v>2.5000000000000001E-2</v>
      </c>
      <c r="I671" s="2">
        <v>2.75E-2</v>
      </c>
    </row>
    <row r="672" spans="2:9" x14ac:dyDescent="0.2">
      <c r="B672" s="35">
        <v>44033</v>
      </c>
      <c r="C672">
        <v>135.47999999999999</v>
      </c>
      <c r="E672">
        <v>0.9</v>
      </c>
      <c r="F672">
        <f>4*Table3[[#This Row],[DivPay]]</f>
        <v>3.6</v>
      </c>
      <c r="G672" s="2">
        <f>Table3[[#This Row],[FwdDiv]]/Table3[[#This Row],[SharePrice]]</f>
        <v>2.6572187776793627E-2</v>
      </c>
      <c r="H672" s="2">
        <v>2.5000000000000001E-2</v>
      </c>
      <c r="I672" s="2">
        <v>2.75E-2</v>
      </c>
    </row>
    <row r="673" spans="2:9" x14ac:dyDescent="0.2">
      <c r="B673" s="35">
        <v>44032</v>
      </c>
      <c r="C673">
        <v>136.58000000000001</v>
      </c>
      <c r="E673">
        <v>0.9</v>
      </c>
      <c r="F673">
        <f>4*Table3[[#This Row],[DivPay]]</f>
        <v>3.6</v>
      </c>
      <c r="G673" s="2">
        <f>Table3[[#This Row],[FwdDiv]]/Table3[[#This Row],[SharePrice]]</f>
        <v>2.6358178357006882E-2</v>
      </c>
      <c r="H673" s="2">
        <v>2.5000000000000001E-2</v>
      </c>
      <c r="I673" s="2">
        <v>2.75E-2</v>
      </c>
    </row>
    <row r="674" spans="2:9" x14ac:dyDescent="0.2">
      <c r="B674" s="35">
        <v>44029</v>
      </c>
      <c r="C674">
        <v>133.88999999999999</v>
      </c>
      <c r="E674">
        <v>0.9</v>
      </c>
      <c r="F674">
        <f>4*Table3[[#This Row],[DivPay]]</f>
        <v>3.6</v>
      </c>
      <c r="G674" s="2">
        <f>Table3[[#This Row],[FwdDiv]]/Table3[[#This Row],[SharePrice]]</f>
        <v>2.6887743670177013E-2</v>
      </c>
      <c r="H674" s="2">
        <v>2.5000000000000001E-2</v>
      </c>
      <c r="I674" s="2">
        <v>2.75E-2</v>
      </c>
    </row>
    <row r="675" spans="2:9" x14ac:dyDescent="0.2">
      <c r="B675" s="35">
        <v>44028</v>
      </c>
      <c r="C675">
        <v>132.18</v>
      </c>
      <c r="E675">
        <v>0.9</v>
      </c>
      <c r="F675">
        <f>4*Table3[[#This Row],[DivPay]]</f>
        <v>3.6</v>
      </c>
      <c r="G675" s="2">
        <f>Table3[[#This Row],[FwdDiv]]/Table3[[#This Row],[SharePrice]]</f>
        <v>2.7235587834770765E-2</v>
      </c>
      <c r="H675" s="2">
        <v>2.5000000000000001E-2</v>
      </c>
      <c r="I675" s="2">
        <v>2.75E-2</v>
      </c>
    </row>
    <row r="676" spans="2:9" x14ac:dyDescent="0.2">
      <c r="B676" s="35">
        <v>44027</v>
      </c>
      <c r="C676">
        <v>132.15</v>
      </c>
      <c r="E676">
        <v>0.9</v>
      </c>
      <c r="F676">
        <f>4*Table3[[#This Row],[DivPay]]</f>
        <v>3.6</v>
      </c>
      <c r="G676" s="2">
        <f>Table3[[#This Row],[FwdDiv]]/Table3[[#This Row],[SharePrice]]</f>
        <v>2.7241770715096481E-2</v>
      </c>
      <c r="H676" s="2">
        <v>2.5000000000000001E-2</v>
      </c>
      <c r="I676" s="2">
        <v>2.75E-2</v>
      </c>
    </row>
    <row r="677" spans="2:9" x14ac:dyDescent="0.2">
      <c r="B677" s="35">
        <v>44026</v>
      </c>
      <c r="C677">
        <v>131.88999999999999</v>
      </c>
      <c r="E677">
        <v>0.9</v>
      </c>
      <c r="F677">
        <f>4*Table3[[#This Row],[DivPay]]</f>
        <v>3.6</v>
      </c>
      <c r="G677" s="2">
        <f>Table3[[#This Row],[FwdDiv]]/Table3[[#This Row],[SharePrice]]</f>
        <v>2.7295473500644481E-2</v>
      </c>
      <c r="H677" s="2">
        <v>2.5000000000000001E-2</v>
      </c>
      <c r="I677" s="2">
        <v>2.75E-2</v>
      </c>
    </row>
    <row r="678" spans="2:9" x14ac:dyDescent="0.2">
      <c r="B678" s="35">
        <v>44025</v>
      </c>
      <c r="C678">
        <v>128.82</v>
      </c>
      <c r="E678">
        <v>0.9</v>
      </c>
      <c r="F678">
        <f>4*Table3[[#This Row],[DivPay]]</f>
        <v>3.6</v>
      </c>
      <c r="G678" s="2">
        <f>Table3[[#This Row],[FwdDiv]]/Table3[[#This Row],[SharePrice]]</f>
        <v>2.7945971122496509E-2</v>
      </c>
      <c r="H678" s="2">
        <v>2.5000000000000001E-2</v>
      </c>
      <c r="I678" s="2">
        <v>2.75E-2</v>
      </c>
    </row>
    <row r="679" spans="2:9" x14ac:dyDescent="0.2">
      <c r="B679" s="35">
        <v>44022</v>
      </c>
      <c r="C679">
        <v>130.53</v>
      </c>
      <c r="E679">
        <v>0.9</v>
      </c>
      <c r="F679">
        <f>4*Table3[[#This Row],[DivPay]]</f>
        <v>3.6</v>
      </c>
      <c r="G679" s="2">
        <f>Table3[[#This Row],[FwdDiv]]/Table3[[#This Row],[SharePrice]]</f>
        <v>2.7579866697310964E-2</v>
      </c>
      <c r="H679" s="2">
        <v>2.5000000000000001E-2</v>
      </c>
      <c r="I679" s="2">
        <v>2.75E-2</v>
      </c>
    </row>
    <row r="680" spans="2:9" x14ac:dyDescent="0.2">
      <c r="B680" s="35">
        <v>44021</v>
      </c>
      <c r="C680">
        <v>130.43</v>
      </c>
      <c r="E680">
        <v>0.9</v>
      </c>
      <c r="F680">
        <f>4*Table3[[#This Row],[DivPay]]</f>
        <v>3.6</v>
      </c>
      <c r="G680" s="2">
        <f>Table3[[#This Row],[FwdDiv]]/Table3[[#This Row],[SharePrice]]</f>
        <v>2.7601012037108026E-2</v>
      </c>
      <c r="H680" s="2">
        <v>2.5000000000000001E-2</v>
      </c>
      <c r="I680" s="2">
        <v>2.75E-2</v>
      </c>
    </row>
    <row r="681" spans="2:9" x14ac:dyDescent="0.2">
      <c r="B681" s="35">
        <v>44020</v>
      </c>
      <c r="C681">
        <v>129.26</v>
      </c>
      <c r="E681">
        <v>0.9</v>
      </c>
      <c r="F681">
        <f>4*Table3[[#This Row],[DivPay]]</f>
        <v>3.6</v>
      </c>
      <c r="G681" s="2">
        <f>Table3[[#This Row],[FwdDiv]]/Table3[[#This Row],[SharePrice]]</f>
        <v>2.7850843261643204E-2</v>
      </c>
      <c r="H681" s="2">
        <v>2.5000000000000001E-2</v>
      </c>
      <c r="I681" s="2">
        <v>2.75E-2</v>
      </c>
    </row>
    <row r="682" spans="2:9" x14ac:dyDescent="0.2">
      <c r="B682" s="35">
        <v>44019</v>
      </c>
      <c r="C682">
        <v>128.6</v>
      </c>
      <c r="E682">
        <v>0.9</v>
      </c>
      <c r="F682">
        <f>4*Table3[[#This Row],[DivPay]]</f>
        <v>3.6</v>
      </c>
      <c r="G682" s="2">
        <f>Table3[[#This Row],[FwdDiv]]/Table3[[#This Row],[SharePrice]]</f>
        <v>2.7993779160186628E-2</v>
      </c>
      <c r="H682" s="2">
        <v>2.5000000000000001E-2</v>
      </c>
      <c r="I682" s="2">
        <v>2.75E-2</v>
      </c>
    </row>
    <row r="683" spans="2:9" x14ac:dyDescent="0.2">
      <c r="B683" s="35">
        <v>44018</v>
      </c>
      <c r="C683">
        <v>129.53</v>
      </c>
      <c r="E683">
        <v>0.9</v>
      </c>
      <c r="F683">
        <f>4*Table3[[#This Row],[DivPay]]</f>
        <v>3.6</v>
      </c>
      <c r="G683" s="2">
        <f>Table3[[#This Row],[FwdDiv]]/Table3[[#This Row],[SharePrice]]</f>
        <v>2.7792789315216553E-2</v>
      </c>
      <c r="H683" s="2">
        <v>2.5000000000000001E-2</v>
      </c>
      <c r="I683" s="2">
        <v>2.75E-2</v>
      </c>
    </row>
    <row r="684" spans="2:9" x14ac:dyDescent="0.2">
      <c r="B684" s="35">
        <v>44014</v>
      </c>
      <c r="C684">
        <v>125.81</v>
      </c>
      <c r="E684">
        <v>0.9</v>
      </c>
      <c r="F684">
        <f>4*Table3[[#This Row],[DivPay]]</f>
        <v>3.6</v>
      </c>
      <c r="G684" s="2">
        <f>Table3[[#This Row],[FwdDiv]]/Table3[[#This Row],[SharePrice]]</f>
        <v>2.8614577537556633E-2</v>
      </c>
      <c r="H684" s="2">
        <v>2.5000000000000001E-2</v>
      </c>
      <c r="I684" s="2">
        <v>2.75E-2</v>
      </c>
    </row>
    <row r="685" spans="2:9" x14ac:dyDescent="0.2">
      <c r="B685" s="35">
        <v>44013</v>
      </c>
      <c r="C685">
        <v>124.8</v>
      </c>
      <c r="E685">
        <v>0.9</v>
      </c>
      <c r="F685">
        <f>4*Table3[[#This Row],[DivPay]]</f>
        <v>3.6</v>
      </c>
      <c r="G685" s="2">
        <f>Table3[[#This Row],[FwdDiv]]/Table3[[#This Row],[SharePrice]]</f>
        <v>2.8846153846153848E-2</v>
      </c>
      <c r="H685" s="2">
        <v>2.5000000000000001E-2</v>
      </c>
      <c r="I685" s="2">
        <v>2.75E-2</v>
      </c>
    </row>
    <row r="686" spans="2:9" x14ac:dyDescent="0.2">
      <c r="B686" s="35">
        <v>44012</v>
      </c>
      <c r="C686">
        <v>126.97</v>
      </c>
      <c r="E686">
        <v>0.9</v>
      </c>
      <c r="F686">
        <f>4*Table3[[#This Row],[DivPay]]</f>
        <v>3.6</v>
      </c>
      <c r="G686" s="2">
        <f>Table3[[#This Row],[FwdDiv]]/Table3[[#This Row],[SharePrice]]</f>
        <v>2.8353154288414586E-2</v>
      </c>
      <c r="H686" s="2">
        <v>2.5000000000000001E-2</v>
      </c>
      <c r="I686" s="2">
        <v>2.75E-2</v>
      </c>
    </row>
    <row r="687" spans="2:9" x14ac:dyDescent="0.2">
      <c r="B687" s="35">
        <v>44011</v>
      </c>
      <c r="C687">
        <v>124.77</v>
      </c>
      <c r="E687">
        <v>0.9</v>
      </c>
      <c r="F687">
        <f>4*Table3[[#This Row],[DivPay]]</f>
        <v>3.6</v>
      </c>
      <c r="G687" s="2">
        <f>Table3[[#This Row],[FwdDiv]]/Table3[[#This Row],[SharePrice]]</f>
        <v>2.8853089685020438E-2</v>
      </c>
      <c r="H687" s="2">
        <v>2.5000000000000001E-2</v>
      </c>
      <c r="I687" s="2">
        <v>2.75E-2</v>
      </c>
    </row>
    <row r="688" spans="2:9" x14ac:dyDescent="0.2">
      <c r="B688" s="35">
        <v>44008</v>
      </c>
      <c r="C688">
        <v>123.37</v>
      </c>
      <c r="E688">
        <v>0.9</v>
      </c>
      <c r="F688">
        <f>4*Table3[[#This Row],[DivPay]]</f>
        <v>3.6</v>
      </c>
      <c r="G688" s="2">
        <f>Table3[[#This Row],[FwdDiv]]/Table3[[#This Row],[SharePrice]]</f>
        <v>2.9180513901272593E-2</v>
      </c>
      <c r="H688" s="2">
        <v>2.5000000000000001E-2</v>
      </c>
      <c r="I688" s="2">
        <v>2.75E-2</v>
      </c>
    </row>
    <row r="689" spans="2:9" x14ac:dyDescent="0.2">
      <c r="B689" s="35">
        <v>44007</v>
      </c>
      <c r="C689">
        <v>125.06</v>
      </c>
      <c r="E689">
        <v>0.9</v>
      </c>
      <c r="F689">
        <f>4*Table3[[#This Row],[DivPay]]</f>
        <v>3.6</v>
      </c>
      <c r="G689" s="2">
        <f>Table3[[#This Row],[FwdDiv]]/Table3[[#This Row],[SharePrice]]</f>
        <v>2.8786182632336479E-2</v>
      </c>
      <c r="H689" s="2">
        <v>2.5000000000000001E-2</v>
      </c>
      <c r="I689" s="2">
        <v>2.75E-2</v>
      </c>
    </row>
    <row r="690" spans="2:9" x14ac:dyDescent="0.2">
      <c r="B690" s="35">
        <v>44006</v>
      </c>
      <c r="C690">
        <v>123.99</v>
      </c>
      <c r="E690">
        <v>0.9</v>
      </c>
      <c r="F690">
        <f>4*Table3[[#This Row],[DivPay]]</f>
        <v>3.6</v>
      </c>
      <c r="G690" s="2">
        <f>Table3[[#This Row],[FwdDiv]]/Table3[[#This Row],[SharePrice]]</f>
        <v>2.9034599564481008E-2</v>
      </c>
      <c r="H690" s="2">
        <v>2.5000000000000001E-2</v>
      </c>
      <c r="I690" s="2">
        <v>2.75E-2</v>
      </c>
    </row>
    <row r="691" spans="2:9" x14ac:dyDescent="0.2">
      <c r="B691" s="35">
        <v>44005</v>
      </c>
      <c r="C691">
        <v>126.62</v>
      </c>
      <c r="E691">
        <v>0.9</v>
      </c>
      <c r="F691">
        <f>4*Table3[[#This Row],[DivPay]]</f>
        <v>3.6</v>
      </c>
      <c r="G691" s="2">
        <f>Table3[[#This Row],[FwdDiv]]/Table3[[#This Row],[SharePrice]]</f>
        <v>2.8431527404833359E-2</v>
      </c>
      <c r="H691" s="2">
        <v>2.5000000000000001E-2</v>
      </c>
      <c r="I691" s="2">
        <v>2.75E-2</v>
      </c>
    </row>
    <row r="692" spans="2:9" x14ac:dyDescent="0.2">
      <c r="B692" s="35">
        <v>44004</v>
      </c>
      <c r="C692">
        <v>125.23</v>
      </c>
      <c r="E692">
        <v>0.9</v>
      </c>
      <c r="F692">
        <f>4*Table3[[#This Row],[DivPay]]</f>
        <v>3.6</v>
      </c>
      <c r="G692" s="2">
        <f>Table3[[#This Row],[FwdDiv]]/Table3[[#This Row],[SharePrice]]</f>
        <v>2.8747105326199791E-2</v>
      </c>
      <c r="H692" s="2">
        <v>2.5000000000000001E-2</v>
      </c>
      <c r="I692" s="2">
        <v>2.75E-2</v>
      </c>
    </row>
    <row r="693" spans="2:9" x14ac:dyDescent="0.2">
      <c r="B693" s="35">
        <v>44001</v>
      </c>
      <c r="C693">
        <v>124.88500000000001</v>
      </c>
      <c r="E693">
        <v>0.9</v>
      </c>
      <c r="F693">
        <f>4*Table3[[#This Row],[DivPay]]</f>
        <v>3.6</v>
      </c>
      <c r="G693" s="2">
        <f>Table3[[#This Row],[FwdDiv]]/Table3[[#This Row],[SharePrice]]</f>
        <v>2.8826520398766865E-2</v>
      </c>
      <c r="H693" s="2">
        <v>2.5000000000000001E-2</v>
      </c>
      <c r="I693" s="2">
        <v>2.75E-2</v>
      </c>
    </row>
    <row r="694" spans="2:9" x14ac:dyDescent="0.2">
      <c r="B694" s="35">
        <v>44000</v>
      </c>
      <c r="C694">
        <v>125.98</v>
      </c>
      <c r="E694">
        <v>0.9</v>
      </c>
      <c r="F694">
        <f>4*Table3[[#This Row],[DivPay]]</f>
        <v>3.6</v>
      </c>
      <c r="G694" s="2">
        <f>Table3[[#This Row],[FwdDiv]]/Table3[[#This Row],[SharePrice]]</f>
        <v>2.8575964438799808E-2</v>
      </c>
      <c r="H694" s="2">
        <v>2.5000000000000001E-2</v>
      </c>
      <c r="I694" s="2">
        <v>2.75E-2</v>
      </c>
    </row>
    <row r="695" spans="2:9" x14ac:dyDescent="0.2">
      <c r="B695" s="35">
        <v>43999</v>
      </c>
      <c r="C695">
        <v>126.22</v>
      </c>
      <c r="E695">
        <v>0.9</v>
      </c>
      <c r="F695">
        <f>4*Table3[[#This Row],[DivPay]]</f>
        <v>3.6</v>
      </c>
      <c r="G695" s="2">
        <f>Table3[[#This Row],[FwdDiv]]/Table3[[#This Row],[SharePrice]]</f>
        <v>2.8521628901917288E-2</v>
      </c>
      <c r="H695" s="2">
        <v>2.5000000000000001E-2</v>
      </c>
      <c r="I695" s="2">
        <v>2.75E-2</v>
      </c>
    </row>
    <row r="696" spans="2:9" x14ac:dyDescent="0.2">
      <c r="B696" s="35">
        <v>43998</v>
      </c>
      <c r="C696">
        <v>126.11</v>
      </c>
      <c r="E696">
        <v>0.9</v>
      </c>
      <c r="F696">
        <f>4*Table3[[#This Row],[DivPay]]</f>
        <v>3.6</v>
      </c>
      <c r="G696" s="2">
        <f>Table3[[#This Row],[FwdDiv]]/Table3[[#This Row],[SharePrice]]</f>
        <v>2.8546507017682975E-2</v>
      </c>
      <c r="H696" s="2">
        <v>2.5000000000000001E-2</v>
      </c>
      <c r="I696" s="2">
        <v>2.75E-2</v>
      </c>
    </row>
    <row r="697" spans="2:9" x14ac:dyDescent="0.2">
      <c r="B697" s="35">
        <v>43997</v>
      </c>
      <c r="C697">
        <v>124.23</v>
      </c>
      <c r="E697">
        <v>0.9</v>
      </c>
      <c r="F697">
        <f>4*Table3[[#This Row],[DivPay]]</f>
        <v>3.6</v>
      </c>
      <c r="G697" s="2">
        <f>Table3[[#This Row],[FwdDiv]]/Table3[[#This Row],[SharePrice]]</f>
        <v>2.8978507606858248E-2</v>
      </c>
      <c r="H697" s="2">
        <v>2.5000000000000001E-2</v>
      </c>
      <c r="I697" s="2">
        <v>2.75E-2</v>
      </c>
    </row>
    <row r="698" spans="2:9" x14ac:dyDescent="0.2">
      <c r="B698" s="35">
        <v>43994</v>
      </c>
      <c r="C698">
        <v>123.97</v>
      </c>
      <c r="E698">
        <v>0.9</v>
      </c>
      <c r="F698">
        <f>4*Table3[[#This Row],[DivPay]]</f>
        <v>3.6</v>
      </c>
      <c r="G698" s="2">
        <f>Table3[[#This Row],[FwdDiv]]/Table3[[#This Row],[SharePrice]]</f>
        <v>2.9039283697668793E-2</v>
      </c>
      <c r="H698" s="2">
        <v>2.5000000000000001E-2</v>
      </c>
      <c r="I698" s="2">
        <v>2.75E-2</v>
      </c>
    </row>
    <row r="699" spans="2:9" x14ac:dyDescent="0.2">
      <c r="B699" s="35">
        <v>43993</v>
      </c>
      <c r="C699">
        <v>124.61</v>
      </c>
      <c r="E699">
        <v>0.9</v>
      </c>
      <c r="F699">
        <f>4*Table3[[#This Row],[DivPay]]</f>
        <v>3.6</v>
      </c>
      <c r="G699" s="2">
        <f>Table3[[#This Row],[FwdDiv]]/Table3[[#This Row],[SharePrice]]</f>
        <v>2.8890137228151834E-2</v>
      </c>
      <c r="H699" s="2">
        <v>2.5000000000000001E-2</v>
      </c>
      <c r="I699" s="2">
        <v>2.75E-2</v>
      </c>
    </row>
    <row r="700" spans="2:9" x14ac:dyDescent="0.2">
      <c r="B700" s="35">
        <v>43992</v>
      </c>
      <c r="C700">
        <v>131.4</v>
      </c>
      <c r="E700">
        <v>0.9</v>
      </c>
      <c r="F700">
        <f>4*Table3[[#This Row],[DivPay]]</f>
        <v>3.6</v>
      </c>
      <c r="G700" s="2">
        <f>Table3[[#This Row],[FwdDiv]]/Table3[[#This Row],[SharePrice]]</f>
        <v>2.7397260273972601E-2</v>
      </c>
      <c r="H700" s="2">
        <v>2.5000000000000001E-2</v>
      </c>
      <c r="I700" s="2">
        <v>2.75E-2</v>
      </c>
    </row>
    <row r="701" spans="2:9" x14ac:dyDescent="0.2">
      <c r="B701" s="35">
        <v>43991</v>
      </c>
      <c r="C701">
        <v>132.12</v>
      </c>
      <c r="E701">
        <v>0.9</v>
      </c>
      <c r="F701">
        <f>4*Table3[[#This Row],[DivPay]]</f>
        <v>3.6</v>
      </c>
      <c r="G701" s="2">
        <f>Table3[[#This Row],[FwdDiv]]/Table3[[#This Row],[SharePrice]]</f>
        <v>2.7247956403269755E-2</v>
      </c>
      <c r="H701" s="2">
        <v>2.5000000000000001E-2</v>
      </c>
      <c r="I701" s="2">
        <v>2.75E-2</v>
      </c>
    </row>
    <row r="702" spans="2:9" x14ac:dyDescent="0.2">
      <c r="B702" s="35">
        <v>43990</v>
      </c>
      <c r="C702">
        <v>132.86000000000001</v>
      </c>
      <c r="E702">
        <v>0.9</v>
      </c>
      <c r="F702">
        <f>4*Table3[[#This Row],[DivPay]]</f>
        <v>3.6</v>
      </c>
      <c r="G702" s="2">
        <f>Table3[[#This Row],[FwdDiv]]/Table3[[#This Row],[SharePrice]]</f>
        <v>2.7096191479753121E-2</v>
      </c>
      <c r="H702" s="2">
        <v>2.5000000000000001E-2</v>
      </c>
      <c r="I702" s="2">
        <v>2.75E-2</v>
      </c>
    </row>
    <row r="703" spans="2:9" x14ac:dyDescent="0.2">
      <c r="B703" s="35">
        <v>43987</v>
      </c>
      <c r="C703">
        <v>131.44</v>
      </c>
      <c r="E703">
        <v>0.9</v>
      </c>
      <c r="F703">
        <f>4*Table3[[#This Row],[DivPay]]</f>
        <v>3.6</v>
      </c>
      <c r="G703" s="2">
        <f>Table3[[#This Row],[FwdDiv]]/Table3[[#This Row],[SharePrice]]</f>
        <v>2.7388922702373707E-2</v>
      </c>
      <c r="H703" s="2">
        <v>2.5000000000000001E-2</v>
      </c>
      <c r="I703" s="2">
        <v>2.75E-2</v>
      </c>
    </row>
    <row r="704" spans="2:9" x14ac:dyDescent="0.2">
      <c r="B704" s="35">
        <v>43986</v>
      </c>
      <c r="C704">
        <v>128.58000000000001</v>
      </c>
      <c r="E704">
        <v>0.9</v>
      </c>
      <c r="F704">
        <f>4*Table3[[#This Row],[DivPay]]</f>
        <v>3.6</v>
      </c>
      <c r="G704" s="2">
        <f>Table3[[#This Row],[FwdDiv]]/Table3[[#This Row],[SharePrice]]</f>
        <v>2.799813345776948E-2</v>
      </c>
      <c r="H704" s="2">
        <v>2.5000000000000001E-2</v>
      </c>
      <c r="I704" s="2">
        <v>2.75E-2</v>
      </c>
    </row>
    <row r="705" spans="2:9" x14ac:dyDescent="0.2">
      <c r="B705" s="35">
        <v>43985</v>
      </c>
      <c r="C705">
        <v>127.21</v>
      </c>
      <c r="E705">
        <v>0.9</v>
      </c>
      <c r="F705">
        <f>4*Table3[[#This Row],[DivPay]]</f>
        <v>3.6</v>
      </c>
      <c r="G705" s="2">
        <f>Table3[[#This Row],[FwdDiv]]/Table3[[#This Row],[SharePrice]]</f>
        <v>2.829966197625973E-2</v>
      </c>
      <c r="H705" s="2">
        <v>2.5000000000000001E-2</v>
      </c>
      <c r="I705" s="2">
        <v>2.75E-2</v>
      </c>
    </row>
    <row r="706" spans="2:9" x14ac:dyDescent="0.2">
      <c r="B706" s="35">
        <v>43984</v>
      </c>
      <c r="C706">
        <v>122.67</v>
      </c>
      <c r="E706">
        <v>0.9</v>
      </c>
      <c r="F706">
        <f>4*Table3[[#This Row],[DivPay]]</f>
        <v>3.6</v>
      </c>
      <c r="G706" s="2">
        <f>Table3[[#This Row],[FwdDiv]]/Table3[[#This Row],[SharePrice]]</f>
        <v>2.9347028613352897E-2</v>
      </c>
      <c r="H706" s="2">
        <v>2.5000000000000001E-2</v>
      </c>
      <c r="I706" s="2">
        <v>2.75E-2</v>
      </c>
    </row>
    <row r="707" spans="2:9" x14ac:dyDescent="0.2">
      <c r="B707" s="35">
        <v>43983</v>
      </c>
      <c r="C707">
        <v>117.86</v>
      </c>
      <c r="E707">
        <v>0.9</v>
      </c>
      <c r="F707">
        <f>4*Table3[[#This Row],[DivPay]]</f>
        <v>3.6</v>
      </c>
      <c r="G707" s="2">
        <f>Table3[[#This Row],[FwdDiv]]/Table3[[#This Row],[SharePrice]]</f>
        <v>3.0544714067537757E-2</v>
      </c>
      <c r="H707" s="2">
        <v>2.5000000000000001E-2</v>
      </c>
      <c r="I707" s="2">
        <v>2.75E-2</v>
      </c>
    </row>
    <row r="708" spans="2:9" x14ac:dyDescent="0.2">
      <c r="B708" s="35">
        <v>43980</v>
      </c>
      <c r="C708">
        <v>118.74</v>
      </c>
      <c r="E708">
        <v>0.9</v>
      </c>
      <c r="F708">
        <f>4*Table3[[#This Row],[DivPay]]</f>
        <v>3.6</v>
      </c>
      <c r="G708" s="2">
        <f>Table3[[#This Row],[FwdDiv]]/Table3[[#This Row],[SharePrice]]</f>
        <v>3.0318342597271352E-2</v>
      </c>
      <c r="H708" s="2">
        <v>2.5000000000000001E-2</v>
      </c>
      <c r="I708" s="2">
        <v>2.75E-2</v>
      </c>
    </row>
    <row r="709" spans="2:9" x14ac:dyDescent="0.2">
      <c r="B709" s="35">
        <v>43979</v>
      </c>
      <c r="C709">
        <v>115.87</v>
      </c>
      <c r="E709">
        <v>0.9</v>
      </c>
      <c r="F709">
        <f>4*Table3[[#This Row],[DivPay]]</f>
        <v>3.6</v>
      </c>
      <c r="G709" s="2">
        <f>Table3[[#This Row],[FwdDiv]]/Table3[[#This Row],[SharePrice]]</f>
        <v>3.1069301803745578E-2</v>
      </c>
      <c r="H709" s="2">
        <v>2.5000000000000001E-2</v>
      </c>
      <c r="I709" s="2">
        <v>2.75E-2</v>
      </c>
    </row>
    <row r="710" spans="2:9" x14ac:dyDescent="0.2">
      <c r="B710" s="35">
        <v>43978</v>
      </c>
      <c r="C710">
        <v>117.82</v>
      </c>
      <c r="E710">
        <v>0.9</v>
      </c>
      <c r="F710">
        <f>4*Table3[[#This Row],[DivPay]]</f>
        <v>3.6</v>
      </c>
      <c r="G710" s="2">
        <f>Table3[[#This Row],[FwdDiv]]/Table3[[#This Row],[SharePrice]]</f>
        <v>3.0555084026481074E-2</v>
      </c>
      <c r="H710" s="2">
        <v>2.5000000000000001E-2</v>
      </c>
      <c r="I710" s="2">
        <v>2.75E-2</v>
      </c>
    </row>
    <row r="711" spans="2:9" x14ac:dyDescent="0.2">
      <c r="B711" s="35">
        <v>43977</v>
      </c>
      <c r="C711">
        <v>115.73</v>
      </c>
      <c r="E711">
        <v>0.9</v>
      </c>
      <c r="F711">
        <f>4*Table3[[#This Row],[DivPay]]</f>
        <v>3.6</v>
      </c>
      <c r="G711" s="2">
        <f>Table3[[#This Row],[FwdDiv]]/Table3[[#This Row],[SharePrice]]</f>
        <v>3.1106886719087529E-2</v>
      </c>
      <c r="H711" s="2">
        <v>2.5000000000000001E-2</v>
      </c>
      <c r="I711" s="2">
        <v>2.75E-2</v>
      </c>
    </row>
    <row r="712" spans="2:9" x14ac:dyDescent="0.2">
      <c r="B712" s="35">
        <v>43973</v>
      </c>
      <c r="C712">
        <v>113.43</v>
      </c>
      <c r="E712">
        <v>0.9</v>
      </c>
      <c r="F712">
        <f>4*Table3[[#This Row],[DivPay]]</f>
        <v>3.6</v>
      </c>
      <c r="G712" s="2">
        <f>Table3[[#This Row],[FwdDiv]]/Table3[[#This Row],[SharePrice]]</f>
        <v>3.1737635546151811E-2</v>
      </c>
      <c r="H712" s="2">
        <v>2.5000000000000001E-2</v>
      </c>
      <c r="I712" s="2">
        <v>2.75E-2</v>
      </c>
    </row>
    <row r="713" spans="2:9" x14ac:dyDescent="0.2">
      <c r="B713" s="35">
        <v>43972</v>
      </c>
      <c r="C713">
        <v>113.46</v>
      </c>
      <c r="E713">
        <v>0.9</v>
      </c>
      <c r="F713">
        <f>4*Table3[[#This Row],[DivPay]]</f>
        <v>3.6</v>
      </c>
      <c r="G713" s="2">
        <f>Table3[[#This Row],[FwdDiv]]/Table3[[#This Row],[SharePrice]]</f>
        <v>3.1729243786356429E-2</v>
      </c>
      <c r="H713" s="2">
        <v>2.5000000000000001E-2</v>
      </c>
      <c r="I713" s="2">
        <v>2.75E-2</v>
      </c>
    </row>
    <row r="714" spans="2:9" x14ac:dyDescent="0.2">
      <c r="B714" s="35">
        <v>43971</v>
      </c>
      <c r="C714">
        <v>117.48</v>
      </c>
      <c r="E714">
        <v>0.9</v>
      </c>
      <c r="F714">
        <f>4*Table3[[#This Row],[DivPay]]</f>
        <v>3.6</v>
      </c>
      <c r="G714" s="2">
        <f>Table3[[#This Row],[FwdDiv]]/Table3[[#This Row],[SharePrice]]</f>
        <v>3.0643513789581207E-2</v>
      </c>
      <c r="H714" s="2">
        <v>2.5000000000000001E-2</v>
      </c>
      <c r="I714" s="2">
        <v>2.75E-2</v>
      </c>
    </row>
    <row r="715" spans="2:9" x14ac:dyDescent="0.2">
      <c r="B715" s="35">
        <v>43970</v>
      </c>
      <c r="C715">
        <v>112.68</v>
      </c>
      <c r="E715">
        <v>0.9</v>
      </c>
      <c r="F715">
        <f>4*Table3[[#This Row],[DivPay]]</f>
        <v>3.6</v>
      </c>
      <c r="G715" s="2">
        <f>Table3[[#This Row],[FwdDiv]]/Table3[[#This Row],[SharePrice]]</f>
        <v>3.1948881789137379E-2</v>
      </c>
      <c r="H715" s="2">
        <v>2.5000000000000001E-2</v>
      </c>
      <c r="I715" s="2">
        <v>2.75E-2</v>
      </c>
    </row>
    <row r="716" spans="2:9" x14ac:dyDescent="0.2">
      <c r="B716" s="35">
        <v>43969</v>
      </c>
      <c r="C716">
        <v>114.42</v>
      </c>
      <c r="E716">
        <v>0.9</v>
      </c>
      <c r="F716">
        <f>4*Table3[[#This Row],[DivPay]]</f>
        <v>3.6</v>
      </c>
      <c r="G716" s="2">
        <f>Table3[[#This Row],[FwdDiv]]/Table3[[#This Row],[SharePrice]]</f>
        <v>3.1463030938647087E-2</v>
      </c>
      <c r="H716" s="2">
        <v>2.5000000000000001E-2</v>
      </c>
      <c r="I716" s="2">
        <v>2.75E-2</v>
      </c>
    </row>
    <row r="717" spans="2:9" x14ac:dyDescent="0.2">
      <c r="B717" s="35">
        <v>43966</v>
      </c>
      <c r="C717">
        <v>108.24</v>
      </c>
      <c r="E717">
        <v>0.9</v>
      </c>
      <c r="F717">
        <f>4*Table3[[#This Row],[DivPay]]</f>
        <v>3.6</v>
      </c>
      <c r="G717" s="2">
        <f>Table3[[#This Row],[FwdDiv]]/Table3[[#This Row],[SharePrice]]</f>
        <v>3.3259423503325947E-2</v>
      </c>
      <c r="H717" s="2">
        <v>2.5000000000000001E-2</v>
      </c>
      <c r="I717" s="2">
        <v>2.75E-2</v>
      </c>
    </row>
    <row r="718" spans="2:9" x14ac:dyDescent="0.2">
      <c r="B718" s="35">
        <v>43965</v>
      </c>
      <c r="C718">
        <v>110.35</v>
      </c>
      <c r="E718">
        <v>0.9</v>
      </c>
      <c r="F718">
        <f>4*Table3[[#This Row],[DivPay]]</f>
        <v>3.6</v>
      </c>
      <c r="G718" s="2">
        <f>Table3[[#This Row],[FwdDiv]]/Table3[[#This Row],[SharePrice]]</f>
        <v>3.2623470774807435E-2</v>
      </c>
      <c r="H718" s="2">
        <v>2.5000000000000001E-2</v>
      </c>
      <c r="I718" s="2">
        <v>2.75E-2</v>
      </c>
    </row>
    <row r="719" spans="2:9" x14ac:dyDescent="0.2">
      <c r="B719" s="35">
        <v>43964</v>
      </c>
      <c r="C719">
        <v>109.07</v>
      </c>
      <c r="E719">
        <v>0.9</v>
      </c>
      <c r="F719">
        <f>4*Table3[[#This Row],[DivPay]]</f>
        <v>3.6</v>
      </c>
      <c r="G719" s="2">
        <f>Table3[[#This Row],[FwdDiv]]/Table3[[#This Row],[SharePrice]]</f>
        <v>3.300632621252407E-2</v>
      </c>
      <c r="H719" s="2">
        <v>2.5000000000000001E-2</v>
      </c>
      <c r="I719" s="2">
        <v>2.75E-2</v>
      </c>
    </row>
    <row r="720" spans="2:9" x14ac:dyDescent="0.2">
      <c r="B720" s="35">
        <v>43963</v>
      </c>
      <c r="C720">
        <v>111.69</v>
      </c>
      <c r="E720">
        <v>0.9</v>
      </c>
      <c r="F720">
        <f>4*Table3[[#This Row],[DivPay]]</f>
        <v>3.6</v>
      </c>
      <c r="G720" s="2">
        <f>Table3[[#This Row],[FwdDiv]]/Table3[[#This Row],[SharePrice]]</f>
        <v>3.2232070910556007E-2</v>
      </c>
      <c r="H720" s="2">
        <v>2.5000000000000001E-2</v>
      </c>
      <c r="I720" s="2">
        <v>2.75E-2</v>
      </c>
    </row>
    <row r="721" spans="2:9" x14ac:dyDescent="0.2">
      <c r="B721" s="35">
        <v>43962</v>
      </c>
      <c r="C721">
        <v>114.88</v>
      </c>
      <c r="E721">
        <v>0.9</v>
      </c>
      <c r="F721">
        <f>4*Table3[[#This Row],[DivPay]]</f>
        <v>3.6</v>
      </c>
      <c r="G721" s="2">
        <f>Table3[[#This Row],[FwdDiv]]/Table3[[#This Row],[SharePrice]]</f>
        <v>3.1337047353760444E-2</v>
      </c>
      <c r="H721" s="2">
        <v>2.5000000000000001E-2</v>
      </c>
      <c r="I721" s="2">
        <v>2.75E-2</v>
      </c>
    </row>
    <row r="722" spans="2:9" x14ac:dyDescent="0.2">
      <c r="B722" s="35">
        <v>43959</v>
      </c>
      <c r="C722">
        <v>115</v>
      </c>
      <c r="E722">
        <v>0.9</v>
      </c>
      <c r="F722">
        <f>4*Table3[[#This Row],[DivPay]]</f>
        <v>3.6</v>
      </c>
      <c r="G722" s="2">
        <f>Table3[[#This Row],[FwdDiv]]/Table3[[#This Row],[SharePrice]]</f>
        <v>3.1304347826086959E-2</v>
      </c>
      <c r="H722" s="2">
        <v>2.5000000000000001E-2</v>
      </c>
      <c r="I722" s="2">
        <v>2.75E-2</v>
      </c>
    </row>
    <row r="723" spans="2:9" x14ac:dyDescent="0.2">
      <c r="B723" s="35">
        <v>43958</v>
      </c>
      <c r="C723">
        <v>113.65</v>
      </c>
      <c r="E723">
        <v>0.9</v>
      </c>
      <c r="F723">
        <f>4*Table3[[#This Row],[DivPay]]</f>
        <v>3.6</v>
      </c>
      <c r="G723" s="2">
        <f>Table3[[#This Row],[FwdDiv]]/Table3[[#This Row],[SharePrice]]</f>
        <v>3.1676198856137261E-2</v>
      </c>
      <c r="H723" s="2">
        <v>2.5000000000000001E-2</v>
      </c>
      <c r="I723" s="2">
        <v>2.75E-2</v>
      </c>
    </row>
    <row r="724" spans="2:9" x14ac:dyDescent="0.2">
      <c r="B724" s="35">
        <v>43957</v>
      </c>
      <c r="C724">
        <v>112.42</v>
      </c>
      <c r="E724">
        <v>0.9</v>
      </c>
      <c r="F724">
        <f>4*Table3[[#This Row],[DivPay]]</f>
        <v>3.6</v>
      </c>
      <c r="G724" s="2">
        <f>Table3[[#This Row],[FwdDiv]]/Table3[[#This Row],[SharePrice]]</f>
        <v>3.2022771748799146E-2</v>
      </c>
      <c r="H724" s="2">
        <v>2.5000000000000001E-2</v>
      </c>
      <c r="I724" s="2">
        <v>2.75E-2</v>
      </c>
    </row>
    <row r="725" spans="2:9" x14ac:dyDescent="0.2">
      <c r="B725" s="35">
        <v>43956</v>
      </c>
      <c r="C725">
        <v>111.54</v>
      </c>
      <c r="E725">
        <v>0.9</v>
      </c>
      <c r="F725">
        <f>4*Table3[[#This Row],[DivPay]]</f>
        <v>3.6</v>
      </c>
      <c r="G725" s="2">
        <f>Table3[[#This Row],[FwdDiv]]/Table3[[#This Row],[SharePrice]]</f>
        <v>3.2275416890801503E-2</v>
      </c>
      <c r="H725" s="2">
        <v>2.5000000000000001E-2</v>
      </c>
      <c r="I725" s="2">
        <v>2.75E-2</v>
      </c>
    </row>
    <row r="726" spans="2:9" x14ac:dyDescent="0.2">
      <c r="B726" s="35">
        <v>43955</v>
      </c>
      <c r="C726">
        <v>110.5</v>
      </c>
      <c r="E726">
        <v>0.9</v>
      </c>
      <c r="F726">
        <f>4*Table3[[#This Row],[DivPay]]</f>
        <v>3.6</v>
      </c>
      <c r="G726" s="2">
        <f>Table3[[#This Row],[FwdDiv]]/Table3[[#This Row],[SharePrice]]</f>
        <v>3.2579185520361993E-2</v>
      </c>
      <c r="H726" s="2">
        <v>2.5000000000000001E-2</v>
      </c>
      <c r="I726" s="2">
        <v>2.75E-2</v>
      </c>
    </row>
    <row r="727" spans="2:9" x14ac:dyDescent="0.2">
      <c r="B727" s="35">
        <v>43952</v>
      </c>
      <c r="C727">
        <v>109.71</v>
      </c>
      <c r="D727">
        <v>0.9</v>
      </c>
      <c r="E727">
        <v>0.9</v>
      </c>
      <c r="F727">
        <f>4*Table3[[#This Row],[DivPay]]</f>
        <v>3.6</v>
      </c>
      <c r="G727" s="2">
        <f>Table3[[#This Row],[FwdDiv]]/Table3[[#This Row],[SharePrice]]</f>
        <v>3.2813781788351107E-2</v>
      </c>
      <c r="H727" s="2">
        <v>2.5000000000000001E-2</v>
      </c>
      <c r="I727" s="2">
        <v>2.75E-2</v>
      </c>
    </row>
    <row r="728" spans="2:9" x14ac:dyDescent="0.2">
      <c r="B728" s="35">
        <v>43951</v>
      </c>
      <c r="C728">
        <v>116.07</v>
      </c>
      <c r="E728">
        <v>0.9</v>
      </c>
      <c r="F728">
        <f>4*Table3[[#This Row],[DivPay]]</f>
        <v>3.6</v>
      </c>
      <c r="G728" s="2">
        <f>Table3[[#This Row],[FwdDiv]]/Table3[[#This Row],[SharePrice]]</f>
        <v>3.1015766347893516E-2</v>
      </c>
      <c r="H728" s="2">
        <v>2.5000000000000001E-2</v>
      </c>
      <c r="I728" s="2">
        <v>2.75E-2</v>
      </c>
    </row>
    <row r="729" spans="2:9" x14ac:dyDescent="0.2">
      <c r="B729" s="35">
        <v>43950</v>
      </c>
      <c r="C729">
        <v>119.4</v>
      </c>
      <c r="E729">
        <v>0.9</v>
      </c>
      <c r="F729">
        <f>4*Table3[[#This Row],[DivPay]]</f>
        <v>3.6</v>
      </c>
      <c r="G729" s="2">
        <f>Table3[[#This Row],[FwdDiv]]/Table3[[#This Row],[SharePrice]]</f>
        <v>3.015075376884422E-2</v>
      </c>
      <c r="H729" s="2">
        <v>2.5000000000000001E-2</v>
      </c>
      <c r="I729" s="2">
        <v>2.75E-2</v>
      </c>
    </row>
    <row r="730" spans="2:9" x14ac:dyDescent="0.2">
      <c r="B730" s="35">
        <v>43949</v>
      </c>
      <c r="C730">
        <v>114.24</v>
      </c>
      <c r="E730">
        <v>0.9</v>
      </c>
      <c r="F730">
        <f>4*Table3[[#This Row],[DivPay]]</f>
        <v>3.6</v>
      </c>
      <c r="G730" s="2">
        <f>Table3[[#This Row],[FwdDiv]]/Table3[[#This Row],[SharePrice]]</f>
        <v>3.1512605042016806E-2</v>
      </c>
      <c r="H730" s="2">
        <v>2.5000000000000001E-2</v>
      </c>
      <c r="I730" s="2">
        <v>2.75E-2</v>
      </c>
    </row>
    <row r="731" spans="2:9" x14ac:dyDescent="0.2">
      <c r="B731" s="35">
        <v>43948</v>
      </c>
      <c r="C731">
        <v>115.78</v>
      </c>
      <c r="E731">
        <v>0.9</v>
      </c>
      <c r="F731">
        <f>4*Table3[[#This Row],[DivPay]]</f>
        <v>3.6</v>
      </c>
      <c r="G731" s="2">
        <f>Table3[[#This Row],[FwdDiv]]/Table3[[#This Row],[SharePrice]]</f>
        <v>3.109345310070824E-2</v>
      </c>
      <c r="H731" s="2">
        <v>2.5000000000000001E-2</v>
      </c>
      <c r="I731" s="2">
        <v>2.75E-2</v>
      </c>
    </row>
    <row r="732" spans="2:9" x14ac:dyDescent="0.2">
      <c r="B732" s="35">
        <v>43945</v>
      </c>
      <c r="C732">
        <v>113.93</v>
      </c>
      <c r="E732">
        <v>0.9</v>
      </c>
      <c r="F732">
        <f>4*Table3[[#This Row],[DivPay]]</f>
        <v>3.6</v>
      </c>
      <c r="G732" s="2">
        <f>Table3[[#This Row],[FwdDiv]]/Table3[[#This Row],[SharePrice]]</f>
        <v>3.1598349863951547E-2</v>
      </c>
      <c r="H732" s="2">
        <v>2.5000000000000001E-2</v>
      </c>
      <c r="I732" s="2">
        <v>2.75E-2</v>
      </c>
    </row>
    <row r="733" spans="2:9" x14ac:dyDescent="0.2">
      <c r="B733" s="35">
        <v>43944</v>
      </c>
      <c r="C733">
        <v>110.46</v>
      </c>
      <c r="E733">
        <v>0.9</v>
      </c>
      <c r="F733">
        <f>4*Table3[[#This Row],[DivPay]]</f>
        <v>3.6</v>
      </c>
      <c r="G733" s="2">
        <f>Table3[[#This Row],[FwdDiv]]/Table3[[#This Row],[SharePrice]]</f>
        <v>3.2590983161325367E-2</v>
      </c>
      <c r="H733" s="2">
        <v>2.5000000000000001E-2</v>
      </c>
      <c r="I733" s="2">
        <v>2.75E-2</v>
      </c>
    </row>
    <row r="734" spans="2:9" x14ac:dyDescent="0.2">
      <c r="B734" s="35">
        <v>43943</v>
      </c>
      <c r="C734">
        <v>111.98</v>
      </c>
      <c r="E734">
        <v>0.9</v>
      </c>
      <c r="F734">
        <f>4*Table3[[#This Row],[DivPay]]</f>
        <v>3.6</v>
      </c>
      <c r="G734" s="2">
        <f>Table3[[#This Row],[FwdDiv]]/Table3[[#This Row],[SharePrice]]</f>
        <v>3.2148597963922131E-2</v>
      </c>
      <c r="H734" s="2">
        <v>2.5000000000000001E-2</v>
      </c>
      <c r="I734" s="2">
        <v>2.75E-2</v>
      </c>
    </row>
    <row r="735" spans="2:9" x14ac:dyDescent="0.2">
      <c r="B735" s="35">
        <v>43942</v>
      </c>
      <c r="C735">
        <v>106.84</v>
      </c>
      <c r="E735">
        <v>0.9</v>
      </c>
      <c r="F735">
        <f>4*Table3[[#This Row],[DivPay]]</f>
        <v>3.6</v>
      </c>
      <c r="G735" s="2">
        <f>Table3[[#This Row],[FwdDiv]]/Table3[[#This Row],[SharePrice]]</f>
        <v>3.3695245226506923E-2</v>
      </c>
      <c r="H735" s="2">
        <v>2.5000000000000001E-2</v>
      </c>
      <c r="I735" s="2">
        <v>2.75E-2</v>
      </c>
    </row>
    <row r="736" spans="2:9" x14ac:dyDescent="0.2">
      <c r="B736" s="35">
        <v>43941</v>
      </c>
      <c r="C736">
        <v>111.53</v>
      </c>
      <c r="E736">
        <v>0.9</v>
      </c>
      <c r="F736">
        <f>4*Table3[[#This Row],[DivPay]]</f>
        <v>3.6</v>
      </c>
      <c r="G736" s="2">
        <f>Table3[[#This Row],[FwdDiv]]/Table3[[#This Row],[SharePrice]]</f>
        <v>3.2278310768403123E-2</v>
      </c>
      <c r="H736" s="2">
        <v>2.5000000000000001E-2</v>
      </c>
      <c r="I736" s="2">
        <v>2.75E-2</v>
      </c>
    </row>
    <row r="737" spans="2:9" x14ac:dyDescent="0.2">
      <c r="B737" s="35">
        <v>43938</v>
      </c>
      <c r="C737">
        <v>113.55</v>
      </c>
      <c r="E737">
        <v>0.9</v>
      </c>
      <c r="F737">
        <f>4*Table3[[#This Row],[DivPay]]</f>
        <v>3.6</v>
      </c>
      <c r="G737" s="2">
        <f>Table3[[#This Row],[FwdDiv]]/Table3[[#This Row],[SharePrice]]</f>
        <v>3.1704095112285335E-2</v>
      </c>
      <c r="H737" s="2">
        <v>2.5000000000000001E-2</v>
      </c>
      <c r="I737" s="2">
        <v>2.75E-2</v>
      </c>
    </row>
    <row r="738" spans="2:9" x14ac:dyDescent="0.2">
      <c r="B738" s="35">
        <v>43937</v>
      </c>
      <c r="C738">
        <v>111.39</v>
      </c>
      <c r="E738">
        <v>0.9</v>
      </c>
      <c r="F738">
        <f>4*Table3[[#This Row],[DivPay]]</f>
        <v>3.6</v>
      </c>
      <c r="G738" s="2">
        <f>Table3[[#This Row],[FwdDiv]]/Table3[[#This Row],[SharePrice]]</f>
        <v>3.2318879612173446E-2</v>
      </c>
      <c r="H738" s="2">
        <v>2.5000000000000001E-2</v>
      </c>
      <c r="I738" s="2">
        <v>2.75E-2</v>
      </c>
    </row>
    <row r="739" spans="2:9" x14ac:dyDescent="0.2">
      <c r="B739" s="35">
        <v>43936</v>
      </c>
      <c r="C739">
        <v>107.98</v>
      </c>
      <c r="E739">
        <v>0.9</v>
      </c>
      <c r="F739">
        <f>4*Table3[[#This Row],[DivPay]]</f>
        <v>3.6</v>
      </c>
      <c r="G739" s="2">
        <f>Table3[[#This Row],[FwdDiv]]/Table3[[#This Row],[SharePrice]]</f>
        <v>3.3339507316169657E-2</v>
      </c>
      <c r="H739" s="2">
        <v>2.5000000000000001E-2</v>
      </c>
      <c r="I739" s="2">
        <v>2.75E-2</v>
      </c>
    </row>
    <row r="740" spans="2:9" x14ac:dyDescent="0.2">
      <c r="B740" s="35">
        <v>43935</v>
      </c>
      <c r="C740">
        <v>110.95</v>
      </c>
      <c r="E740">
        <v>0.9</v>
      </c>
      <c r="F740">
        <f>4*Table3[[#This Row],[DivPay]]</f>
        <v>3.6</v>
      </c>
      <c r="G740" s="2">
        <f>Table3[[#This Row],[FwdDiv]]/Table3[[#This Row],[SharePrice]]</f>
        <v>3.2447048219918881E-2</v>
      </c>
      <c r="H740" s="2">
        <v>2.5000000000000001E-2</v>
      </c>
      <c r="I740" s="2">
        <v>2.75E-2</v>
      </c>
    </row>
    <row r="741" spans="2:9" x14ac:dyDescent="0.2">
      <c r="B741" s="35">
        <v>43934</v>
      </c>
      <c r="C741">
        <v>107.67</v>
      </c>
      <c r="E741">
        <v>0.9</v>
      </c>
      <c r="F741">
        <f>4*Table3[[#This Row],[DivPay]]</f>
        <v>3.6</v>
      </c>
      <c r="G741" s="2">
        <f>Table3[[#This Row],[FwdDiv]]/Table3[[#This Row],[SharePrice]]</f>
        <v>3.3435497353023126E-2</v>
      </c>
      <c r="H741" s="2">
        <v>2.5000000000000001E-2</v>
      </c>
      <c r="I741" s="2">
        <v>2.75E-2</v>
      </c>
    </row>
    <row r="742" spans="2:9" x14ac:dyDescent="0.2">
      <c r="B742" s="35">
        <v>43930</v>
      </c>
      <c r="C742">
        <v>107.69</v>
      </c>
      <c r="E742">
        <v>0.9</v>
      </c>
      <c r="F742">
        <f>4*Table3[[#This Row],[DivPay]]</f>
        <v>3.6</v>
      </c>
      <c r="G742" s="2">
        <f>Table3[[#This Row],[FwdDiv]]/Table3[[#This Row],[SharePrice]]</f>
        <v>3.3429287770452225E-2</v>
      </c>
      <c r="H742" s="2">
        <v>2.5000000000000001E-2</v>
      </c>
      <c r="I742" s="2">
        <v>2.75E-2</v>
      </c>
    </row>
    <row r="743" spans="2:9" x14ac:dyDescent="0.2">
      <c r="B743" s="35">
        <v>43929</v>
      </c>
      <c r="C743">
        <v>110.17</v>
      </c>
      <c r="E743">
        <v>0.9</v>
      </c>
      <c r="F743">
        <f>4*Table3[[#This Row],[DivPay]]</f>
        <v>3.6</v>
      </c>
      <c r="G743" s="2">
        <f>Table3[[#This Row],[FwdDiv]]/Table3[[#This Row],[SharePrice]]</f>
        <v>3.2676772261051104E-2</v>
      </c>
      <c r="H743" s="2">
        <v>2.5000000000000001E-2</v>
      </c>
      <c r="I743" s="2">
        <v>2.75E-2</v>
      </c>
    </row>
    <row r="744" spans="2:9" x14ac:dyDescent="0.2">
      <c r="B744" s="35">
        <v>43928</v>
      </c>
      <c r="C744">
        <v>106.26</v>
      </c>
      <c r="E744">
        <v>0.9</v>
      </c>
      <c r="F744">
        <f>4*Table3[[#This Row],[DivPay]]</f>
        <v>3.6</v>
      </c>
      <c r="G744" s="2">
        <f>Table3[[#This Row],[FwdDiv]]/Table3[[#This Row],[SharePrice]]</f>
        <v>3.387916431394692E-2</v>
      </c>
      <c r="H744" s="2">
        <v>2.5000000000000001E-2</v>
      </c>
      <c r="I744" s="2">
        <v>2.75E-2</v>
      </c>
    </row>
    <row r="745" spans="2:9" x14ac:dyDescent="0.2">
      <c r="B745" s="35">
        <v>43927</v>
      </c>
      <c r="C745">
        <v>108.96</v>
      </c>
      <c r="E745">
        <v>0.9</v>
      </c>
      <c r="F745">
        <f>4*Table3[[#This Row],[DivPay]]</f>
        <v>3.6</v>
      </c>
      <c r="G745" s="2">
        <f>Table3[[#This Row],[FwdDiv]]/Table3[[#This Row],[SharePrice]]</f>
        <v>3.3039647577092511E-2</v>
      </c>
      <c r="H745" s="2">
        <v>2.5000000000000001E-2</v>
      </c>
      <c r="I745" s="2">
        <v>2.75E-2</v>
      </c>
    </row>
    <row r="746" spans="2:9" x14ac:dyDescent="0.2">
      <c r="B746" s="35">
        <v>43924</v>
      </c>
      <c r="C746">
        <v>99.98</v>
      </c>
      <c r="E746">
        <v>0.9</v>
      </c>
      <c r="F746">
        <f>4*Table3[[#This Row],[DivPay]]</f>
        <v>3.6</v>
      </c>
      <c r="G746" s="2">
        <f>Table3[[#This Row],[FwdDiv]]/Table3[[#This Row],[SharePrice]]</f>
        <v>3.6007201440288059E-2</v>
      </c>
      <c r="H746" s="2">
        <v>2.5000000000000001E-2</v>
      </c>
      <c r="I746" s="2">
        <v>2.75E-2</v>
      </c>
    </row>
    <row r="747" spans="2:9" x14ac:dyDescent="0.2">
      <c r="B747" s="35">
        <v>43923</v>
      </c>
      <c r="C747">
        <v>102.02</v>
      </c>
      <c r="E747">
        <v>0.9</v>
      </c>
      <c r="F747">
        <f>4*Table3[[#This Row],[DivPay]]</f>
        <v>3.6</v>
      </c>
      <c r="G747" s="2">
        <f>Table3[[#This Row],[FwdDiv]]/Table3[[#This Row],[SharePrice]]</f>
        <v>3.5287198588512057E-2</v>
      </c>
      <c r="H747" s="2">
        <v>2.5000000000000001E-2</v>
      </c>
      <c r="I747" s="2">
        <v>2.75E-2</v>
      </c>
    </row>
    <row r="748" spans="2:9" x14ac:dyDescent="0.2">
      <c r="B748" s="35">
        <v>43922</v>
      </c>
      <c r="C748">
        <v>96.89</v>
      </c>
      <c r="E748">
        <v>0.9</v>
      </c>
      <c r="F748">
        <f>4*Table3[[#This Row],[DivPay]]</f>
        <v>3.6</v>
      </c>
      <c r="G748" s="2">
        <f>Table3[[#This Row],[FwdDiv]]/Table3[[#This Row],[SharePrice]]</f>
        <v>3.7155537207142118E-2</v>
      </c>
      <c r="H748" s="2">
        <v>2.5000000000000001E-2</v>
      </c>
      <c r="I748" s="2">
        <v>2.75E-2</v>
      </c>
    </row>
    <row r="749" spans="2:9" x14ac:dyDescent="0.2">
      <c r="B749" s="35">
        <v>43921</v>
      </c>
      <c r="C749">
        <v>99.93</v>
      </c>
      <c r="E749">
        <v>0.9</v>
      </c>
      <c r="F749">
        <f>4*Table3[[#This Row],[DivPay]]</f>
        <v>3.6</v>
      </c>
      <c r="G749" s="2">
        <f>Table3[[#This Row],[FwdDiv]]/Table3[[#This Row],[SharePrice]]</f>
        <v>3.6025217652356646E-2</v>
      </c>
      <c r="H749" s="2">
        <v>2.5000000000000001E-2</v>
      </c>
      <c r="I749" s="2">
        <v>2.75E-2</v>
      </c>
    </row>
    <row r="750" spans="2:9" x14ac:dyDescent="0.2">
      <c r="B750" s="35">
        <v>43920</v>
      </c>
      <c r="C750">
        <v>102.02</v>
      </c>
      <c r="E750">
        <v>0.9</v>
      </c>
      <c r="F750">
        <f>4*Table3[[#This Row],[DivPay]]</f>
        <v>3.6</v>
      </c>
      <c r="G750" s="2">
        <f>Table3[[#This Row],[FwdDiv]]/Table3[[#This Row],[SharePrice]]</f>
        <v>3.5287198588512057E-2</v>
      </c>
      <c r="H750" s="2">
        <v>2.5000000000000001E-2</v>
      </c>
      <c r="I750" s="2">
        <v>2.75E-2</v>
      </c>
    </row>
    <row r="751" spans="2:9" x14ac:dyDescent="0.2">
      <c r="B751" s="35">
        <v>43917</v>
      </c>
      <c r="C751">
        <v>100.5</v>
      </c>
      <c r="E751">
        <v>0.9</v>
      </c>
      <c r="F751">
        <f>4*Table3[[#This Row],[DivPay]]</f>
        <v>3.6</v>
      </c>
      <c r="G751" s="2">
        <f>Table3[[#This Row],[FwdDiv]]/Table3[[#This Row],[SharePrice]]</f>
        <v>3.5820895522388062E-2</v>
      </c>
      <c r="H751" s="2">
        <v>2.5000000000000001E-2</v>
      </c>
      <c r="I751" s="2">
        <v>2.75E-2</v>
      </c>
    </row>
    <row r="752" spans="2:9" x14ac:dyDescent="0.2">
      <c r="B752" s="35">
        <v>43916</v>
      </c>
      <c r="C752">
        <v>107.76</v>
      </c>
      <c r="E752">
        <v>0.9</v>
      </c>
      <c r="F752">
        <f>4*Table3[[#This Row],[DivPay]]</f>
        <v>3.6</v>
      </c>
      <c r="G752" s="2">
        <f>Table3[[#This Row],[FwdDiv]]/Table3[[#This Row],[SharePrice]]</f>
        <v>3.3407572383073493E-2</v>
      </c>
      <c r="H752" s="2">
        <v>2.5000000000000001E-2</v>
      </c>
      <c r="I752" s="2">
        <v>2.75E-2</v>
      </c>
    </row>
    <row r="753" spans="2:9" x14ac:dyDescent="0.2">
      <c r="B753" s="35">
        <v>43915</v>
      </c>
      <c r="C753">
        <v>99.16</v>
      </c>
      <c r="E753">
        <v>0.9</v>
      </c>
      <c r="F753">
        <f>4*Table3[[#This Row],[DivPay]]</f>
        <v>3.6</v>
      </c>
      <c r="G753" s="2">
        <f>Table3[[#This Row],[FwdDiv]]/Table3[[#This Row],[SharePrice]]</f>
        <v>3.6304961678096007E-2</v>
      </c>
      <c r="H753" s="2">
        <v>2.5000000000000001E-2</v>
      </c>
      <c r="I753" s="2">
        <v>2.75E-2</v>
      </c>
    </row>
    <row r="754" spans="2:9" x14ac:dyDescent="0.2">
      <c r="B754" s="35">
        <v>43914</v>
      </c>
      <c r="C754">
        <v>105.36</v>
      </c>
      <c r="E754">
        <v>0.9</v>
      </c>
      <c r="F754">
        <f>4*Table3[[#This Row],[DivPay]]</f>
        <v>3.6</v>
      </c>
      <c r="G754" s="2">
        <f>Table3[[#This Row],[FwdDiv]]/Table3[[#This Row],[SharePrice]]</f>
        <v>3.4168564920273349E-2</v>
      </c>
      <c r="H754" s="2">
        <v>2.5000000000000001E-2</v>
      </c>
      <c r="I754" s="2">
        <v>2.75E-2</v>
      </c>
    </row>
    <row r="755" spans="2:9" x14ac:dyDescent="0.2">
      <c r="B755" s="35">
        <v>43913</v>
      </c>
      <c r="C755">
        <v>98.44</v>
      </c>
      <c r="E755">
        <v>0.9</v>
      </c>
      <c r="F755">
        <f>4*Table3[[#This Row],[DivPay]]</f>
        <v>3.6</v>
      </c>
      <c r="G755" s="2">
        <f>Table3[[#This Row],[FwdDiv]]/Table3[[#This Row],[SharePrice]]</f>
        <v>3.6570499796830559E-2</v>
      </c>
      <c r="H755" s="2">
        <v>2.5000000000000001E-2</v>
      </c>
      <c r="I755" s="2">
        <v>2.75E-2</v>
      </c>
    </row>
    <row r="756" spans="2:9" x14ac:dyDescent="0.2">
      <c r="B756" s="35">
        <v>43910</v>
      </c>
      <c r="C756">
        <v>97.6</v>
      </c>
      <c r="E756">
        <v>0.9</v>
      </c>
      <c r="F756">
        <f>4*Table3[[#This Row],[DivPay]]</f>
        <v>3.6</v>
      </c>
      <c r="G756" s="2">
        <f>Table3[[#This Row],[FwdDiv]]/Table3[[#This Row],[SharePrice]]</f>
        <v>3.6885245901639351E-2</v>
      </c>
      <c r="H756" s="2">
        <v>2.5000000000000001E-2</v>
      </c>
      <c r="I756" s="2">
        <v>2.75E-2</v>
      </c>
    </row>
    <row r="757" spans="2:9" x14ac:dyDescent="0.2">
      <c r="B757" s="35">
        <v>43909</v>
      </c>
      <c r="C757">
        <v>101.57</v>
      </c>
      <c r="E757">
        <v>0.9</v>
      </c>
      <c r="F757">
        <f>4*Table3[[#This Row],[DivPay]]</f>
        <v>3.6</v>
      </c>
      <c r="G757" s="2">
        <f>Table3[[#This Row],[FwdDiv]]/Table3[[#This Row],[SharePrice]]</f>
        <v>3.5443536477306296E-2</v>
      </c>
      <c r="H757" s="2">
        <v>2.5000000000000001E-2</v>
      </c>
      <c r="I757" s="2">
        <v>2.75E-2</v>
      </c>
    </row>
    <row r="758" spans="2:9" x14ac:dyDescent="0.2">
      <c r="B758" s="35">
        <v>43908</v>
      </c>
      <c r="C758">
        <v>100</v>
      </c>
      <c r="E758">
        <v>0.9</v>
      </c>
      <c r="F758">
        <f>4*Table3[[#This Row],[DivPay]]</f>
        <v>3.6</v>
      </c>
      <c r="G758" s="2">
        <f>Table3[[#This Row],[FwdDiv]]/Table3[[#This Row],[SharePrice]]</f>
        <v>3.6000000000000004E-2</v>
      </c>
      <c r="H758" s="2">
        <v>2.5000000000000001E-2</v>
      </c>
      <c r="I758" s="2">
        <v>2.75E-2</v>
      </c>
    </row>
    <row r="759" spans="2:9" x14ac:dyDescent="0.2">
      <c r="B759" s="35">
        <v>43907</v>
      </c>
      <c r="C759">
        <v>106.15</v>
      </c>
      <c r="E759">
        <v>0.9</v>
      </c>
      <c r="F759">
        <f>4*Table3[[#This Row],[DivPay]]</f>
        <v>3.6</v>
      </c>
      <c r="G759" s="2">
        <f>Table3[[#This Row],[FwdDiv]]/Table3[[#This Row],[SharePrice]]</f>
        <v>3.3914272256241169E-2</v>
      </c>
      <c r="H759" s="2">
        <v>2.5000000000000001E-2</v>
      </c>
      <c r="I759" s="2">
        <v>2.75E-2</v>
      </c>
    </row>
    <row r="760" spans="2:9" x14ac:dyDescent="0.2">
      <c r="B760" s="35">
        <v>43906</v>
      </c>
      <c r="C760">
        <v>93.5</v>
      </c>
      <c r="E760">
        <v>0.9</v>
      </c>
      <c r="F760">
        <f>4*Table3[[#This Row],[DivPay]]</f>
        <v>3.6</v>
      </c>
      <c r="G760" s="2">
        <f>Table3[[#This Row],[FwdDiv]]/Table3[[#This Row],[SharePrice]]</f>
        <v>3.8502673796791446E-2</v>
      </c>
      <c r="H760" s="2">
        <v>2.5000000000000001E-2</v>
      </c>
      <c r="I760" s="2">
        <v>2.75E-2</v>
      </c>
    </row>
    <row r="761" spans="2:9" x14ac:dyDescent="0.2">
      <c r="B761" s="35">
        <v>43903</v>
      </c>
      <c r="C761">
        <v>106.04</v>
      </c>
      <c r="E761">
        <v>0.9</v>
      </c>
      <c r="F761">
        <f>4*Table3[[#This Row],[DivPay]]</f>
        <v>3.6</v>
      </c>
      <c r="G761" s="2">
        <f>Table3[[#This Row],[FwdDiv]]/Table3[[#This Row],[SharePrice]]</f>
        <v>3.3949453036589965E-2</v>
      </c>
      <c r="H761" s="2">
        <v>2.5000000000000001E-2</v>
      </c>
      <c r="I761" s="2">
        <v>2.75E-2</v>
      </c>
    </row>
    <row r="762" spans="2:9" x14ac:dyDescent="0.2">
      <c r="B762" s="35">
        <v>43902</v>
      </c>
      <c r="C762">
        <v>97.53</v>
      </c>
      <c r="E762">
        <v>0.9</v>
      </c>
      <c r="F762">
        <f>4*Table3[[#This Row],[DivPay]]</f>
        <v>3.6</v>
      </c>
      <c r="G762" s="2">
        <f>Table3[[#This Row],[FwdDiv]]/Table3[[#This Row],[SharePrice]]</f>
        <v>3.6911719470932018E-2</v>
      </c>
      <c r="H762" s="2">
        <v>2.5000000000000001E-2</v>
      </c>
      <c r="I762" s="2">
        <v>2.75E-2</v>
      </c>
    </row>
    <row r="763" spans="2:9" x14ac:dyDescent="0.2">
      <c r="B763" s="35">
        <v>43901</v>
      </c>
      <c r="C763">
        <v>106.5</v>
      </c>
      <c r="E763">
        <v>0.9</v>
      </c>
      <c r="F763">
        <f>4*Table3[[#This Row],[DivPay]]</f>
        <v>3.6</v>
      </c>
      <c r="G763" s="2">
        <f>Table3[[#This Row],[FwdDiv]]/Table3[[#This Row],[SharePrice]]</f>
        <v>3.3802816901408454E-2</v>
      </c>
      <c r="H763" s="2">
        <v>2.5000000000000001E-2</v>
      </c>
      <c r="I763" s="2">
        <v>2.75E-2</v>
      </c>
    </row>
    <row r="764" spans="2:9" x14ac:dyDescent="0.2">
      <c r="B764" s="35">
        <v>43900</v>
      </c>
      <c r="C764">
        <v>112.12</v>
      </c>
      <c r="E764">
        <v>0.9</v>
      </c>
      <c r="F764">
        <f>4*Table3[[#This Row],[DivPay]]</f>
        <v>3.6</v>
      </c>
      <c r="G764" s="2">
        <f>Table3[[#This Row],[FwdDiv]]/Table3[[#This Row],[SharePrice]]</f>
        <v>3.2108455226542987E-2</v>
      </c>
      <c r="H764" s="2">
        <v>2.5000000000000001E-2</v>
      </c>
      <c r="I764" s="2">
        <v>2.75E-2</v>
      </c>
    </row>
    <row r="765" spans="2:9" x14ac:dyDescent="0.2">
      <c r="B765" s="35">
        <v>43899</v>
      </c>
      <c r="C765">
        <v>105.04</v>
      </c>
      <c r="E765">
        <v>0.9</v>
      </c>
      <c r="F765">
        <f>4*Table3[[#This Row],[DivPay]]</f>
        <v>3.6</v>
      </c>
      <c r="G765" s="2">
        <f>Table3[[#This Row],[FwdDiv]]/Table3[[#This Row],[SharePrice]]</f>
        <v>3.4272658035034272E-2</v>
      </c>
      <c r="H765" s="2">
        <v>2.5000000000000001E-2</v>
      </c>
      <c r="I765" s="2">
        <v>2.75E-2</v>
      </c>
    </row>
    <row r="766" spans="2:9" x14ac:dyDescent="0.2">
      <c r="B766" s="35">
        <v>43896</v>
      </c>
      <c r="C766">
        <v>113.16</v>
      </c>
      <c r="E766">
        <v>0.9</v>
      </c>
      <c r="F766">
        <f>4*Table3[[#This Row],[DivPay]]</f>
        <v>3.6</v>
      </c>
      <c r="G766" s="2">
        <f>Table3[[#This Row],[FwdDiv]]/Table3[[#This Row],[SharePrice]]</f>
        <v>3.1813361611876992E-2</v>
      </c>
      <c r="H766" s="2">
        <v>2.5000000000000001E-2</v>
      </c>
      <c r="I766" s="2">
        <v>2.75E-2</v>
      </c>
    </row>
    <row r="767" spans="2:9" x14ac:dyDescent="0.2">
      <c r="B767" s="35">
        <v>43895</v>
      </c>
      <c r="C767">
        <v>114.72</v>
      </c>
      <c r="E767">
        <v>0.9</v>
      </c>
      <c r="F767">
        <f>4*Table3[[#This Row],[DivPay]]</f>
        <v>3.6</v>
      </c>
      <c r="G767" s="2">
        <f>Table3[[#This Row],[FwdDiv]]/Table3[[#This Row],[SharePrice]]</f>
        <v>3.1380753138075312E-2</v>
      </c>
      <c r="H767" s="2">
        <v>2.5000000000000001E-2</v>
      </c>
      <c r="I767" s="2">
        <v>2.75E-2</v>
      </c>
    </row>
    <row r="768" spans="2:9" x14ac:dyDescent="0.2">
      <c r="B768" s="35">
        <v>43894</v>
      </c>
      <c r="C768">
        <v>119.05</v>
      </c>
      <c r="E768">
        <v>0.9</v>
      </c>
      <c r="F768">
        <f>4*Table3[[#This Row],[DivPay]]</f>
        <v>3.6</v>
      </c>
      <c r="G768" s="2">
        <f>Table3[[#This Row],[FwdDiv]]/Table3[[#This Row],[SharePrice]]</f>
        <v>3.023939521209576E-2</v>
      </c>
      <c r="H768" s="2">
        <v>2.5000000000000001E-2</v>
      </c>
      <c r="I768" s="2">
        <v>2.75E-2</v>
      </c>
    </row>
    <row r="769" spans="2:9" x14ac:dyDescent="0.2">
      <c r="B769" s="35">
        <v>43893</v>
      </c>
      <c r="C769">
        <v>113.81</v>
      </c>
      <c r="E769">
        <v>0.9</v>
      </c>
      <c r="F769">
        <f>4*Table3[[#This Row],[DivPay]]</f>
        <v>3.6</v>
      </c>
      <c r="G769" s="2">
        <f>Table3[[#This Row],[FwdDiv]]/Table3[[#This Row],[SharePrice]]</f>
        <v>3.1631666813109569E-2</v>
      </c>
      <c r="H769" s="2">
        <v>2.5000000000000001E-2</v>
      </c>
      <c r="I769" s="2">
        <v>2.75E-2</v>
      </c>
    </row>
    <row r="770" spans="2:9" x14ac:dyDescent="0.2">
      <c r="B770" s="35">
        <v>43892</v>
      </c>
      <c r="C770">
        <v>118.97</v>
      </c>
      <c r="E770">
        <v>0.9</v>
      </c>
      <c r="F770">
        <f>4*Table3[[#This Row],[DivPay]]</f>
        <v>3.6</v>
      </c>
      <c r="G770" s="2">
        <f>Table3[[#This Row],[FwdDiv]]/Table3[[#This Row],[SharePrice]]</f>
        <v>3.0259729343531983E-2</v>
      </c>
      <c r="H770" s="2">
        <v>2.5000000000000001E-2</v>
      </c>
      <c r="I770" s="2">
        <v>2.75E-2</v>
      </c>
    </row>
    <row r="771" spans="2:9" x14ac:dyDescent="0.2">
      <c r="B771" s="35">
        <v>43889</v>
      </c>
      <c r="C771">
        <v>114.14</v>
      </c>
      <c r="E771">
        <v>0.9</v>
      </c>
      <c r="F771">
        <f>4*Table3[[#This Row],[DivPay]]</f>
        <v>3.6</v>
      </c>
      <c r="G771" s="2">
        <f>Table3[[#This Row],[FwdDiv]]/Table3[[#This Row],[SharePrice]]</f>
        <v>3.1540213772560013E-2</v>
      </c>
      <c r="H771" s="2">
        <v>2.5000000000000001E-2</v>
      </c>
      <c r="I771" s="2">
        <v>2.75E-2</v>
      </c>
    </row>
    <row r="772" spans="2:9" x14ac:dyDescent="0.2">
      <c r="B772" s="35">
        <v>43888</v>
      </c>
      <c r="C772">
        <v>113.13</v>
      </c>
      <c r="E772">
        <v>0.9</v>
      </c>
      <c r="F772">
        <f>4*Table3[[#This Row],[DivPay]]</f>
        <v>3.6</v>
      </c>
      <c r="G772" s="2">
        <f>Table3[[#This Row],[FwdDiv]]/Table3[[#This Row],[SharePrice]]</f>
        <v>3.1821797931583136E-2</v>
      </c>
      <c r="H772" s="2">
        <v>2.5000000000000001E-2</v>
      </c>
      <c r="I772" s="2">
        <v>2.75E-2</v>
      </c>
    </row>
    <row r="773" spans="2:9" x14ac:dyDescent="0.2">
      <c r="B773" s="35">
        <v>43887</v>
      </c>
      <c r="C773">
        <v>118.79</v>
      </c>
      <c r="E773">
        <v>0.9</v>
      </c>
      <c r="F773">
        <f>4*Table3[[#This Row],[DivPay]]</f>
        <v>3.6</v>
      </c>
      <c r="G773" s="2">
        <f>Table3[[#This Row],[FwdDiv]]/Table3[[#This Row],[SharePrice]]</f>
        <v>3.0305581277885341E-2</v>
      </c>
      <c r="H773" s="2">
        <v>2.5000000000000001E-2</v>
      </c>
      <c r="I773" s="2">
        <v>2.75E-2</v>
      </c>
    </row>
    <row r="774" spans="2:9" x14ac:dyDescent="0.2">
      <c r="B774" s="35">
        <v>43886</v>
      </c>
      <c r="C774">
        <v>118.38</v>
      </c>
      <c r="E774">
        <v>0.9</v>
      </c>
      <c r="F774">
        <f>4*Table3[[#This Row],[DivPay]]</f>
        <v>3.6</v>
      </c>
      <c r="G774" s="2">
        <f>Table3[[#This Row],[FwdDiv]]/Table3[[#This Row],[SharePrice]]</f>
        <v>3.0410542321338066E-2</v>
      </c>
      <c r="H774" s="2">
        <v>2.5000000000000001E-2</v>
      </c>
      <c r="I774" s="2">
        <v>2.75E-2</v>
      </c>
    </row>
    <row r="775" spans="2:9" x14ac:dyDescent="0.2">
      <c r="B775" s="35">
        <v>43885</v>
      </c>
      <c r="C775">
        <v>121.44</v>
      </c>
      <c r="E775">
        <v>0.9</v>
      </c>
      <c r="F775">
        <f>4*Table3[[#This Row],[DivPay]]</f>
        <v>3.6</v>
      </c>
      <c r="G775" s="2">
        <f>Table3[[#This Row],[FwdDiv]]/Table3[[#This Row],[SharePrice]]</f>
        <v>2.964426877470356E-2</v>
      </c>
      <c r="H775" s="2">
        <v>2.5000000000000001E-2</v>
      </c>
      <c r="I775" s="2">
        <v>2.75E-2</v>
      </c>
    </row>
    <row r="776" spans="2:9" x14ac:dyDescent="0.2">
      <c r="B776" s="35">
        <v>43882</v>
      </c>
      <c r="C776">
        <v>128.52000000000001</v>
      </c>
      <c r="E776">
        <v>0.9</v>
      </c>
      <c r="F776">
        <f>4*Table3[[#This Row],[DivPay]]</f>
        <v>3.6</v>
      </c>
      <c r="G776" s="2">
        <f>Table3[[#This Row],[FwdDiv]]/Table3[[#This Row],[SharePrice]]</f>
        <v>2.8011204481792715E-2</v>
      </c>
      <c r="H776" s="2">
        <v>2.5000000000000001E-2</v>
      </c>
      <c r="I776" s="2">
        <v>2.75E-2</v>
      </c>
    </row>
    <row r="777" spans="2:9" x14ac:dyDescent="0.2">
      <c r="B777" s="35">
        <v>43881</v>
      </c>
      <c r="C777">
        <v>131.47</v>
      </c>
      <c r="E777">
        <v>0.9</v>
      </c>
      <c r="F777">
        <f>4*Table3[[#This Row],[DivPay]]</f>
        <v>3.6</v>
      </c>
      <c r="G777" s="2">
        <f>Table3[[#This Row],[FwdDiv]]/Table3[[#This Row],[SharePrice]]</f>
        <v>2.7382672853122385E-2</v>
      </c>
      <c r="H777" s="2">
        <v>2.5000000000000001E-2</v>
      </c>
      <c r="I777" s="2">
        <v>2.75E-2</v>
      </c>
    </row>
    <row r="778" spans="2:9" x14ac:dyDescent="0.2">
      <c r="B778" s="35">
        <v>43880</v>
      </c>
      <c r="C778">
        <v>133.13</v>
      </c>
      <c r="E778">
        <v>0.9</v>
      </c>
      <c r="F778">
        <f>4*Table3[[#This Row],[DivPay]]</f>
        <v>3.6</v>
      </c>
      <c r="G778" s="2">
        <f>Table3[[#This Row],[FwdDiv]]/Table3[[#This Row],[SharePrice]]</f>
        <v>2.7041237887778864E-2</v>
      </c>
      <c r="H778" s="2">
        <v>2.5000000000000001E-2</v>
      </c>
      <c r="I778" s="2">
        <v>2.75E-2</v>
      </c>
    </row>
    <row r="779" spans="2:9" x14ac:dyDescent="0.2">
      <c r="B779" s="35">
        <v>43879</v>
      </c>
      <c r="C779">
        <v>131.24</v>
      </c>
      <c r="E779">
        <v>0.9</v>
      </c>
      <c r="F779">
        <f>4*Table3[[#This Row],[DivPay]]</f>
        <v>3.6</v>
      </c>
      <c r="G779" s="2">
        <f>Table3[[#This Row],[FwdDiv]]/Table3[[#This Row],[SharePrice]]</f>
        <v>2.7430661383724474E-2</v>
      </c>
      <c r="H779" s="2">
        <v>2.5000000000000001E-2</v>
      </c>
      <c r="I779" s="2">
        <v>2.75E-2</v>
      </c>
    </row>
    <row r="780" spans="2:9" x14ac:dyDescent="0.2">
      <c r="B780" s="35">
        <v>43875</v>
      </c>
      <c r="C780">
        <v>132.21</v>
      </c>
      <c r="E780">
        <v>0.9</v>
      </c>
      <c r="F780">
        <f>4*Table3[[#This Row],[DivPay]]</f>
        <v>3.6</v>
      </c>
      <c r="G780" s="2">
        <f>Table3[[#This Row],[FwdDiv]]/Table3[[#This Row],[SharePrice]]</f>
        <v>2.722940776038121E-2</v>
      </c>
      <c r="H780" s="2">
        <v>2.5000000000000001E-2</v>
      </c>
      <c r="I780" s="2">
        <v>2.75E-2</v>
      </c>
    </row>
    <row r="781" spans="2:9" x14ac:dyDescent="0.2">
      <c r="B781" s="35">
        <v>43874</v>
      </c>
      <c r="C781">
        <v>132.81</v>
      </c>
      <c r="E781">
        <v>0.9</v>
      </c>
      <c r="F781">
        <f>4*Table3[[#This Row],[DivPay]]</f>
        <v>3.6</v>
      </c>
      <c r="G781" s="2">
        <f>Table3[[#This Row],[FwdDiv]]/Table3[[#This Row],[SharePrice]]</f>
        <v>2.7106392590919359E-2</v>
      </c>
      <c r="H781" s="2">
        <v>2.5000000000000001E-2</v>
      </c>
      <c r="I781" s="2">
        <v>2.75E-2</v>
      </c>
    </row>
    <row r="782" spans="2:9" x14ac:dyDescent="0.2">
      <c r="B782" s="35">
        <v>43873</v>
      </c>
      <c r="C782">
        <v>132.41999999999999</v>
      </c>
      <c r="E782">
        <v>0.9</v>
      </c>
      <c r="F782">
        <f>4*Table3[[#This Row],[DivPay]]</f>
        <v>3.6</v>
      </c>
      <c r="G782" s="2">
        <f>Table3[[#This Row],[FwdDiv]]/Table3[[#This Row],[SharePrice]]</f>
        <v>2.7186225645672864E-2</v>
      </c>
      <c r="H782" s="2">
        <v>2.5000000000000001E-2</v>
      </c>
      <c r="I782" s="2">
        <v>2.75E-2</v>
      </c>
    </row>
    <row r="783" spans="2:9" x14ac:dyDescent="0.2">
      <c r="B783" s="35">
        <v>43872</v>
      </c>
      <c r="C783">
        <v>130.69999999999999</v>
      </c>
      <c r="E783">
        <v>0.9</v>
      </c>
      <c r="F783">
        <f>4*Table3[[#This Row],[DivPay]]</f>
        <v>3.6</v>
      </c>
      <c r="G783" s="2">
        <f>Table3[[#This Row],[FwdDiv]]/Table3[[#This Row],[SharePrice]]</f>
        <v>2.7543993879112473E-2</v>
      </c>
      <c r="H783" s="2">
        <v>2.5000000000000001E-2</v>
      </c>
      <c r="I783" s="2">
        <v>2.75E-2</v>
      </c>
    </row>
    <row r="784" spans="2:9" x14ac:dyDescent="0.2">
      <c r="B784" s="35">
        <v>43871</v>
      </c>
      <c r="C784">
        <v>129.65</v>
      </c>
      <c r="E784">
        <v>0.9</v>
      </c>
      <c r="F784">
        <f>4*Table3[[#This Row],[DivPay]]</f>
        <v>3.6</v>
      </c>
      <c r="G784" s="2">
        <f>Table3[[#This Row],[FwdDiv]]/Table3[[#This Row],[SharePrice]]</f>
        <v>2.7767065175472425E-2</v>
      </c>
      <c r="H784" s="2">
        <v>2.5000000000000001E-2</v>
      </c>
      <c r="I784" s="2">
        <v>2.75E-2</v>
      </c>
    </row>
    <row r="785" spans="2:9" x14ac:dyDescent="0.2">
      <c r="B785" s="35">
        <v>43868</v>
      </c>
      <c r="C785">
        <v>128.69999999999999</v>
      </c>
      <c r="E785">
        <v>0.9</v>
      </c>
      <c r="F785">
        <f>4*Table3[[#This Row],[DivPay]]</f>
        <v>3.6</v>
      </c>
      <c r="G785" s="2">
        <f>Table3[[#This Row],[FwdDiv]]/Table3[[#This Row],[SharePrice]]</f>
        <v>2.7972027972027975E-2</v>
      </c>
      <c r="H785" s="2">
        <v>2.5000000000000001E-2</v>
      </c>
      <c r="I785" s="2">
        <v>2.75E-2</v>
      </c>
    </row>
    <row r="786" spans="2:9" x14ac:dyDescent="0.2">
      <c r="B786" s="35">
        <v>43867</v>
      </c>
      <c r="C786">
        <v>132.52000000000001</v>
      </c>
      <c r="E786">
        <v>0.9</v>
      </c>
      <c r="F786">
        <f>4*Table3[[#This Row],[DivPay]]</f>
        <v>3.6</v>
      </c>
      <c r="G786" s="2">
        <f>Table3[[#This Row],[FwdDiv]]/Table3[[#This Row],[SharePrice]]</f>
        <v>2.7165710836100209E-2</v>
      </c>
      <c r="H786" s="2">
        <v>2.5000000000000001E-2</v>
      </c>
      <c r="I786" s="2">
        <v>2.75E-2</v>
      </c>
    </row>
    <row r="787" spans="2:9" x14ac:dyDescent="0.2">
      <c r="B787" s="35">
        <v>43866</v>
      </c>
      <c r="C787">
        <v>132.44</v>
      </c>
      <c r="E787">
        <v>0.9</v>
      </c>
      <c r="F787">
        <f>4*Table3[[#This Row],[DivPay]]</f>
        <v>3.6</v>
      </c>
      <c r="G787" s="2">
        <f>Table3[[#This Row],[FwdDiv]]/Table3[[#This Row],[SharePrice]]</f>
        <v>2.7182120205376019E-2</v>
      </c>
      <c r="H787" s="2">
        <v>2.5000000000000001E-2</v>
      </c>
      <c r="I787" s="2">
        <v>2.75E-2</v>
      </c>
    </row>
    <row r="788" spans="2:9" x14ac:dyDescent="0.2">
      <c r="B788" s="35">
        <v>43865</v>
      </c>
      <c r="C788">
        <v>126.47</v>
      </c>
      <c r="E788">
        <v>0.9</v>
      </c>
      <c r="F788">
        <f>4*Table3[[#This Row],[DivPay]]</f>
        <v>3.6</v>
      </c>
      <c r="G788" s="2">
        <f>Table3[[#This Row],[FwdDiv]]/Table3[[#This Row],[SharePrice]]</f>
        <v>2.8465248675575237E-2</v>
      </c>
      <c r="H788" s="2">
        <v>2.5000000000000001E-2</v>
      </c>
      <c r="I788" s="2">
        <v>2.75E-2</v>
      </c>
    </row>
    <row r="789" spans="2:9" x14ac:dyDescent="0.2">
      <c r="B789" s="35">
        <v>43864</v>
      </c>
      <c r="C789">
        <v>123.4</v>
      </c>
      <c r="E789">
        <v>0.9</v>
      </c>
      <c r="F789">
        <f>4*Table3[[#This Row],[DivPay]]</f>
        <v>3.6</v>
      </c>
      <c r="G789" s="2">
        <f>Table3[[#This Row],[FwdDiv]]/Table3[[#This Row],[SharePrice]]</f>
        <v>2.9173419773095625E-2</v>
      </c>
      <c r="H789" s="2">
        <v>2.5000000000000001E-2</v>
      </c>
      <c r="I789" s="2">
        <v>2.75E-2</v>
      </c>
    </row>
    <row r="790" spans="2:9" x14ac:dyDescent="0.2">
      <c r="B790" s="35">
        <v>43861</v>
      </c>
      <c r="C790">
        <v>120.65</v>
      </c>
      <c r="E790">
        <v>0.9</v>
      </c>
      <c r="F790">
        <f>4*Table3[[#This Row],[DivPay]]</f>
        <v>3.6</v>
      </c>
      <c r="G790" s="2">
        <f>Table3[[#This Row],[FwdDiv]]/Table3[[#This Row],[SharePrice]]</f>
        <v>2.9838375466224615E-2</v>
      </c>
      <c r="H790" s="2">
        <v>2.5000000000000001E-2</v>
      </c>
      <c r="I790" s="2">
        <v>2.75E-2</v>
      </c>
    </row>
    <row r="791" spans="2:9" x14ac:dyDescent="0.2">
      <c r="B791" s="35">
        <v>43860</v>
      </c>
      <c r="C791">
        <v>124.42</v>
      </c>
      <c r="D791">
        <v>0.9</v>
      </c>
      <c r="E791">
        <v>0.9</v>
      </c>
      <c r="F791">
        <f>4*Table3[[#This Row],[DivPay]]</f>
        <v>3.6</v>
      </c>
      <c r="G791" s="2">
        <f>Table3[[#This Row],[FwdDiv]]/Table3[[#This Row],[SharePrice]]</f>
        <v>2.8934254942935219E-2</v>
      </c>
      <c r="H791" s="2">
        <v>2.5000000000000001E-2</v>
      </c>
      <c r="I791" s="2">
        <v>2.75E-2</v>
      </c>
    </row>
    <row r="792" spans="2:9" x14ac:dyDescent="0.2">
      <c r="B792" s="35">
        <v>43859</v>
      </c>
      <c r="C792">
        <v>125.49</v>
      </c>
      <c r="E792">
        <v>0.9</v>
      </c>
      <c r="F792">
        <f>4*Table3[[#This Row],[DivPay]]</f>
        <v>3.6</v>
      </c>
      <c r="G792" s="2">
        <f>Table3[[#This Row],[FwdDiv]]/Table3[[#This Row],[SharePrice]]</f>
        <v>2.8687544824288789E-2</v>
      </c>
      <c r="H792" s="2">
        <v>2.5000000000000001E-2</v>
      </c>
      <c r="I792" s="2">
        <v>2.75E-2</v>
      </c>
    </row>
    <row r="793" spans="2:9" x14ac:dyDescent="0.2">
      <c r="B793" s="35">
        <v>43858</v>
      </c>
      <c r="C793">
        <v>128.04</v>
      </c>
      <c r="E793">
        <v>0.9</v>
      </c>
      <c r="F793">
        <f>4*Table3[[#This Row],[DivPay]]</f>
        <v>3.6</v>
      </c>
      <c r="G793" s="2">
        <f>Table3[[#This Row],[FwdDiv]]/Table3[[#This Row],[SharePrice]]</f>
        <v>2.8116213683223996E-2</v>
      </c>
      <c r="H793" s="2">
        <v>2.5000000000000001E-2</v>
      </c>
      <c r="I793" s="2">
        <v>2.75E-2</v>
      </c>
    </row>
    <row r="794" spans="2:9" x14ac:dyDescent="0.2">
      <c r="B794" s="35">
        <v>43857</v>
      </c>
      <c r="C794">
        <v>126.31</v>
      </c>
      <c r="E794">
        <v>0.9</v>
      </c>
      <c r="F794">
        <f>4*Table3[[#This Row],[DivPay]]</f>
        <v>3.6</v>
      </c>
      <c r="G794" s="2">
        <f>Table3[[#This Row],[FwdDiv]]/Table3[[#This Row],[SharePrice]]</f>
        <v>2.8501306309872534E-2</v>
      </c>
      <c r="H794" s="2">
        <v>2.5000000000000001E-2</v>
      </c>
      <c r="I794" s="2">
        <v>2.75E-2</v>
      </c>
    </row>
    <row r="795" spans="2:9" x14ac:dyDescent="0.2">
      <c r="B795" s="35">
        <v>43854</v>
      </c>
      <c r="C795">
        <v>130.52000000000001</v>
      </c>
      <c r="E795">
        <v>0.9</v>
      </c>
      <c r="F795">
        <f>4*Table3[[#This Row],[DivPay]]</f>
        <v>3.6</v>
      </c>
      <c r="G795" s="2">
        <f>Table3[[#This Row],[FwdDiv]]/Table3[[#This Row],[SharePrice]]</f>
        <v>2.7581979773214832E-2</v>
      </c>
      <c r="H795" s="2">
        <v>2.5000000000000001E-2</v>
      </c>
      <c r="I795" s="2">
        <v>2.75E-2</v>
      </c>
    </row>
    <row r="796" spans="2:9" x14ac:dyDescent="0.2">
      <c r="B796" s="35">
        <v>43853</v>
      </c>
      <c r="C796">
        <v>134.25</v>
      </c>
      <c r="E796">
        <v>0.9</v>
      </c>
      <c r="F796">
        <f>4*Table3[[#This Row],[DivPay]]</f>
        <v>3.6</v>
      </c>
      <c r="G796" s="2">
        <f>Table3[[#This Row],[FwdDiv]]/Table3[[#This Row],[SharePrice]]</f>
        <v>2.6815642458100558E-2</v>
      </c>
      <c r="H796" s="2">
        <v>2.5000000000000001E-2</v>
      </c>
      <c r="I796" s="2">
        <v>2.75E-2</v>
      </c>
    </row>
    <row r="797" spans="2:9" x14ac:dyDescent="0.2">
      <c r="B797" s="35">
        <v>43852</v>
      </c>
      <c r="C797">
        <v>133.34</v>
      </c>
      <c r="E797">
        <v>0.9</v>
      </c>
      <c r="F797">
        <f>4*Table3[[#This Row],[DivPay]]</f>
        <v>3.6</v>
      </c>
      <c r="G797" s="2">
        <f>Table3[[#This Row],[FwdDiv]]/Table3[[#This Row],[SharePrice]]</f>
        <v>2.6998650067496625E-2</v>
      </c>
      <c r="H797" s="2">
        <v>2.5000000000000001E-2</v>
      </c>
      <c r="I797" s="2">
        <v>2.75E-2</v>
      </c>
    </row>
    <row r="798" spans="2:9" x14ac:dyDescent="0.2">
      <c r="B798" s="35">
        <v>43851</v>
      </c>
      <c r="C798">
        <v>130.86000000000001</v>
      </c>
      <c r="E798">
        <v>0.9</v>
      </c>
      <c r="F798">
        <f>4*Table3[[#This Row],[DivPay]]</f>
        <v>3.6</v>
      </c>
      <c r="G798" s="2">
        <f>Table3[[#This Row],[FwdDiv]]/Table3[[#This Row],[SharePrice]]</f>
        <v>2.7510316368638238E-2</v>
      </c>
      <c r="H798" s="2">
        <v>2.5000000000000001E-2</v>
      </c>
      <c r="I798" s="2">
        <v>2.75E-2</v>
      </c>
    </row>
    <row r="799" spans="2:9" x14ac:dyDescent="0.2">
      <c r="B799" s="35">
        <v>43847</v>
      </c>
      <c r="C799">
        <v>131.69999999999999</v>
      </c>
      <c r="E799">
        <v>0.9</v>
      </c>
      <c r="F799">
        <f>4*Table3[[#This Row],[DivPay]]</f>
        <v>3.6</v>
      </c>
      <c r="G799" s="2">
        <f>Table3[[#This Row],[FwdDiv]]/Table3[[#This Row],[SharePrice]]</f>
        <v>2.7334851936218683E-2</v>
      </c>
      <c r="H799" s="2">
        <v>2.5000000000000001E-2</v>
      </c>
      <c r="I799" s="2">
        <v>2.75E-2</v>
      </c>
    </row>
    <row r="800" spans="2:9" x14ac:dyDescent="0.2">
      <c r="B800" s="35">
        <v>43846</v>
      </c>
      <c r="C800">
        <v>130.16</v>
      </c>
      <c r="E800">
        <v>0.9</v>
      </c>
      <c r="F800">
        <f>4*Table3[[#This Row],[DivPay]]</f>
        <v>3.6</v>
      </c>
      <c r="G800" s="2">
        <f>Table3[[#This Row],[FwdDiv]]/Table3[[#This Row],[SharePrice]]</f>
        <v>2.7658266748617089E-2</v>
      </c>
      <c r="H800" s="2">
        <v>2.5000000000000001E-2</v>
      </c>
      <c r="I800" s="2">
        <v>2.75E-2</v>
      </c>
    </row>
    <row r="801" spans="2:9" x14ac:dyDescent="0.2">
      <c r="B801" s="35">
        <v>43845</v>
      </c>
      <c r="C801">
        <v>129.16999999999999</v>
      </c>
      <c r="E801">
        <v>0.9</v>
      </c>
      <c r="F801">
        <f>4*Table3[[#This Row],[DivPay]]</f>
        <v>3.6</v>
      </c>
      <c r="G801" s="2">
        <f>Table3[[#This Row],[FwdDiv]]/Table3[[#This Row],[SharePrice]]</f>
        <v>2.7870248509715881E-2</v>
      </c>
      <c r="H801" s="2">
        <v>2.5000000000000001E-2</v>
      </c>
      <c r="I801" s="2">
        <v>2.75E-2</v>
      </c>
    </row>
    <row r="802" spans="2:9" x14ac:dyDescent="0.2">
      <c r="B802" s="35">
        <v>43844</v>
      </c>
      <c r="C802">
        <v>130.66999999999999</v>
      </c>
      <c r="E802">
        <v>0.9</v>
      </c>
      <c r="F802">
        <f>4*Table3[[#This Row],[DivPay]]</f>
        <v>3.6</v>
      </c>
      <c r="G802" s="2">
        <f>Table3[[#This Row],[FwdDiv]]/Table3[[#This Row],[SharePrice]]</f>
        <v>2.7550317593938934E-2</v>
      </c>
      <c r="H802" s="2">
        <v>2.5000000000000001E-2</v>
      </c>
      <c r="I802" s="2">
        <v>2.75E-2</v>
      </c>
    </row>
    <row r="803" spans="2:9" x14ac:dyDescent="0.2">
      <c r="B803" s="35">
        <v>43843</v>
      </c>
      <c r="C803">
        <v>129.94999999999999</v>
      </c>
      <c r="E803">
        <v>0.9</v>
      </c>
      <c r="F803">
        <f>4*Table3[[#This Row],[DivPay]]</f>
        <v>3.6</v>
      </c>
      <c r="G803" s="2">
        <f>Table3[[#This Row],[FwdDiv]]/Table3[[#This Row],[SharePrice]]</f>
        <v>2.7702962677953063E-2</v>
      </c>
      <c r="H803" s="2">
        <v>2.5000000000000001E-2</v>
      </c>
      <c r="I803" s="2">
        <v>2.75E-2</v>
      </c>
    </row>
    <row r="804" spans="2:9" x14ac:dyDescent="0.2">
      <c r="B804" s="35">
        <v>43840</v>
      </c>
      <c r="C804">
        <v>130</v>
      </c>
      <c r="E804">
        <v>0.9</v>
      </c>
      <c r="F804">
        <f>4*Table3[[#This Row],[DivPay]]</f>
        <v>3.6</v>
      </c>
      <c r="G804" s="2">
        <f>Table3[[#This Row],[FwdDiv]]/Table3[[#This Row],[SharePrice]]</f>
        <v>2.7692307692307693E-2</v>
      </c>
      <c r="H804" s="2">
        <v>2.5000000000000001E-2</v>
      </c>
      <c r="I804" s="2">
        <v>2.75E-2</v>
      </c>
    </row>
    <row r="805" spans="2:9" x14ac:dyDescent="0.2">
      <c r="B805" s="35">
        <v>43839</v>
      </c>
      <c r="C805">
        <v>131.33000000000001</v>
      </c>
      <c r="E805">
        <v>0.9</v>
      </c>
      <c r="F805">
        <f>4*Table3[[#This Row],[DivPay]]</f>
        <v>3.6</v>
      </c>
      <c r="G805" s="2">
        <f>Table3[[#This Row],[FwdDiv]]/Table3[[#This Row],[SharePrice]]</f>
        <v>2.7411863245260029E-2</v>
      </c>
      <c r="H805" s="2">
        <v>2.5000000000000001E-2</v>
      </c>
      <c r="I805" s="2">
        <v>2.75E-2</v>
      </c>
    </row>
    <row r="806" spans="2:9" x14ac:dyDescent="0.2">
      <c r="B806" s="35">
        <v>43838</v>
      </c>
      <c r="C806">
        <v>129.76</v>
      </c>
      <c r="E806">
        <v>0.9</v>
      </c>
      <c r="F806">
        <f>4*Table3[[#This Row],[DivPay]]</f>
        <v>3.6</v>
      </c>
      <c r="G806" s="2">
        <f>Table3[[#This Row],[FwdDiv]]/Table3[[#This Row],[SharePrice]]</f>
        <v>2.7743526510480891E-2</v>
      </c>
      <c r="H806" s="2">
        <v>2.5000000000000001E-2</v>
      </c>
      <c r="I806" s="2">
        <v>2.75E-2</v>
      </c>
    </row>
    <row r="807" spans="2:9" x14ac:dyDescent="0.2">
      <c r="B807" s="35">
        <v>43837</v>
      </c>
      <c r="C807">
        <v>129.41</v>
      </c>
      <c r="E807">
        <v>0.9</v>
      </c>
      <c r="F807">
        <f>4*Table3[[#This Row],[DivPay]]</f>
        <v>3.6</v>
      </c>
      <c r="G807" s="2">
        <f>Table3[[#This Row],[FwdDiv]]/Table3[[#This Row],[SharePrice]]</f>
        <v>2.7818561162197667E-2</v>
      </c>
      <c r="H807" s="2">
        <v>2.5000000000000001E-2</v>
      </c>
      <c r="I807" s="2">
        <v>2.75E-2</v>
      </c>
    </row>
    <row r="808" spans="2:9" x14ac:dyDescent="0.2">
      <c r="B808" s="35">
        <v>43836</v>
      </c>
      <c r="C808">
        <v>126.96</v>
      </c>
      <c r="E808">
        <v>0.9</v>
      </c>
      <c r="F808">
        <f>4*Table3[[#This Row],[DivPay]]</f>
        <v>3.6</v>
      </c>
      <c r="G808" s="2">
        <f>Table3[[#This Row],[FwdDiv]]/Table3[[#This Row],[SharePrice]]</f>
        <v>2.8355387523629493E-2</v>
      </c>
      <c r="H808" s="2">
        <v>2.5000000000000001E-2</v>
      </c>
      <c r="I808" s="2">
        <v>2.75E-2</v>
      </c>
    </row>
    <row r="809" spans="2:9" x14ac:dyDescent="0.2">
      <c r="B809" s="35">
        <v>43833</v>
      </c>
      <c r="C809">
        <v>127.85</v>
      </c>
      <c r="E809">
        <v>0.9</v>
      </c>
      <c r="F809">
        <f>4*Table3[[#This Row],[DivPay]]</f>
        <v>3.6</v>
      </c>
      <c r="G809" s="2">
        <f>Table3[[#This Row],[FwdDiv]]/Table3[[#This Row],[SharePrice]]</f>
        <v>2.8157997653500199E-2</v>
      </c>
      <c r="H809" s="2">
        <v>2.5000000000000001E-2</v>
      </c>
      <c r="I809" s="2">
        <v>2.75E-2</v>
      </c>
    </row>
    <row r="810" spans="2:9" x14ac:dyDescent="0.2">
      <c r="B810" s="35">
        <v>43832</v>
      </c>
      <c r="C810">
        <v>129.57</v>
      </c>
      <c r="E810">
        <v>0.9</v>
      </c>
      <c r="F810">
        <f>4*Table3[[#This Row],[DivPay]]</f>
        <v>3.6</v>
      </c>
      <c r="G810" s="2">
        <f>Table3[[#This Row],[FwdDiv]]/Table3[[#This Row],[SharePrice]]</f>
        <v>2.7784209307710122E-2</v>
      </c>
      <c r="H810" s="2">
        <v>2.5000000000000001E-2</v>
      </c>
      <c r="I810" s="2">
        <v>2.75E-2</v>
      </c>
    </row>
    <row r="811" spans="2:9" x14ac:dyDescent="0.2">
      <c r="B811" s="35">
        <v>43830</v>
      </c>
      <c r="C811">
        <v>128.29</v>
      </c>
      <c r="E811">
        <v>0.9</v>
      </c>
      <c r="F811">
        <f>4*Table3[[#This Row],[DivPay]]</f>
        <v>3.6</v>
      </c>
      <c r="G811" s="2">
        <f>Table3[[#This Row],[FwdDiv]]/Table3[[#This Row],[SharePrice]]</f>
        <v>2.8061423337750413E-2</v>
      </c>
      <c r="H811" s="2">
        <v>2.5000000000000001E-2</v>
      </c>
      <c r="I811" s="2">
        <v>2.75E-2</v>
      </c>
    </row>
    <row r="812" spans="2:9" x14ac:dyDescent="0.2">
      <c r="B812" s="35">
        <v>43829</v>
      </c>
      <c r="C812">
        <v>127.66</v>
      </c>
      <c r="E812">
        <v>0.9</v>
      </c>
      <c r="F812">
        <f>4*Table3[[#This Row],[DivPay]]</f>
        <v>3.6</v>
      </c>
      <c r="G812" s="2">
        <f>Table3[[#This Row],[FwdDiv]]/Table3[[#This Row],[SharePrice]]</f>
        <v>2.8199906000313333E-2</v>
      </c>
      <c r="H812" s="2">
        <v>2.5000000000000001E-2</v>
      </c>
      <c r="I812" s="2">
        <v>2.75E-2</v>
      </c>
    </row>
    <row r="813" spans="2:9" x14ac:dyDescent="0.2">
      <c r="B813" s="35">
        <v>43826</v>
      </c>
      <c r="C813">
        <v>128.57</v>
      </c>
      <c r="E813">
        <v>0.9</v>
      </c>
      <c r="F813">
        <f>4*Table3[[#This Row],[DivPay]]</f>
        <v>3.6</v>
      </c>
      <c r="G813" s="2">
        <f>Table3[[#This Row],[FwdDiv]]/Table3[[#This Row],[SharePrice]]</f>
        <v>2.8000311114567942E-2</v>
      </c>
      <c r="H813" s="2">
        <v>2.5000000000000001E-2</v>
      </c>
      <c r="I813" s="2">
        <v>2.75E-2</v>
      </c>
    </row>
    <row r="814" spans="2:9" x14ac:dyDescent="0.2">
      <c r="B814" s="35">
        <v>43825</v>
      </c>
      <c r="C814">
        <v>128.47999999999999</v>
      </c>
      <c r="E814">
        <v>0.9</v>
      </c>
      <c r="F814">
        <f>4*Table3[[#This Row],[DivPay]]</f>
        <v>3.6</v>
      </c>
      <c r="G814" s="2">
        <f>Table3[[#This Row],[FwdDiv]]/Table3[[#This Row],[SharePrice]]</f>
        <v>2.8019925280199257E-2</v>
      </c>
      <c r="H814" s="2">
        <v>2.5000000000000001E-2</v>
      </c>
      <c r="I814" s="2">
        <v>2.75E-2</v>
      </c>
    </row>
    <row r="815" spans="2:9" x14ac:dyDescent="0.2">
      <c r="B815" s="35">
        <v>43823</v>
      </c>
      <c r="C815">
        <v>128.53</v>
      </c>
      <c r="E815">
        <v>0.9</v>
      </c>
      <c r="F815">
        <f>4*Table3[[#This Row],[DivPay]]</f>
        <v>3.6</v>
      </c>
      <c r="G815" s="2">
        <f>Table3[[#This Row],[FwdDiv]]/Table3[[#This Row],[SharePrice]]</f>
        <v>2.8009025130319769E-2</v>
      </c>
      <c r="H815" s="2">
        <v>2.5000000000000001E-2</v>
      </c>
      <c r="I815" s="2">
        <v>2.75E-2</v>
      </c>
    </row>
    <row r="816" spans="2:9" x14ac:dyDescent="0.2">
      <c r="B816" s="35">
        <v>43822</v>
      </c>
      <c r="C816">
        <v>128.55000000000001</v>
      </c>
      <c r="E816">
        <v>0.9</v>
      </c>
      <c r="F816">
        <f>4*Table3[[#This Row],[DivPay]]</f>
        <v>3.6</v>
      </c>
      <c r="G816" s="2">
        <f>Table3[[#This Row],[FwdDiv]]/Table3[[#This Row],[SharePrice]]</f>
        <v>2.8004667444574093E-2</v>
      </c>
      <c r="H816" s="2">
        <v>2.5000000000000001E-2</v>
      </c>
      <c r="I816" s="2">
        <v>2.75E-2</v>
      </c>
    </row>
    <row r="817" spans="2:9" x14ac:dyDescent="0.2">
      <c r="B817" s="35">
        <v>43819</v>
      </c>
      <c r="C817">
        <v>128.94999999999999</v>
      </c>
      <c r="E817">
        <v>0.9</v>
      </c>
      <c r="F817">
        <f>4*Table3[[#This Row],[DivPay]]</f>
        <v>3.6</v>
      </c>
      <c r="G817" s="2">
        <f>Table3[[#This Row],[FwdDiv]]/Table3[[#This Row],[SharePrice]]</f>
        <v>2.7917797595967433E-2</v>
      </c>
      <c r="H817" s="2">
        <v>2.5000000000000001E-2</v>
      </c>
      <c r="I817" s="2">
        <v>2.75E-2</v>
      </c>
    </row>
    <row r="818" spans="2:9" x14ac:dyDescent="0.2">
      <c r="B818" s="35">
        <v>43818</v>
      </c>
      <c r="C818">
        <v>126.4</v>
      </c>
      <c r="E818">
        <v>0.9</v>
      </c>
      <c r="F818">
        <f>4*Table3[[#This Row],[DivPay]]</f>
        <v>3.6</v>
      </c>
      <c r="G818" s="2">
        <f>Table3[[#This Row],[FwdDiv]]/Table3[[#This Row],[SharePrice]]</f>
        <v>2.8481012658227847E-2</v>
      </c>
      <c r="H818" s="2">
        <v>2.5000000000000001E-2</v>
      </c>
      <c r="I818" s="2">
        <v>2.75E-2</v>
      </c>
    </row>
    <row r="819" spans="2:9" x14ac:dyDescent="0.2">
      <c r="B819" s="35">
        <v>43817</v>
      </c>
      <c r="C819">
        <v>126.35</v>
      </c>
      <c r="E819">
        <v>0.9</v>
      </c>
      <c r="F819">
        <f>4*Table3[[#This Row],[DivPay]]</f>
        <v>3.6</v>
      </c>
      <c r="G819" s="2">
        <f>Table3[[#This Row],[FwdDiv]]/Table3[[#This Row],[SharePrice]]</f>
        <v>2.8492283339928773E-2</v>
      </c>
      <c r="H819" s="2">
        <v>2.5000000000000001E-2</v>
      </c>
      <c r="I819" s="2">
        <v>2.75E-2</v>
      </c>
    </row>
    <row r="820" spans="2:9" x14ac:dyDescent="0.2">
      <c r="B820" s="35">
        <v>43816</v>
      </c>
      <c r="C820">
        <v>127.09</v>
      </c>
      <c r="E820">
        <v>0.9</v>
      </c>
      <c r="F820">
        <f>4*Table3[[#This Row],[DivPay]]</f>
        <v>3.6</v>
      </c>
      <c r="G820" s="2">
        <f>Table3[[#This Row],[FwdDiv]]/Table3[[#This Row],[SharePrice]]</f>
        <v>2.8326382878275238E-2</v>
      </c>
      <c r="H820" s="2">
        <v>2.5000000000000001E-2</v>
      </c>
      <c r="I820" s="2">
        <v>2.75E-2</v>
      </c>
    </row>
    <row r="821" spans="2:9" x14ac:dyDescent="0.2">
      <c r="B821" s="35">
        <v>43815</v>
      </c>
      <c r="C821">
        <v>127.07</v>
      </c>
      <c r="E821">
        <v>0.9</v>
      </c>
      <c r="F821">
        <f>4*Table3[[#This Row],[DivPay]]</f>
        <v>3.6</v>
      </c>
      <c r="G821" s="2">
        <f>Table3[[#This Row],[FwdDiv]]/Table3[[#This Row],[SharePrice]]</f>
        <v>2.8330841268592116E-2</v>
      </c>
      <c r="H821" s="2">
        <v>2.5000000000000001E-2</v>
      </c>
      <c r="I821" s="2">
        <v>2.75E-2</v>
      </c>
    </row>
    <row r="822" spans="2:9" x14ac:dyDescent="0.2">
      <c r="B822" s="35">
        <v>43812</v>
      </c>
      <c r="C822">
        <v>126.64</v>
      </c>
      <c r="E822">
        <v>0.9</v>
      </c>
      <c r="F822">
        <f>4*Table3[[#This Row],[DivPay]]</f>
        <v>3.6</v>
      </c>
      <c r="G822" s="2">
        <f>Table3[[#This Row],[FwdDiv]]/Table3[[#This Row],[SharePrice]]</f>
        <v>2.8427037271004423E-2</v>
      </c>
      <c r="H822" s="2">
        <v>2.5000000000000001E-2</v>
      </c>
      <c r="I822" s="2">
        <v>2.75E-2</v>
      </c>
    </row>
    <row r="823" spans="2:9" x14ac:dyDescent="0.2">
      <c r="B823" s="35">
        <v>43811</v>
      </c>
      <c r="C823">
        <v>126.07</v>
      </c>
      <c r="E823">
        <v>0.9</v>
      </c>
      <c r="F823">
        <f>4*Table3[[#This Row],[DivPay]]</f>
        <v>3.6</v>
      </c>
      <c r="G823" s="2">
        <f>Table3[[#This Row],[FwdDiv]]/Table3[[#This Row],[SharePrice]]</f>
        <v>2.8555564369001352E-2</v>
      </c>
      <c r="H823" s="2">
        <v>2.5000000000000001E-2</v>
      </c>
      <c r="I823" s="2">
        <v>2.75E-2</v>
      </c>
    </row>
    <row r="824" spans="2:9" x14ac:dyDescent="0.2">
      <c r="B824" s="35">
        <v>43810</v>
      </c>
      <c r="C824">
        <v>123.72</v>
      </c>
      <c r="E824">
        <v>0.9</v>
      </c>
      <c r="F824">
        <f>4*Table3[[#This Row],[DivPay]]</f>
        <v>3.6</v>
      </c>
      <c r="G824" s="2">
        <f>Table3[[#This Row],[FwdDiv]]/Table3[[#This Row],[SharePrice]]</f>
        <v>2.9097963142580022E-2</v>
      </c>
      <c r="H824" s="2">
        <v>2.5000000000000001E-2</v>
      </c>
      <c r="I824" s="2">
        <v>2.75E-2</v>
      </c>
    </row>
    <row r="825" spans="2:9" x14ac:dyDescent="0.2">
      <c r="B825" s="35">
        <v>43809</v>
      </c>
      <c r="C825">
        <v>121.37</v>
      </c>
      <c r="E825">
        <v>0.9</v>
      </c>
      <c r="F825">
        <f>4*Table3[[#This Row],[DivPay]]</f>
        <v>3.6</v>
      </c>
      <c r="G825" s="2">
        <f>Table3[[#This Row],[FwdDiv]]/Table3[[#This Row],[SharePrice]]</f>
        <v>2.9661366070692922E-2</v>
      </c>
      <c r="H825" s="2">
        <v>2.5000000000000001E-2</v>
      </c>
      <c r="I825" s="2">
        <v>2.75E-2</v>
      </c>
    </row>
    <row r="826" spans="2:9" x14ac:dyDescent="0.2">
      <c r="B826" s="35">
        <v>43808</v>
      </c>
      <c r="C826">
        <v>122</v>
      </c>
      <c r="E826">
        <v>0.9</v>
      </c>
      <c r="F826">
        <f>4*Table3[[#This Row],[DivPay]]</f>
        <v>3.6</v>
      </c>
      <c r="G826" s="2">
        <f>Table3[[#This Row],[FwdDiv]]/Table3[[#This Row],[SharePrice]]</f>
        <v>2.9508196721311476E-2</v>
      </c>
      <c r="H826" s="2">
        <v>2.5000000000000001E-2</v>
      </c>
      <c r="I826" s="2">
        <v>2.75E-2</v>
      </c>
    </row>
    <row r="827" spans="2:9" x14ac:dyDescent="0.2">
      <c r="B827" s="35">
        <v>43805</v>
      </c>
      <c r="C827">
        <v>122.37</v>
      </c>
      <c r="E827">
        <v>0.9</v>
      </c>
      <c r="F827">
        <f>4*Table3[[#This Row],[DivPay]]</f>
        <v>3.6</v>
      </c>
      <c r="G827" s="2">
        <f>Table3[[#This Row],[FwdDiv]]/Table3[[#This Row],[SharePrice]]</f>
        <v>2.9418975239029175E-2</v>
      </c>
      <c r="H827" s="2">
        <v>2.5000000000000001E-2</v>
      </c>
      <c r="I827" s="2">
        <v>2.75E-2</v>
      </c>
    </row>
    <row r="828" spans="2:9" x14ac:dyDescent="0.2">
      <c r="B828" s="35">
        <v>43804</v>
      </c>
      <c r="C828">
        <v>120.74</v>
      </c>
      <c r="E828">
        <v>0.9</v>
      </c>
      <c r="F828">
        <f>4*Table3[[#This Row],[DivPay]]</f>
        <v>3.6</v>
      </c>
      <c r="G828" s="2">
        <f>Table3[[#This Row],[FwdDiv]]/Table3[[#This Row],[SharePrice]]</f>
        <v>2.9816133841311911E-2</v>
      </c>
      <c r="H828" s="2">
        <v>2.5000000000000001E-2</v>
      </c>
      <c r="I828" s="2">
        <v>2.75E-2</v>
      </c>
    </row>
    <row r="829" spans="2:9" x14ac:dyDescent="0.2">
      <c r="B829" s="35">
        <v>43803</v>
      </c>
      <c r="C829">
        <v>120.28</v>
      </c>
      <c r="E829">
        <v>0.9</v>
      </c>
      <c r="F829">
        <f>4*Table3[[#This Row],[DivPay]]</f>
        <v>3.6</v>
      </c>
      <c r="G829" s="2">
        <f>Table3[[#This Row],[FwdDiv]]/Table3[[#This Row],[SharePrice]]</f>
        <v>2.9930162953109411E-2</v>
      </c>
      <c r="H829" s="2">
        <v>2.5000000000000001E-2</v>
      </c>
      <c r="I829" s="2">
        <v>2.75E-2</v>
      </c>
    </row>
    <row r="830" spans="2:9" x14ac:dyDescent="0.2">
      <c r="B830" s="35">
        <v>43802</v>
      </c>
      <c r="C830">
        <v>117.75</v>
      </c>
      <c r="E830">
        <v>0.9</v>
      </c>
      <c r="F830">
        <f>4*Table3[[#This Row],[DivPay]]</f>
        <v>3.6</v>
      </c>
      <c r="G830" s="2">
        <f>Table3[[#This Row],[FwdDiv]]/Table3[[#This Row],[SharePrice]]</f>
        <v>3.0573248407643312E-2</v>
      </c>
      <c r="H830" s="2">
        <v>2.5000000000000001E-2</v>
      </c>
      <c r="I830" s="2">
        <v>2.75E-2</v>
      </c>
    </row>
    <row r="831" spans="2:9" x14ac:dyDescent="0.2">
      <c r="B831" s="35">
        <v>43801</v>
      </c>
      <c r="C831">
        <v>118.79</v>
      </c>
      <c r="E831">
        <v>0.9</v>
      </c>
      <c r="F831">
        <f>4*Table3[[#This Row],[DivPay]]</f>
        <v>3.6</v>
      </c>
      <c r="G831" s="2">
        <f>Table3[[#This Row],[FwdDiv]]/Table3[[#This Row],[SharePrice]]</f>
        <v>3.0305581277885341E-2</v>
      </c>
      <c r="H831" s="2">
        <v>2.5000000000000001E-2</v>
      </c>
      <c r="I831" s="2">
        <v>2.75E-2</v>
      </c>
    </row>
    <row r="832" spans="2:9" x14ac:dyDescent="0.2">
      <c r="B832" s="35">
        <v>43798</v>
      </c>
      <c r="C832">
        <v>120.21</v>
      </c>
      <c r="E832">
        <v>0.9</v>
      </c>
      <c r="F832">
        <f>4*Table3[[#This Row],[DivPay]]</f>
        <v>3.6</v>
      </c>
      <c r="G832" s="2">
        <f>Table3[[#This Row],[FwdDiv]]/Table3[[#This Row],[SharePrice]]</f>
        <v>2.9947591714499629E-2</v>
      </c>
      <c r="H832" s="2">
        <v>2.5000000000000001E-2</v>
      </c>
      <c r="I832" s="2">
        <v>2.75E-2</v>
      </c>
    </row>
    <row r="833" spans="2:9" x14ac:dyDescent="0.2">
      <c r="B833" s="35">
        <v>43796</v>
      </c>
      <c r="C833">
        <v>121.73</v>
      </c>
      <c r="E833">
        <v>0.9</v>
      </c>
      <c r="F833">
        <f>4*Table3[[#This Row],[DivPay]]</f>
        <v>3.6</v>
      </c>
      <c r="G833" s="2">
        <f>Table3[[#This Row],[FwdDiv]]/Table3[[#This Row],[SharePrice]]</f>
        <v>2.9573646594923189E-2</v>
      </c>
      <c r="H833" s="2">
        <v>2.5000000000000001E-2</v>
      </c>
      <c r="I833" s="2">
        <v>2.75E-2</v>
      </c>
    </row>
    <row r="834" spans="2:9" x14ac:dyDescent="0.2">
      <c r="B834" s="35">
        <v>43795</v>
      </c>
      <c r="C834">
        <v>119.13</v>
      </c>
      <c r="E834">
        <v>0.9</v>
      </c>
      <c r="F834">
        <f>4*Table3[[#This Row],[DivPay]]</f>
        <v>3.6</v>
      </c>
      <c r="G834" s="2">
        <f>Table3[[#This Row],[FwdDiv]]/Table3[[#This Row],[SharePrice]]</f>
        <v>3.0219088390833544E-2</v>
      </c>
      <c r="H834" s="2">
        <v>2.5000000000000001E-2</v>
      </c>
      <c r="I834" s="2">
        <v>2.75E-2</v>
      </c>
    </row>
    <row r="835" spans="2:9" x14ac:dyDescent="0.2">
      <c r="B835" s="35">
        <v>43794</v>
      </c>
      <c r="C835">
        <v>119.01</v>
      </c>
      <c r="E835">
        <v>0.9</v>
      </c>
      <c r="F835">
        <f>4*Table3[[#This Row],[DivPay]]</f>
        <v>3.6</v>
      </c>
      <c r="G835" s="2">
        <f>Table3[[#This Row],[FwdDiv]]/Table3[[#This Row],[SharePrice]]</f>
        <v>3.0249558860599948E-2</v>
      </c>
      <c r="H835" s="2">
        <v>2.5000000000000001E-2</v>
      </c>
      <c r="I835" s="2">
        <v>2.75E-2</v>
      </c>
    </row>
    <row r="836" spans="2:9" x14ac:dyDescent="0.2">
      <c r="B836" s="35">
        <v>43791</v>
      </c>
      <c r="C836">
        <v>117.01</v>
      </c>
      <c r="E836">
        <v>0.9</v>
      </c>
      <c r="F836">
        <f>4*Table3[[#This Row],[DivPay]]</f>
        <v>3.6</v>
      </c>
      <c r="G836" s="2">
        <f>Table3[[#This Row],[FwdDiv]]/Table3[[#This Row],[SharePrice]]</f>
        <v>3.0766601145201265E-2</v>
      </c>
      <c r="H836" s="2">
        <v>2.5000000000000001E-2</v>
      </c>
      <c r="I836" s="2">
        <v>2.75E-2</v>
      </c>
    </row>
    <row r="837" spans="2:9" x14ac:dyDescent="0.2">
      <c r="B837" s="35">
        <v>43790</v>
      </c>
      <c r="C837">
        <v>116.1</v>
      </c>
      <c r="E837">
        <v>0.9</v>
      </c>
      <c r="F837">
        <f>4*Table3[[#This Row],[DivPay]]</f>
        <v>3.6</v>
      </c>
      <c r="G837" s="2">
        <f>Table3[[#This Row],[FwdDiv]]/Table3[[#This Row],[SharePrice]]</f>
        <v>3.1007751937984499E-2</v>
      </c>
      <c r="H837" s="2">
        <v>2.5000000000000001E-2</v>
      </c>
      <c r="I837" s="2">
        <v>2.75E-2</v>
      </c>
    </row>
    <row r="838" spans="2:9" x14ac:dyDescent="0.2">
      <c r="B838" s="35">
        <v>43789</v>
      </c>
      <c r="C838">
        <v>116.23</v>
      </c>
      <c r="E838">
        <v>0.9</v>
      </c>
      <c r="F838">
        <f>4*Table3[[#This Row],[DivPay]]</f>
        <v>3.6</v>
      </c>
      <c r="G838" s="2">
        <f>Table3[[#This Row],[FwdDiv]]/Table3[[#This Row],[SharePrice]]</f>
        <v>3.0973070635808311E-2</v>
      </c>
      <c r="H838" s="2">
        <v>2.5000000000000001E-2</v>
      </c>
      <c r="I838" s="2">
        <v>2.75E-2</v>
      </c>
    </row>
    <row r="839" spans="2:9" x14ac:dyDescent="0.2">
      <c r="B839" s="35">
        <v>43788</v>
      </c>
      <c r="C839">
        <v>117.84</v>
      </c>
      <c r="E839">
        <v>0.9</v>
      </c>
      <c r="F839">
        <f>4*Table3[[#This Row],[DivPay]]</f>
        <v>3.6</v>
      </c>
      <c r="G839" s="2">
        <f>Table3[[#This Row],[FwdDiv]]/Table3[[#This Row],[SharePrice]]</f>
        <v>3.0549898167006109E-2</v>
      </c>
      <c r="H839" s="2">
        <v>2.5000000000000001E-2</v>
      </c>
      <c r="I839" s="2">
        <v>2.75E-2</v>
      </c>
    </row>
    <row r="840" spans="2:9" x14ac:dyDescent="0.2">
      <c r="B840" s="35">
        <v>43787</v>
      </c>
      <c r="C840">
        <v>117.89</v>
      </c>
      <c r="E840">
        <v>0.9</v>
      </c>
      <c r="F840">
        <f>4*Table3[[#This Row],[DivPay]]</f>
        <v>3.6</v>
      </c>
      <c r="G840" s="2">
        <f>Table3[[#This Row],[FwdDiv]]/Table3[[#This Row],[SharePrice]]</f>
        <v>3.0536941216388159E-2</v>
      </c>
      <c r="H840" s="2">
        <v>2.5000000000000001E-2</v>
      </c>
      <c r="I840" s="2">
        <v>2.75E-2</v>
      </c>
    </row>
    <row r="841" spans="2:9" x14ac:dyDescent="0.2">
      <c r="B841" s="35">
        <v>43784</v>
      </c>
      <c r="C841">
        <v>118</v>
      </c>
      <c r="E841">
        <v>0.9</v>
      </c>
      <c r="F841">
        <f>4*Table3[[#This Row],[DivPay]]</f>
        <v>3.6</v>
      </c>
      <c r="G841" s="2">
        <f>Table3[[#This Row],[FwdDiv]]/Table3[[#This Row],[SharePrice]]</f>
        <v>3.0508474576271188E-2</v>
      </c>
      <c r="H841" s="2">
        <v>2.5000000000000001E-2</v>
      </c>
      <c r="I841" s="2">
        <v>2.75E-2</v>
      </c>
    </row>
    <row r="842" spans="2:9" x14ac:dyDescent="0.2">
      <c r="B842" s="35">
        <v>43783</v>
      </c>
      <c r="C842">
        <v>117.57</v>
      </c>
      <c r="E842">
        <v>0.9</v>
      </c>
      <c r="F842">
        <f>4*Table3[[#This Row],[DivPay]]</f>
        <v>3.6</v>
      </c>
      <c r="G842" s="2">
        <f>Table3[[#This Row],[FwdDiv]]/Table3[[#This Row],[SharePrice]]</f>
        <v>3.0620056136769585E-2</v>
      </c>
      <c r="H842" s="2">
        <v>2.5000000000000001E-2</v>
      </c>
      <c r="I842" s="2">
        <v>2.75E-2</v>
      </c>
    </row>
    <row r="843" spans="2:9" x14ac:dyDescent="0.2">
      <c r="B843" s="35">
        <v>43782</v>
      </c>
      <c r="C843">
        <v>118.42</v>
      </c>
      <c r="E843">
        <v>0.9</v>
      </c>
      <c r="F843">
        <f>4*Table3[[#This Row],[DivPay]]</f>
        <v>3.6</v>
      </c>
      <c r="G843" s="2">
        <f>Table3[[#This Row],[FwdDiv]]/Table3[[#This Row],[SharePrice]]</f>
        <v>3.0400270224624219E-2</v>
      </c>
      <c r="H843" s="2">
        <v>2.5000000000000001E-2</v>
      </c>
      <c r="I843" s="2">
        <v>2.75E-2</v>
      </c>
    </row>
    <row r="844" spans="2:9" x14ac:dyDescent="0.2">
      <c r="B844" s="35">
        <v>43781</v>
      </c>
      <c r="C844">
        <v>119.02</v>
      </c>
      <c r="E844">
        <v>0.9</v>
      </c>
      <c r="F844">
        <f>4*Table3[[#This Row],[DivPay]]</f>
        <v>3.6</v>
      </c>
      <c r="G844" s="2">
        <f>Table3[[#This Row],[FwdDiv]]/Table3[[#This Row],[SharePrice]]</f>
        <v>3.0247017308015461E-2</v>
      </c>
      <c r="H844" s="2">
        <v>2.5000000000000001E-2</v>
      </c>
      <c r="I844" s="2">
        <v>2.75E-2</v>
      </c>
    </row>
    <row r="845" spans="2:9" x14ac:dyDescent="0.2">
      <c r="B845" s="35">
        <v>43780</v>
      </c>
      <c r="C845">
        <v>118.08</v>
      </c>
      <c r="E845">
        <v>0.9</v>
      </c>
      <c r="F845">
        <f>4*Table3[[#This Row],[DivPay]]</f>
        <v>3.6</v>
      </c>
      <c r="G845" s="2">
        <f>Table3[[#This Row],[FwdDiv]]/Table3[[#This Row],[SharePrice]]</f>
        <v>3.0487804878048783E-2</v>
      </c>
      <c r="H845" s="2">
        <v>2.5000000000000001E-2</v>
      </c>
      <c r="I845" s="2">
        <v>2.75E-2</v>
      </c>
    </row>
    <row r="846" spans="2:9" x14ac:dyDescent="0.2">
      <c r="B846" s="35">
        <v>43777</v>
      </c>
      <c r="C846">
        <v>120.11</v>
      </c>
      <c r="E846">
        <v>0.9</v>
      </c>
      <c r="F846">
        <f>4*Table3[[#This Row],[DivPay]]</f>
        <v>3.6</v>
      </c>
      <c r="G846" s="2">
        <f>Table3[[#This Row],[FwdDiv]]/Table3[[#This Row],[SharePrice]]</f>
        <v>2.9972525185246859E-2</v>
      </c>
      <c r="H846" s="2">
        <v>2.5000000000000001E-2</v>
      </c>
      <c r="I846" s="2">
        <v>2.75E-2</v>
      </c>
    </row>
    <row r="847" spans="2:9" x14ac:dyDescent="0.2">
      <c r="B847" s="35">
        <v>43776</v>
      </c>
      <c r="C847">
        <v>119.92</v>
      </c>
      <c r="E847">
        <v>0.9</v>
      </c>
      <c r="F847">
        <f>4*Table3[[#This Row],[DivPay]]</f>
        <v>3.6</v>
      </c>
      <c r="G847" s="2">
        <f>Table3[[#This Row],[FwdDiv]]/Table3[[#This Row],[SharePrice]]</f>
        <v>3.0020013342228154E-2</v>
      </c>
      <c r="H847" s="2">
        <v>2.5000000000000001E-2</v>
      </c>
      <c r="I847" s="2">
        <v>2.75E-2</v>
      </c>
    </row>
    <row r="848" spans="2:9" x14ac:dyDescent="0.2">
      <c r="B848" s="35">
        <v>43775</v>
      </c>
      <c r="C848">
        <v>120.36</v>
      </c>
      <c r="E848">
        <v>0.9</v>
      </c>
      <c r="F848">
        <f>4*Table3[[#This Row],[DivPay]]</f>
        <v>3.6</v>
      </c>
      <c r="G848" s="2">
        <f>Table3[[#This Row],[FwdDiv]]/Table3[[#This Row],[SharePrice]]</f>
        <v>2.9910269192422734E-2</v>
      </c>
      <c r="H848" s="2">
        <v>2.5000000000000001E-2</v>
      </c>
      <c r="I848" s="2">
        <v>2.75E-2</v>
      </c>
    </row>
    <row r="849" spans="2:9" x14ac:dyDescent="0.2">
      <c r="B849" s="35">
        <v>43774</v>
      </c>
      <c r="C849">
        <v>119.86</v>
      </c>
      <c r="E849">
        <v>0.9</v>
      </c>
      <c r="F849">
        <f>4*Table3[[#This Row],[DivPay]]</f>
        <v>3.6</v>
      </c>
      <c r="G849" s="2">
        <f>Table3[[#This Row],[FwdDiv]]/Table3[[#This Row],[SharePrice]]</f>
        <v>3.0035040881027868E-2</v>
      </c>
      <c r="H849" s="2">
        <v>2.5000000000000001E-2</v>
      </c>
      <c r="I849" s="2">
        <v>2.75E-2</v>
      </c>
    </row>
    <row r="850" spans="2:9" x14ac:dyDescent="0.2">
      <c r="B850" s="35">
        <v>43773</v>
      </c>
      <c r="C850">
        <v>120.97</v>
      </c>
      <c r="E850">
        <v>0.9</v>
      </c>
      <c r="F850">
        <f>4*Table3[[#This Row],[DivPay]]</f>
        <v>3.6</v>
      </c>
      <c r="G850" s="2">
        <f>Table3[[#This Row],[FwdDiv]]/Table3[[#This Row],[SharePrice]]</f>
        <v>2.9759444490369515E-2</v>
      </c>
      <c r="H850" s="2">
        <v>2.5000000000000001E-2</v>
      </c>
      <c r="I850" s="2">
        <v>2.75E-2</v>
      </c>
    </row>
    <row r="851" spans="2:9" x14ac:dyDescent="0.2">
      <c r="B851" s="35">
        <v>43770</v>
      </c>
      <c r="C851">
        <v>118.04</v>
      </c>
      <c r="E851">
        <v>0.9</v>
      </c>
      <c r="F851">
        <f>4*Table3[[#This Row],[DivPay]]</f>
        <v>3.6</v>
      </c>
      <c r="G851" s="2">
        <f>Table3[[#This Row],[FwdDiv]]/Table3[[#This Row],[SharePrice]]</f>
        <v>3.0498136225008472E-2</v>
      </c>
      <c r="H851" s="2">
        <v>2.5000000000000001E-2</v>
      </c>
      <c r="I851" s="2">
        <v>2.75E-2</v>
      </c>
    </row>
    <row r="852" spans="2:9" x14ac:dyDescent="0.2">
      <c r="B852" s="35">
        <v>43769</v>
      </c>
      <c r="C852">
        <v>117.99</v>
      </c>
      <c r="E852">
        <v>0.9</v>
      </c>
      <c r="F852">
        <f>4*Table3[[#This Row],[DivPay]]</f>
        <v>3.6</v>
      </c>
      <c r="G852" s="2">
        <f>Table3[[#This Row],[FwdDiv]]/Table3[[#This Row],[SharePrice]]</f>
        <v>3.0511060259344015E-2</v>
      </c>
      <c r="H852" s="2">
        <v>2.5000000000000001E-2</v>
      </c>
      <c r="I852" s="2">
        <v>2.75E-2</v>
      </c>
    </row>
    <row r="853" spans="2:9" x14ac:dyDescent="0.2">
      <c r="B853" s="35">
        <v>43768</v>
      </c>
      <c r="C853">
        <v>117.79</v>
      </c>
      <c r="D853">
        <v>0.9</v>
      </c>
      <c r="E853">
        <v>0.9</v>
      </c>
      <c r="F853">
        <f>4*Table3[[#This Row],[DivPay]]</f>
        <v>3.6</v>
      </c>
      <c r="G853" s="2">
        <f>Table3[[#This Row],[FwdDiv]]/Table3[[#This Row],[SharePrice]]</f>
        <v>3.0562866117667033E-2</v>
      </c>
      <c r="H853" s="2">
        <v>2.5000000000000001E-2</v>
      </c>
      <c r="I853" s="2">
        <v>2.75E-2</v>
      </c>
    </row>
    <row r="854" spans="2:9" x14ac:dyDescent="0.2">
      <c r="B854" s="35">
        <v>43767</v>
      </c>
      <c r="C854">
        <v>120.29</v>
      </c>
      <c r="E854">
        <v>0.77</v>
      </c>
      <c r="F854">
        <f>4*Table3[[#This Row],[DivPay]]</f>
        <v>3.08</v>
      </c>
      <c r="G854" s="2">
        <f>Table3[[#This Row],[FwdDiv]]/Table3[[#This Row],[SharePrice]]</f>
        <v>2.5604788427965749E-2</v>
      </c>
      <c r="H854" s="2">
        <v>2.5000000000000001E-2</v>
      </c>
      <c r="I854" s="2">
        <v>2.75E-2</v>
      </c>
    </row>
    <row r="855" spans="2:9" x14ac:dyDescent="0.2">
      <c r="B855" s="35">
        <v>43766</v>
      </c>
      <c r="C855">
        <v>120</v>
      </c>
      <c r="E855">
        <v>0.77</v>
      </c>
      <c r="F855">
        <f>4*Table3[[#This Row],[DivPay]]</f>
        <v>3.08</v>
      </c>
      <c r="G855" s="2">
        <f>Table3[[#This Row],[FwdDiv]]/Table3[[#This Row],[SharePrice]]</f>
        <v>2.5666666666666667E-2</v>
      </c>
      <c r="H855" s="2">
        <v>2.5000000000000001E-2</v>
      </c>
      <c r="I855" s="2">
        <v>2.75E-2</v>
      </c>
    </row>
    <row r="856" spans="2:9" x14ac:dyDescent="0.2">
      <c r="B856" s="35">
        <v>43763</v>
      </c>
      <c r="C856">
        <v>120.51</v>
      </c>
      <c r="E856">
        <v>0.77</v>
      </c>
      <c r="F856">
        <f>4*Table3[[#This Row],[DivPay]]</f>
        <v>3.08</v>
      </c>
      <c r="G856" s="2">
        <f>Table3[[#This Row],[FwdDiv]]/Table3[[#This Row],[SharePrice]]</f>
        <v>2.5558044975520704E-2</v>
      </c>
      <c r="H856" s="2">
        <v>2.5000000000000001E-2</v>
      </c>
      <c r="I856" s="2">
        <v>2.75E-2</v>
      </c>
    </row>
    <row r="857" spans="2:9" x14ac:dyDescent="0.2">
      <c r="B857" s="35">
        <v>43762</v>
      </c>
      <c r="C857">
        <v>118.41</v>
      </c>
      <c r="E857">
        <v>0.77</v>
      </c>
      <c r="F857">
        <f>4*Table3[[#This Row],[DivPay]]</f>
        <v>3.08</v>
      </c>
      <c r="G857" s="2">
        <f>Table3[[#This Row],[FwdDiv]]/Table3[[#This Row],[SharePrice]]</f>
        <v>2.6011316611772656E-2</v>
      </c>
      <c r="H857" s="2">
        <v>2.5000000000000001E-2</v>
      </c>
      <c r="I857" s="2">
        <v>2.75E-2</v>
      </c>
    </row>
    <row r="858" spans="2:9" x14ac:dyDescent="0.2">
      <c r="B858" s="35">
        <v>43761</v>
      </c>
      <c r="C858">
        <v>118.95</v>
      </c>
      <c r="E858">
        <v>0.77</v>
      </c>
      <c r="F858">
        <f>4*Table3[[#This Row],[DivPay]]</f>
        <v>3.08</v>
      </c>
      <c r="G858" s="2">
        <f>Table3[[#This Row],[FwdDiv]]/Table3[[#This Row],[SharePrice]]</f>
        <v>2.58932324506095E-2</v>
      </c>
      <c r="H858" s="2">
        <v>2.5000000000000001E-2</v>
      </c>
      <c r="I858" s="2">
        <v>2.75E-2</v>
      </c>
    </row>
    <row r="859" spans="2:9" x14ac:dyDescent="0.2">
      <c r="B859" s="35">
        <v>43760</v>
      </c>
      <c r="C859">
        <v>128.57</v>
      </c>
      <c r="E859">
        <v>0.77</v>
      </c>
      <c r="F859">
        <f>4*Table3[[#This Row],[DivPay]]</f>
        <v>3.08</v>
      </c>
      <c r="G859" s="2">
        <f>Table3[[#This Row],[FwdDiv]]/Table3[[#This Row],[SharePrice]]</f>
        <v>2.3955821731352571E-2</v>
      </c>
      <c r="H859" s="2">
        <v>2.5000000000000001E-2</v>
      </c>
      <c r="I859" s="2">
        <v>2.75E-2</v>
      </c>
    </row>
    <row r="860" spans="2:9" x14ac:dyDescent="0.2">
      <c r="B860" s="35">
        <v>43759</v>
      </c>
      <c r="C860">
        <v>130.93</v>
      </c>
      <c r="E860">
        <v>0.77</v>
      </c>
      <c r="F860">
        <f>4*Table3[[#This Row],[DivPay]]</f>
        <v>3.08</v>
      </c>
      <c r="G860" s="2">
        <f>Table3[[#This Row],[FwdDiv]]/Table3[[#This Row],[SharePrice]]</f>
        <v>2.3524020468952876E-2</v>
      </c>
      <c r="H860" s="2">
        <v>2.5000000000000001E-2</v>
      </c>
      <c r="I860" s="2">
        <v>2.75E-2</v>
      </c>
    </row>
    <row r="861" spans="2:9" x14ac:dyDescent="0.2">
      <c r="B861" s="35">
        <v>43756</v>
      </c>
      <c r="C861">
        <v>129.46</v>
      </c>
      <c r="E861">
        <v>0.77</v>
      </c>
      <c r="F861">
        <f>4*Table3[[#This Row],[DivPay]]</f>
        <v>3.08</v>
      </c>
      <c r="G861" s="2">
        <f>Table3[[#This Row],[FwdDiv]]/Table3[[#This Row],[SharePrice]]</f>
        <v>2.3791132396106904E-2</v>
      </c>
      <c r="H861" s="2">
        <v>2.5000000000000001E-2</v>
      </c>
      <c r="I861" s="2">
        <v>2.75E-2</v>
      </c>
    </row>
    <row r="862" spans="2:9" x14ac:dyDescent="0.2">
      <c r="B862" s="35">
        <v>43755</v>
      </c>
      <c r="C862">
        <v>130.13</v>
      </c>
      <c r="E862">
        <v>0.77</v>
      </c>
      <c r="F862">
        <f>4*Table3[[#This Row],[DivPay]]</f>
        <v>3.08</v>
      </c>
      <c r="G862" s="2">
        <f>Table3[[#This Row],[FwdDiv]]/Table3[[#This Row],[SharePrice]]</f>
        <v>2.3668639053254441E-2</v>
      </c>
      <c r="H862" s="2">
        <v>2.5000000000000001E-2</v>
      </c>
      <c r="I862" s="2">
        <v>2.75E-2</v>
      </c>
    </row>
    <row r="863" spans="2:9" x14ac:dyDescent="0.2">
      <c r="B863" s="35">
        <v>43754</v>
      </c>
      <c r="C863">
        <v>129.5</v>
      </c>
      <c r="E863">
        <v>0.77</v>
      </c>
      <c r="F863">
        <f>4*Table3[[#This Row],[DivPay]]</f>
        <v>3.08</v>
      </c>
      <c r="G863" s="2">
        <f>Table3[[#This Row],[FwdDiv]]/Table3[[#This Row],[SharePrice]]</f>
        <v>2.3783783783783784E-2</v>
      </c>
      <c r="H863" s="2">
        <v>2.5000000000000001E-2</v>
      </c>
      <c r="I863" s="2">
        <v>2.75E-2</v>
      </c>
    </row>
    <row r="864" spans="2:9" x14ac:dyDescent="0.2">
      <c r="B864" s="35">
        <v>43753</v>
      </c>
      <c r="C864">
        <v>131.69</v>
      </c>
      <c r="E864">
        <v>0.77</v>
      </c>
      <c r="F864">
        <f>4*Table3[[#This Row],[DivPay]]</f>
        <v>3.08</v>
      </c>
      <c r="G864" s="2">
        <f>Table3[[#This Row],[FwdDiv]]/Table3[[#This Row],[SharePrice]]</f>
        <v>2.3388260308299796E-2</v>
      </c>
      <c r="H864" s="2">
        <v>2.5000000000000001E-2</v>
      </c>
      <c r="I864" s="2">
        <v>2.75E-2</v>
      </c>
    </row>
    <row r="865" spans="2:9" x14ac:dyDescent="0.2">
      <c r="B865" s="35">
        <v>43752</v>
      </c>
      <c r="C865">
        <v>129.75</v>
      </c>
      <c r="E865">
        <v>0.77</v>
      </c>
      <c r="F865">
        <f>4*Table3[[#This Row],[DivPay]]</f>
        <v>3.08</v>
      </c>
      <c r="G865" s="2">
        <f>Table3[[#This Row],[FwdDiv]]/Table3[[#This Row],[SharePrice]]</f>
        <v>2.3737957610789982E-2</v>
      </c>
      <c r="H865" s="2">
        <v>2.5000000000000001E-2</v>
      </c>
      <c r="I865" s="2">
        <v>2.75E-2</v>
      </c>
    </row>
    <row r="866" spans="2:9" x14ac:dyDescent="0.2">
      <c r="B866" s="35">
        <v>43749</v>
      </c>
      <c r="C866">
        <v>130.09</v>
      </c>
      <c r="E866">
        <v>0.77</v>
      </c>
      <c r="F866">
        <f>4*Table3[[#This Row],[DivPay]]</f>
        <v>3.08</v>
      </c>
      <c r="G866" s="2">
        <f>Table3[[#This Row],[FwdDiv]]/Table3[[#This Row],[SharePrice]]</f>
        <v>2.3675916673072488E-2</v>
      </c>
      <c r="H866" s="2">
        <v>2.5000000000000001E-2</v>
      </c>
      <c r="I866" s="2">
        <v>2.75E-2</v>
      </c>
    </row>
    <row r="867" spans="2:9" x14ac:dyDescent="0.2">
      <c r="B867" s="35">
        <v>43748</v>
      </c>
      <c r="C867">
        <v>127.73</v>
      </c>
      <c r="E867">
        <v>0.77</v>
      </c>
      <c r="F867">
        <f>4*Table3[[#This Row],[DivPay]]</f>
        <v>3.08</v>
      </c>
      <c r="G867" s="2">
        <f>Table3[[#This Row],[FwdDiv]]/Table3[[#This Row],[SharePrice]]</f>
        <v>2.4113364127456353E-2</v>
      </c>
      <c r="H867" s="2">
        <v>2.5000000000000001E-2</v>
      </c>
      <c r="I867" s="2">
        <v>2.75E-2</v>
      </c>
    </row>
    <row r="868" spans="2:9" x14ac:dyDescent="0.2">
      <c r="B868" s="35">
        <v>43747</v>
      </c>
      <c r="C868">
        <v>127.44</v>
      </c>
      <c r="E868">
        <v>0.77</v>
      </c>
      <c r="F868">
        <f>4*Table3[[#This Row],[DivPay]]</f>
        <v>3.08</v>
      </c>
      <c r="G868" s="2">
        <f>Table3[[#This Row],[FwdDiv]]/Table3[[#This Row],[SharePrice]]</f>
        <v>2.4168236032642815E-2</v>
      </c>
      <c r="H868" s="2">
        <v>2.5000000000000001E-2</v>
      </c>
      <c r="I868" s="2">
        <v>2.75E-2</v>
      </c>
    </row>
    <row r="869" spans="2:9" x14ac:dyDescent="0.2">
      <c r="B869" s="35">
        <v>43746</v>
      </c>
      <c r="C869">
        <v>124.98</v>
      </c>
      <c r="E869">
        <v>0.77</v>
      </c>
      <c r="F869">
        <f>4*Table3[[#This Row],[DivPay]]</f>
        <v>3.08</v>
      </c>
      <c r="G869" s="2">
        <f>Table3[[#This Row],[FwdDiv]]/Table3[[#This Row],[SharePrice]]</f>
        <v>2.4643943030884942E-2</v>
      </c>
      <c r="H869" s="2">
        <v>2.5000000000000001E-2</v>
      </c>
      <c r="I869" s="2">
        <v>2.75E-2</v>
      </c>
    </row>
    <row r="870" spans="2:9" x14ac:dyDescent="0.2">
      <c r="B870" s="35">
        <v>43745</v>
      </c>
      <c r="C870">
        <v>128.85</v>
      </c>
      <c r="E870">
        <v>0.77</v>
      </c>
      <c r="F870">
        <f>4*Table3[[#This Row],[DivPay]]</f>
        <v>3.08</v>
      </c>
      <c r="G870" s="2">
        <f>Table3[[#This Row],[FwdDiv]]/Table3[[#This Row],[SharePrice]]</f>
        <v>2.3903764066744278E-2</v>
      </c>
      <c r="H870" s="2">
        <v>2.5000000000000001E-2</v>
      </c>
      <c r="I870" s="2">
        <v>2.75E-2</v>
      </c>
    </row>
    <row r="871" spans="2:9" x14ac:dyDescent="0.2">
      <c r="B871" s="35">
        <v>43742</v>
      </c>
      <c r="C871">
        <v>130.13999999999999</v>
      </c>
      <c r="E871">
        <v>0.77</v>
      </c>
      <c r="F871">
        <f>4*Table3[[#This Row],[DivPay]]</f>
        <v>3.08</v>
      </c>
      <c r="G871" s="2">
        <f>Table3[[#This Row],[FwdDiv]]/Table3[[#This Row],[SharePrice]]</f>
        <v>2.3666820347318276E-2</v>
      </c>
      <c r="H871" s="2">
        <v>2.5000000000000001E-2</v>
      </c>
      <c r="I871" s="2">
        <v>2.75E-2</v>
      </c>
    </row>
    <row r="872" spans="2:9" x14ac:dyDescent="0.2">
      <c r="B872" s="35">
        <v>43741</v>
      </c>
      <c r="C872">
        <v>128.69999999999999</v>
      </c>
      <c r="E872">
        <v>0.77</v>
      </c>
      <c r="F872">
        <f>4*Table3[[#This Row],[DivPay]]</f>
        <v>3.08</v>
      </c>
      <c r="G872" s="2">
        <f>Table3[[#This Row],[FwdDiv]]/Table3[[#This Row],[SharePrice]]</f>
        <v>2.3931623931623933E-2</v>
      </c>
      <c r="H872" s="2">
        <v>2.5000000000000001E-2</v>
      </c>
      <c r="I872" s="2">
        <v>2.75E-2</v>
      </c>
    </row>
    <row r="873" spans="2:9" x14ac:dyDescent="0.2">
      <c r="B873" s="35">
        <v>43740</v>
      </c>
      <c r="C873">
        <v>126.84</v>
      </c>
      <c r="E873">
        <v>0.77</v>
      </c>
      <c r="F873">
        <f>4*Table3[[#This Row],[DivPay]]</f>
        <v>3.08</v>
      </c>
      <c r="G873" s="2">
        <f>Table3[[#This Row],[FwdDiv]]/Table3[[#This Row],[SharePrice]]</f>
        <v>2.4282560706401765E-2</v>
      </c>
      <c r="H873" s="2">
        <v>2.5000000000000001E-2</v>
      </c>
      <c r="I873" s="2">
        <v>2.75E-2</v>
      </c>
    </row>
    <row r="874" spans="2:9" x14ac:dyDescent="0.2">
      <c r="B874" s="35">
        <v>43739</v>
      </c>
      <c r="C874">
        <v>128.59</v>
      </c>
      <c r="E874">
        <v>0.77</v>
      </c>
      <c r="F874">
        <f>4*Table3[[#This Row],[DivPay]]</f>
        <v>3.08</v>
      </c>
      <c r="G874" s="2">
        <f>Table3[[#This Row],[FwdDiv]]/Table3[[#This Row],[SharePrice]]</f>
        <v>2.3952095808383235E-2</v>
      </c>
      <c r="H874" s="2">
        <v>2.5000000000000001E-2</v>
      </c>
      <c r="I874" s="2">
        <v>2.75E-2</v>
      </c>
    </row>
    <row r="875" spans="2:9" x14ac:dyDescent="0.2">
      <c r="B875" s="35">
        <v>43738</v>
      </c>
      <c r="C875">
        <v>129.24</v>
      </c>
      <c r="E875">
        <v>0.77</v>
      </c>
      <c r="F875">
        <f>4*Table3[[#This Row],[DivPay]]</f>
        <v>3.08</v>
      </c>
      <c r="G875" s="2">
        <f>Table3[[#This Row],[FwdDiv]]/Table3[[#This Row],[SharePrice]]</f>
        <v>2.3831631073970905E-2</v>
      </c>
      <c r="H875" s="2">
        <v>2.5000000000000001E-2</v>
      </c>
      <c r="I875" s="2">
        <v>2.75E-2</v>
      </c>
    </row>
    <row r="876" spans="2:9" x14ac:dyDescent="0.2">
      <c r="B876" s="35">
        <v>43735</v>
      </c>
      <c r="C876">
        <v>127.14</v>
      </c>
      <c r="E876">
        <v>0.77</v>
      </c>
      <c r="F876">
        <f>4*Table3[[#This Row],[DivPay]]</f>
        <v>3.08</v>
      </c>
      <c r="G876" s="2">
        <f>Table3[[#This Row],[FwdDiv]]/Table3[[#This Row],[SharePrice]]</f>
        <v>2.4225263489067169E-2</v>
      </c>
      <c r="H876" s="2">
        <v>2.5000000000000001E-2</v>
      </c>
      <c r="I876" s="2">
        <v>2.75E-2</v>
      </c>
    </row>
    <row r="877" spans="2:9" x14ac:dyDescent="0.2">
      <c r="B877" s="35">
        <v>43734</v>
      </c>
      <c r="C877">
        <v>128.11000000000001</v>
      </c>
      <c r="E877">
        <v>0.77</v>
      </c>
      <c r="F877">
        <f>4*Table3[[#This Row],[DivPay]]</f>
        <v>3.08</v>
      </c>
      <c r="G877" s="2">
        <f>Table3[[#This Row],[FwdDiv]]/Table3[[#This Row],[SharePrice]]</f>
        <v>2.4041839044571071E-2</v>
      </c>
      <c r="H877" s="2">
        <v>2.5000000000000001E-2</v>
      </c>
      <c r="I877" s="2">
        <v>2.75E-2</v>
      </c>
    </row>
    <row r="878" spans="2:9" x14ac:dyDescent="0.2">
      <c r="B878" s="35">
        <v>43733</v>
      </c>
      <c r="C878">
        <v>127.74</v>
      </c>
      <c r="E878">
        <v>0.77</v>
      </c>
      <c r="F878">
        <f>4*Table3[[#This Row],[DivPay]]</f>
        <v>3.08</v>
      </c>
      <c r="G878" s="2">
        <f>Table3[[#This Row],[FwdDiv]]/Table3[[#This Row],[SharePrice]]</f>
        <v>2.4111476436511667E-2</v>
      </c>
      <c r="H878" s="2">
        <v>2.5000000000000001E-2</v>
      </c>
      <c r="I878" s="2">
        <v>2.75E-2</v>
      </c>
    </row>
    <row r="879" spans="2:9" x14ac:dyDescent="0.2">
      <c r="B879" s="35">
        <v>43732</v>
      </c>
      <c r="C879">
        <v>125.81</v>
      </c>
      <c r="E879">
        <v>0.77</v>
      </c>
      <c r="F879">
        <f>4*Table3[[#This Row],[DivPay]]</f>
        <v>3.08</v>
      </c>
      <c r="G879" s="2">
        <f>Table3[[#This Row],[FwdDiv]]/Table3[[#This Row],[SharePrice]]</f>
        <v>2.4481360782131787E-2</v>
      </c>
      <c r="H879" s="2">
        <v>2.5000000000000001E-2</v>
      </c>
      <c r="I879" s="2">
        <v>2.75E-2</v>
      </c>
    </row>
    <row r="880" spans="2:9" x14ac:dyDescent="0.2">
      <c r="B880" s="35">
        <v>43731</v>
      </c>
      <c r="C880">
        <v>127.77</v>
      </c>
      <c r="E880">
        <v>0.77</v>
      </c>
      <c r="F880">
        <f>4*Table3[[#This Row],[DivPay]]</f>
        <v>3.08</v>
      </c>
      <c r="G880" s="2">
        <f>Table3[[#This Row],[FwdDiv]]/Table3[[#This Row],[SharePrice]]</f>
        <v>2.4105815136573533E-2</v>
      </c>
      <c r="H880" s="2">
        <v>2.5000000000000001E-2</v>
      </c>
      <c r="I880" s="2">
        <v>2.75E-2</v>
      </c>
    </row>
    <row r="881" spans="2:9" x14ac:dyDescent="0.2">
      <c r="B881" s="35">
        <v>43728</v>
      </c>
      <c r="C881">
        <v>126.67</v>
      </c>
      <c r="E881">
        <v>0.77</v>
      </c>
      <c r="F881">
        <f>4*Table3[[#This Row],[DivPay]]</f>
        <v>3.08</v>
      </c>
      <c r="G881" s="2">
        <f>Table3[[#This Row],[FwdDiv]]/Table3[[#This Row],[SharePrice]]</f>
        <v>2.4315149601326282E-2</v>
      </c>
      <c r="H881" s="2">
        <v>2.5000000000000001E-2</v>
      </c>
      <c r="I881" s="2">
        <v>2.75E-2</v>
      </c>
    </row>
    <row r="882" spans="2:9" x14ac:dyDescent="0.2">
      <c r="B882" s="35">
        <v>43727</v>
      </c>
      <c r="C882">
        <v>128.83000000000001</v>
      </c>
      <c r="E882">
        <v>0.77</v>
      </c>
      <c r="F882">
        <f>4*Table3[[#This Row],[DivPay]]</f>
        <v>3.08</v>
      </c>
      <c r="G882" s="2">
        <f>Table3[[#This Row],[FwdDiv]]/Table3[[#This Row],[SharePrice]]</f>
        <v>2.3907474967010789E-2</v>
      </c>
      <c r="H882" s="2">
        <v>2.5000000000000001E-2</v>
      </c>
      <c r="I882" s="2">
        <v>2.75E-2</v>
      </c>
    </row>
    <row r="883" spans="2:9" x14ac:dyDescent="0.2">
      <c r="B883" s="35">
        <v>43726</v>
      </c>
      <c r="C883">
        <v>129.31</v>
      </c>
      <c r="E883">
        <v>0.77</v>
      </c>
      <c r="F883">
        <f>4*Table3[[#This Row],[DivPay]]</f>
        <v>3.08</v>
      </c>
      <c r="G883" s="2">
        <f>Table3[[#This Row],[FwdDiv]]/Table3[[#This Row],[SharePrice]]</f>
        <v>2.3818730183280488E-2</v>
      </c>
      <c r="H883" s="2">
        <v>2.5000000000000001E-2</v>
      </c>
      <c r="I883" s="2">
        <v>2.75E-2</v>
      </c>
    </row>
    <row r="884" spans="2:9" x14ac:dyDescent="0.2">
      <c r="B884" s="35">
        <v>43725</v>
      </c>
      <c r="C884">
        <v>129.56</v>
      </c>
      <c r="E884">
        <v>0.77</v>
      </c>
      <c r="F884">
        <f>4*Table3[[#This Row],[DivPay]]</f>
        <v>3.08</v>
      </c>
      <c r="G884" s="2">
        <f>Table3[[#This Row],[FwdDiv]]/Table3[[#This Row],[SharePrice]]</f>
        <v>2.3772769373263353E-2</v>
      </c>
      <c r="H884" s="2">
        <v>2.5000000000000001E-2</v>
      </c>
      <c r="I884" s="2">
        <v>2.75E-2</v>
      </c>
    </row>
    <row r="885" spans="2:9" x14ac:dyDescent="0.2">
      <c r="B885" s="35">
        <v>43724</v>
      </c>
      <c r="C885">
        <v>128.36000000000001</v>
      </c>
      <c r="E885">
        <v>0.77</v>
      </c>
      <c r="F885">
        <f>4*Table3[[#This Row],[DivPay]]</f>
        <v>3.08</v>
      </c>
      <c r="G885" s="2">
        <f>Table3[[#This Row],[FwdDiv]]/Table3[[#This Row],[SharePrice]]</f>
        <v>2.3995014023060143E-2</v>
      </c>
      <c r="H885" s="2">
        <v>2.5000000000000001E-2</v>
      </c>
      <c r="I885" s="2">
        <v>2.75E-2</v>
      </c>
    </row>
    <row r="886" spans="2:9" x14ac:dyDescent="0.2">
      <c r="B886" s="35">
        <v>43721</v>
      </c>
      <c r="C886">
        <v>129.61000000000001</v>
      </c>
      <c r="E886">
        <v>0.77</v>
      </c>
      <c r="F886">
        <f>4*Table3[[#This Row],[DivPay]]</f>
        <v>3.08</v>
      </c>
      <c r="G886" s="2">
        <f>Table3[[#This Row],[FwdDiv]]/Table3[[#This Row],[SharePrice]]</f>
        <v>2.3763598487771005E-2</v>
      </c>
      <c r="H886" s="2">
        <v>2.5000000000000001E-2</v>
      </c>
      <c r="I886" s="2">
        <v>2.75E-2</v>
      </c>
    </row>
    <row r="887" spans="2:9" x14ac:dyDescent="0.2">
      <c r="B887" s="35">
        <v>43720</v>
      </c>
      <c r="C887">
        <v>130.22</v>
      </c>
      <c r="E887">
        <v>0.77</v>
      </c>
      <c r="F887">
        <f>4*Table3[[#This Row],[DivPay]]</f>
        <v>3.08</v>
      </c>
      <c r="G887" s="2">
        <f>Table3[[#This Row],[FwdDiv]]/Table3[[#This Row],[SharePrice]]</f>
        <v>2.3652280755644295E-2</v>
      </c>
      <c r="H887" s="2">
        <v>2.5000000000000001E-2</v>
      </c>
      <c r="I887" s="2">
        <v>2.75E-2</v>
      </c>
    </row>
    <row r="888" spans="2:9" x14ac:dyDescent="0.2">
      <c r="B888" s="35">
        <v>43719</v>
      </c>
      <c r="C888">
        <v>128.58000000000001</v>
      </c>
      <c r="E888">
        <v>0.77</v>
      </c>
      <c r="F888">
        <f>4*Table3[[#This Row],[DivPay]]</f>
        <v>3.08</v>
      </c>
      <c r="G888" s="2">
        <f>Table3[[#This Row],[FwdDiv]]/Table3[[#This Row],[SharePrice]]</f>
        <v>2.3953958624980554E-2</v>
      </c>
      <c r="H888" s="2">
        <v>2.5000000000000001E-2</v>
      </c>
      <c r="I888" s="2">
        <v>2.75E-2</v>
      </c>
    </row>
    <row r="889" spans="2:9" x14ac:dyDescent="0.2">
      <c r="B889" s="35">
        <v>43718</v>
      </c>
      <c r="C889">
        <v>127.04</v>
      </c>
      <c r="E889">
        <v>0.77</v>
      </c>
      <c r="F889">
        <f>4*Table3[[#This Row],[DivPay]]</f>
        <v>3.08</v>
      </c>
      <c r="G889" s="2">
        <f>Table3[[#This Row],[FwdDiv]]/Table3[[#This Row],[SharePrice]]</f>
        <v>2.424433249370277E-2</v>
      </c>
      <c r="H889" s="2">
        <v>2.5000000000000001E-2</v>
      </c>
      <c r="I889" s="2">
        <v>2.75E-2</v>
      </c>
    </row>
    <row r="890" spans="2:9" x14ac:dyDescent="0.2">
      <c r="B890" s="35">
        <v>43717</v>
      </c>
      <c r="C890">
        <v>127.1</v>
      </c>
      <c r="E890">
        <v>0.77</v>
      </c>
      <c r="F890">
        <f>4*Table3[[#This Row],[DivPay]]</f>
        <v>3.08</v>
      </c>
      <c r="G890" s="2">
        <f>Table3[[#This Row],[FwdDiv]]/Table3[[#This Row],[SharePrice]]</f>
        <v>2.4232887490165226E-2</v>
      </c>
      <c r="H890" s="2">
        <v>2.5000000000000001E-2</v>
      </c>
      <c r="I890" s="2">
        <v>2.75E-2</v>
      </c>
    </row>
    <row r="891" spans="2:9" x14ac:dyDescent="0.2">
      <c r="B891" s="35">
        <v>43714</v>
      </c>
      <c r="C891">
        <v>127.09</v>
      </c>
      <c r="E891">
        <v>0.77</v>
      </c>
      <c r="F891">
        <f>4*Table3[[#This Row],[DivPay]]</f>
        <v>3.08</v>
      </c>
      <c r="G891" s="2">
        <f>Table3[[#This Row],[FwdDiv]]/Table3[[#This Row],[SharePrice]]</f>
        <v>2.4234794240302147E-2</v>
      </c>
      <c r="H891" s="2">
        <v>2.5000000000000001E-2</v>
      </c>
      <c r="I891" s="2">
        <v>2.75E-2</v>
      </c>
    </row>
    <row r="892" spans="2:9" x14ac:dyDescent="0.2">
      <c r="B892" s="35">
        <v>43713</v>
      </c>
      <c r="C892">
        <v>126.81</v>
      </c>
      <c r="E892">
        <v>0.77</v>
      </c>
      <c r="F892">
        <f>4*Table3[[#This Row],[DivPay]]</f>
        <v>3.08</v>
      </c>
      <c r="G892" s="2">
        <f>Table3[[#This Row],[FwdDiv]]/Table3[[#This Row],[SharePrice]]</f>
        <v>2.4288305338695686E-2</v>
      </c>
      <c r="H892" s="2">
        <v>2.5000000000000001E-2</v>
      </c>
      <c r="I892" s="2">
        <v>2.75E-2</v>
      </c>
    </row>
    <row r="893" spans="2:9" x14ac:dyDescent="0.2">
      <c r="B893" s="35">
        <v>43712</v>
      </c>
      <c r="C893">
        <v>124.59</v>
      </c>
      <c r="E893">
        <v>0.77</v>
      </c>
      <c r="F893">
        <f>4*Table3[[#This Row],[DivPay]]</f>
        <v>3.08</v>
      </c>
      <c r="G893" s="2">
        <f>Table3[[#This Row],[FwdDiv]]/Table3[[#This Row],[SharePrice]]</f>
        <v>2.4721085159322576E-2</v>
      </c>
      <c r="H893" s="2">
        <v>2.5000000000000001E-2</v>
      </c>
      <c r="I893" s="2">
        <v>2.75E-2</v>
      </c>
    </row>
    <row r="894" spans="2:9" x14ac:dyDescent="0.2">
      <c r="B894" s="35">
        <v>43711</v>
      </c>
      <c r="C894">
        <v>121.74</v>
      </c>
      <c r="E894">
        <v>0.77</v>
      </c>
      <c r="F894">
        <f>4*Table3[[#This Row],[DivPay]]</f>
        <v>3.08</v>
      </c>
      <c r="G894" s="2">
        <f>Table3[[#This Row],[FwdDiv]]/Table3[[#This Row],[SharePrice]]</f>
        <v>2.5299819287005094E-2</v>
      </c>
      <c r="H894" s="2">
        <v>2.5000000000000001E-2</v>
      </c>
      <c r="I894" s="2">
        <v>2.75E-2</v>
      </c>
    </row>
    <row r="895" spans="2:9" x14ac:dyDescent="0.2">
      <c r="B895" s="35">
        <v>43707</v>
      </c>
      <c r="C895">
        <v>123.75</v>
      </c>
      <c r="E895">
        <v>0.77</v>
      </c>
      <c r="F895">
        <f>4*Table3[[#This Row],[DivPay]]</f>
        <v>3.08</v>
      </c>
      <c r="G895" s="2">
        <f>Table3[[#This Row],[FwdDiv]]/Table3[[#This Row],[SharePrice]]</f>
        <v>2.4888888888888891E-2</v>
      </c>
      <c r="H895" s="2">
        <v>2.5000000000000001E-2</v>
      </c>
      <c r="I895" s="2">
        <v>2.75E-2</v>
      </c>
    </row>
    <row r="896" spans="2:9" x14ac:dyDescent="0.2">
      <c r="B896" s="35">
        <v>43706</v>
      </c>
      <c r="C896">
        <v>123.57</v>
      </c>
      <c r="E896">
        <v>0.77</v>
      </c>
      <c r="F896">
        <f>4*Table3[[#This Row],[DivPay]]</f>
        <v>3.08</v>
      </c>
      <c r="G896" s="2">
        <f>Table3[[#This Row],[FwdDiv]]/Table3[[#This Row],[SharePrice]]</f>
        <v>2.4925143643279114E-2</v>
      </c>
      <c r="H896" s="2">
        <v>2.5000000000000001E-2</v>
      </c>
      <c r="I896" s="2">
        <v>2.75E-2</v>
      </c>
    </row>
    <row r="897" spans="2:9" x14ac:dyDescent="0.2">
      <c r="B897" s="35">
        <v>43705</v>
      </c>
      <c r="C897">
        <v>122.74</v>
      </c>
      <c r="E897">
        <v>0.77</v>
      </c>
      <c r="F897">
        <f>4*Table3[[#This Row],[DivPay]]</f>
        <v>3.08</v>
      </c>
      <c r="G897" s="2">
        <f>Table3[[#This Row],[FwdDiv]]/Table3[[#This Row],[SharePrice]]</f>
        <v>2.5093693987290208E-2</v>
      </c>
      <c r="H897" s="2">
        <v>2.5000000000000001E-2</v>
      </c>
      <c r="I897" s="2">
        <v>2.75E-2</v>
      </c>
    </row>
    <row r="898" spans="2:9" x14ac:dyDescent="0.2">
      <c r="B898" s="35">
        <v>43704</v>
      </c>
      <c r="C898">
        <v>122.18</v>
      </c>
      <c r="E898">
        <v>0.77</v>
      </c>
      <c r="F898">
        <f>4*Table3[[#This Row],[DivPay]]</f>
        <v>3.08</v>
      </c>
      <c r="G898" s="2">
        <f>Table3[[#This Row],[FwdDiv]]/Table3[[#This Row],[SharePrice]]</f>
        <v>2.5208708462923553E-2</v>
      </c>
      <c r="H898" s="2">
        <v>2.5000000000000001E-2</v>
      </c>
      <c r="I898" s="2">
        <v>2.75E-2</v>
      </c>
    </row>
    <row r="899" spans="2:9" x14ac:dyDescent="0.2">
      <c r="B899" s="35">
        <v>43703</v>
      </c>
      <c r="C899">
        <v>121.67</v>
      </c>
      <c r="E899">
        <v>0.77</v>
      </c>
      <c r="F899">
        <f>4*Table3[[#This Row],[DivPay]]</f>
        <v>3.08</v>
      </c>
      <c r="G899" s="2">
        <f>Table3[[#This Row],[FwdDiv]]/Table3[[#This Row],[SharePrice]]</f>
        <v>2.5314374948631545E-2</v>
      </c>
      <c r="H899" s="2">
        <v>2.5000000000000001E-2</v>
      </c>
      <c r="I899" s="2">
        <v>2.75E-2</v>
      </c>
    </row>
    <row r="900" spans="2:9" x14ac:dyDescent="0.2">
      <c r="B900" s="35">
        <v>43700</v>
      </c>
      <c r="C900">
        <v>120.29</v>
      </c>
      <c r="E900">
        <v>0.77</v>
      </c>
      <c r="F900">
        <f>4*Table3[[#This Row],[DivPay]]</f>
        <v>3.08</v>
      </c>
      <c r="G900" s="2">
        <f>Table3[[#This Row],[FwdDiv]]/Table3[[#This Row],[SharePrice]]</f>
        <v>2.5604788427965749E-2</v>
      </c>
      <c r="H900" s="2">
        <v>2.5000000000000001E-2</v>
      </c>
      <c r="I900" s="2">
        <v>2.75E-2</v>
      </c>
    </row>
    <row r="901" spans="2:9" x14ac:dyDescent="0.2">
      <c r="B901" s="35">
        <v>43699</v>
      </c>
      <c r="C901">
        <v>125.21</v>
      </c>
      <c r="E901">
        <v>0.77</v>
      </c>
      <c r="F901">
        <f>4*Table3[[#This Row],[DivPay]]</f>
        <v>3.08</v>
      </c>
      <c r="G901" s="2">
        <f>Table3[[#This Row],[FwdDiv]]/Table3[[#This Row],[SharePrice]]</f>
        <v>2.459867422729814E-2</v>
      </c>
      <c r="H901" s="2">
        <v>2.5000000000000001E-2</v>
      </c>
      <c r="I901" s="2">
        <v>2.75E-2</v>
      </c>
    </row>
    <row r="902" spans="2:9" x14ac:dyDescent="0.2">
      <c r="B902" s="35">
        <v>43698</v>
      </c>
      <c r="C902">
        <v>126.04</v>
      </c>
      <c r="E902">
        <v>0.77</v>
      </c>
      <c r="F902">
        <f>4*Table3[[#This Row],[DivPay]]</f>
        <v>3.08</v>
      </c>
      <c r="G902" s="2">
        <f>Table3[[#This Row],[FwdDiv]]/Table3[[#This Row],[SharePrice]]</f>
        <v>2.4436686766105997E-2</v>
      </c>
      <c r="H902" s="2">
        <v>2.5000000000000001E-2</v>
      </c>
      <c r="I902" s="2">
        <v>2.75E-2</v>
      </c>
    </row>
    <row r="903" spans="2:9" x14ac:dyDescent="0.2">
      <c r="B903" s="35">
        <v>43697</v>
      </c>
      <c r="C903">
        <v>124.31</v>
      </c>
      <c r="E903">
        <v>0.77</v>
      </c>
      <c r="F903">
        <f>4*Table3[[#This Row],[DivPay]]</f>
        <v>3.08</v>
      </c>
      <c r="G903" s="2">
        <f>Table3[[#This Row],[FwdDiv]]/Table3[[#This Row],[SharePrice]]</f>
        <v>2.4776767758024294E-2</v>
      </c>
      <c r="H903" s="2">
        <v>2.5000000000000001E-2</v>
      </c>
      <c r="I903" s="2">
        <v>2.75E-2</v>
      </c>
    </row>
    <row r="904" spans="2:9" x14ac:dyDescent="0.2">
      <c r="B904" s="35">
        <v>43696</v>
      </c>
      <c r="C904">
        <v>124.6</v>
      </c>
      <c r="E904">
        <v>0.77</v>
      </c>
      <c r="F904">
        <f>4*Table3[[#This Row],[DivPay]]</f>
        <v>3.08</v>
      </c>
      <c r="G904" s="2">
        <f>Table3[[#This Row],[FwdDiv]]/Table3[[#This Row],[SharePrice]]</f>
        <v>2.4719101123595506E-2</v>
      </c>
      <c r="H904" s="2">
        <v>2.5000000000000001E-2</v>
      </c>
      <c r="I904" s="2">
        <v>2.75E-2</v>
      </c>
    </row>
    <row r="905" spans="2:9" x14ac:dyDescent="0.2">
      <c r="B905" s="35">
        <v>43693</v>
      </c>
      <c r="C905">
        <v>122.82</v>
      </c>
      <c r="E905">
        <v>0.77</v>
      </c>
      <c r="F905">
        <f>4*Table3[[#This Row],[DivPay]]</f>
        <v>3.08</v>
      </c>
      <c r="G905" s="2">
        <f>Table3[[#This Row],[FwdDiv]]/Table3[[#This Row],[SharePrice]]</f>
        <v>2.5077348965966455E-2</v>
      </c>
      <c r="H905" s="2">
        <v>2.5000000000000001E-2</v>
      </c>
      <c r="I905" s="2">
        <v>2.75E-2</v>
      </c>
    </row>
    <row r="906" spans="2:9" x14ac:dyDescent="0.2">
      <c r="B906" s="35">
        <v>43692</v>
      </c>
      <c r="C906">
        <v>119.85</v>
      </c>
      <c r="E906">
        <v>0.77</v>
      </c>
      <c r="F906">
        <f>4*Table3[[#This Row],[DivPay]]</f>
        <v>3.08</v>
      </c>
      <c r="G906" s="2">
        <f>Table3[[#This Row],[FwdDiv]]/Table3[[#This Row],[SharePrice]]</f>
        <v>2.5698790154359618E-2</v>
      </c>
      <c r="H906" s="2">
        <v>2.5000000000000001E-2</v>
      </c>
      <c r="I906" s="2">
        <v>2.75E-2</v>
      </c>
    </row>
    <row r="907" spans="2:9" x14ac:dyDescent="0.2">
      <c r="B907" s="35">
        <v>43691</v>
      </c>
      <c r="C907">
        <v>120.6</v>
      </c>
      <c r="E907">
        <v>0.77</v>
      </c>
      <c r="F907">
        <f>4*Table3[[#This Row],[DivPay]]</f>
        <v>3.08</v>
      </c>
      <c r="G907" s="2">
        <f>Table3[[#This Row],[FwdDiv]]/Table3[[#This Row],[SharePrice]]</f>
        <v>2.5538971807628527E-2</v>
      </c>
      <c r="H907" s="2">
        <v>2.5000000000000001E-2</v>
      </c>
      <c r="I907" s="2">
        <v>2.75E-2</v>
      </c>
    </row>
    <row r="908" spans="2:9" x14ac:dyDescent="0.2">
      <c r="B908" s="35">
        <v>43690</v>
      </c>
      <c r="C908">
        <v>123.34</v>
      </c>
      <c r="E908">
        <v>0.77</v>
      </c>
      <c r="F908">
        <f>4*Table3[[#This Row],[DivPay]]</f>
        <v>3.08</v>
      </c>
      <c r="G908" s="2">
        <f>Table3[[#This Row],[FwdDiv]]/Table3[[#This Row],[SharePrice]]</f>
        <v>2.4971623155505107E-2</v>
      </c>
      <c r="H908" s="2">
        <v>2.5000000000000001E-2</v>
      </c>
      <c r="I908" s="2">
        <v>2.75E-2</v>
      </c>
    </row>
    <row r="909" spans="2:9" x14ac:dyDescent="0.2">
      <c r="B909" s="35">
        <v>43689</v>
      </c>
      <c r="C909">
        <v>120.08</v>
      </c>
      <c r="E909">
        <v>0.77</v>
      </c>
      <c r="F909">
        <f>4*Table3[[#This Row],[DivPay]]</f>
        <v>3.08</v>
      </c>
      <c r="G909" s="2">
        <f>Table3[[#This Row],[FwdDiv]]/Table3[[#This Row],[SharePrice]]</f>
        <v>2.5649566955363093E-2</v>
      </c>
      <c r="H909" s="2">
        <v>2.5000000000000001E-2</v>
      </c>
      <c r="I909" s="2">
        <v>2.75E-2</v>
      </c>
    </row>
    <row r="910" spans="2:9" x14ac:dyDescent="0.2">
      <c r="B910" s="35">
        <v>43686</v>
      </c>
      <c r="C910">
        <v>120.61</v>
      </c>
      <c r="E910">
        <v>0.77</v>
      </c>
      <c r="F910">
        <f>4*Table3[[#This Row],[DivPay]]</f>
        <v>3.08</v>
      </c>
      <c r="G910" s="2">
        <f>Table3[[#This Row],[FwdDiv]]/Table3[[#This Row],[SharePrice]]</f>
        <v>2.5536854323853744E-2</v>
      </c>
      <c r="H910" s="2">
        <v>2.5000000000000001E-2</v>
      </c>
      <c r="I910" s="2">
        <v>2.75E-2</v>
      </c>
    </row>
    <row r="911" spans="2:9" x14ac:dyDescent="0.2">
      <c r="B911" s="35">
        <v>43685</v>
      </c>
      <c r="C911">
        <v>124.31</v>
      </c>
      <c r="E911">
        <v>0.77</v>
      </c>
      <c r="F911">
        <f>4*Table3[[#This Row],[DivPay]]</f>
        <v>3.08</v>
      </c>
      <c r="G911" s="2">
        <f>Table3[[#This Row],[FwdDiv]]/Table3[[#This Row],[SharePrice]]</f>
        <v>2.4776767758024294E-2</v>
      </c>
      <c r="H911" s="2">
        <v>2.5000000000000001E-2</v>
      </c>
      <c r="I911" s="2">
        <v>2.75E-2</v>
      </c>
    </row>
    <row r="912" spans="2:9" x14ac:dyDescent="0.2">
      <c r="B912" s="35">
        <v>43684</v>
      </c>
      <c r="C912">
        <v>120.72</v>
      </c>
      <c r="E912">
        <v>0.77</v>
      </c>
      <c r="F912">
        <f>4*Table3[[#This Row],[DivPay]]</f>
        <v>3.08</v>
      </c>
      <c r="G912" s="2">
        <f>Table3[[#This Row],[FwdDiv]]/Table3[[#This Row],[SharePrice]]</f>
        <v>2.5513585155732273E-2</v>
      </c>
      <c r="H912" s="2">
        <v>2.5000000000000001E-2</v>
      </c>
      <c r="I912" s="2">
        <v>2.75E-2</v>
      </c>
    </row>
    <row r="913" spans="2:9" x14ac:dyDescent="0.2">
      <c r="B913" s="35">
        <v>43683</v>
      </c>
      <c r="C913">
        <v>119</v>
      </c>
      <c r="E913">
        <v>0.77</v>
      </c>
      <c r="F913">
        <f>4*Table3[[#This Row],[DivPay]]</f>
        <v>3.08</v>
      </c>
      <c r="G913" s="2">
        <f>Table3[[#This Row],[FwdDiv]]/Table3[[#This Row],[SharePrice]]</f>
        <v>2.5882352941176471E-2</v>
      </c>
      <c r="H913" s="2">
        <v>2.5000000000000001E-2</v>
      </c>
      <c r="I913" s="2">
        <v>2.75E-2</v>
      </c>
    </row>
    <row r="914" spans="2:9" x14ac:dyDescent="0.2">
      <c r="B914" s="35">
        <v>43682</v>
      </c>
      <c r="C914">
        <v>116.93</v>
      </c>
      <c r="E914">
        <v>0.77</v>
      </c>
      <c r="F914">
        <f>4*Table3[[#This Row],[DivPay]]</f>
        <v>3.08</v>
      </c>
      <c r="G914" s="2">
        <f>Table3[[#This Row],[FwdDiv]]/Table3[[#This Row],[SharePrice]]</f>
        <v>2.6340545625587956E-2</v>
      </c>
      <c r="H914" s="2">
        <v>2.5000000000000001E-2</v>
      </c>
      <c r="I914" s="2">
        <v>2.75E-2</v>
      </c>
    </row>
    <row r="915" spans="2:9" x14ac:dyDescent="0.2">
      <c r="B915" s="35">
        <v>43679</v>
      </c>
      <c r="C915">
        <v>121.82</v>
      </c>
      <c r="E915">
        <v>0.77</v>
      </c>
      <c r="F915">
        <f>4*Table3[[#This Row],[DivPay]]</f>
        <v>3.08</v>
      </c>
      <c r="G915" s="2">
        <f>Table3[[#This Row],[FwdDiv]]/Table3[[#This Row],[SharePrice]]</f>
        <v>2.5283204728287639E-2</v>
      </c>
      <c r="H915" s="2">
        <v>2.5000000000000001E-2</v>
      </c>
      <c r="I915" s="2">
        <v>2.75E-2</v>
      </c>
    </row>
    <row r="916" spans="2:9" x14ac:dyDescent="0.2">
      <c r="B916" s="35">
        <v>43678</v>
      </c>
      <c r="C916">
        <v>123.45</v>
      </c>
      <c r="E916">
        <v>0.77</v>
      </c>
      <c r="F916">
        <f>4*Table3[[#This Row],[DivPay]]</f>
        <v>3.08</v>
      </c>
      <c r="G916" s="2">
        <f>Table3[[#This Row],[FwdDiv]]/Table3[[#This Row],[SharePrice]]</f>
        <v>2.494937221547185E-2</v>
      </c>
      <c r="H916" s="2">
        <v>2.5000000000000001E-2</v>
      </c>
      <c r="I916" s="2">
        <v>2.75E-2</v>
      </c>
    </row>
    <row r="917" spans="2:9" x14ac:dyDescent="0.2">
      <c r="B917" s="35">
        <v>43677</v>
      </c>
      <c r="C917">
        <v>125.01</v>
      </c>
      <c r="E917">
        <v>0.77</v>
      </c>
      <c r="F917">
        <f>4*Table3[[#This Row],[DivPay]]</f>
        <v>3.08</v>
      </c>
      <c r="G917" s="2">
        <f>Table3[[#This Row],[FwdDiv]]/Table3[[#This Row],[SharePrice]]</f>
        <v>2.4638028957683383E-2</v>
      </c>
      <c r="H917" s="2">
        <v>2.5000000000000001E-2</v>
      </c>
      <c r="I917" s="2">
        <v>2.75E-2</v>
      </c>
    </row>
    <row r="918" spans="2:9" x14ac:dyDescent="0.2">
      <c r="B918" s="35">
        <v>43676</v>
      </c>
      <c r="C918">
        <v>128.54</v>
      </c>
      <c r="D918">
        <v>0.77</v>
      </c>
      <c r="E918">
        <v>0.77</v>
      </c>
      <c r="F918">
        <f>4*Table3[[#This Row],[DivPay]]</f>
        <v>3.08</v>
      </c>
      <c r="G918" s="2">
        <f>Table3[[#This Row],[FwdDiv]]/Table3[[#This Row],[SharePrice]]</f>
        <v>2.3961412789793062E-2</v>
      </c>
      <c r="H918" s="2">
        <v>2.5000000000000001E-2</v>
      </c>
      <c r="I918" s="2">
        <v>2.75E-2</v>
      </c>
    </row>
    <row r="919" spans="2:9" x14ac:dyDescent="0.2">
      <c r="B919" s="35">
        <v>43675</v>
      </c>
      <c r="C919">
        <v>129.97</v>
      </c>
      <c r="E919">
        <v>0.77</v>
      </c>
      <c r="F919">
        <f>4*Table3[[#This Row],[DivPay]]</f>
        <v>3.08</v>
      </c>
      <c r="G919" s="2">
        <f>Table3[[#This Row],[FwdDiv]]/Table3[[#This Row],[SharePrice]]</f>
        <v>2.3697776409940755E-2</v>
      </c>
      <c r="H919" s="2">
        <v>2.5000000000000001E-2</v>
      </c>
      <c r="I919" s="2">
        <v>2.75E-2</v>
      </c>
    </row>
    <row r="920" spans="2:9" x14ac:dyDescent="0.2">
      <c r="B920" s="35">
        <v>43672</v>
      </c>
      <c r="C920">
        <v>128.16</v>
      </c>
      <c r="E920">
        <v>0.77</v>
      </c>
      <c r="F920">
        <f>4*Table3[[#This Row],[DivPay]]</f>
        <v>3.08</v>
      </c>
      <c r="G920" s="2">
        <f>Table3[[#This Row],[FwdDiv]]/Table3[[#This Row],[SharePrice]]</f>
        <v>2.4032459425717852E-2</v>
      </c>
      <c r="H920" s="2">
        <v>2.5000000000000001E-2</v>
      </c>
      <c r="I920" s="2">
        <v>2.75E-2</v>
      </c>
    </row>
    <row r="921" spans="2:9" x14ac:dyDescent="0.2">
      <c r="B921" s="35">
        <v>43671</v>
      </c>
      <c r="C921">
        <v>127.35</v>
      </c>
      <c r="E921">
        <v>0.77</v>
      </c>
      <c r="F921">
        <f>4*Table3[[#This Row],[DivPay]]</f>
        <v>3.08</v>
      </c>
      <c r="G921" s="2">
        <f>Table3[[#This Row],[FwdDiv]]/Table3[[#This Row],[SharePrice]]</f>
        <v>2.418531605810758E-2</v>
      </c>
      <c r="H921" s="2">
        <v>2.5000000000000001E-2</v>
      </c>
      <c r="I921" s="2">
        <v>2.75E-2</v>
      </c>
    </row>
    <row r="922" spans="2:9" x14ac:dyDescent="0.2">
      <c r="B922" s="35">
        <v>43670</v>
      </c>
      <c r="C922">
        <v>129</v>
      </c>
      <c r="E922">
        <v>0.77</v>
      </c>
      <c r="F922">
        <f>4*Table3[[#This Row],[DivPay]]</f>
        <v>3.08</v>
      </c>
      <c r="G922" s="2">
        <f>Table3[[#This Row],[FwdDiv]]/Table3[[#This Row],[SharePrice]]</f>
        <v>2.3875968992248062E-2</v>
      </c>
      <c r="H922" s="2">
        <v>2.5000000000000001E-2</v>
      </c>
      <c r="I922" s="2">
        <v>2.75E-2</v>
      </c>
    </row>
    <row r="923" spans="2:9" x14ac:dyDescent="0.2">
      <c r="B923" s="35">
        <v>43669</v>
      </c>
      <c r="C923">
        <v>120.07</v>
      </c>
      <c r="E923">
        <v>0.77</v>
      </c>
      <c r="F923">
        <f>4*Table3[[#This Row],[DivPay]]</f>
        <v>3.08</v>
      </c>
      <c r="G923" s="2">
        <f>Table3[[#This Row],[FwdDiv]]/Table3[[#This Row],[SharePrice]]</f>
        <v>2.5651703173149E-2</v>
      </c>
      <c r="H923" s="2">
        <v>2.5000000000000001E-2</v>
      </c>
      <c r="I923" s="2">
        <v>2.75E-2</v>
      </c>
    </row>
    <row r="924" spans="2:9" x14ac:dyDescent="0.2">
      <c r="B924" s="35">
        <v>43668</v>
      </c>
      <c r="C924">
        <v>118.18</v>
      </c>
      <c r="E924">
        <v>0.77</v>
      </c>
      <c r="F924">
        <f>4*Table3[[#This Row],[DivPay]]</f>
        <v>3.08</v>
      </c>
      <c r="G924" s="2">
        <f>Table3[[#This Row],[FwdDiv]]/Table3[[#This Row],[SharePrice]]</f>
        <v>2.6061939414452531E-2</v>
      </c>
      <c r="H924" s="2">
        <v>2.5000000000000001E-2</v>
      </c>
      <c r="I924" s="2">
        <v>2.75E-2</v>
      </c>
    </row>
    <row r="925" spans="2:9" x14ac:dyDescent="0.2">
      <c r="B925" s="35">
        <v>43665</v>
      </c>
      <c r="C925">
        <v>117.26</v>
      </c>
      <c r="E925">
        <v>0.77</v>
      </c>
      <c r="F925">
        <f>4*Table3[[#This Row],[DivPay]]</f>
        <v>3.08</v>
      </c>
      <c r="G925" s="2">
        <f>Table3[[#This Row],[FwdDiv]]/Table3[[#This Row],[SharePrice]]</f>
        <v>2.6266416510318948E-2</v>
      </c>
      <c r="H925" s="2">
        <v>2.5000000000000001E-2</v>
      </c>
      <c r="I925" s="2">
        <v>2.75E-2</v>
      </c>
    </row>
    <row r="926" spans="2:9" x14ac:dyDescent="0.2">
      <c r="B926" s="35">
        <v>43664</v>
      </c>
      <c r="C926">
        <v>118.57</v>
      </c>
      <c r="E926">
        <v>0.77</v>
      </c>
      <c r="F926">
        <f>4*Table3[[#This Row],[DivPay]]</f>
        <v>3.08</v>
      </c>
      <c r="G926" s="2">
        <f>Table3[[#This Row],[FwdDiv]]/Table3[[#This Row],[SharePrice]]</f>
        <v>2.5976216580922664E-2</v>
      </c>
      <c r="H926" s="2">
        <v>2.5000000000000001E-2</v>
      </c>
      <c r="I926" s="2">
        <v>2.75E-2</v>
      </c>
    </row>
    <row r="927" spans="2:9" x14ac:dyDescent="0.2">
      <c r="B927" s="35">
        <v>43663</v>
      </c>
      <c r="C927">
        <v>117.18</v>
      </c>
      <c r="E927">
        <v>0.77</v>
      </c>
      <c r="F927">
        <f>4*Table3[[#This Row],[DivPay]]</f>
        <v>3.08</v>
      </c>
      <c r="G927" s="2">
        <f>Table3[[#This Row],[FwdDiv]]/Table3[[#This Row],[SharePrice]]</f>
        <v>2.6284348864994027E-2</v>
      </c>
      <c r="H927" s="2">
        <v>2.5000000000000001E-2</v>
      </c>
      <c r="I927" s="2">
        <v>2.75E-2</v>
      </c>
    </row>
    <row r="928" spans="2:9" x14ac:dyDescent="0.2">
      <c r="B928" s="35">
        <v>43662</v>
      </c>
      <c r="C928">
        <v>118.68</v>
      </c>
      <c r="E928">
        <v>0.77</v>
      </c>
      <c r="F928">
        <f>4*Table3[[#This Row],[DivPay]]</f>
        <v>3.08</v>
      </c>
      <c r="G928" s="2">
        <f>Table3[[#This Row],[FwdDiv]]/Table3[[#This Row],[SharePrice]]</f>
        <v>2.5952140208965285E-2</v>
      </c>
      <c r="H928" s="2">
        <v>2.5000000000000001E-2</v>
      </c>
      <c r="I928" s="2">
        <v>2.75E-2</v>
      </c>
    </row>
    <row r="929" spans="2:9" x14ac:dyDescent="0.2">
      <c r="B929" s="35">
        <v>43661</v>
      </c>
      <c r="C929">
        <v>119.84</v>
      </c>
      <c r="E929">
        <v>0.77</v>
      </c>
      <c r="F929">
        <f>4*Table3[[#This Row],[DivPay]]</f>
        <v>3.08</v>
      </c>
      <c r="G929" s="2">
        <f>Table3[[#This Row],[FwdDiv]]/Table3[[#This Row],[SharePrice]]</f>
        <v>2.5700934579439252E-2</v>
      </c>
      <c r="H929" s="2">
        <v>2.5000000000000001E-2</v>
      </c>
      <c r="I929" s="2">
        <v>2.75E-2</v>
      </c>
    </row>
    <row r="930" spans="2:9" x14ac:dyDescent="0.2">
      <c r="B930" s="35">
        <v>43658</v>
      </c>
      <c r="C930">
        <v>118.32</v>
      </c>
      <c r="E930">
        <v>0.77</v>
      </c>
      <c r="F930">
        <f>4*Table3[[#This Row],[DivPay]]</f>
        <v>3.08</v>
      </c>
      <c r="G930" s="2">
        <f>Table3[[#This Row],[FwdDiv]]/Table3[[#This Row],[SharePrice]]</f>
        <v>2.6031102096010821E-2</v>
      </c>
      <c r="H930" s="2">
        <v>2.5000000000000001E-2</v>
      </c>
      <c r="I930" s="2">
        <v>2.75E-2</v>
      </c>
    </row>
    <row r="931" spans="2:9" x14ac:dyDescent="0.2">
      <c r="B931" s="35">
        <v>43657</v>
      </c>
      <c r="C931">
        <v>116.72</v>
      </c>
      <c r="E931">
        <v>0.77</v>
      </c>
      <c r="F931">
        <f>4*Table3[[#This Row],[DivPay]]</f>
        <v>3.08</v>
      </c>
      <c r="G931" s="2">
        <f>Table3[[#This Row],[FwdDiv]]/Table3[[#This Row],[SharePrice]]</f>
        <v>2.6387936943111721E-2</v>
      </c>
      <c r="H931" s="2">
        <v>2.5000000000000001E-2</v>
      </c>
      <c r="I931" s="2">
        <v>2.75E-2</v>
      </c>
    </row>
    <row r="932" spans="2:9" x14ac:dyDescent="0.2">
      <c r="B932" s="35">
        <v>43656</v>
      </c>
      <c r="C932">
        <v>116.64</v>
      </c>
      <c r="E932">
        <v>0.77</v>
      </c>
      <c r="F932">
        <f>4*Table3[[#This Row],[DivPay]]</f>
        <v>3.08</v>
      </c>
      <c r="G932" s="2">
        <f>Table3[[#This Row],[FwdDiv]]/Table3[[#This Row],[SharePrice]]</f>
        <v>2.6406035665294925E-2</v>
      </c>
      <c r="H932" s="2">
        <v>2.5000000000000001E-2</v>
      </c>
      <c r="I932" s="2">
        <v>2.75E-2</v>
      </c>
    </row>
    <row r="933" spans="2:9" x14ac:dyDescent="0.2">
      <c r="B933" s="35">
        <v>43655</v>
      </c>
      <c r="C933">
        <v>115.78</v>
      </c>
      <c r="E933">
        <v>0.77</v>
      </c>
      <c r="F933">
        <f>4*Table3[[#This Row],[DivPay]]</f>
        <v>3.08</v>
      </c>
      <c r="G933" s="2">
        <f>Table3[[#This Row],[FwdDiv]]/Table3[[#This Row],[SharePrice]]</f>
        <v>2.6602176541717051E-2</v>
      </c>
      <c r="H933" s="2">
        <v>2.5000000000000001E-2</v>
      </c>
      <c r="I933" s="2">
        <v>2.75E-2</v>
      </c>
    </row>
    <row r="934" spans="2:9" x14ac:dyDescent="0.2">
      <c r="B934" s="35">
        <v>43654</v>
      </c>
      <c r="C934">
        <v>114.93</v>
      </c>
      <c r="E934">
        <v>0.77</v>
      </c>
      <c r="F934">
        <f>4*Table3[[#This Row],[DivPay]]</f>
        <v>3.08</v>
      </c>
      <c r="G934" s="2">
        <f>Table3[[#This Row],[FwdDiv]]/Table3[[#This Row],[SharePrice]]</f>
        <v>2.6798921082397981E-2</v>
      </c>
      <c r="H934" s="2">
        <v>2.5000000000000001E-2</v>
      </c>
      <c r="I934" s="2">
        <v>2.75E-2</v>
      </c>
    </row>
    <row r="935" spans="2:9" x14ac:dyDescent="0.2">
      <c r="B935" s="35">
        <v>43651</v>
      </c>
      <c r="C935">
        <v>115.75</v>
      </c>
      <c r="E935">
        <v>0.77</v>
      </c>
      <c r="F935">
        <f>4*Table3[[#This Row],[DivPay]]</f>
        <v>3.08</v>
      </c>
      <c r="G935" s="2">
        <f>Table3[[#This Row],[FwdDiv]]/Table3[[#This Row],[SharePrice]]</f>
        <v>2.6609071274298058E-2</v>
      </c>
      <c r="H935" s="2">
        <v>2.5000000000000001E-2</v>
      </c>
      <c r="I935" s="2">
        <v>2.75E-2</v>
      </c>
    </row>
    <row r="936" spans="2:9" x14ac:dyDescent="0.2">
      <c r="B936" s="35">
        <v>43649</v>
      </c>
      <c r="C936">
        <v>115.94</v>
      </c>
      <c r="E936">
        <v>0.77</v>
      </c>
      <c r="F936">
        <f>4*Table3[[#This Row],[DivPay]]</f>
        <v>3.08</v>
      </c>
      <c r="G936" s="2">
        <f>Table3[[#This Row],[FwdDiv]]/Table3[[#This Row],[SharePrice]]</f>
        <v>2.6565464895635674E-2</v>
      </c>
      <c r="H936" s="2">
        <v>2.5000000000000001E-2</v>
      </c>
      <c r="I936" s="2">
        <v>2.75E-2</v>
      </c>
    </row>
    <row r="937" spans="2:9" x14ac:dyDescent="0.2">
      <c r="B937" s="35">
        <v>43648</v>
      </c>
      <c r="C937">
        <v>116.06</v>
      </c>
      <c r="E937">
        <v>0.77</v>
      </c>
      <c r="F937">
        <f>4*Table3[[#This Row],[DivPay]]</f>
        <v>3.08</v>
      </c>
      <c r="G937" s="2">
        <f>Table3[[#This Row],[FwdDiv]]/Table3[[#This Row],[SharePrice]]</f>
        <v>2.6537997587454766E-2</v>
      </c>
      <c r="H937" s="2">
        <v>2.5000000000000001E-2</v>
      </c>
      <c r="I937" s="2">
        <v>2.75E-2</v>
      </c>
    </row>
    <row r="938" spans="2:9" x14ac:dyDescent="0.2">
      <c r="B938" s="35">
        <v>43647</v>
      </c>
      <c r="C938">
        <v>117.19</v>
      </c>
      <c r="E938">
        <v>0.77</v>
      </c>
      <c r="F938">
        <f>4*Table3[[#This Row],[DivPay]]</f>
        <v>3.08</v>
      </c>
      <c r="G938" s="2">
        <f>Table3[[#This Row],[FwdDiv]]/Table3[[#This Row],[SharePrice]]</f>
        <v>2.6282105981739058E-2</v>
      </c>
      <c r="H938" s="2">
        <v>2.5000000000000001E-2</v>
      </c>
      <c r="I938" s="2">
        <v>2.75E-2</v>
      </c>
    </row>
    <row r="939" spans="2:9" x14ac:dyDescent="0.2">
      <c r="B939" s="35">
        <v>43644</v>
      </c>
      <c r="C939">
        <v>114.76</v>
      </c>
      <c r="E939">
        <v>0.77</v>
      </c>
      <c r="F939">
        <f>4*Table3[[#This Row],[DivPay]]</f>
        <v>3.08</v>
      </c>
      <c r="G939" s="2">
        <f>Table3[[#This Row],[FwdDiv]]/Table3[[#This Row],[SharePrice]]</f>
        <v>2.6838619728128267E-2</v>
      </c>
      <c r="H939" s="2">
        <v>2.5000000000000001E-2</v>
      </c>
      <c r="I939" s="2">
        <v>2.75E-2</v>
      </c>
    </row>
    <row r="940" spans="2:9" x14ac:dyDescent="0.2">
      <c r="B940" s="35">
        <v>43643</v>
      </c>
      <c r="C940">
        <v>115.86</v>
      </c>
      <c r="E940">
        <v>0.77</v>
      </c>
      <c r="F940">
        <f>4*Table3[[#This Row],[DivPay]]</f>
        <v>3.08</v>
      </c>
      <c r="G940" s="2">
        <f>Table3[[#This Row],[FwdDiv]]/Table3[[#This Row],[SharePrice]]</f>
        <v>2.6583808044191266E-2</v>
      </c>
      <c r="H940" s="2">
        <v>2.5000000000000001E-2</v>
      </c>
      <c r="I940" s="2">
        <v>2.75E-2</v>
      </c>
    </row>
    <row r="941" spans="2:9" x14ac:dyDescent="0.2">
      <c r="B941" s="35">
        <v>43642</v>
      </c>
      <c r="C941">
        <v>114.43</v>
      </c>
      <c r="E941">
        <v>0.77</v>
      </c>
      <c r="F941">
        <f>4*Table3[[#This Row],[DivPay]]</f>
        <v>3.08</v>
      </c>
      <c r="G941" s="2">
        <f>Table3[[#This Row],[FwdDiv]]/Table3[[#This Row],[SharePrice]]</f>
        <v>2.6916018526610155E-2</v>
      </c>
      <c r="H941" s="2">
        <v>2.5000000000000001E-2</v>
      </c>
      <c r="I941" s="2">
        <v>2.75E-2</v>
      </c>
    </row>
    <row r="942" spans="2:9" x14ac:dyDescent="0.2">
      <c r="B942" s="35">
        <v>43641</v>
      </c>
      <c r="C942">
        <v>111.48</v>
      </c>
      <c r="E942">
        <v>0.77</v>
      </c>
      <c r="F942">
        <f>4*Table3[[#This Row],[DivPay]]</f>
        <v>3.08</v>
      </c>
      <c r="G942" s="2">
        <f>Table3[[#This Row],[FwdDiv]]/Table3[[#This Row],[SharePrice]]</f>
        <v>2.7628274129888768E-2</v>
      </c>
      <c r="H942" s="2">
        <v>2.5000000000000001E-2</v>
      </c>
      <c r="I942" s="2">
        <v>2.75E-2</v>
      </c>
    </row>
    <row r="943" spans="2:9" x14ac:dyDescent="0.2">
      <c r="B943" s="35">
        <v>43640</v>
      </c>
      <c r="C943">
        <v>112.73</v>
      </c>
      <c r="E943">
        <v>0.77</v>
      </c>
      <c r="F943">
        <f>4*Table3[[#This Row],[DivPay]]</f>
        <v>3.08</v>
      </c>
      <c r="G943" s="2">
        <f>Table3[[#This Row],[FwdDiv]]/Table3[[#This Row],[SharePrice]]</f>
        <v>2.732191963097667E-2</v>
      </c>
      <c r="H943" s="2">
        <v>2.5000000000000001E-2</v>
      </c>
      <c r="I943" s="2">
        <v>2.75E-2</v>
      </c>
    </row>
    <row r="944" spans="2:9" x14ac:dyDescent="0.2">
      <c r="B944" s="35">
        <v>43637</v>
      </c>
      <c r="C944">
        <v>112.32</v>
      </c>
      <c r="E944">
        <v>0.77</v>
      </c>
      <c r="F944">
        <f>4*Table3[[#This Row],[DivPay]]</f>
        <v>3.08</v>
      </c>
      <c r="G944" s="2">
        <f>Table3[[#This Row],[FwdDiv]]/Table3[[#This Row],[SharePrice]]</f>
        <v>2.7421652421652423E-2</v>
      </c>
      <c r="H944" s="2">
        <v>2.5000000000000001E-2</v>
      </c>
      <c r="I944" s="2">
        <v>2.75E-2</v>
      </c>
    </row>
    <row r="945" spans="2:9" x14ac:dyDescent="0.2">
      <c r="B945" s="35">
        <v>43636</v>
      </c>
      <c r="C945">
        <v>112.71</v>
      </c>
      <c r="E945">
        <v>0.77</v>
      </c>
      <c r="F945">
        <f>4*Table3[[#This Row],[DivPay]]</f>
        <v>3.08</v>
      </c>
      <c r="G945" s="2">
        <f>Table3[[#This Row],[FwdDiv]]/Table3[[#This Row],[SharePrice]]</f>
        <v>2.7326767811196879E-2</v>
      </c>
      <c r="H945" s="2">
        <v>2.5000000000000001E-2</v>
      </c>
      <c r="I945" s="2">
        <v>2.75E-2</v>
      </c>
    </row>
    <row r="946" spans="2:9" x14ac:dyDescent="0.2">
      <c r="B946" s="35">
        <v>43635</v>
      </c>
      <c r="C946">
        <v>111.3</v>
      </c>
      <c r="E946">
        <v>0.77</v>
      </c>
      <c r="F946">
        <f>4*Table3[[#This Row],[DivPay]]</f>
        <v>3.08</v>
      </c>
      <c r="G946" s="2">
        <f>Table3[[#This Row],[FwdDiv]]/Table3[[#This Row],[SharePrice]]</f>
        <v>2.7672955974842768E-2</v>
      </c>
      <c r="H946" s="2">
        <v>2.5000000000000001E-2</v>
      </c>
      <c r="I946" s="2">
        <v>2.75E-2</v>
      </c>
    </row>
    <row r="947" spans="2:9" x14ac:dyDescent="0.2">
      <c r="B947" s="35">
        <v>43634</v>
      </c>
      <c r="C947">
        <v>111.04</v>
      </c>
      <c r="E947">
        <v>0.77</v>
      </c>
      <c r="F947">
        <f>4*Table3[[#This Row],[DivPay]]</f>
        <v>3.08</v>
      </c>
      <c r="G947" s="2">
        <f>Table3[[#This Row],[FwdDiv]]/Table3[[#This Row],[SharePrice]]</f>
        <v>2.7737752161383283E-2</v>
      </c>
      <c r="H947" s="2">
        <v>2.5000000000000001E-2</v>
      </c>
      <c r="I947" s="2">
        <v>2.75E-2</v>
      </c>
    </row>
    <row r="948" spans="2:9" x14ac:dyDescent="0.2">
      <c r="B948" s="35">
        <v>43633</v>
      </c>
      <c r="C948">
        <v>106.72</v>
      </c>
      <c r="E948">
        <v>0.77</v>
      </c>
      <c r="F948">
        <f>4*Table3[[#This Row],[DivPay]]</f>
        <v>3.08</v>
      </c>
      <c r="G948" s="2">
        <f>Table3[[#This Row],[FwdDiv]]/Table3[[#This Row],[SharePrice]]</f>
        <v>2.886056971514243E-2</v>
      </c>
      <c r="H948" s="2">
        <v>2.5000000000000001E-2</v>
      </c>
      <c r="I948" s="2">
        <v>2.75E-2</v>
      </c>
    </row>
    <row r="949" spans="2:9" x14ac:dyDescent="0.2">
      <c r="B949" s="35">
        <v>43630</v>
      </c>
      <c r="C949">
        <v>107.31</v>
      </c>
      <c r="E949">
        <v>0.77</v>
      </c>
      <c r="F949">
        <f>4*Table3[[#This Row],[DivPay]]</f>
        <v>3.08</v>
      </c>
      <c r="G949" s="2">
        <f>Table3[[#This Row],[FwdDiv]]/Table3[[#This Row],[SharePrice]]</f>
        <v>2.8701891715590344E-2</v>
      </c>
      <c r="H949" s="2">
        <v>2.5000000000000001E-2</v>
      </c>
      <c r="I949" s="2">
        <v>2.75E-2</v>
      </c>
    </row>
    <row r="950" spans="2:9" x14ac:dyDescent="0.2">
      <c r="B950" s="35">
        <v>43629</v>
      </c>
      <c r="C950">
        <v>111.18</v>
      </c>
      <c r="E950">
        <v>0.77</v>
      </c>
      <c r="F950">
        <f>4*Table3[[#This Row],[DivPay]]</f>
        <v>3.08</v>
      </c>
      <c r="G950" s="2">
        <f>Table3[[#This Row],[FwdDiv]]/Table3[[#This Row],[SharePrice]]</f>
        <v>2.7702824248965641E-2</v>
      </c>
      <c r="H950" s="2">
        <v>2.5000000000000001E-2</v>
      </c>
      <c r="I950" s="2">
        <v>2.75E-2</v>
      </c>
    </row>
    <row r="951" spans="2:9" x14ac:dyDescent="0.2">
      <c r="B951" s="35">
        <v>43628</v>
      </c>
      <c r="C951">
        <v>110.34</v>
      </c>
      <c r="E951">
        <v>0.77</v>
      </c>
      <c r="F951">
        <f>4*Table3[[#This Row],[DivPay]]</f>
        <v>3.08</v>
      </c>
      <c r="G951" s="2">
        <f>Table3[[#This Row],[FwdDiv]]/Table3[[#This Row],[SharePrice]]</f>
        <v>2.7913721225303608E-2</v>
      </c>
      <c r="H951" s="2">
        <v>2.5000000000000001E-2</v>
      </c>
      <c r="I951" s="2">
        <v>2.75E-2</v>
      </c>
    </row>
    <row r="952" spans="2:9" x14ac:dyDescent="0.2">
      <c r="B952" s="35">
        <v>43627</v>
      </c>
      <c r="C952">
        <v>112.93</v>
      </c>
      <c r="E952">
        <v>0.77</v>
      </c>
      <c r="F952">
        <f>4*Table3[[#This Row],[DivPay]]</f>
        <v>3.08</v>
      </c>
      <c r="G952" s="2">
        <f>Table3[[#This Row],[FwdDiv]]/Table3[[#This Row],[SharePrice]]</f>
        <v>2.727353227663154E-2</v>
      </c>
      <c r="H952" s="2">
        <v>2.5000000000000001E-2</v>
      </c>
      <c r="I952" s="2">
        <v>2.75E-2</v>
      </c>
    </row>
    <row r="953" spans="2:9" x14ac:dyDescent="0.2">
      <c r="B953" s="35">
        <v>43626</v>
      </c>
      <c r="C953">
        <v>112.63</v>
      </c>
      <c r="E953">
        <v>0.77</v>
      </c>
      <c r="F953">
        <f>4*Table3[[#This Row],[DivPay]]</f>
        <v>3.08</v>
      </c>
      <c r="G953" s="2">
        <f>Table3[[#This Row],[FwdDiv]]/Table3[[#This Row],[SharePrice]]</f>
        <v>2.7346177750155378E-2</v>
      </c>
      <c r="H953" s="2">
        <v>2.5000000000000001E-2</v>
      </c>
      <c r="I953" s="2">
        <v>2.75E-2</v>
      </c>
    </row>
    <row r="954" spans="2:9" x14ac:dyDescent="0.2">
      <c r="B954" s="35">
        <v>43623</v>
      </c>
      <c r="C954">
        <v>111.17</v>
      </c>
      <c r="E954">
        <v>0.77</v>
      </c>
      <c r="F954">
        <f>4*Table3[[#This Row],[DivPay]]</f>
        <v>3.08</v>
      </c>
      <c r="G954" s="2">
        <f>Table3[[#This Row],[FwdDiv]]/Table3[[#This Row],[SharePrice]]</f>
        <v>2.7705316182423317E-2</v>
      </c>
      <c r="H954" s="2">
        <v>2.5000000000000001E-2</v>
      </c>
      <c r="I954" s="2">
        <v>2.75E-2</v>
      </c>
    </row>
    <row r="955" spans="2:9" x14ac:dyDescent="0.2">
      <c r="B955" s="35">
        <v>43622</v>
      </c>
      <c r="C955">
        <v>110.19</v>
      </c>
      <c r="E955">
        <v>0.77</v>
      </c>
      <c r="F955">
        <f>4*Table3[[#This Row],[DivPay]]</f>
        <v>3.08</v>
      </c>
      <c r="G955" s="2">
        <f>Table3[[#This Row],[FwdDiv]]/Table3[[#This Row],[SharePrice]]</f>
        <v>2.795171975678374E-2</v>
      </c>
      <c r="H955" s="2">
        <v>2.5000000000000001E-2</v>
      </c>
      <c r="I955" s="2">
        <v>2.75E-2</v>
      </c>
    </row>
    <row r="956" spans="2:9" x14ac:dyDescent="0.2">
      <c r="B956" s="35">
        <v>43621</v>
      </c>
      <c r="C956">
        <v>109.48</v>
      </c>
      <c r="E956">
        <v>0.77</v>
      </c>
      <c r="F956">
        <f>4*Table3[[#This Row],[DivPay]]</f>
        <v>3.08</v>
      </c>
      <c r="G956" s="2">
        <f>Table3[[#This Row],[FwdDiv]]/Table3[[#This Row],[SharePrice]]</f>
        <v>2.8132992327365727E-2</v>
      </c>
      <c r="H956" s="2">
        <v>2.5000000000000001E-2</v>
      </c>
      <c r="I956" s="2">
        <v>2.75E-2</v>
      </c>
    </row>
    <row r="957" spans="2:9" x14ac:dyDescent="0.2">
      <c r="B957" s="35">
        <v>43620</v>
      </c>
      <c r="C957">
        <v>109.12</v>
      </c>
      <c r="E957">
        <v>0.77</v>
      </c>
      <c r="F957">
        <f>4*Table3[[#This Row],[DivPay]]</f>
        <v>3.08</v>
      </c>
      <c r="G957" s="2">
        <f>Table3[[#This Row],[FwdDiv]]/Table3[[#This Row],[SharePrice]]</f>
        <v>2.8225806451612902E-2</v>
      </c>
      <c r="H957" s="2">
        <v>2.5000000000000001E-2</v>
      </c>
      <c r="I957" s="2">
        <v>2.75E-2</v>
      </c>
    </row>
    <row r="958" spans="2:9" x14ac:dyDescent="0.2">
      <c r="B958" s="35">
        <v>43619</v>
      </c>
      <c r="C958">
        <v>105.17</v>
      </c>
      <c r="E958">
        <v>0.77</v>
      </c>
      <c r="F958">
        <f>4*Table3[[#This Row],[DivPay]]</f>
        <v>3.08</v>
      </c>
      <c r="G958" s="2">
        <f>Table3[[#This Row],[FwdDiv]]/Table3[[#This Row],[SharePrice]]</f>
        <v>2.9285918037463155E-2</v>
      </c>
      <c r="H958" s="2">
        <v>2.5000000000000001E-2</v>
      </c>
      <c r="I958" s="2">
        <v>2.75E-2</v>
      </c>
    </row>
    <row r="959" spans="2:9" x14ac:dyDescent="0.2">
      <c r="B959" s="35">
        <v>43616</v>
      </c>
      <c r="C959">
        <v>104.31</v>
      </c>
      <c r="E959">
        <v>0.77</v>
      </c>
      <c r="F959">
        <f>4*Table3[[#This Row],[DivPay]]</f>
        <v>3.08</v>
      </c>
      <c r="G959" s="2">
        <f>Table3[[#This Row],[FwdDiv]]/Table3[[#This Row],[SharePrice]]</f>
        <v>2.9527370338414342E-2</v>
      </c>
      <c r="H959" s="2">
        <v>2.5000000000000001E-2</v>
      </c>
      <c r="I959" s="2">
        <v>2.75E-2</v>
      </c>
    </row>
    <row r="960" spans="2:9" x14ac:dyDescent="0.2">
      <c r="B960" s="35">
        <v>43615</v>
      </c>
      <c r="C960">
        <v>105.44</v>
      </c>
      <c r="E960">
        <v>0.77</v>
      </c>
      <c r="F960">
        <f>4*Table3[[#This Row],[DivPay]]</f>
        <v>3.08</v>
      </c>
      <c r="G960" s="2">
        <f>Table3[[#This Row],[FwdDiv]]/Table3[[#This Row],[SharePrice]]</f>
        <v>2.9210925644916542E-2</v>
      </c>
      <c r="H960" s="2">
        <v>2.5000000000000001E-2</v>
      </c>
      <c r="I960" s="2">
        <v>2.75E-2</v>
      </c>
    </row>
    <row r="961" spans="2:9" x14ac:dyDescent="0.2">
      <c r="B961" s="35">
        <v>43614</v>
      </c>
      <c r="C961">
        <v>104.15</v>
      </c>
      <c r="E961">
        <v>0.77</v>
      </c>
      <c r="F961">
        <f>4*Table3[[#This Row],[DivPay]]</f>
        <v>3.08</v>
      </c>
      <c r="G961" s="2">
        <f>Table3[[#This Row],[FwdDiv]]/Table3[[#This Row],[SharePrice]]</f>
        <v>2.9572731637061929E-2</v>
      </c>
      <c r="H961" s="2">
        <v>2.5000000000000001E-2</v>
      </c>
      <c r="I961" s="2">
        <v>2.75E-2</v>
      </c>
    </row>
    <row r="962" spans="2:9" x14ac:dyDescent="0.2">
      <c r="B962" s="35">
        <v>43613</v>
      </c>
      <c r="C962">
        <v>103.21</v>
      </c>
      <c r="E962">
        <v>0.77</v>
      </c>
      <c r="F962">
        <f>4*Table3[[#This Row],[DivPay]]</f>
        <v>3.08</v>
      </c>
      <c r="G962" s="2">
        <f>Table3[[#This Row],[FwdDiv]]/Table3[[#This Row],[SharePrice]]</f>
        <v>2.9842069566902434E-2</v>
      </c>
      <c r="H962" s="2">
        <v>2.5000000000000001E-2</v>
      </c>
      <c r="I962" s="2">
        <v>2.75E-2</v>
      </c>
    </row>
    <row r="963" spans="2:9" x14ac:dyDescent="0.2">
      <c r="B963" s="35">
        <v>43609</v>
      </c>
      <c r="C963">
        <v>105.06</v>
      </c>
      <c r="E963">
        <v>0.77</v>
      </c>
      <c r="F963">
        <f>4*Table3[[#This Row],[DivPay]]</f>
        <v>3.08</v>
      </c>
      <c r="G963" s="2">
        <f>Table3[[#This Row],[FwdDiv]]/Table3[[#This Row],[SharePrice]]</f>
        <v>2.9316581001332571E-2</v>
      </c>
      <c r="H963" s="2">
        <v>2.5000000000000001E-2</v>
      </c>
      <c r="I963" s="2">
        <v>2.75E-2</v>
      </c>
    </row>
    <row r="964" spans="2:9" x14ac:dyDescent="0.2">
      <c r="B964" s="35">
        <v>43608</v>
      </c>
      <c r="C964">
        <v>105.83</v>
      </c>
      <c r="E964">
        <v>0.77</v>
      </c>
      <c r="F964">
        <f>4*Table3[[#This Row],[DivPay]]</f>
        <v>3.08</v>
      </c>
      <c r="G964" s="2">
        <f>Table3[[#This Row],[FwdDiv]]/Table3[[#This Row],[SharePrice]]</f>
        <v>2.910327884342814E-2</v>
      </c>
      <c r="H964" s="2">
        <v>2.5000000000000001E-2</v>
      </c>
      <c r="I964" s="2">
        <v>2.75E-2</v>
      </c>
    </row>
    <row r="965" spans="2:9" x14ac:dyDescent="0.2">
      <c r="B965" s="35">
        <v>43607</v>
      </c>
      <c r="C965">
        <v>106.78</v>
      </c>
      <c r="E965">
        <v>0.77</v>
      </c>
      <c r="F965">
        <f>4*Table3[[#This Row],[DivPay]]</f>
        <v>3.08</v>
      </c>
      <c r="G965" s="2">
        <f>Table3[[#This Row],[FwdDiv]]/Table3[[#This Row],[SharePrice]]</f>
        <v>2.8844352875070239E-2</v>
      </c>
      <c r="H965" s="2">
        <v>2.5000000000000001E-2</v>
      </c>
      <c r="I965" s="2">
        <v>2.75E-2</v>
      </c>
    </row>
    <row r="966" spans="2:9" x14ac:dyDescent="0.2">
      <c r="B966" s="35">
        <v>43606</v>
      </c>
      <c r="C966">
        <v>107</v>
      </c>
      <c r="E966">
        <v>0.77</v>
      </c>
      <c r="F966">
        <f>4*Table3[[#This Row],[DivPay]]</f>
        <v>3.08</v>
      </c>
      <c r="G966" s="2">
        <f>Table3[[#This Row],[FwdDiv]]/Table3[[#This Row],[SharePrice]]</f>
        <v>2.8785046728971964E-2</v>
      </c>
      <c r="H966" s="2">
        <v>2.5000000000000001E-2</v>
      </c>
      <c r="I966" s="2">
        <v>2.75E-2</v>
      </c>
    </row>
    <row r="967" spans="2:9" x14ac:dyDescent="0.2">
      <c r="B967" s="35">
        <v>43605</v>
      </c>
      <c r="C967">
        <v>104.73</v>
      </c>
      <c r="E967">
        <v>0.77</v>
      </c>
      <c r="F967">
        <f>4*Table3[[#This Row],[DivPay]]</f>
        <v>3.08</v>
      </c>
      <c r="G967" s="2">
        <f>Table3[[#This Row],[FwdDiv]]/Table3[[#This Row],[SharePrice]]</f>
        <v>2.9408956363983576E-2</v>
      </c>
      <c r="H967" s="2">
        <v>2.5000000000000001E-2</v>
      </c>
      <c r="I967" s="2">
        <v>2.75E-2</v>
      </c>
    </row>
    <row r="968" spans="2:9" x14ac:dyDescent="0.2">
      <c r="B968" s="35">
        <v>43602</v>
      </c>
      <c r="C968">
        <v>106.79</v>
      </c>
      <c r="E968">
        <v>0.77</v>
      </c>
      <c r="F968">
        <f>4*Table3[[#This Row],[DivPay]]</f>
        <v>3.08</v>
      </c>
      <c r="G968" s="2">
        <f>Table3[[#This Row],[FwdDiv]]/Table3[[#This Row],[SharePrice]]</f>
        <v>2.8841651840059931E-2</v>
      </c>
      <c r="H968" s="2">
        <v>2.5000000000000001E-2</v>
      </c>
      <c r="I968" s="2">
        <v>2.75E-2</v>
      </c>
    </row>
    <row r="969" spans="2:9" x14ac:dyDescent="0.2">
      <c r="B969" s="35">
        <v>43601</v>
      </c>
      <c r="C969">
        <v>109.21</v>
      </c>
      <c r="E969">
        <v>0.77</v>
      </c>
      <c r="F969">
        <f>4*Table3[[#This Row],[DivPay]]</f>
        <v>3.08</v>
      </c>
      <c r="G969" s="2">
        <f>Table3[[#This Row],[FwdDiv]]/Table3[[#This Row],[SharePrice]]</f>
        <v>2.8202545554436409E-2</v>
      </c>
      <c r="H969" s="2">
        <v>2.5000000000000001E-2</v>
      </c>
      <c r="I969" s="2">
        <v>2.75E-2</v>
      </c>
    </row>
    <row r="970" spans="2:9" x14ac:dyDescent="0.2">
      <c r="B970" s="35">
        <v>43600</v>
      </c>
      <c r="C970">
        <v>110.29</v>
      </c>
      <c r="E970">
        <v>0.77</v>
      </c>
      <c r="F970">
        <f>4*Table3[[#This Row],[DivPay]]</f>
        <v>3.08</v>
      </c>
      <c r="G970" s="2">
        <f>Table3[[#This Row],[FwdDiv]]/Table3[[#This Row],[SharePrice]]</f>
        <v>2.7926375918034273E-2</v>
      </c>
      <c r="H970" s="2">
        <v>2.5000000000000001E-2</v>
      </c>
      <c r="I970" s="2">
        <v>2.75E-2</v>
      </c>
    </row>
    <row r="971" spans="2:9" x14ac:dyDescent="0.2">
      <c r="B971" s="35">
        <v>43599</v>
      </c>
      <c r="C971">
        <v>109.04</v>
      </c>
      <c r="E971">
        <v>0.77</v>
      </c>
      <c r="F971">
        <f>4*Table3[[#This Row],[DivPay]]</f>
        <v>3.08</v>
      </c>
      <c r="G971" s="2">
        <f>Table3[[#This Row],[FwdDiv]]/Table3[[#This Row],[SharePrice]]</f>
        <v>2.8246515040352162E-2</v>
      </c>
      <c r="H971" s="2">
        <v>2.5000000000000001E-2</v>
      </c>
      <c r="I971" s="2">
        <v>2.75E-2</v>
      </c>
    </row>
    <row r="972" spans="2:9" x14ac:dyDescent="0.2">
      <c r="B972" s="35">
        <v>43598</v>
      </c>
      <c r="C972">
        <v>107.11</v>
      </c>
      <c r="E972">
        <v>0.77</v>
      </c>
      <c r="F972">
        <f>4*Table3[[#This Row],[DivPay]]</f>
        <v>3.08</v>
      </c>
      <c r="G972" s="2">
        <f>Table3[[#This Row],[FwdDiv]]/Table3[[#This Row],[SharePrice]]</f>
        <v>2.8755485015404723E-2</v>
      </c>
      <c r="H972" s="2">
        <v>2.5000000000000001E-2</v>
      </c>
      <c r="I972" s="2">
        <v>2.75E-2</v>
      </c>
    </row>
    <row r="973" spans="2:9" x14ac:dyDescent="0.2">
      <c r="B973" s="35">
        <v>43595</v>
      </c>
      <c r="C973">
        <v>112.6</v>
      </c>
      <c r="E973">
        <v>0.77</v>
      </c>
      <c r="F973">
        <f>4*Table3[[#This Row],[DivPay]]</f>
        <v>3.08</v>
      </c>
      <c r="G973" s="2">
        <f>Table3[[#This Row],[FwdDiv]]/Table3[[#This Row],[SharePrice]]</f>
        <v>2.7353463587921848E-2</v>
      </c>
      <c r="H973" s="2">
        <v>2.5000000000000001E-2</v>
      </c>
      <c r="I973" s="2">
        <v>2.75E-2</v>
      </c>
    </row>
    <row r="974" spans="2:9" x14ac:dyDescent="0.2">
      <c r="B974" s="35">
        <v>43594</v>
      </c>
      <c r="C974">
        <v>112.15</v>
      </c>
      <c r="E974">
        <v>0.77</v>
      </c>
      <c r="F974">
        <f>4*Table3[[#This Row],[DivPay]]</f>
        <v>3.08</v>
      </c>
      <c r="G974" s="2">
        <f>Table3[[#This Row],[FwdDiv]]/Table3[[#This Row],[SharePrice]]</f>
        <v>2.7463218903254569E-2</v>
      </c>
      <c r="H974" s="2">
        <v>2.5000000000000001E-2</v>
      </c>
      <c r="I974" s="2">
        <v>2.75E-2</v>
      </c>
    </row>
    <row r="975" spans="2:9" x14ac:dyDescent="0.2">
      <c r="B975" s="35">
        <v>43593</v>
      </c>
      <c r="C975">
        <v>112.56</v>
      </c>
      <c r="E975">
        <v>0.77</v>
      </c>
      <c r="F975">
        <f>4*Table3[[#This Row],[DivPay]]</f>
        <v>3.08</v>
      </c>
      <c r="G975" s="2">
        <f>Table3[[#This Row],[FwdDiv]]/Table3[[#This Row],[SharePrice]]</f>
        <v>2.736318407960199E-2</v>
      </c>
      <c r="H975" s="2">
        <v>2.5000000000000001E-2</v>
      </c>
      <c r="I975" s="2">
        <v>2.75E-2</v>
      </c>
    </row>
    <row r="976" spans="2:9" x14ac:dyDescent="0.2">
      <c r="B976" s="35">
        <v>43592</v>
      </c>
      <c r="C976">
        <v>113.93</v>
      </c>
      <c r="E976">
        <v>0.77</v>
      </c>
      <c r="F976">
        <f>4*Table3[[#This Row],[DivPay]]</f>
        <v>3.08</v>
      </c>
      <c r="G976" s="2">
        <f>Table3[[#This Row],[FwdDiv]]/Table3[[#This Row],[SharePrice]]</f>
        <v>2.703414377249188E-2</v>
      </c>
      <c r="H976" s="2">
        <v>2.5000000000000001E-2</v>
      </c>
      <c r="I976" s="2">
        <v>2.75E-2</v>
      </c>
    </row>
    <row r="977" spans="2:9" x14ac:dyDescent="0.2">
      <c r="B977" s="35">
        <v>43591</v>
      </c>
      <c r="C977">
        <v>115.86</v>
      </c>
      <c r="E977">
        <v>0.77</v>
      </c>
      <c r="F977">
        <f>4*Table3[[#This Row],[DivPay]]</f>
        <v>3.08</v>
      </c>
      <c r="G977" s="2">
        <f>Table3[[#This Row],[FwdDiv]]/Table3[[#This Row],[SharePrice]]</f>
        <v>2.6583808044191266E-2</v>
      </c>
      <c r="H977" s="2">
        <v>2.5000000000000001E-2</v>
      </c>
      <c r="I977" s="2">
        <v>2.75E-2</v>
      </c>
    </row>
    <row r="978" spans="2:9" x14ac:dyDescent="0.2">
      <c r="B978" s="35">
        <v>43588</v>
      </c>
      <c r="C978">
        <v>117.47</v>
      </c>
      <c r="D978">
        <v>0.77</v>
      </c>
      <c r="E978">
        <v>0.77</v>
      </c>
      <c r="F978">
        <f>4*Table3[[#This Row],[DivPay]]</f>
        <v>3.08</v>
      </c>
      <c r="G978" s="2">
        <f>Table3[[#This Row],[FwdDiv]]/Table3[[#This Row],[SharePrice]]</f>
        <v>2.6219460287733039E-2</v>
      </c>
      <c r="H978" s="2">
        <v>2.5000000000000001E-2</v>
      </c>
      <c r="I978" s="2">
        <v>2.75E-2</v>
      </c>
    </row>
    <row r="979" spans="2:9" x14ac:dyDescent="0.2">
      <c r="B979" s="35">
        <v>43587</v>
      </c>
      <c r="C979">
        <v>117.46</v>
      </c>
      <c r="E979">
        <v>0.77</v>
      </c>
      <c r="F979">
        <f>4*Table3[[#This Row],[DivPay]]</f>
        <v>3.08</v>
      </c>
      <c r="G979" s="2">
        <f>Table3[[#This Row],[FwdDiv]]/Table3[[#This Row],[SharePrice]]</f>
        <v>2.6221692491060787E-2</v>
      </c>
      <c r="H979" s="2">
        <v>2.5000000000000001E-2</v>
      </c>
      <c r="I979" s="2">
        <v>2.75E-2</v>
      </c>
    </row>
    <row r="980" spans="2:9" x14ac:dyDescent="0.2">
      <c r="B980" s="35">
        <v>43586</v>
      </c>
      <c r="C980">
        <v>116.29</v>
      </c>
      <c r="E980">
        <v>0.77</v>
      </c>
      <c r="F980">
        <f>4*Table3[[#This Row],[DivPay]]</f>
        <v>3.08</v>
      </c>
      <c r="G980" s="2">
        <f>Table3[[#This Row],[FwdDiv]]/Table3[[#This Row],[SharePrice]]</f>
        <v>2.6485510362025969E-2</v>
      </c>
      <c r="H980" s="2">
        <v>2.5000000000000001E-2</v>
      </c>
      <c r="I980" s="2">
        <v>2.75E-2</v>
      </c>
    </row>
    <row r="981" spans="2:9" x14ac:dyDescent="0.2">
      <c r="B981" s="35">
        <v>43585</v>
      </c>
      <c r="C981">
        <v>117.83</v>
      </c>
      <c r="E981">
        <v>0.77</v>
      </c>
      <c r="F981">
        <f>4*Table3[[#This Row],[DivPay]]</f>
        <v>3.08</v>
      </c>
      <c r="G981" s="2">
        <f>Table3[[#This Row],[FwdDiv]]/Table3[[#This Row],[SharePrice]]</f>
        <v>2.6139353305609778E-2</v>
      </c>
      <c r="H981" s="2">
        <v>2.5000000000000001E-2</v>
      </c>
      <c r="I981" s="2">
        <v>2.75E-2</v>
      </c>
    </row>
    <row r="982" spans="2:9" x14ac:dyDescent="0.2">
      <c r="B982" s="35">
        <v>43584</v>
      </c>
      <c r="C982">
        <v>116.7</v>
      </c>
      <c r="E982">
        <v>0.77</v>
      </c>
      <c r="F982">
        <f>4*Table3[[#This Row],[DivPay]]</f>
        <v>3.08</v>
      </c>
      <c r="G982" s="2">
        <f>Table3[[#This Row],[FwdDiv]]/Table3[[#This Row],[SharePrice]]</f>
        <v>2.6392459297343615E-2</v>
      </c>
      <c r="H982" s="2">
        <v>2.5000000000000001E-2</v>
      </c>
      <c r="I982" s="2">
        <v>2.75E-2</v>
      </c>
    </row>
    <row r="983" spans="2:9" x14ac:dyDescent="0.2">
      <c r="B983" s="35">
        <v>43581</v>
      </c>
      <c r="C983">
        <v>117.21</v>
      </c>
      <c r="E983">
        <v>0.77</v>
      </c>
      <c r="F983">
        <f>4*Table3[[#This Row],[DivPay]]</f>
        <v>3.08</v>
      </c>
      <c r="G983" s="2">
        <f>Table3[[#This Row],[FwdDiv]]/Table3[[#This Row],[SharePrice]]</f>
        <v>2.6277621363364902E-2</v>
      </c>
      <c r="H983" s="2">
        <v>2.5000000000000001E-2</v>
      </c>
      <c r="I983" s="2">
        <v>2.75E-2</v>
      </c>
    </row>
    <row r="984" spans="2:9" x14ac:dyDescent="0.2">
      <c r="B984" s="35">
        <v>43580</v>
      </c>
      <c r="C984">
        <v>117.17</v>
      </c>
      <c r="E984">
        <v>0.77</v>
      </c>
      <c r="F984">
        <f>4*Table3[[#This Row],[DivPay]]</f>
        <v>3.08</v>
      </c>
      <c r="G984" s="2">
        <f>Table3[[#This Row],[FwdDiv]]/Table3[[#This Row],[SharePrice]]</f>
        <v>2.6286592131091576E-2</v>
      </c>
      <c r="H984" s="2">
        <v>2.5000000000000001E-2</v>
      </c>
      <c r="I984" s="2">
        <v>2.75E-2</v>
      </c>
    </row>
    <row r="985" spans="2:9" x14ac:dyDescent="0.2">
      <c r="B985" s="35">
        <v>43579</v>
      </c>
      <c r="C985">
        <v>118.43</v>
      </c>
      <c r="E985">
        <v>0.77</v>
      </c>
      <c r="F985">
        <f>4*Table3[[#This Row],[DivPay]]</f>
        <v>3.08</v>
      </c>
      <c r="G985" s="2">
        <f>Table3[[#This Row],[FwdDiv]]/Table3[[#This Row],[SharePrice]]</f>
        <v>2.6006923921303722E-2</v>
      </c>
      <c r="H985" s="2">
        <v>2.5000000000000001E-2</v>
      </c>
      <c r="I985" s="2">
        <v>2.75E-2</v>
      </c>
    </row>
    <row r="986" spans="2:9" x14ac:dyDescent="0.2">
      <c r="B986" s="35">
        <v>43578</v>
      </c>
      <c r="C986">
        <v>116.38</v>
      </c>
      <c r="E986">
        <v>0.77</v>
      </c>
      <c r="F986">
        <f>4*Table3[[#This Row],[DivPay]]</f>
        <v>3.08</v>
      </c>
      <c r="G986" s="2">
        <f>Table3[[#This Row],[FwdDiv]]/Table3[[#This Row],[SharePrice]]</f>
        <v>2.6465028355387527E-2</v>
      </c>
      <c r="H986" s="2">
        <v>2.5000000000000001E-2</v>
      </c>
      <c r="I986" s="2">
        <v>2.75E-2</v>
      </c>
    </row>
    <row r="987" spans="2:9" x14ac:dyDescent="0.2">
      <c r="B987" s="35">
        <v>43577</v>
      </c>
      <c r="C987">
        <v>114.95</v>
      </c>
      <c r="E987">
        <v>0.77</v>
      </c>
      <c r="F987">
        <f>4*Table3[[#This Row],[DivPay]]</f>
        <v>3.08</v>
      </c>
      <c r="G987" s="2">
        <f>Table3[[#This Row],[FwdDiv]]/Table3[[#This Row],[SharePrice]]</f>
        <v>2.6794258373205742E-2</v>
      </c>
      <c r="H987" s="2">
        <v>2.5000000000000001E-2</v>
      </c>
      <c r="I987" s="2">
        <v>2.75E-2</v>
      </c>
    </row>
    <row r="988" spans="2:9" x14ac:dyDescent="0.2">
      <c r="B988" s="35">
        <v>43573</v>
      </c>
      <c r="C988">
        <v>115.51</v>
      </c>
      <c r="E988">
        <v>0.77</v>
      </c>
      <c r="F988">
        <f>4*Table3[[#This Row],[DivPay]]</f>
        <v>3.08</v>
      </c>
      <c r="G988" s="2">
        <f>Table3[[#This Row],[FwdDiv]]/Table3[[#This Row],[SharePrice]]</f>
        <v>2.6664358064236861E-2</v>
      </c>
      <c r="H988" s="2">
        <v>2.5000000000000001E-2</v>
      </c>
      <c r="I988" s="2">
        <v>2.75E-2</v>
      </c>
    </row>
    <row r="989" spans="2:9" x14ac:dyDescent="0.2">
      <c r="B989" s="35">
        <v>43572</v>
      </c>
      <c r="C989">
        <v>115.6</v>
      </c>
      <c r="E989">
        <v>0.77</v>
      </c>
      <c r="F989">
        <f>4*Table3[[#This Row],[DivPay]]</f>
        <v>3.08</v>
      </c>
      <c r="G989" s="2">
        <f>Table3[[#This Row],[FwdDiv]]/Table3[[#This Row],[SharePrice]]</f>
        <v>2.6643598615916957E-2</v>
      </c>
      <c r="H989" s="2">
        <v>2.5000000000000001E-2</v>
      </c>
      <c r="I989" s="2">
        <v>2.75E-2</v>
      </c>
    </row>
    <row r="990" spans="2:9" x14ac:dyDescent="0.2">
      <c r="B990" s="35">
        <v>43571</v>
      </c>
      <c r="C990">
        <v>116.37</v>
      </c>
      <c r="E990">
        <v>0.77</v>
      </c>
      <c r="F990">
        <f>4*Table3[[#This Row],[DivPay]]</f>
        <v>3.08</v>
      </c>
      <c r="G990" s="2">
        <f>Table3[[#This Row],[FwdDiv]]/Table3[[#This Row],[SharePrice]]</f>
        <v>2.6467302569390738E-2</v>
      </c>
      <c r="H990" s="2">
        <v>2.5000000000000001E-2</v>
      </c>
      <c r="I990" s="2">
        <v>2.75E-2</v>
      </c>
    </row>
    <row r="991" spans="2:9" x14ac:dyDescent="0.2">
      <c r="B991" s="35">
        <v>43570</v>
      </c>
      <c r="C991">
        <v>115.09</v>
      </c>
      <c r="E991">
        <v>0.77</v>
      </c>
      <c r="F991">
        <f>4*Table3[[#This Row],[DivPay]]</f>
        <v>3.08</v>
      </c>
      <c r="G991" s="2">
        <f>Table3[[#This Row],[FwdDiv]]/Table3[[#This Row],[SharePrice]]</f>
        <v>2.6761664784082023E-2</v>
      </c>
      <c r="H991" s="2">
        <v>2.5000000000000001E-2</v>
      </c>
      <c r="I991" s="2">
        <v>2.75E-2</v>
      </c>
    </row>
    <row r="992" spans="2:9" x14ac:dyDescent="0.2">
      <c r="B992" s="35">
        <v>43567</v>
      </c>
      <c r="C992">
        <v>116.76</v>
      </c>
      <c r="E992">
        <v>0.77</v>
      </c>
      <c r="F992">
        <f>4*Table3[[#This Row],[DivPay]]</f>
        <v>3.08</v>
      </c>
      <c r="G992" s="2">
        <f>Table3[[#This Row],[FwdDiv]]/Table3[[#This Row],[SharePrice]]</f>
        <v>2.6378896882494004E-2</v>
      </c>
      <c r="H992" s="2">
        <v>2.5000000000000001E-2</v>
      </c>
      <c r="I992" s="2">
        <v>2.75E-2</v>
      </c>
    </row>
    <row r="993" spans="2:9" x14ac:dyDescent="0.2">
      <c r="B993" s="35">
        <v>43566</v>
      </c>
      <c r="C993">
        <v>114.88</v>
      </c>
      <c r="E993">
        <v>0.77</v>
      </c>
      <c r="F993">
        <f>4*Table3[[#This Row],[DivPay]]</f>
        <v>3.08</v>
      </c>
      <c r="G993" s="2">
        <f>Table3[[#This Row],[FwdDiv]]/Table3[[#This Row],[SharePrice]]</f>
        <v>2.6810584958217271E-2</v>
      </c>
      <c r="H993" s="2">
        <v>2.5000000000000001E-2</v>
      </c>
      <c r="I993" s="2">
        <v>2.75E-2</v>
      </c>
    </row>
    <row r="994" spans="2:9" x14ac:dyDescent="0.2">
      <c r="B994" s="35">
        <v>43565</v>
      </c>
      <c r="C994">
        <v>114.92</v>
      </c>
      <c r="E994">
        <v>0.77</v>
      </c>
      <c r="F994">
        <f>4*Table3[[#This Row],[DivPay]]</f>
        <v>3.08</v>
      </c>
      <c r="G994" s="2">
        <f>Table3[[#This Row],[FwdDiv]]/Table3[[#This Row],[SharePrice]]</f>
        <v>2.6801253045596937E-2</v>
      </c>
      <c r="H994" s="2">
        <v>2.5000000000000001E-2</v>
      </c>
      <c r="I994" s="2">
        <v>2.75E-2</v>
      </c>
    </row>
    <row r="995" spans="2:9" x14ac:dyDescent="0.2">
      <c r="B995" s="35">
        <v>43564</v>
      </c>
      <c r="C995">
        <v>113.94</v>
      </c>
      <c r="E995">
        <v>0.77</v>
      </c>
      <c r="F995">
        <f>4*Table3[[#This Row],[DivPay]]</f>
        <v>3.08</v>
      </c>
      <c r="G995" s="2">
        <f>Table3[[#This Row],[FwdDiv]]/Table3[[#This Row],[SharePrice]]</f>
        <v>2.7031771107600494E-2</v>
      </c>
      <c r="H995" s="2">
        <v>2.5000000000000001E-2</v>
      </c>
      <c r="I995" s="2">
        <v>2.75E-2</v>
      </c>
    </row>
    <row r="996" spans="2:9" x14ac:dyDescent="0.2">
      <c r="B996" s="35">
        <v>43563</v>
      </c>
      <c r="C996">
        <v>115.22</v>
      </c>
      <c r="E996">
        <v>0.77</v>
      </c>
      <c r="F996">
        <f>4*Table3[[#This Row],[DivPay]]</f>
        <v>3.08</v>
      </c>
      <c r="G996" s="2">
        <f>Table3[[#This Row],[FwdDiv]]/Table3[[#This Row],[SharePrice]]</f>
        <v>2.6731470230862697E-2</v>
      </c>
      <c r="H996" s="2">
        <v>2.5000000000000001E-2</v>
      </c>
      <c r="I996" s="2">
        <v>2.75E-2</v>
      </c>
    </row>
    <row r="997" spans="2:9" x14ac:dyDescent="0.2">
      <c r="B997" s="35">
        <v>43560</v>
      </c>
      <c r="C997">
        <v>113.63</v>
      </c>
      <c r="E997">
        <v>0.77</v>
      </c>
      <c r="F997">
        <f>4*Table3[[#This Row],[DivPay]]</f>
        <v>3.08</v>
      </c>
      <c r="G997" s="2">
        <f>Table3[[#This Row],[FwdDiv]]/Table3[[#This Row],[SharePrice]]</f>
        <v>2.7105517909002907E-2</v>
      </c>
      <c r="H997" s="2">
        <v>2.5000000000000001E-2</v>
      </c>
      <c r="I997" s="2">
        <v>2.75E-2</v>
      </c>
    </row>
    <row r="998" spans="2:9" x14ac:dyDescent="0.2">
      <c r="B998" s="35">
        <v>43559</v>
      </c>
      <c r="C998">
        <v>113.24</v>
      </c>
      <c r="E998">
        <v>0.77</v>
      </c>
      <c r="F998">
        <f>4*Table3[[#This Row],[DivPay]]</f>
        <v>3.08</v>
      </c>
      <c r="G998" s="2">
        <f>Table3[[#This Row],[FwdDiv]]/Table3[[#This Row],[SharePrice]]</f>
        <v>2.7198869657364892E-2</v>
      </c>
      <c r="H998" s="2">
        <v>2.5000000000000001E-2</v>
      </c>
      <c r="I998" s="2">
        <v>2.75E-2</v>
      </c>
    </row>
    <row r="999" spans="2:9" x14ac:dyDescent="0.2">
      <c r="B999" s="35">
        <v>43558</v>
      </c>
      <c r="C999">
        <v>112.75</v>
      </c>
      <c r="E999">
        <v>0.77</v>
      </c>
      <c r="F999">
        <f>4*Table3[[#This Row],[DivPay]]</f>
        <v>3.08</v>
      </c>
      <c r="G999" s="2">
        <f>Table3[[#This Row],[FwdDiv]]/Table3[[#This Row],[SharePrice]]</f>
        <v>2.7317073170731707E-2</v>
      </c>
      <c r="H999" s="2">
        <v>2.5000000000000001E-2</v>
      </c>
      <c r="I999" s="2">
        <v>2.75E-2</v>
      </c>
    </row>
    <row r="1000" spans="2:9" x14ac:dyDescent="0.2">
      <c r="B1000" s="35">
        <v>43557</v>
      </c>
      <c r="C1000">
        <v>110.28</v>
      </c>
      <c r="E1000">
        <v>0.77</v>
      </c>
      <c r="F1000">
        <f>4*Table3[[#This Row],[DivPay]]</f>
        <v>3.08</v>
      </c>
      <c r="G1000" s="2">
        <f>Table3[[#This Row],[FwdDiv]]/Table3[[#This Row],[SharePrice]]</f>
        <v>2.7928908233587232E-2</v>
      </c>
      <c r="H1000" s="2">
        <v>2.5000000000000001E-2</v>
      </c>
      <c r="I1000" s="2">
        <v>2.75E-2</v>
      </c>
    </row>
    <row r="1001" spans="2:9" x14ac:dyDescent="0.2">
      <c r="B1001" s="35">
        <v>43556</v>
      </c>
      <c r="C1001">
        <v>108.64</v>
      </c>
      <c r="E1001">
        <v>0.77</v>
      </c>
      <c r="F1001">
        <f>4*Table3[[#This Row],[DivPay]]</f>
        <v>3.08</v>
      </c>
      <c r="G1001" s="2">
        <f>Table3[[#This Row],[FwdDiv]]/Table3[[#This Row],[SharePrice]]</f>
        <v>2.8350515463917526E-2</v>
      </c>
      <c r="H1001" s="2">
        <v>2.5000000000000001E-2</v>
      </c>
      <c r="I1001" s="2">
        <v>2.75E-2</v>
      </c>
    </row>
    <row r="1002" spans="2:9" x14ac:dyDescent="0.2">
      <c r="B1002" s="35">
        <v>43553</v>
      </c>
      <c r="C1002">
        <v>106.07</v>
      </c>
      <c r="E1002">
        <v>0.77</v>
      </c>
      <c r="F1002">
        <f>4*Table3[[#This Row],[DivPay]]</f>
        <v>3.08</v>
      </c>
      <c r="G1002" s="2">
        <f>Table3[[#This Row],[FwdDiv]]/Table3[[#This Row],[SharePrice]]</f>
        <v>2.9037428113509949E-2</v>
      </c>
      <c r="H1002" s="2">
        <v>2.5000000000000001E-2</v>
      </c>
      <c r="I1002" s="2">
        <v>2.75E-2</v>
      </c>
    </row>
    <row r="1003" spans="2:9" x14ac:dyDescent="0.2">
      <c r="B1003" s="35">
        <v>43552</v>
      </c>
      <c r="C1003">
        <v>104.91</v>
      </c>
      <c r="E1003">
        <v>0.77</v>
      </c>
      <c r="F1003">
        <f>4*Table3[[#This Row],[DivPay]]</f>
        <v>3.08</v>
      </c>
      <c r="G1003" s="2">
        <f>Table3[[#This Row],[FwdDiv]]/Table3[[#This Row],[SharePrice]]</f>
        <v>2.935849775998475E-2</v>
      </c>
      <c r="H1003" s="2">
        <v>2.5000000000000001E-2</v>
      </c>
      <c r="I1003" s="2">
        <v>2.75E-2</v>
      </c>
    </row>
    <row r="1004" spans="2:9" x14ac:dyDescent="0.2">
      <c r="B1004" s="35">
        <v>43551</v>
      </c>
      <c r="C1004">
        <v>105.97</v>
      </c>
      <c r="E1004">
        <v>0.77</v>
      </c>
      <c r="F1004">
        <f>4*Table3[[#This Row],[DivPay]]</f>
        <v>3.08</v>
      </c>
      <c r="G1004" s="2">
        <f>Table3[[#This Row],[FwdDiv]]/Table3[[#This Row],[SharePrice]]</f>
        <v>2.9064829668774182E-2</v>
      </c>
      <c r="H1004" s="2">
        <v>2.5000000000000001E-2</v>
      </c>
      <c r="I1004" s="2">
        <v>2.75E-2</v>
      </c>
    </row>
    <row r="1005" spans="2:9" x14ac:dyDescent="0.2">
      <c r="B1005" s="35">
        <v>43550</v>
      </c>
      <c r="C1005">
        <v>108.33</v>
      </c>
      <c r="E1005">
        <v>0.77</v>
      </c>
      <c r="F1005">
        <f>4*Table3[[#This Row],[DivPay]]</f>
        <v>3.08</v>
      </c>
      <c r="G1005" s="2">
        <f>Table3[[#This Row],[FwdDiv]]/Table3[[#This Row],[SharePrice]]</f>
        <v>2.8431644050586173E-2</v>
      </c>
      <c r="H1005" s="2">
        <v>2.5000000000000001E-2</v>
      </c>
      <c r="I1005" s="2">
        <v>2.75E-2</v>
      </c>
    </row>
    <row r="1006" spans="2:9" x14ac:dyDescent="0.2">
      <c r="B1006" s="35">
        <v>43549</v>
      </c>
      <c r="C1006">
        <v>107.11</v>
      </c>
      <c r="E1006">
        <v>0.77</v>
      </c>
      <c r="F1006">
        <f>4*Table3[[#This Row],[DivPay]]</f>
        <v>3.08</v>
      </c>
      <c r="G1006" s="2">
        <f>Table3[[#This Row],[FwdDiv]]/Table3[[#This Row],[SharePrice]]</f>
        <v>2.8755485015404723E-2</v>
      </c>
      <c r="H1006" s="2">
        <v>2.5000000000000001E-2</v>
      </c>
      <c r="I1006" s="2">
        <v>2.75E-2</v>
      </c>
    </row>
    <row r="1007" spans="2:9" x14ac:dyDescent="0.2">
      <c r="B1007" s="35">
        <v>43546</v>
      </c>
      <c r="C1007">
        <v>109.68</v>
      </c>
      <c r="E1007">
        <v>0.77</v>
      </c>
      <c r="F1007">
        <f>4*Table3[[#This Row],[DivPay]]</f>
        <v>3.08</v>
      </c>
      <c r="G1007" s="2">
        <f>Table3[[#This Row],[FwdDiv]]/Table3[[#This Row],[SharePrice]]</f>
        <v>2.8081692195477754E-2</v>
      </c>
      <c r="H1007" s="2">
        <v>2.5000000000000001E-2</v>
      </c>
      <c r="I1007" s="2">
        <v>2.75E-2</v>
      </c>
    </row>
    <row r="1008" spans="2:9" x14ac:dyDescent="0.2">
      <c r="B1008" s="35">
        <v>43545</v>
      </c>
      <c r="C1008">
        <v>112.22</v>
      </c>
      <c r="E1008">
        <v>0.77</v>
      </c>
      <c r="F1008">
        <f>4*Table3[[#This Row],[DivPay]]</f>
        <v>3.08</v>
      </c>
      <c r="G1008" s="2">
        <f>Table3[[#This Row],[FwdDiv]]/Table3[[#This Row],[SharePrice]]</f>
        <v>2.7446088041347353E-2</v>
      </c>
      <c r="H1008" s="2">
        <v>2.5000000000000001E-2</v>
      </c>
      <c r="I1008" s="2">
        <v>2.75E-2</v>
      </c>
    </row>
    <row r="1009" spans="2:9" x14ac:dyDescent="0.2">
      <c r="B1009" s="35">
        <v>43544</v>
      </c>
      <c r="C1009">
        <v>109.63</v>
      </c>
      <c r="E1009">
        <v>0.77</v>
      </c>
      <c r="F1009">
        <f>4*Table3[[#This Row],[DivPay]]</f>
        <v>3.08</v>
      </c>
      <c r="G1009" s="2">
        <f>Table3[[#This Row],[FwdDiv]]/Table3[[#This Row],[SharePrice]]</f>
        <v>2.8094499680744324E-2</v>
      </c>
      <c r="H1009" s="2">
        <v>2.5000000000000001E-2</v>
      </c>
      <c r="I1009" s="2">
        <v>2.75E-2</v>
      </c>
    </row>
    <row r="1010" spans="2:9" x14ac:dyDescent="0.2">
      <c r="B1010" s="35">
        <v>43543</v>
      </c>
      <c r="C1010">
        <v>110.02</v>
      </c>
      <c r="E1010">
        <v>0.77</v>
      </c>
      <c r="F1010">
        <f>4*Table3[[#This Row],[DivPay]]</f>
        <v>3.08</v>
      </c>
      <c r="G1010" s="2">
        <f>Table3[[#This Row],[FwdDiv]]/Table3[[#This Row],[SharePrice]]</f>
        <v>2.7994910016360664E-2</v>
      </c>
      <c r="H1010" s="2">
        <v>2.5000000000000001E-2</v>
      </c>
      <c r="I1010" s="2">
        <v>2.75E-2</v>
      </c>
    </row>
    <row r="1011" spans="2:9" x14ac:dyDescent="0.2">
      <c r="B1011" s="35">
        <v>43542</v>
      </c>
      <c r="C1011">
        <v>109.81</v>
      </c>
      <c r="E1011">
        <v>0.77</v>
      </c>
      <c r="F1011">
        <f>4*Table3[[#This Row],[DivPay]]</f>
        <v>3.08</v>
      </c>
      <c r="G1011" s="2">
        <f>Table3[[#This Row],[FwdDiv]]/Table3[[#This Row],[SharePrice]]</f>
        <v>2.8048447318094891E-2</v>
      </c>
      <c r="H1011" s="2">
        <v>2.5000000000000001E-2</v>
      </c>
      <c r="I1011" s="2">
        <v>2.75E-2</v>
      </c>
    </row>
    <row r="1012" spans="2:9" x14ac:dyDescent="0.2">
      <c r="B1012" s="35">
        <v>43539</v>
      </c>
      <c r="C1012">
        <v>110.74</v>
      </c>
      <c r="E1012">
        <v>0.77</v>
      </c>
      <c r="F1012">
        <f>4*Table3[[#This Row],[DivPay]]</f>
        <v>3.08</v>
      </c>
      <c r="G1012" s="2">
        <f>Table3[[#This Row],[FwdDiv]]/Table3[[#This Row],[SharePrice]]</f>
        <v>2.7812895069532238E-2</v>
      </c>
      <c r="H1012" s="2">
        <v>2.5000000000000001E-2</v>
      </c>
      <c r="I1012" s="2">
        <v>2.75E-2</v>
      </c>
    </row>
    <row r="1013" spans="2:9" x14ac:dyDescent="0.2">
      <c r="B1013" s="35">
        <v>43538</v>
      </c>
      <c r="C1013">
        <v>107.1</v>
      </c>
      <c r="E1013">
        <v>0.77</v>
      </c>
      <c r="F1013">
        <f>4*Table3[[#This Row],[DivPay]]</f>
        <v>3.08</v>
      </c>
      <c r="G1013" s="2">
        <f>Table3[[#This Row],[FwdDiv]]/Table3[[#This Row],[SharePrice]]</f>
        <v>2.8758169934640525E-2</v>
      </c>
      <c r="H1013" s="2">
        <v>2.5000000000000001E-2</v>
      </c>
      <c r="I1013" s="2">
        <v>2.75E-2</v>
      </c>
    </row>
    <row r="1014" spans="2:9" x14ac:dyDescent="0.2">
      <c r="B1014" s="35">
        <v>43537</v>
      </c>
      <c r="C1014">
        <v>107.58</v>
      </c>
      <c r="E1014">
        <v>0.77</v>
      </c>
      <c r="F1014">
        <f>4*Table3[[#This Row],[DivPay]]</f>
        <v>3.08</v>
      </c>
      <c r="G1014" s="2">
        <f>Table3[[#This Row],[FwdDiv]]/Table3[[#This Row],[SharePrice]]</f>
        <v>2.8629856850715747E-2</v>
      </c>
      <c r="H1014" s="2">
        <v>2.5000000000000001E-2</v>
      </c>
      <c r="I1014" s="2">
        <v>2.75E-2</v>
      </c>
    </row>
    <row r="1015" spans="2:9" x14ac:dyDescent="0.2">
      <c r="B1015" s="35">
        <v>43536</v>
      </c>
      <c r="C1015">
        <v>106.52</v>
      </c>
      <c r="E1015">
        <v>0.77</v>
      </c>
      <c r="F1015">
        <f>4*Table3[[#This Row],[DivPay]]</f>
        <v>3.08</v>
      </c>
      <c r="G1015" s="2">
        <f>Table3[[#This Row],[FwdDiv]]/Table3[[#This Row],[SharePrice]]</f>
        <v>2.8914757791963952E-2</v>
      </c>
      <c r="H1015" s="2">
        <v>2.5000000000000001E-2</v>
      </c>
      <c r="I1015" s="2">
        <v>2.75E-2</v>
      </c>
    </row>
    <row r="1016" spans="2:9" x14ac:dyDescent="0.2">
      <c r="B1016" s="35">
        <v>43535</v>
      </c>
      <c r="C1016">
        <v>106.45</v>
      </c>
      <c r="E1016">
        <v>0.77</v>
      </c>
      <c r="F1016">
        <f>4*Table3[[#This Row],[DivPay]]</f>
        <v>3.08</v>
      </c>
      <c r="G1016" s="2">
        <f>Table3[[#This Row],[FwdDiv]]/Table3[[#This Row],[SharePrice]]</f>
        <v>2.8933771723813999E-2</v>
      </c>
      <c r="H1016" s="2">
        <v>2.5000000000000001E-2</v>
      </c>
      <c r="I1016" s="2">
        <v>2.75E-2</v>
      </c>
    </row>
    <row r="1017" spans="2:9" x14ac:dyDescent="0.2">
      <c r="B1017" s="35">
        <v>43532</v>
      </c>
      <c r="C1017">
        <v>104.86</v>
      </c>
      <c r="E1017">
        <v>0.77</v>
      </c>
      <c r="F1017">
        <f>4*Table3[[#This Row],[DivPay]]</f>
        <v>3.08</v>
      </c>
      <c r="G1017" s="2">
        <f>Table3[[#This Row],[FwdDiv]]/Table3[[#This Row],[SharePrice]]</f>
        <v>2.937249666221629E-2</v>
      </c>
      <c r="H1017" s="2">
        <v>2.5000000000000001E-2</v>
      </c>
      <c r="I1017" s="2">
        <v>2.75E-2</v>
      </c>
    </row>
    <row r="1018" spans="2:9" x14ac:dyDescent="0.2">
      <c r="B1018" s="35">
        <v>43531</v>
      </c>
      <c r="C1018">
        <v>104.95</v>
      </c>
      <c r="E1018">
        <v>0.77</v>
      </c>
      <c r="F1018">
        <f>4*Table3[[#This Row],[DivPay]]</f>
        <v>3.08</v>
      </c>
      <c r="G1018" s="2">
        <f>Table3[[#This Row],[FwdDiv]]/Table3[[#This Row],[SharePrice]]</f>
        <v>2.9347308242020011E-2</v>
      </c>
      <c r="H1018" s="2">
        <v>2.5000000000000001E-2</v>
      </c>
      <c r="I1018" s="2">
        <v>2.75E-2</v>
      </c>
    </row>
    <row r="1019" spans="2:9" x14ac:dyDescent="0.2">
      <c r="B1019" s="35">
        <v>43530</v>
      </c>
      <c r="C1019">
        <v>105.42</v>
      </c>
      <c r="E1019">
        <v>0.77</v>
      </c>
      <c r="F1019">
        <f>4*Table3[[#This Row],[DivPay]]</f>
        <v>3.08</v>
      </c>
      <c r="G1019" s="2">
        <f>Table3[[#This Row],[FwdDiv]]/Table3[[#This Row],[SharePrice]]</f>
        <v>2.9216467463479417E-2</v>
      </c>
      <c r="H1019" s="2">
        <v>2.5000000000000001E-2</v>
      </c>
      <c r="I1019" s="2">
        <v>2.75E-2</v>
      </c>
    </row>
    <row r="1020" spans="2:9" x14ac:dyDescent="0.2">
      <c r="B1020" s="35">
        <v>43529</v>
      </c>
      <c r="C1020">
        <v>106.57</v>
      </c>
      <c r="E1020">
        <v>0.77</v>
      </c>
      <c r="F1020">
        <f>4*Table3[[#This Row],[DivPay]]</f>
        <v>3.08</v>
      </c>
      <c r="G1020" s="2">
        <f>Table3[[#This Row],[FwdDiv]]/Table3[[#This Row],[SharePrice]]</f>
        <v>2.8901191704982641E-2</v>
      </c>
      <c r="H1020" s="2">
        <v>2.5000000000000001E-2</v>
      </c>
      <c r="I1020" s="2">
        <v>2.75E-2</v>
      </c>
    </row>
    <row r="1021" spans="2:9" x14ac:dyDescent="0.2">
      <c r="B1021" s="35">
        <v>43528</v>
      </c>
      <c r="C1021">
        <v>107.4</v>
      </c>
      <c r="E1021">
        <v>0.77</v>
      </c>
      <c r="F1021">
        <f>4*Table3[[#This Row],[DivPay]]</f>
        <v>3.08</v>
      </c>
      <c r="G1021" s="2">
        <f>Table3[[#This Row],[FwdDiv]]/Table3[[#This Row],[SharePrice]]</f>
        <v>2.8677839851024206E-2</v>
      </c>
      <c r="H1021" s="2">
        <v>2.5000000000000001E-2</v>
      </c>
      <c r="I1021" s="2">
        <v>2.75E-2</v>
      </c>
    </row>
    <row r="1022" spans="2:9" x14ac:dyDescent="0.2">
      <c r="B1022" s="35">
        <v>43525</v>
      </c>
      <c r="C1022">
        <v>106.76</v>
      </c>
      <c r="E1022">
        <v>0.77</v>
      </c>
      <c r="F1022">
        <f>4*Table3[[#This Row],[DivPay]]</f>
        <v>3.08</v>
      </c>
      <c r="G1022" s="2">
        <f>Table3[[#This Row],[FwdDiv]]/Table3[[#This Row],[SharePrice]]</f>
        <v>2.8849756463094792E-2</v>
      </c>
      <c r="H1022" s="2">
        <v>2.5000000000000001E-2</v>
      </c>
      <c r="I1022" s="2">
        <v>2.75E-2</v>
      </c>
    </row>
    <row r="1023" spans="2:9" x14ac:dyDescent="0.2">
      <c r="B1023" s="35">
        <v>43524</v>
      </c>
      <c r="C1023">
        <v>105.78</v>
      </c>
      <c r="E1023">
        <v>0.77</v>
      </c>
      <c r="F1023">
        <f>4*Table3[[#This Row],[DivPay]]</f>
        <v>3.08</v>
      </c>
      <c r="G1023" s="2">
        <f>Table3[[#This Row],[FwdDiv]]/Table3[[#This Row],[SharePrice]]</f>
        <v>2.9117035356400076E-2</v>
      </c>
      <c r="H1023" s="2">
        <v>2.5000000000000001E-2</v>
      </c>
      <c r="I1023" s="2">
        <v>2.75E-2</v>
      </c>
    </row>
    <row r="1024" spans="2:9" x14ac:dyDescent="0.2">
      <c r="B1024" s="35">
        <v>43523</v>
      </c>
      <c r="C1024">
        <v>105.71</v>
      </c>
      <c r="E1024">
        <v>0.77</v>
      </c>
      <c r="F1024">
        <f>4*Table3[[#This Row],[DivPay]]</f>
        <v>3.08</v>
      </c>
      <c r="G1024" s="2">
        <f>Table3[[#This Row],[FwdDiv]]/Table3[[#This Row],[SharePrice]]</f>
        <v>2.9136316337148804E-2</v>
      </c>
      <c r="H1024" s="2">
        <v>2.5000000000000001E-2</v>
      </c>
      <c r="I1024" s="2">
        <v>2.75E-2</v>
      </c>
    </row>
    <row r="1025" spans="2:9" x14ac:dyDescent="0.2">
      <c r="B1025" s="35">
        <v>43522</v>
      </c>
      <c r="C1025">
        <v>107.27</v>
      </c>
      <c r="E1025">
        <v>0.77</v>
      </c>
      <c r="F1025">
        <f>4*Table3[[#This Row],[DivPay]]</f>
        <v>3.08</v>
      </c>
      <c r="G1025" s="2">
        <f>Table3[[#This Row],[FwdDiv]]/Table3[[#This Row],[SharePrice]]</f>
        <v>2.8712594387992917E-2</v>
      </c>
      <c r="H1025" s="2">
        <v>2.5000000000000001E-2</v>
      </c>
      <c r="I1025" s="2">
        <v>2.75E-2</v>
      </c>
    </row>
    <row r="1026" spans="2:9" x14ac:dyDescent="0.2">
      <c r="B1026" s="35">
        <v>43521</v>
      </c>
      <c r="C1026">
        <v>108.19</v>
      </c>
      <c r="E1026">
        <v>0.77</v>
      </c>
      <c r="F1026">
        <f>4*Table3[[#This Row],[DivPay]]</f>
        <v>3.08</v>
      </c>
      <c r="G1026" s="2">
        <f>Table3[[#This Row],[FwdDiv]]/Table3[[#This Row],[SharePrice]]</f>
        <v>2.8468435160366023E-2</v>
      </c>
      <c r="H1026" s="2">
        <v>2.5000000000000001E-2</v>
      </c>
      <c r="I1026" s="2">
        <v>2.75E-2</v>
      </c>
    </row>
    <row r="1027" spans="2:9" x14ac:dyDescent="0.2">
      <c r="B1027" s="35">
        <v>43518</v>
      </c>
      <c r="C1027">
        <v>107.31</v>
      </c>
      <c r="E1027">
        <v>0.77</v>
      </c>
      <c r="F1027">
        <f>4*Table3[[#This Row],[DivPay]]</f>
        <v>3.08</v>
      </c>
      <c r="G1027" s="2">
        <f>Table3[[#This Row],[FwdDiv]]/Table3[[#This Row],[SharePrice]]</f>
        <v>2.8701891715590344E-2</v>
      </c>
      <c r="H1027" s="2">
        <v>2.5000000000000001E-2</v>
      </c>
      <c r="I1027" s="2">
        <v>2.75E-2</v>
      </c>
    </row>
    <row r="1028" spans="2:9" x14ac:dyDescent="0.2">
      <c r="B1028" s="35">
        <v>43517</v>
      </c>
      <c r="C1028">
        <v>106.64</v>
      </c>
      <c r="E1028">
        <v>0.77</v>
      </c>
      <c r="F1028">
        <f>4*Table3[[#This Row],[DivPay]]</f>
        <v>3.08</v>
      </c>
      <c r="G1028" s="2">
        <f>Table3[[#This Row],[FwdDiv]]/Table3[[#This Row],[SharePrice]]</f>
        <v>2.8882220555138786E-2</v>
      </c>
      <c r="H1028" s="2">
        <v>2.5000000000000001E-2</v>
      </c>
      <c r="I1028" s="2">
        <v>2.75E-2</v>
      </c>
    </row>
    <row r="1029" spans="2:9" x14ac:dyDescent="0.2">
      <c r="B1029" s="35">
        <v>43516</v>
      </c>
      <c r="C1029">
        <v>107.94</v>
      </c>
      <c r="E1029">
        <v>0.77</v>
      </c>
      <c r="F1029">
        <f>4*Table3[[#This Row],[DivPay]]</f>
        <v>3.08</v>
      </c>
      <c r="G1029" s="2">
        <f>Table3[[#This Row],[FwdDiv]]/Table3[[#This Row],[SharePrice]]</f>
        <v>2.8534370946822311E-2</v>
      </c>
      <c r="H1029" s="2">
        <v>2.5000000000000001E-2</v>
      </c>
      <c r="I1029" s="2">
        <v>2.75E-2</v>
      </c>
    </row>
    <row r="1030" spans="2:9" x14ac:dyDescent="0.2">
      <c r="B1030" s="35">
        <v>43515</v>
      </c>
      <c r="C1030">
        <v>107.28</v>
      </c>
      <c r="E1030">
        <v>0.77</v>
      </c>
      <c r="F1030">
        <f>4*Table3[[#This Row],[DivPay]]</f>
        <v>3.08</v>
      </c>
      <c r="G1030" s="2">
        <f>Table3[[#This Row],[FwdDiv]]/Table3[[#This Row],[SharePrice]]</f>
        <v>2.8709917971662939E-2</v>
      </c>
      <c r="H1030" s="2">
        <v>2.5000000000000001E-2</v>
      </c>
      <c r="I1030" s="2">
        <v>2.75E-2</v>
      </c>
    </row>
    <row r="1031" spans="2:9" x14ac:dyDescent="0.2">
      <c r="B1031" s="35">
        <v>43511</v>
      </c>
      <c r="C1031">
        <v>107.57</v>
      </c>
      <c r="E1031">
        <v>0.77</v>
      </c>
      <c r="F1031">
        <f>4*Table3[[#This Row],[DivPay]]</f>
        <v>3.08</v>
      </c>
      <c r="G1031" s="2">
        <f>Table3[[#This Row],[FwdDiv]]/Table3[[#This Row],[SharePrice]]</f>
        <v>2.8632518360137586E-2</v>
      </c>
      <c r="H1031" s="2">
        <v>2.5000000000000001E-2</v>
      </c>
      <c r="I1031" s="2">
        <v>2.75E-2</v>
      </c>
    </row>
    <row r="1032" spans="2:9" x14ac:dyDescent="0.2">
      <c r="B1032" s="35">
        <v>43510</v>
      </c>
      <c r="C1032">
        <v>106.97</v>
      </c>
      <c r="E1032">
        <v>0.77</v>
      </c>
      <c r="F1032">
        <f>4*Table3[[#This Row],[DivPay]]</f>
        <v>3.08</v>
      </c>
      <c r="G1032" s="2">
        <f>Table3[[#This Row],[FwdDiv]]/Table3[[#This Row],[SharePrice]]</f>
        <v>2.8793119566233524E-2</v>
      </c>
      <c r="H1032" s="2">
        <v>2.5000000000000001E-2</v>
      </c>
      <c r="I1032" s="2">
        <v>2.75E-2</v>
      </c>
    </row>
    <row r="1033" spans="2:9" x14ac:dyDescent="0.2">
      <c r="B1033" s="35">
        <v>43509</v>
      </c>
      <c r="C1033">
        <v>107.15</v>
      </c>
      <c r="E1033">
        <v>0.77</v>
      </c>
      <c r="F1033">
        <f>4*Table3[[#This Row],[DivPay]]</f>
        <v>3.08</v>
      </c>
      <c r="G1033" s="2">
        <f>Table3[[#This Row],[FwdDiv]]/Table3[[#This Row],[SharePrice]]</f>
        <v>2.8744750349976669E-2</v>
      </c>
      <c r="H1033" s="2">
        <v>2.5000000000000001E-2</v>
      </c>
      <c r="I1033" s="2">
        <v>2.75E-2</v>
      </c>
    </row>
    <row r="1034" spans="2:9" x14ac:dyDescent="0.2">
      <c r="B1034" s="35">
        <v>43508</v>
      </c>
      <c r="C1034">
        <v>106.44</v>
      </c>
      <c r="E1034">
        <v>0.77</v>
      </c>
      <c r="F1034">
        <f>4*Table3[[#This Row],[DivPay]]</f>
        <v>3.08</v>
      </c>
      <c r="G1034" s="2">
        <f>Table3[[#This Row],[FwdDiv]]/Table3[[#This Row],[SharePrice]]</f>
        <v>2.8936490041337845E-2</v>
      </c>
      <c r="H1034" s="2">
        <v>2.5000000000000001E-2</v>
      </c>
      <c r="I1034" s="2">
        <v>2.75E-2</v>
      </c>
    </row>
    <row r="1035" spans="2:9" x14ac:dyDescent="0.2">
      <c r="B1035" s="35">
        <v>43507</v>
      </c>
      <c r="C1035">
        <v>104.76</v>
      </c>
      <c r="E1035">
        <v>0.77</v>
      </c>
      <c r="F1035">
        <f>4*Table3[[#This Row],[DivPay]]</f>
        <v>3.08</v>
      </c>
      <c r="G1035" s="2">
        <f>Table3[[#This Row],[FwdDiv]]/Table3[[#This Row],[SharePrice]]</f>
        <v>2.9400534555173729E-2</v>
      </c>
      <c r="H1035" s="2">
        <v>2.5000000000000001E-2</v>
      </c>
      <c r="I1035" s="2">
        <v>2.75E-2</v>
      </c>
    </row>
    <row r="1036" spans="2:9" x14ac:dyDescent="0.2">
      <c r="B1036" s="35">
        <v>43504</v>
      </c>
      <c r="C1036">
        <v>104.55</v>
      </c>
      <c r="E1036">
        <v>0.77</v>
      </c>
      <c r="F1036">
        <f>4*Table3[[#This Row],[DivPay]]</f>
        <v>3.08</v>
      </c>
      <c r="G1036" s="2">
        <f>Table3[[#This Row],[FwdDiv]]/Table3[[#This Row],[SharePrice]]</f>
        <v>2.9459588713534195E-2</v>
      </c>
      <c r="H1036" s="2">
        <v>2.5000000000000001E-2</v>
      </c>
      <c r="I1036" s="2">
        <v>2.75E-2</v>
      </c>
    </row>
    <row r="1037" spans="2:9" x14ac:dyDescent="0.2">
      <c r="B1037" s="35">
        <v>43503</v>
      </c>
      <c r="C1037">
        <v>103.86</v>
      </c>
      <c r="E1037">
        <v>0.77</v>
      </c>
      <c r="F1037">
        <f>4*Table3[[#This Row],[DivPay]]</f>
        <v>3.08</v>
      </c>
      <c r="G1037" s="2">
        <f>Table3[[#This Row],[FwdDiv]]/Table3[[#This Row],[SharePrice]]</f>
        <v>2.9655305218563452E-2</v>
      </c>
      <c r="H1037" s="2">
        <v>2.5000000000000001E-2</v>
      </c>
      <c r="I1037" s="2">
        <v>2.75E-2</v>
      </c>
    </row>
    <row r="1038" spans="2:9" x14ac:dyDescent="0.2">
      <c r="B1038" s="35">
        <v>43502</v>
      </c>
      <c r="C1038">
        <v>106.48</v>
      </c>
      <c r="E1038">
        <v>0.77</v>
      </c>
      <c r="F1038">
        <f>4*Table3[[#This Row],[DivPay]]</f>
        <v>3.08</v>
      </c>
      <c r="G1038" s="2">
        <f>Table3[[#This Row],[FwdDiv]]/Table3[[#This Row],[SharePrice]]</f>
        <v>2.8925619834710745E-2</v>
      </c>
      <c r="H1038" s="2">
        <v>2.5000000000000001E-2</v>
      </c>
      <c r="I1038" s="2">
        <v>2.75E-2</v>
      </c>
    </row>
    <row r="1039" spans="2:9" x14ac:dyDescent="0.2">
      <c r="B1039" s="35">
        <v>43501</v>
      </c>
      <c r="C1039">
        <v>102.32</v>
      </c>
      <c r="E1039">
        <v>0.77</v>
      </c>
      <c r="F1039">
        <f>4*Table3[[#This Row],[DivPay]]</f>
        <v>3.08</v>
      </c>
      <c r="G1039" s="2">
        <f>Table3[[#This Row],[FwdDiv]]/Table3[[#This Row],[SharePrice]]</f>
        <v>3.0101641907740426E-2</v>
      </c>
      <c r="H1039" s="2">
        <v>2.5000000000000001E-2</v>
      </c>
      <c r="I1039" s="2">
        <v>2.75E-2</v>
      </c>
    </row>
    <row r="1040" spans="2:9" x14ac:dyDescent="0.2">
      <c r="B1040" s="35">
        <v>43500</v>
      </c>
      <c r="C1040">
        <v>101.8</v>
      </c>
      <c r="E1040">
        <v>0.77</v>
      </c>
      <c r="F1040">
        <f>4*Table3[[#This Row],[DivPay]]</f>
        <v>3.08</v>
      </c>
      <c r="G1040" s="2">
        <f>Table3[[#This Row],[FwdDiv]]/Table3[[#This Row],[SharePrice]]</f>
        <v>3.0255402750491159E-2</v>
      </c>
      <c r="H1040" s="2">
        <v>2.5000000000000001E-2</v>
      </c>
      <c r="I1040" s="2">
        <v>2.75E-2</v>
      </c>
    </row>
    <row r="1041" spans="2:9" x14ac:dyDescent="0.2">
      <c r="B1041" s="35">
        <v>43497</v>
      </c>
      <c r="C1041">
        <v>101.99</v>
      </c>
      <c r="E1041">
        <v>0.77</v>
      </c>
      <c r="F1041">
        <f>4*Table3[[#This Row],[DivPay]]</f>
        <v>3.08</v>
      </c>
      <c r="G1041" s="2">
        <f>Table3[[#This Row],[FwdDiv]]/Table3[[#This Row],[SharePrice]]</f>
        <v>3.0199039121482502E-2</v>
      </c>
      <c r="H1041" s="2">
        <v>2.5000000000000001E-2</v>
      </c>
      <c r="I1041" s="2">
        <v>2.75E-2</v>
      </c>
    </row>
    <row r="1042" spans="2:9" x14ac:dyDescent="0.2">
      <c r="B1042" s="35">
        <v>43496</v>
      </c>
      <c r="C1042">
        <v>100.68</v>
      </c>
      <c r="E1042">
        <v>0.77</v>
      </c>
      <c r="F1042">
        <f>4*Table3[[#This Row],[DivPay]]</f>
        <v>3.08</v>
      </c>
      <c r="G1042" s="2">
        <f>Table3[[#This Row],[FwdDiv]]/Table3[[#This Row],[SharePrice]]</f>
        <v>3.0591974572904249E-2</v>
      </c>
      <c r="H1042" s="2">
        <v>2.5000000000000001E-2</v>
      </c>
      <c r="I1042" s="2">
        <v>2.75E-2</v>
      </c>
    </row>
    <row r="1043" spans="2:9" x14ac:dyDescent="0.2">
      <c r="B1043" s="35">
        <v>43495</v>
      </c>
      <c r="C1043">
        <v>102.14</v>
      </c>
      <c r="D1043">
        <v>0.77</v>
      </c>
      <c r="E1043">
        <v>0.77</v>
      </c>
      <c r="F1043">
        <f>4*Table3[[#This Row],[DivPay]]</f>
        <v>3.08</v>
      </c>
      <c r="G1043" s="2">
        <f>Table3[[#This Row],[FwdDiv]]/Table3[[#This Row],[SharePrice]]</f>
        <v>3.01546896416683E-2</v>
      </c>
      <c r="H1043" s="2">
        <v>2.5000000000000001E-2</v>
      </c>
      <c r="I1043" s="2">
        <v>2.75E-2</v>
      </c>
    </row>
    <row r="1044" spans="2:9" x14ac:dyDescent="0.2">
      <c r="B1044" s="35">
        <v>43494</v>
      </c>
      <c r="C1044">
        <v>101.35</v>
      </c>
      <c r="E1044">
        <v>0.77</v>
      </c>
      <c r="F1044">
        <f>4*Table3[[#This Row],[DivPay]]</f>
        <v>3.08</v>
      </c>
      <c r="G1044" s="2">
        <f>Table3[[#This Row],[FwdDiv]]/Table3[[#This Row],[SharePrice]]</f>
        <v>3.0389738529847068E-2</v>
      </c>
      <c r="H1044" s="2">
        <v>2.5000000000000001E-2</v>
      </c>
      <c r="I1044" s="2">
        <v>2.75E-2</v>
      </c>
    </row>
    <row r="1045" spans="2:9" x14ac:dyDescent="0.2">
      <c r="B1045" s="35">
        <v>43493</v>
      </c>
      <c r="C1045">
        <v>102.68</v>
      </c>
      <c r="E1045">
        <v>0.77</v>
      </c>
      <c r="F1045">
        <f>4*Table3[[#This Row],[DivPay]]</f>
        <v>3.08</v>
      </c>
      <c r="G1045" s="2">
        <f>Table3[[#This Row],[FwdDiv]]/Table3[[#This Row],[SharePrice]]</f>
        <v>2.999610440202571E-2</v>
      </c>
      <c r="H1045" s="2">
        <v>2.5000000000000001E-2</v>
      </c>
      <c r="I1045" s="2">
        <v>2.75E-2</v>
      </c>
    </row>
    <row r="1046" spans="2:9" x14ac:dyDescent="0.2">
      <c r="B1046" s="35">
        <v>43490</v>
      </c>
      <c r="C1046">
        <v>104.41</v>
      </c>
      <c r="E1046">
        <v>0.77</v>
      </c>
      <c r="F1046">
        <f>4*Table3[[#This Row],[DivPay]]</f>
        <v>3.08</v>
      </c>
      <c r="G1046" s="2">
        <f>Table3[[#This Row],[FwdDiv]]/Table3[[#This Row],[SharePrice]]</f>
        <v>2.949909012546691E-2</v>
      </c>
      <c r="H1046" s="2">
        <v>2.5000000000000001E-2</v>
      </c>
      <c r="I1046" s="2">
        <v>2.75E-2</v>
      </c>
    </row>
    <row r="1047" spans="2:9" x14ac:dyDescent="0.2">
      <c r="B1047" s="35">
        <v>43489</v>
      </c>
      <c r="C1047">
        <v>102.09</v>
      </c>
      <c r="E1047">
        <v>0.77</v>
      </c>
      <c r="F1047">
        <f>4*Table3[[#This Row],[DivPay]]</f>
        <v>3.08</v>
      </c>
      <c r="G1047" s="2">
        <f>Table3[[#This Row],[FwdDiv]]/Table3[[#This Row],[SharePrice]]</f>
        <v>3.0169458321089235E-2</v>
      </c>
      <c r="H1047" s="2">
        <v>2.5000000000000001E-2</v>
      </c>
      <c r="I1047" s="2">
        <v>2.75E-2</v>
      </c>
    </row>
    <row r="1048" spans="2:9" x14ac:dyDescent="0.2">
      <c r="B1048" s="35">
        <v>43488</v>
      </c>
      <c r="C1048">
        <v>95.49</v>
      </c>
      <c r="E1048">
        <v>0.77</v>
      </c>
      <c r="F1048">
        <f>4*Table3[[#This Row],[DivPay]]</f>
        <v>3.08</v>
      </c>
      <c r="G1048" s="2">
        <f>Table3[[#This Row],[FwdDiv]]/Table3[[#This Row],[SharePrice]]</f>
        <v>3.2254686354592103E-2</v>
      </c>
      <c r="H1048" s="2">
        <v>2.5000000000000001E-2</v>
      </c>
      <c r="I1048" s="2">
        <v>2.75E-2</v>
      </c>
    </row>
    <row r="1049" spans="2:9" x14ac:dyDescent="0.2">
      <c r="B1049" s="35">
        <v>43487</v>
      </c>
      <c r="C1049">
        <v>96.62</v>
      </c>
      <c r="E1049">
        <v>0.77</v>
      </c>
      <c r="F1049">
        <f>4*Table3[[#This Row],[DivPay]]</f>
        <v>3.08</v>
      </c>
      <c r="G1049" s="2">
        <f>Table3[[#This Row],[FwdDiv]]/Table3[[#This Row],[SharePrice]]</f>
        <v>3.1877458083212587E-2</v>
      </c>
      <c r="H1049" s="2">
        <v>2.5000000000000001E-2</v>
      </c>
      <c r="I1049" s="2">
        <v>2.75E-2</v>
      </c>
    </row>
    <row r="1050" spans="2:9" x14ac:dyDescent="0.2">
      <c r="B1050" s="35">
        <v>43483</v>
      </c>
      <c r="C1050">
        <v>99.42</v>
      </c>
      <c r="E1050">
        <v>0.77</v>
      </c>
      <c r="F1050">
        <f>4*Table3[[#This Row],[DivPay]]</f>
        <v>3.08</v>
      </c>
      <c r="G1050" s="2">
        <f>Table3[[#This Row],[FwdDiv]]/Table3[[#This Row],[SharePrice]]</f>
        <v>3.0979682156507746E-2</v>
      </c>
      <c r="H1050" s="2">
        <v>2.5000000000000001E-2</v>
      </c>
      <c r="I1050" s="2">
        <v>2.75E-2</v>
      </c>
    </row>
    <row r="1051" spans="2:9" x14ac:dyDescent="0.2">
      <c r="B1051" s="35">
        <v>43482</v>
      </c>
      <c r="C1051">
        <v>97.54</v>
      </c>
      <c r="E1051">
        <v>0.77</v>
      </c>
      <c r="F1051">
        <f>4*Table3[[#This Row],[DivPay]]</f>
        <v>3.08</v>
      </c>
      <c r="G1051" s="2">
        <f>Table3[[#This Row],[FwdDiv]]/Table3[[#This Row],[SharePrice]]</f>
        <v>3.157678900963707E-2</v>
      </c>
      <c r="H1051" s="2">
        <v>2.5000000000000001E-2</v>
      </c>
      <c r="I1051" s="2">
        <v>2.75E-2</v>
      </c>
    </row>
    <row r="1052" spans="2:9" x14ac:dyDescent="0.2">
      <c r="B1052" s="35">
        <v>43481</v>
      </c>
      <c r="C1052">
        <v>97.17</v>
      </c>
      <c r="E1052">
        <v>0.77</v>
      </c>
      <c r="F1052">
        <f>4*Table3[[#This Row],[DivPay]]</f>
        <v>3.08</v>
      </c>
      <c r="G1052" s="2">
        <f>Table3[[#This Row],[FwdDiv]]/Table3[[#This Row],[SharePrice]]</f>
        <v>3.1697025831017807E-2</v>
      </c>
      <c r="H1052" s="2">
        <v>2.5000000000000001E-2</v>
      </c>
      <c r="I1052" s="2">
        <v>2.75E-2</v>
      </c>
    </row>
    <row r="1053" spans="2:9" x14ac:dyDescent="0.2">
      <c r="B1053" s="35">
        <v>43480</v>
      </c>
      <c r="C1053">
        <v>97.63</v>
      </c>
      <c r="E1053">
        <v>0.77</v>
      </c>
      <c r="F1053">
        <f>4*Table3[[#This Row],[DivPay]]</f>
        <v>3.08</v>
      </c>
      <c r="G1053" s="2">
        <f>Table3[[#This Row],[FwdDiv]]/Table3[[#This Row],[SharePrice]]</f>
        <v>3.1547680016388406E-2</v>
      </c>
      <c r="H1053" s="2">
        <v>2.5000000000000001E-2</v>
      </c>
      <c r="I1053" s="2">
        <v>2.75E-2</v>
      </c>
    </row>
    <row r="1054" spans="2:9" x14ac:dyDescent="0.2">
      <c r="B1054" s="35">
        <v>43479</v>
      </c>
      <c r="C1054">
        <v>96.33</v>
      </c>
      <c r="E1054">
        <v>0.77</v>
      </c>
      <c r="F1054">
        <f>4*Table3[[#This Row],[DivPay]]</f>
        <v>3.08</v>
      </c>
      <c r="G1054" s="2">
        <f>Table3[[#This Row],[FwdDiv]]/Table3[[#This Row],[SharePrice]]</f>
        <v>3.1973424685975298E-2</v>
      </c>
      <c r="H1054" s="2">
        <v>2.5000000000000001E-2</v>
      </c>
      <c r="I1054" s="2">
        <v>2.75E-2</v>
      </c>
    </row>
    <row r="1055" spans="2:9" x14ac:dyDescent="0.2">
      <c r="B1055" s="35">
        <v>43476</v>
      </c>
      <c r="C1055">
        <v>98.59</v>
      </c>
      <c r="E1055">
        <v>0.77</v>
      </c>
      <c r="F1055">
        <f>4*Table3[[#This Row],[DivPay]]</f>
        <v>3.08</v>
      </c>
      <c r="G1055" s="2">
        <f>Table3[[#This Row],[FwdDiv]]/Table3[[#This Row],[SharePrice]]</f>
        <v>3.1240490922000201E-2</v>
      </c>
      <c r="H1055" s="2">
        <v>2.5000000000000001E-2</v>
      </c>
      <c r="I1055" s="2">
        <v>2.75E-2</v>
      </c>
    </row>
    <row r="1056" spans="2:9" x14ac:dyDescent="0.2">
      <c r="B1056" s="35">
        <v>43475</v>
      </c>
      <c r="C1056">
        <v>97.72</v>
      </c>
      <c r="E1056">
        <v>0.77</v>
      </c>
      <c r="F1056">
        <f>4*Table3[[#This Row],[DivPay]]</f>
        <v>3.08</v>
      </c>
      <c r="G1056" s="2">
        <f>Table3[[#This Row],[FwdDiv]]/Table3[[#This Row],[SharePrice]]</f>
        <v>3.151862464183381E-2</v>
      </c>
      <c r="H1056" s="2">
        <v>2.5000000000000001E-2</v>
      </c>
      <c r="I1056" s="2">
        <v>2.75E-2</v>
      </c>
    </row>
    <row r="1057" spans="2:9" x14ac:dyDescent="0.2">
      <c r="B1057" s="35">
        <v>43474</v>
      </c>
      <c r="C1057">
        <v>96.24</v>
      </c>
      <c r="E1057">
        <v>0.77</v>
      </c>
      <c r="F1057">
        <f>4*Table3[[#This Row],[DivPay]]</f>
        <v>3.08</v>
      </c>
      <c r="G1057" s="2">
        <f>Table3[[#This Row],[FwdDiv]]/Table3[[#This Row],[SharePrice]]</f>
        <v>3.2003325020781383E-2</v>
      </c>
      <c r="H1057" s="2">
        <v>2.5000000000000001E-2</v>
      </c>
      <c r="I1057" s="2">
        <v>2.75E-2</v>
      </c>
    </row>
    <row r="1058" spans="2:9" x14ac:dyDescent="0.2">
      <c r="B1058" s="35">
        <v>43473</v>
      </c>
      <c r="C1058">
        <v>94.38</v>
      </c>
      <c r="E1058">
        <v>0.77</v>
      </c>
      <c r="F1058">
        <f>4*Table3[[#This Row],[DivPay]]</f>
        <v>3.08</v>
      </c>
      <c r="G1058" s="2">
        <f>Table3[[#This Row],[FwdDiv]]/Table3[[#This Row],[SharePrice]]</f>
        <v>3.2634032634032639E-2</v>
      </c>
      <c r="H1058" s="2">
        <v>2.5000000000000001E-2</v>
      </c>
      <c r="I1058" s="2">
        <v>2.75E-2</v>
      </c>
    </row>
    <row r="1059" spans="2:9" x14ac:dyDescent="0.2">
      <c r="B1059" s="35">
        <v>43472</v>
      </c>
      <c r="C1059">
        <v>94.5</v>
      </c>
      <c r="E1059">
        <v>0.77</v>
      </c>
      <c r="F1059">
        <f>4*Table3[[#This Row],[DivPay]]</f>
        <v>3.08</v>
      </c>
      <c r="G1059" s="2">
        <f>Table3[[#This Row],[FwdDiv]]/Table3[[#This Row],[SharePrice]]</f>
        <v>3.2592592592592597E-2</v>
      </c>
      <c r="H1059" s="2">
        <v>2.5000000000000001E-2</v>
      </c>
      <c r="I1059" s="2">
        <v>2.75E-2</v>
      </c>
    </row>
    <row r="1060" spans="2:9" x14ac:dyDescent="0.2">
      <c r="B1060" s="35">
        <v>43469</v>
      </c>
      <c r="C1060">
        <v>92.9</v>
      </c>
      <c r="E1060">
        <v>0.77</v>
      </c>
      <c r="F1060">
        <f>4*Table3[[#This Row],[DivPay]]</f>
        <v>3.08</v>
      </c>
      <c r="G1060" s="2">
        <f>Table3[[#This Row],[FwdDiv]]/Table3[[#This Row],[SharePrice]]</f>
        <v>3.3153928955866524E-2</v>
      </c>
      <c r="H1060" s="2">
        <v>2.5000000000000001E-2</v>
      </c>
      <c r="I1060" s="2">
        <v>2.75E-2</v>
      </c>
    </row>
    <row r="1061" spans="2:9" x14ac:dyDescent="0.2">
      <c r="B1061" s="35">
        <v>43468</v>
      </c>
      <c r="C1061">
        <v>88.88</v>
      </c>
      <c r="E1061">
        <v>0.77</v>
      </c>
      <c r="F1061">
        <f>4*Table3[[#This Row],[DivPay]]</f>
        <v>3.08</v>
      </c>
      <c r="G1061" s="2">
        <f>Table3[[#This Row],[FwdDiv]]/Table3[[#This Row],[SharePrice]]</f>
        <v>3.4653465346534656E-2</v>
      </c>
      <c r="H1061" s="2">
        <v>2.5000000000000001E-2</v>
      </c>
      <c r="I1061" s="2">
        <v>2.75E-2</v>
      </c>
    </row>
    <row r="1062" spans="2:9" x14ac:dyDescent="0.2">
      <c r="B1062" s="35">
        <v>43467</v>
      </c>
      <c r="C1062">
        <v>94.45</v>
      </c>
      <c r="E1062">
        <v>0.77</v>
      </c>
      <c r="F1062">
        <f>4*Table3[[#This Row],[DivPay]]</f>
        <v>3.08</v>
      </c>
      <c r="G1062" s="2">
        <f>Table3[[#This Row],[FwdDiv]]/Table3[[#This Row],[SharePrice]]</f>
        <v>3.2609846479618843E-2</v>
      </c>
      <c r="H1062" s="2">
        <v>2.5000000000000001E-2</v>
      </c>
      <c r="I1062" s="2">
        <v>2.75E-2</v>
      </c>
    </row>
    <row r="1063" spans="2:9" x14ac:dyDescent="0.2">
      <c r="B1063" s="35">
        <v>43465</v>
      </c>
      <c r="C1063">
        <v>94.5</v>
      </c>
      <c r="E1063">
        <v>0.77</v>
      </c>
      <c r="F1063">
        <f>4*Table3[[#This Row],[DivPay]]</f>
        <v>3.08</v>
      </c>
      <c r="G1063" s="2">
        <f>Table3[[#This Row],[FwdDiv]]/Table3[[#This Row],[SharePrice]]</f>
        <v>3.2592592592592597E-2</v>
      </c>
      <c r="H1063" s="2">
        <v>2.5000000000000001E-2</v>
      </c>
      <c r="I1063" s="2">
        <v>2.75E-2</v>
      </c>
    </row>
    <row r="1064" spans="2:9" x14ac:dyDescent="0.2">
      <c r="B1064" s="35">
        <v>43462</v>
      </c>
      <c r="C1064">
        <v>93.81</v>
      </c>
      <c r="E1064">
        <v>0.77</v>
      </c>
      <c r="F1064">
        <f>4*Table3[[#This Row],[DivPay]]</f>
        <v>3.08</v>
      </c>
      <c r="G1064" s="2">
        <f>Table3[[#This Row],[FwdDiv]]/Table3[[#This Row],[SharePrice]]</f>
        <v>3.2832320648118536E-2</v>
      </c>
      <c r="H1064" s="2">
        <v>2.5000000000000001E-2</v>
      </c>
      <c r="I1064" s="2">
        <v>2.75E-2</v>
      </c>
    </row>
    <row r="1065" spans="2:9" x14ac:dyDescent="0.2">
      <c r="B1065" s="35">
        <v>43461</v>
      </c>
      <c r="C1065">
        <v>93.81</v>
      </c>
      <c r="E1065">
        <v>0.77</v>
      </c>
      <c r="F1065">
        <f>4*Table3[[#This Row],[DivPay]]</f>
        <v>3.08</v>
      </c>
      <c r="G1065" s="2">
        <f>Table3[[#This Row],[FwdDiv]]/Table3[[#This Row],[SharePrice]]</f>
        <v>3.2832320648118536E-2</v>
      </c>
      <c r="H1065" s="2">
        <v>2.5000000000000001E-2</v>
      </c>
      <c r="I1065" s="2">
        <v>2.75E-2</v>
      </c>
    </row>
    <row r="1066" spans="2:9" x14ac:dyDescent="0.2">
      <c r="B1066" s="35">
        <v>43460</v>
      </c>
      <c r="C1066">
        <v>92.98</v>
      </c>
      <c r="E1066">
        <v>0.77</v>
      </c>
      <c r="F1066">
        <f>4*Table3[[#This Row],[DivPay]]</f>
        <v>3.08</v>
      </c>
      <c r="G1066" s="2">
        <f>Table3[[#This Row],[FwdDiv]]/Table3[[#This Row],[SharePrice]]</f>
        <v>3.3125403312540332E-2</v>
      </c>
      <c r="H1066" s="2">
        <v>2.5000000000000001E-2</v>
      </c>
      <c r="I1066" s="2">
        <v>2.75E-2</v>
      </c>
    </row>
    <row r="1067" spans="2:9" x14ac:dyDescent="0.2">
      <c r="B1067" s="35">
        <v>43458</v>
      </c>
      <c r="C1067">
        <v>87.8</v>
      </c>
      <c r="E1067">
        <v>0.77</v>
      </c>
      <c r="F1067">
        <f>4*Table3[[#This Row],[DivPay]]</f>
        <v>3.08</v>
      </c>
      <c r="G1067" s="2">
        <f>Table3[[#This Row],[FwdDiv]]/Table3[[#This Row],[SharePrice]]</f>
        <v>3.5079726651480639E-2</v>
      </c>
      <c r="H1067" s="2">
        <v>2.5000000000000001E-2</v>
      </c>
      <c r="I1067" s="2">
        <v>2.75E-2</v>
      </c>
    </row>
    <row r="1068" spans="2:9" x14ac:dyDescent="0.2">
      <c r="B1068" s="35">
        <v>43455</v>
      </c>
      <c r="C1068">
        <v>90.41</v>
      </c>
      <c r="E1068">
        <v>0.77</v>
      </c>
      <c r="F1068">
        <f>4*Table3[[#This Row],[DivPay]]</f>
        <v>3.08</v>
      </c>
      <c r="G1068" s="2">
        <f>Table3[[#This Row],[FwdDiv]]/Table3[[#This Row],[SharePrice]]</f>
        <v>3.4067027983630128E-2</v>
      </c>
      <c r="H1068" s="2">
        <v>2.5000000000000001E-2</v>
      </c>
      <c r="I1068" s="2">
        <v>2.75E-2</v>
      </c>
    </row>
    <row r="1069" spans="2:9" x14ac:dyDescent="0.2">
      <c r="B1069" s="35">
        <v>43454</v>
      </c>
      <c r="C1069">
        <v>90.09</v>
      </c>
      <c r="E1069">
        <v>0.77</v>
      </c>
      <c r="F1069">
        <f>4*Table3[[#This Row],[DivPay]]</f>
        <v>3.08</v>
      </c>
      <c r="G1069" s="2">
        <f>Table3[[#This Row],[FwdDiv]]/Table3[[#This Row],[SharePrice]]</f>
        <v>3.4188034188034185E-2</v>
      </c>
      <c r="H1069" s="2">
        <v>2.5000000000000001E-2</v>
      </c>
      <c r="I1069" s="2">
        <v>2.75E-2</v>
      </c>
    </row>
    <row r="1070" spans="2:9" x14ac:dyDescent="0.2">
      <c r="B1070" s="35">
        <v>43453</v>
      </c>
      <c r="C1070">
        <v>90.53</v>
      </c>
      <c r="E1070">
        <v>0.77</v>
      </c>
      <c r="F1070">
        <f>4*Table3[[#This Row],[DivPay]]</f>
        <v>3.08</v>
      </c>
      <c r="G1070" s="2">
        <f>Table3[[#This Row],[FwdDiv]]/Table3[[#This Row],[SharePrice]]</f>
        <v>3.4021871202916158E-2</v>
      </c>
      <c r="H1070" s="2">
        <v>2.5000000000000001E-2</v>
      </c>
      <c r="I1070" s="2">
        <v>2.75E-2</v>
      </c>
    </row>
    <row r="1071" spans="2:9" x14ac:dyDescent="0.2">
      <c r="B1071" s="35">
        <v>43452</v>
      </c>
      <c r="C1071">
        <v>94.54</v>
      </c>
      <c r="E1071">
        <v>0.77</v>
      </c>
      <c r="F1071">
        <f>4*Table3[[#This Row],[DivPay]]</f>
        <v>3.08</v>
      </c>
      <c r="G1071" s="2">
        <f>Table3[[#This Row],[FwdDiv]]/Table3[[#This Row],[SharePrice]]</f>
        <v>3.2578802623228265E-2</v>
      </c>
      <c r="H1071" s="2">
        <v>2.5000000000000001E-2</v>
      </c>
      <c r="I1071" s="2">
        <v>2.75E-2</v>
      </c>
    </row>
    <row r="1072" spans="2:9" x14ac:dyDescent="0.2">
      <c r="B1072" s="35">
        <v>43451</v>
      </c>
      <c r="C1072">
        <v>91.92</v>
      </c>
      <c r="E1072">
        <v>0.77</v>
      </c>
      <c r="F1072">
        <f>4*Table3[[#This Row],[DivPay]]</f>
        <v>3.08</v>
      </c>
      <c r="G1072" s="2">
        <f>Table3[[#This Row],[FwdDiv]]/Table3[[#This Row],[SharePrice]]</f>
        <v>3.3507397737162749E-2</v>
      </c>
      <c r="H1072" s="2">
        <v>2.5000000000000001E-2</v>
      </c>
      <c r="I1072" s="2">
        <v>2.75E-2</v>
      </c>
    </row>
    <row r="1073" spans="2:9" x14ac:dyDescent="0.2">
      <c r="B1073" s="35">
        <v>43448</v>
      </c>
      <c r="C1073">
        <v>94.26</v>
      </c>
      <c r="E1073">
        <v>0.77</v>
      </c>
      <c r="F1073">
        <f>4*Table3[[#This Row],[DivPay]]</f>
        <v>3.08</v>
      </c>
      <c r="G1073" s="2">
        <f>Table3[[#This Row],[FwdDiv]]/Table3[[#This Row],[SharePrice]]</f>
        <v>3.2675578187990661E-2</v>
      </c>
      <c r="H1073" s="2">
        <v>2.5000000000000001E-2</v>
      </c>
      <c r="I1073" s="2">
        <v>2.75E-2</v>
      </c>
    </row>
    <row r="1074" spans="2:9" x14ac:dyDescent="0.2">
      <c r="B1074" s="35">
        <v>43447</v>
      </c>
      <c r="C1074">
        <v>95.84</v>
      </c>
      <c r="E1074">
        <v>0.77</v>
      </c>
      <c r="F1074">
        <f>4*Table3[[#This Row],[DivPay]]</f>
        <v>3.08</v>
      </c>
      <c r="G1074" s="2">
        <f>Table3[[#This Row],[FwdDiv]]/Table3[[#This Row],[SharePrice]]</f>
        <v>3.2136894824707843E-2</v>
      </c>
      <c r="H1074" s="2">
        <v>2.5000000000000001E-2</v>
      </c>
      <c r="I1074" s="2">
        <v>2.75E-2</v>
      </c>
    </row>
    <row r="1075" spans="2:9" x14ac:dyDescent="0.2">
      <c r="B1075" s="35">
        <v>43446</v>
      </c>
      <c r="C1075">
        <v>95.81</v>
      </c>
      <c r="E1075">
        <v>0.77</v>
      </c>
      <c r="F1075">
        <f>4*Table3[[#This Row],[DivPay]]</f>
        <v>3.08</v>
      </c>
      <c r="G1075" s="2">
        <f>Table3[[#This Row],[FwdDiv]]/Table3[[#This Row],[SharePrice]]</f>
        <v>3.2146957520091848E-2</v>
      </c>
      <c r="H1075" s="2">
        <v>2.5000000000000001E-2</v>
      </c>
      <c r="I1075" s="2">
        <v>2.75E-2</v>
      </c>
    </row>
    <row r="1076" spans="2:9" x14ac:dyDescent="0.2">
      <c r="B1076" s="35">
        <v>43445</v>
      </c>
      <c r="C1076">
        <v>94.54</v>
      </c>
      <c r="E1076">
        <v>0.77</v>
      </c>
      <c r="F1076">
        <f>4*Table3[[#This Row],[DivPay]]</f>
        <v>3.08</v>
      </c>
      <c r="G1076" s="2">
        <f>Table3[[#This Row],[FwdDiv]]/Table3[[#This Row],[SharePrice]]</f>
        <v>3.2578802623228265E-2</v>
      </c>
      <c r="H1076" s="2">
        <v>2.5000000000000001E-2</v>
      </c>
      <c r="I1076" s="2">
        <v>2.75E-2</v>
      </c>
    </row>
    <row r="1077" spans="2:9" x14ac:dyDescent="0.2">
      <c r="B1077" s="35">
        <v>43444</v>
      </c>
      <c r="C1077">
        <v>93.8</v>
      </c>
      <c r="E1077">
        <v>0.77</v>
      </c>
      <c r="F1077">
        <f>4*Table3[[#This Row],[DivPay]]</f>
        <v>3.08</v>
      </c>
      <c r="G1077" s="2">
        <f>Table3[[#This Row],[FwdDiv]]/Table3[[#This Row],[SharePrice]]</f>
        <v>3.2835820895522387E-2</v>
      </c>
      <c r="H1077" s="2">
        <v>2.5000000000000001E-2</v>
      </c>
      <c r="I1077" s="2">
        <v>2.75E-2</v>
      </c>
    </row>
    <row r="1078" spans="2:9" x14ac:dyDescent="0.2">
      <c r="B1078" s="35">
        <v>43441</v>
      </c>
      <c r="C1078">
        <v>92.38</v>
      </c>
      <c r="E1078">
        <v>0.77</v>
      </c>
      <c r="F1078">
        <f>4*Table3[[#This Row],[DivPay]]</f>
        <v>3.08</v>
      </c>
      <c r="G1078" s="2">
        <f>Table3[[#This Row],[FwdDiv]]/Table3[[#This Row],[SharePrice]]</f>
        <v>3.3340549902576316E-2</v>
      </c>
      <c r="H1078" s="2">
        <v>2.5000000000000001E-2</v>
      </c>
      <c r="I1078" s="2">
        <v>2.75E-2</v>
      </c>
    </row>
    <row r="1079" spans="2:9" x14ac:dyDescent="0.2">
      <c r="B1079" s="35">
        <v>43440</v>
      </c>
      <c r="C1079">
        <v>97.32</v>
      </c>
      <c r="E1079">
        <v>0.77</v>
      </c>
      <c r="F1079">
        <f>4*Table3[[#This Row],[DivPay]]</f>
        <v>3.08</v>
      </c>
      <c r="G1079" s="2">
        <f>Table3[[#This Row],[FwdDiv]]/Table3[[#This Row],[SharePrice]]</f>
        <v>3.1648170982326349E-2</v>
      </c>
      <c r="H1079" s="2">
        <v>2.5000000000000001E-2</v>
      </c>
      <c r="I1079" s="2">
        <v>2.75E-2</v>
      </c>
    </row>
    <row r="1080" spans="2:9" x14ac:dyDescent="0.2">
      <c r="B1080" s="35">
        <v>43438</v>
      </c>
      <c r="C1080">
        <v>96.11</v>
      </c>
      <c r="E1080">
        <v>0.77</v>
      </c>
      <c r="F1080">
        <f>4*Table3[[#This Row],[DivPay]]</f>
        <v>3.08</v>
      </c>
      <c r="G1080" s="2">
        <f>Table3[[#This Row],[FwdDiv]]/Table3[[#This Row],[SharePrice]]</f>
        <v>3.2046613255644577E-2</v>
      </c>
      <c r="H1080" s="2">
        <v>2.5000000000000001E-2</v>
      </c>
      <c r="I1080" s="2">
        <v>2.75E-2</v>
      </c>
    </row>
    <row r="1081" spans="2:9" x14ac:dyDescent="0.2">
      <c r="B1081" s="35">
        <v>43437</v>
      </c>
      <c r="C1081">
        <v>101.17</v>
      </c>
      <c r="E1081">
        <v>0.77</v>
      </c>
      <c r="F1081">
        <f>4*Table3[[#This Row],[DivPay]]</f>
        <v>3.08</v>
      </c>
      <c r="G1081" s="2">
        <f>Table3[[#This Row],[FwdDiv]]/Table3[[#This Row],[SharePrice]]</f>
        <v>3.0443807452802216E-2</v>
      </c>
      <c r="H1081" s="2">
        <v>2.5000000000000001E-2</v>
      </c>
      <c r="I1081" s="2">
        <v>2.75E-2</v>
      </c>
    </row>
    <row r="1082" spans="2:9" x14ac:dyDescent="0.2">
      <c r="B1082" s="35">
        <v>43434</v>
      </c>
      <c r="C1082">
        <v>99.85</v>
      </c>
      <c r="E1082">
        <v>0.77</v>
      </c>
      <c r="F1082">
        <f>4*Table3[[#This Row],[DivPay]]</f>
        <v>3.08</v>
      </c>
      <c r="G1082" s="2">
        <f>Table3[[#This Row],[FwdDiv]]/Table3[[#This Row],[SharePrice]]</f>
        <v>3.0846269404106161E-2</v>
      </c>
      <c r="H1082" s="2">
        <v>2.5000000000000001E-2</v>
      </c>
      <c r="I1082" s="2">
        <v>2.75E-2</v>
      </c>
    </row>
    <row r="1083" spans="2:9" x14ac:dyDescent="0.2">
      <c r="B1083" s="35">
        <v>43433</v>
      </c>
      <c r="C1083">
        <v>97.43</v>
      </c>
      <c r="E1083">
        <v>0.77</v>
      </c>
      <c r="F1083">
        <f>4*Table3[[#This Row],[DivPay]]</f>
        <v>3.08</v>
      </c>
      <c r="G1083" s="2">
        <f>Table3[[#This Row],[FwdDiv]]/Table3[[#This Row],[SharePrice]]</f>
        <v>3.1612439700297645E-2</v>
      </c>
      <c r="H1083" s="2">
        <v>2.5000000000000001E-2</v>
      </c>
      <c r="I1083" s="2">
        <v>2.75E-2</v>
      </c>
    </row>
    <row r="1084" spans="2:9" x14ac:dyDescent="0.2">
      <c r="B1084" s="35">
        <v>43432</v>
      </c>
      <c r="C1084">
        <v>98.26</v>
      </c>
      <c r="E1084">
        <v>0.77</v>
      </c>
      <c r="F1084">
        <f>4*Table3[[#This Row],[DivPay]]</f>
        <v>3.08</v>
      </c>
      <c r="G1084" s="2">
        <f>Table3[[#This Row],[FwdDiv]]/Table3[[#This Row],[SharePrice]]</f>
        <v>3.1345410136372889E-2</v>
      </c>
      <c r="H1084" s="2">
        <v>2.5000000000000001E-2</v>
      </c>
      <c r="I1084" s="2">
        <v>2.75E-2</v>
      </c>
    </row>
    <row r="1085" spans="2:9" x14ac:dyDescent="0.2">
      <c r="B1085" s="35">
        <v>43431</v>
      </c>
      <c r="C1085">
        <v>96.28</v>
      </c>
      <c r="E1085">
        <v>0.77</v>
      </c>
      <c r="F1085">
        <f>4*Table3[[#This Row],[DivPay]]</f>
        <v>3.08</v>
      </c>
      <c r="G1085" s="2">
        <f>Table3[[#This Row],[FwdDiv]]/Table3[[#This Row],[SharePrice]]</f>
        <v>3.1990029081844618E-2</v>
      </c>
      <c r="H1085" s="2">
        <v>2.5000000000000001E-2</v>
      </c>
      <c r="I1085" s="2">
        <v>2.75E-2</v>
      </c>
    </row>
    <row r="1086" spans="2:9" x14ac:dyDescent="0.2">
      <c r="B1086" s="35">
        <v>43430</v>
      </c>
      <c r="C1086">
        <v>96.38</v>
      </c>
      <c r="E1086">
        <v>0.77</v>
      </c>
      <c r="F1086">
        <f>4*Table3[[#This Row],[DivPay]]</f>
        <v>3.08</v>
      </c>
      <c r="G1086" s="2">
        <f>Table3[[#This Row],[FwdDiv]]/Table3[[#This Row],[SharePrice]]</f>
        <v>3.1956837518157297E-2</v>
      </c>
      <c r="H1086" s="2">
        <v>2.5000000000000001E-2</v>
      </c>
      <c r="I1086" s="2">
        <v>2.75E-2</v>
      </c>
    </row>
    <row r="1087" spans="2:9" x14ac:dyDescent="0.2">
      <c r="B1087" s="35">
        <v>43427</v>
      </c>
      <c r="C1087">
        <v>95.1</v>
      </c>
      <c r="E1087">
        <v>0.77</v>
      </c>
      <c r="F1087">
        <f>4*Table3[[#This Row],[DivPay]]</f>
        <v>3.08</v>
      </c>
      <c r="G1087" s="2">
        <f>Table3[[#This Row],[FwdDiv]]/Table3[[#This Row],[SharePrice]]</f>
        <v>3.2386961093585701E-2</v>
      </c>
      <c r="H1087" s="2">
        <v>2.5000000000000001E-2</v>
      </c>
      <c r="I1087" s="2">
        <v>2.75E-2</v>
      </c>
    </row>
    <row r="1088" spans="2:9" x14ac:dyDescent="0.2">
      <c r="B1088" s="35">
        <v>43425</v>
      </c>
      <c r="C1088">
        <v>96.13</v>
      </c>
      <c r="E1088">
        <v>0.77</v>
      </c>
      <c r="F1088">
        <f>4*Table3[[#This Row],[DivPay]]</f>
        <v>3.08</v>
      </c>
      <c r="G1088" s="2">
        <f>Table3[[#This Row],[FwdDiv]]/Table3[[#This Row],[SharePrice]]</f>
        <v>3.2039945906584835E-2</v>
      </c>
      <c r="H1088" s="2">
        <v>2.5000000000000001E-2</v>
      </c>
      <c r="I1088" s="2">
        <v>2.75E-2</v>
      </c>
    </row>
    <row r="1089" spans="2:9" x14ac:dyDescent="0.2">
      <c r="B1089" s="35">
        <v>43424</v>
      </c>
      <c r="C1089">
        <v>96.84</v>
      </c>
      <c r="E1089">
        <v>0.77</v>
      </c>
      <c r="F1089">
        <f>4*Table3[[#This Row],[DivPay]]</f>
        <v>3.08</v>
      </c>
      <c r="G1089" s="2">
        <f>Table3[[#This Row],[FwdDiv]]/Table3[[#This Row],[SharePrice]]</f>
        <v>3.1805039239983478E-2</v>
      </c>
      <c r="H1089" s="2">
        <v>2.5000000000000001E-2</v>
      </c>
      <c r="I1089" s="2">
        <v>2.75E-2</v>
      </c>
    </row>
    <row r="1090" spans="2:9" x14ac:dyDescent="0.2">
      <c r="B1090" s="35">
        <v>43423</v>
      </c>
      <c r="C1090">
        <v>94.62</v>
      </c>
      <c r="E1090">
        <v>0.77</v>
      </c>
      <c r="F1090">
        <f>4*Table3[[#This Row],[DivPay]]</f>
        <v>3.08</v>
      </c>
      <c r="G1090" s="2">
        <f>Table3[[#This Row],[FwdDiv]]/Table3[[#This Row],[SharePrice]]</f>
        <v>3.2551257662227856E-2</v>
      </c>
      <c r="H1090" s="2">
        <v>2.5000000000000001E-2</v>
      </c>
      <c r="I1090" s="2">
        <v>2.75E-2</v>
      </c>
    </row>
    <row r="1091" spans="2:9" x14ac:dyDescent="0.2">
      <c r="B1091" s="35">
        <v>43420</v>
      </c>
      <c r="C1091">
        <v>97.85</v>
      </c>
      <c r="E1091">
        <v>0.77</v>
      </c>
      <c r="F1091">
        <f>4*Table3[[#This Row],[DivPay]]</f>
        <v>3.08</v>
      </c>
      <c r="G1091" s="2">
        <f>Table3[[#This Row],[FwdDiv]]/Table3[[#This Row],[SharePrice]]</f>
        <v>3.1476750127746554E-2</v>
      </c>
      <c r="H1091" s="2">
        <v>2.5000000000000001E-2</v>
      </c>
      <c r="I1091" s="2">
        <v>2.75E-2</v>
      </c>
    </row>
    <row r="1092" spans="2:9" x14ac:dyDescent="0.2">
      <c r="B1092" s="35">
        <v>43419</v>
      </c>
      <c r="C1092">
        <v>97.96</v>
      </c>
      <c r="E1092">
        <v>0.77</v>
      </c>
      <c r="F1092">
        <f>4*Table3[[#This Row],[DivPay]]</f>
        <v>3.08</v>
      </c>
      <c r="G1092" s="2">
        <f>Table3[[#This Row],[FwdDiv]]/Table3[[#This Row],[SharePrice]]</f>
        <v>3.1441404654961209E-2</v>
      </c>
      <c r="H1092" s="2">
        <v>2.5000000000000001E-2</v>
      </c>
      <c r="I1092" s="2">
        <v>2.75E-2</v>
      </c>
    </row>
    <row r="1093" spans="2:9" x14ac:dyDescent="0.2">
      <c r="B1093" s="35">
        <v>43418</v>
      </c>
      <c r="C1093">
        <v>94.7</v>
      </c>
      <c r="E1093">
        <v>0.77</v>
      </c>
      <c r="F1093">
        <f>4*Table3[[#This Row],[DivPay]]</f>
        <v>3.08</v>
      </c>
      <c r="G1093" s="2">
        <f>Table3[[#This Row],[FwdDiv]]/Table3[[#This Row],[SharePrice]]</f>
        <v>3.2523759239704332E-2</v>
      </c>
      <c r="H1093" s="2">
        <v>2.5000000000000001E-2</v>
      </c>
      <c r="I1093" s="2">
        <v>2.75E-2</v>
      </c>
    </row>
    <row r="1094" spans="2:9" x14ac:dyDescent="0.2">
      <c r="B1094" s="35">
        <v>43417</v>
      </c>
      <c r="C1094">
        <v>94.48</v>
      </c>
      <c r="E1094">
        <v>0.77</v>
      </c>
      <c r="F1094">
        <f>4*Table3[[#This Row],[DivPay]]</f>
        <v>3.08</v>
      </c>
      <c r="G1094" s="2">
        <f>Table3[[#This Row],[FwdDiv]]/Table3[[#This Row],[SharePrice]]</f>
        <v>3.259949195596952E-2</v>
      </c>
      <c r="H1094" s="2">
        <v>2.5000000000000001E-2</v>
      </c>
      <c r="I1094" s="2">
        <v>2.75E-2</v>
      </c>
    </row>
    <row r="1095" spans="2:9" x14ac:dyDescent="0.2">
      <c r="B1095" s="35">
        <v>43416</v>
      </c>
      <c r="C1095">
        <v>93.47</v>
      </c>
      <c r="E1095">
        <v>0.77</v>
      </c>
      <c r="F1095">
        <f>4*Table3[[#This Row],[DivPay]]</f>
        <v>3.08</v>
      </c>
      <c r="G1095" s="2">
        <f>Table3[[#This Row],[FwdDiv]]/Table3[[#This Row],[SharePrice]]</f>
        <v>3.2951749224350062E-2</v>
      </c>
      <c r="H1095" s="2">
        <v>2.5000000000000001E-2</v>
      </c>
      <c r="I1095" s="2">
        <v>2.75E-2</v>
      </c>
    </row>
    <row r="1096" spans="2:9" x14ac:dyDescent="0.2">
      <c r="B1096" s="35">
        <v>43413</v>
      </c>
      <c r="C1096">
        <v>96.1</v>
      </c>
      <c r="E1096">
        <v>0.77</v>
      </c>
      <c r="F1096">
        <f>4*Table3[[#This Row],[DivPay]]</f>
        <v>3.08</v>
      </c>
      <c r="G1096" s="2">
        <f>Table3[[#This Row],[FwdDiv]]/Table3[[#This Row],[SharePrice]]</f>
        <v>3.2049947970863683E-2</v>
      </c>
      <c r="H1096" s="2">
        <v>2.5000000000000001E-2</v>
      </c>
      <c r="I1096" s="2">
        <v>2.75E-2</v>
      </c>
    </row>
    <row r="1097" spans="2:9" x14ac:dyDescent="0.2">
      <c r="B1097" s="35">
        <v>43412</v>
      </c>
      <c r="C1097">
        <v>98.48</v>
      </c>
      <c r="E1097">
        <v>0.77</v>
      </c>
      <c r="F1097">
        <f>4*Table3[[#This Row],[DivPay]]</f>
        <v>3.08</v>
      </c>
      <c r="G1097" s="2">
        <f>Table3[[#This Row],[FwdDiv]]/Table3[[#This Row],[SharePrice]]</f>
        <v>3.1275385865150281E-2</v>
      </c>
      <c r="H1097" s="2">
        <v>2.5000000000000001E-2</v>
      </c>
      <c r="I1097" s="2">
        <v>2.75E-2</v>
      </c>
    </row>
    <row r="1098" spans="2:9" x14ac:dyDescent="0.2">
      <c r="B1098" s="35">
        <v>43411</v>
      </c>
      <c r="C1098">
        <v>97.2</v>
      </c>
      <c r="E1098">
        <v>0.77</v>
      </c>
      <c r="F1098">
        <f>4*Table3[[#This Row],[DivPay]]</f>
        <v>3.08</v>
      </c>
      <c r="G1098" s="2">
        <f>Table3[[#This Row],[FwdDiv]]/Table3[[#This Row],[SharePrice]]</f>
        <v>3.1687242798353908E-2</v>
      </c>
      <c r="H1098" s="2">
        <v>2.5000000000000001E-2</v>
      </c>
      <c r="I1098" s="2">
        <v>2.75E-2</v>
      </c>
    </row>
    <row r="1099" spans="2:9" x14ac:dyDescent="0.2">
      <c r="B1099" s="35">
        <v>43410</v>
      </c>
      <c r="C1099">
        <v>97.14</v>
      </c>
      <c r="E1099">
        <v>0.77</v>
      </c>
      <c r="F1099">
        <f>4*Table3[[#This Row],[DivPay]]</f>
        <v>3.08</v>
      </c>
      <c r="G1099" s="2">
        <f>Table3[[#This Row],[FwdDiv]]/Table3[[#This Row],[SharePrice]]</f>
        <v>3.1706814906320775E-2</v>
      </c>
      <c r="H1099" s="2">
        <v>2.5000000000000001E-2</v>
      </c>
      <c r="I1099" s="2">
        <v>2.75E-2</v>
      </c>
    </row>
    <row r="1100" spans="2:9" x14ac:dyDescent="0.2">
      <c r="B1100" s="35">
        <v>43409</v>
      </c>
      <c r="C1100">
        <v>95.66</v>
      </c>
      <c r="E1100">
        <v>0.77</v>
      </c>
      <c r="F1100">
        <f>4*Table3[[#This Row],[DivPay]]</f>
        <v>3.08</v>
      </c>
      <c r="G1100" s="2">
        <f>Table3[[#This Row],[FwdDiv]]/Table3[[#This Row],[SharePrice]]</f>
        <v>3.2197365670081537E-2</v>
      </c>
      <c r="H1100" s="2">
        <v>2.5000000000000001E-2</v>
      </c>
      <c r="I1100" s="2">
        <v>2.75E-2</v>
      </c>
    </row>
    <row r="1101" spans="2:9" x14ac:dyDescent="0.2">
      <c r="B1101" s="35">
        <v>43406</v>
      </c>
      <c r="C1101">
        <v>95.06</v>
      </c>
      <c r="E1101">
        <v>0.77</v>
      </c>
      <c r="F1101">
        <f>4*Table3[[#This Row],[DivPay]]</f>
        <v>3.08</v>
      </c>
      <c r="G1101" s="2">
        <f>Table3[[#This Row],[FwdDiv]]/Table3[[#This Row],[SharePrice]]</f>
        <v>3.2400589101620032E-2</v>
      </c>
      <c r="H1101" s="2">
        <v>2.5000000000000001E-2</v>
      </c>
      <c r="I1101" s="2">
        <v>2.75E-2</v>
      </c>
    </row>
    <row r="1102" spans="2:9" x14ac:dyDescent="0.2">
      <c r="B1102" s="35">
        <v>43405</v>
      </c>
      <c r="C1102">
        <v>97.6</v>
      </c>
      <c r="E1102">
        <v>0.77</v>
      </c>
      <c r="F1102">
        <f>4*Table3[[#This Row],[DivPay]]</f>
        <v>3.08</v>
      </c>
      <c r="G1102" s="2">
        <f>Table3[[#This Row],[FwdDiv]]/Table3[[#This Row],[SharePrice]]</f>
        <v>3.1557377049180331E-2</v>
      </c>
      <c r="H1102" s="2">
        <v>2.5000000000000001E-2</v>
      </c>
      <c r="I1102" s="2">
        <v>2.75E-2</v>
      </c>
    </row>
    <row r="1103" spans="2:9" x14ac:dyDescent="0.2">
      <c r="B1103" s="35">
        <v>43404</v>
      </c>
      <c r="C1103">
        <v>92.83</v>
      </c>
      <c r="E1103">
        <v>0.77</v>
      </c>
      <c r="F1103">
        <f>4*Table3[[#This Row],[DivPay]]</f>
        <v>3.08</v>
      </c>
      <c r="G1103" s="2">
        <f>Table3[[#This Row],[FwdDiv]]/Table3[[#This Row],[SharePrice]]</f>
        <v>3.3178929225465906E-2</v>
      </c>
      <c r="H1103" s="2">
        <v>2.5000000000000001E-2</v>
      </c>
      <c r="I1103" s="2">
        <v>2.75E-2</v>
      </c>
    </row>
    <row r="1104" spans="2:9" x14ac:dyDescent="0.2">
      <c r="B1104" s="35">
        <v>43403</v>
      </c>
      <c r="C1104">
        <v>92.99</v>
      </c>
      <c r="D1104">
        <v>0.77</v>
      </c>
      <c r="E1104">
        <v>0.77</v>
      </c>
      <c r="F1104">
        <f>4*Table3[[#This Row],[DivPay]]</f>
        <v>3.08</v>
      </c>
      <c r="G1104" s="2">
        <f>Table3[[#This Row],[FwdDiv]]/Table3[[#This Row],[SharePrice]]</f>
        <v>3.3121841058178302E-2</v>
      </c>
      <c r="H1104" s="2">
        <v>2.5000000000000001E-2</v>
      </c>
      <c r="I1104" s="2">
        <v>2.75E-2</v>
      </c>
    </row>
    <row r="1105" spans="2:9" x14ac:dyDescent="0.2">
      <c r="B1105" s="35">
        <v>43402</v>
      </c>
      <c r="C1105">
        <v>90.18</v>
      </c>
      <c r="E1105">
        <v>0.62</v>
      </c>
      <c r="F1105">
        <f>4*Table3[[#This Row],[DivPay]]</f>
        <v>2.48</v>
      </c>
      <c r="G1105" s="2">
        <f>Table3[[#This Row],[FwdDiv]]/Table3[[#This Row],[SharePrice]]</f>
        <v>2.7500554446662228E-2</v>
      </c>
      <c r="H1105" s="2">
        <v>2.5000000000000001E-2</v>
      </c>
      <c r="I1105" s="2">
        <v>2.75E-2</v>
      </c>
    </row>
    <row r="1106" spans="2:9" x14ac:dyDescent="0.2">
      <c r="B1106" s="35">
        <v>43399</v>
      </c>
      <c r="C1106">
        <v>90.56</v>
      </c>
      <c r="E1106">
        <v>0.62</v>
      </c>
      <c r="F1106">
        <f>4*Table3[[#This Row],[DivPay]]</f>
        <v>2.48</v>
      </c>
      <c r="G1106" s="2">
        <f>Table3[[#This Row],[FwdDiv]]/Table3[[#This Row],[SharePrice]]</f>
        <v>2.7385159010600707E-2</v>
      </c>
      <c r="H1106" s="2">
        <v>2.5000000000000001E-2</v>
      </c>
      <c r="I1106" s="2">
        <v>2.75E-2</v>
      </c>
    </row>
    <row r="1107" spans="2:9" x14ac:dyDescent="0.2">
      <c r="B1107" s="35">
        <v>43398</v>
      </c>
      <c r="C1107">
        <v>91.77</v>
      </c>
      <c r="E1107">
        <v>0.62</v>
      </c>
      <c r="F1107">
        <f>4*Table3[[#This Row],[DivPay]]</f>
        <v>2.48</v>
      </c>
      <c r="G1107" s="2">
        <f>Table3[[#This Row],[FwdDiv]]/Table3[[#This Row],[SharePrice]]</f>
        <v>2.7024081943990412E-2</v>
      </c>
      <c r="H1107" s="2">
        <v>2.5000000000000001E-2</v>
      </c>
      <c r="I1107" s="2">
        <v>2.75E-2</v>
      </c>
    </row>
    <row r="1108" spans="2:9" x14ac:dyDescent="0.2">
      <c r="B1108" s="35">
        <v>43397</v>
      </c>
      <c r="C1108">
        <v>92.01</v>
      </c>
      <c r="E1108">
        <v>0.62</v>
      </c>
      <c r="F1108">
        <f>4*Table3[[#This Row],[DivPay]]</f>
        <v>2.48</v>
      </c>
      <c r="G1108" s="2">
        <f>Table3[[#This Row],[FwdDiv]]/Table3[[#This Row],[SharePrice]]</f>
        <v>2.695359200086947E-2</v>
      </c>
      <c r="H1108" s="2">
        <v>2.5000000000000001E-2</v>
      </c>
      <c r="I1108" s="2">
        <v>2.75E-2</v>
      </c>
    </row>
    <row r="1109" spans="2:9" x14ac:dyDescent="0.2">
      <c r="B1109" s="35">
        <v>43396</v>
      </c>
      <c r="C1109">
        <v>100.25</v>
      </c>
      <c r="E1109">
        <v>0.62</v>
      </c>
      <c r="F1109">
        <f>4*Table3[[#This Row],[DivPay]]</f>
        <v>2.48</v>
      </c>
      <c r="G1109" s="2">
        <f>Table3[[#This Row],[FwdDiv]]/Table3[[#This Row],[SharePrice]]</f>
        <v>2.4738154613466335E-2</v>
      </c>
      <c r="H1109" s="2">
        <v>2.5000000000000001E-2</v>
      </c>
      <c r="I1109" s="2">
        <v>2.75E-2</v>
      </c>
    </row>
    <row r="1110" spans="2:9" x14ac:dyDescent="0.2">
      <c r="B1110" s="35">
        <v>43395</v>
      </c>
      <c r="C1110">
        <v>99.72</v>
      </c>
      <c r="E1110">
        <v>0.62</v>
      </c>
      <c r="F1110">
        <f>4*Table3[[#This Row],[DivPay]]</f>
        <v>2.48</v>
      </c>
      <c r="G1110" s="2">
        <f>Table3[[#This Row],[FwdDiv]]/Table3[[#This Row],[SharePrice]]</f>
        <v>2.4869634977938228E-2</v>
      </c>
      <c r="H1110" s="2">
        <v>2.5000000000000001E-2</v>
      </c>
      <c r="I1110" s="2">
        <v>2.75E-2</v>
      </c>
    </row>
    <row r="1111" spans="2:9" x14ac:dyDescent="0.2">
      <c r="B1111" s="35">
        <v>43392</v>
      </c>
      <c r="C1111">
        <v>98.26</v>
      </c>
      <c r="E1111">
        <v>0.62</v>
      </c>
      <c r="F1111">
        <f>4*Table3[[#This Row],[DivPay]]</f>
        <v>2.48</v>
      </c>
      <c r="G1111" s="2">
        <f>Table3[[#This Row],[FwdDiv]]/Table3[[#This Row],[SharePrice]]</f>
        <v>2.5239161408508039E-2</v>
      </c>
      <c r="H1111" s="2">
        <v>2.5000000000000001E-2</v>
      </c>
      <c r="I1111" s="2">
        <v>2.75E-2</v>
      </c>
    </row>
    <row r="1112" spans="2:9" x14ac:dyDescent="0.2">
      <c r="B1112" s="35">
        <v>43391</v>
      </c>
      <c r="C1112">
        <v>99.54</v>
      </c>
      <c r="E1112">
        <v>0.62</v>
      </c>
      <c r="F1112">
        <f>4*Table3[[#This Row],[DivPay]]</f>
        <v>2.48</v>
      </c>
      <c r="G1112" s="2">
        <f>Table3[[#This Row],[FwdDiv]]/Table3[[#This Row],[SharePrice]]</f>
        <v>2.4914607193088203E-2</v>
      </c>
      <c r="H1112" s="2">
        <v>2.5000000000000001E-2</v>
      </c>
      <c r="I1112" s="2">
        <v>2.75E-2</v>
      </c>
    </row>
    <row r="1113" spans="2:9" x14ac:dyDescent="0.2">
      <c r="B1113" s="35">
        <v>43390</v>
      </c>
      <c r="C1113">
        <v>101.54</v>
      </c>
      <c r="E1113">
        <v>0.62</v>
      </c>
      <c r="F1113">
        <f>4*Table3[[#This Row],[DivPay]]</f>
        <v>2.48</v>
      </c>
      <c r="G1113" s="2">
        <f>Table3[[#This Row],[FwdDiv]]/Table3[[#This Row],[SharePrice]]</f>
        <v>2.4423872365570216E-2</v>
      </c>
      <c r="H1113" s="2">
        <v>2.5000000000000001E-2</v>
      </c>
      <c r="I1113" s="2">
        <v>2.75E-2</v>
      </c>
    </row>
    <row r="1114" spans="2:9" x14ac:dyDescent="0.2">
      <c r="B1114" s="35">
        <v>43389</v>
      </c>
      <c r="C1114">
        <v>102.15</v>
      </c>
      <c r="E1114">
        <v>0.62</v>
      </c>
      <c r="F1114">
        <f>4*Table3[[#This Row],[DivPay]]</f>
        <v>2.48</v>
      </c>
      <c r="G1114" s="2">
        <f>Table3[[#This Row],[FwdDiv]]/Table3[[#This Row],[SharePrice]]</f>
        <v>2.4278022515907976E-2</v>
      </c>
      <c r="H1114" s="2">
        <v>2.5000000000000001E-2</v>
      </c>
      <c r="I1114" s="2">
        <v>2.75E-2</v>
      </c>
    </row>
    <row r="1115" spans="2:9" x14ac:dyDescent="0.2">
      <c r="B1115" s="35">
        <v>43388</v>
      </c>
      <c r="C1115">
        <v>99.43</v>
      </c>
      <c r="E1115">
        <v>0.62</v>
      </c>
      <c r="F1115">
        <f>4*Table3[[#This Row],[DivPay]]</f>
        <v>2.48</v>
      </c>
      <c r="G1115" s="2">
        <f>Table3[[#This Row],[FwdDiv]]/Table3[[#This Row],[SharePrice]]</f>
        <v>2.4942170371115357E-2</v>
      </c>
      <c r="H1115" s="2">
        <v>2.5000000000000001E-2</v>
      </c>
      <c r="I1115" s="2">
        <v>2.75E-2</v>
      </c>
    </row>
    <row r="1116" spans="2:9" x14ac:dyDescent="0.2">
      <c r="B1116" s="35">
        <v>43385</v>
      </c>
      <c r="C1116">
        <v>101.09</v>
      </c>
      <c r="E1116">
        <v>0.62</v>
      </c>
      <c r="F1116">
        <f>4*Table3[[#This Row],[DivPay]]</f>
        <v>2.48</v>
      </c>
      <c r="G1116" s="2">
        <f>Table3[[#This Row],[FwdDiv]]/Table3[[#This Row],[SharePrice]]</f>
        <v>2.4532594717578394E-2</v>
      </c>
      <c r="H1116" s="2">
        <v>2.5000000000000001E-2</v>
      </c>
      <c r="I1116" s="2">
        <v>2.75E-2</v>
      </c>
    </row>
    <row r="1117" spans="2:9" x14ac:dyDescent="0.2">
      <c r="B1117" s="35">
        <v>43384</v>
      </c>
      <c r="C1117">
        <v>99.53</v>
      </c>
      <c r="E1117">
        <v>0.62</v>
      </c>
      <c r="F1117">
        <f>4*Table3[[#This Row],[DivPay]]</f>
        <v>2.48</v>
      </c>
      <c r="G1117" s="2">
        <f>Table3[[#This Row],[FwdDiv]]/Table3[[#This Row],[SharePrice]]</f>
        <v>2.4917110418969154E-2</v>
      </c>
      <c r="H1117" s="2">
        <v>2.5000000000000001E-2</v>
      </c>
      <c r="I1117" s="2">
        <v>2.75E-2</v>
      </c>
    </row>
    <row r="1118" spans="2:9" x14ac:dyDescent="0.2">
      <c r="B1118" s="35">
        <v>43383</v>
      </c>
      <c r="C1118">
        <v>99.24</v>
      </c>
      <c r="E1118">
        <v>0.62</v>
      </c>
      <c r="F1118">
        <f>4*Table3[[#This Row],[DivPay]]</f>
        <v>2.48</v>
      </c>
      <c r="G1118" s="2">
        <f>Table3[[#This Row],[FwdDiv]]/Table3[[#This Row],[SharePrice]]</f>
        <v>2.4989923417976623E-2</v>
      </c>
      <c r="H1118" s="2">
        <v>2.5000000000000001E-2</v>
      </c>
      <c r="I1118" s="2">
        <v>2.75E-2</v>
      </c>
    </row>
    <row r="1119" spans="2:9" x14ac:dyDescent="0.2">
      <c r="B1119" s="35">
        <v>43382</v>
      </c>
      <c r="C1119">
        <v>102.87</v>
      </c>
      <c r="E1119">
        <v>0.62</v>
      </c>
      <c r="F1119">
        <f>4*Table3[[#This Row],[DivPay]]</f>
        <v>2.48</v>
      </c>
      <c r="G1119" s="2">
        <f>Table3[[#This Row],[FwdDiv]]/Table3[[#This Row],[SharePrice]]</f>
        <v>2.4108097598911245E-2</v>
      </c>
      <c r="H1119" s="2">
        <v>2.5000000000000001E-2</v>
      </c>
      <c r="I1119" s="2">
        <v>2.75E-2</v>
      </c>
    </row>
    <row r="1120" spans="2:9" x14ac:dyDescent="0.2">
      <c r="B1120" s="35">
        <v>43381</v>
      </c>
      <c r="C1120">
        <v>101.93</v>
      </c>
      <c r="E1120">
        <v>0.62</v>
      </c>
      <c r="F1120">
        <f>4*Table3[[#This Row],[DivPay]]</f>
        <v>2.48</v>
      </c>
      <c r="G1120" s="2">
        <f>Table3[[#This Row],[FwdDiv]]/Table3[[#This Row],[SharePrice]]</f>
        <v>2.4330422839203374E-2</v>
      </c>
      <c r="H1120" s="2">
        <v>2.5000000000000001E-2</v>
      </c>
      <c r="I1120" s="2">
        <v>2.75E-2</v>
      </c>
    </row>
    <row r="1121" spans="2:9" x14ac:dyDescent="0.2">
      <c r="B1121" s="35">
        <v>43378</v>
      </c>
      <c r="C1121">
        <v>103.28</v>
      </c>
      <c r="E1121">
        <v>0.62</v>
      </c>
      <c r="F1121">
        <f>4*Table3[[#This Row],[DivPay]]</f>
        <v>2.48</v>
      </c>
      <c r="G1121" s="2">
        <f>Table3[[#This Row],[FwdDiv]]/Table3[[#This Row],[SharePrice]]</f>
        <v>2.4012393493415957E-2</v>
      </c>
      <c r="H1121" s="2">
        <v>2.5000000000000001E-2</v>
      </c>
      <c r="I1121" s="2">
        <v>2.75E-2</v>
      </c>
    </row>
    <row r="1122" spans="2:9" x14ac:dyDescent="0.2">
      <c r="B1122" s="35">
        <v>43377</v>
      </c>
      <c r="C1122">
        <v>105.87</v>
      </c>
      <c r="E1122">
        <v>0.62</v>
      </c>
      <c r="F1122">
        <f>4*Table3[[#This Row],[DivPay]]</f>
        <v>2.48</v>
      </c>
      <c r="G1122" s="2">
        <f>Table3[[#This Row],[FwdDiv]]/Table3[[#This Row],[SharePrice]]</f>
        <v>2.3424955133654481E-2</v>
      </c>
      <c r="H1122" s="2">
        <v>2.5000000000000001E-2</v>
      </c>
      <c r="I1122" s="2">
        <v>2.75E-2</v>
      </c>
    </row>
    <row r="1123" spans="2:9" x14ac:dyDescent="0.2">
      <c r="B1123" s="35">
        <v>43376</v>
      </c>
      <c r="C1123">
        <v>108.18</v>
      </c>
      <c r="E1123">
        <v>0.62</v>
      </c>
      <c r="F1123">
        <f>4*Table3[[#This Row],[DivPay]]</f>
        <v>2.48</v>
      </c>
      <c r="G1123" s="2">
        <f>Table3[[#This Row],[FwdDiv]]/Table3[[#This Row],[SharePrice]]</f>
        <v>2.2924755037899796E-2</v>
      </c>
      <c r="H1123" s="2">
        <v>2.5000000000000001E-2</v>
      </c>
      <c r="I1123" s="2">
        <v>2.75E-2</v>
      </c>
    </row>
    <row r="1124" spans="2:9" x14ac:dyDescent="0.2">
      <c r="B1124" s="35">
        <v>43375</v>
      </c>
      <c r="C1124">
        <v>108.46</v>
      </c>
      <c r="E1124">
        <v>0.62</v>
      </c>
      <c r="F1124">
        <f>4*Table3[[#This Row],[DivPay]]</f>
        <v>2.48</v>
      </c>
      <c r="G1124" s="2">
        <f>Table3[[#This Row],[FwdDiv]]/Table3[[#This Row],[SharePrice]]</f>
        <v>2.2865572561312927E-2</v>
      </c>
      <c r="H1124" s="2">
        <v>2.5000000000000001E-2</v>
      </c>
      <c r="I1124" s="2">
        <v>2.75E-2</v>
      </c>
    </row>
    <row r="1125" spans="2:9" x14ac:dyDescent="0.2">
      <c r="B1125" s="35">
        <v>43374</v>
      </c>
      <c r="C1125">
        <v>107.74</v>
      </c>
      <c r="E1125">
        <v>0.62</v>
      </c>
      <c r="F1125">
        <f>4*Table3[[#This Row],[DivPay]]</f>
        <v>2.48</v>
      </c>
      <c r="G1125" s="2">
        <f>Table3[[#This Row],[FwdDiv]]/Table3[[#This Row],[SharePrice]]</f>
        <v>2.3018377575645073E-2</v>
      </c>
      <c r="H1125" s="2">
        <v>2.5000000000000001E-2</v>
      </c>
      <c r="I1125" s="2">
        <v>2.75E-2</v>
      </c>
    </row>
    <row r="1126" spans="2:9" x14ac:dyDescent="0.2">
      <c r="B1126" s="35">
        <v>43371</v>
      </c>
      <c r="C1126">
        <v>107.29</v>
      </c>
      <c r="E1126">
        <v>0.62</v>
      </c>
      <c r="F1126">
        <f>4*Table3[[#This Row],[DivPay]]</f>
        <v>2.48</v>
      </c>
      <c r="G1126" s="2">
        <f>Table3[[#This Row],[FwdDiv]]/Table3[[#This Row],[SharePrice]]</f>
        <v>2.3114922173548325E-2</v>
      </c>
      <c r="H1126" s="2">
        <v>2.5000000000000001E-2</v>
      </c>
      <c r="I1126" s="2">
        <v>2.75E-2</v>
      </c>
    </row>
    <row r="1127" spans="2:9" x14ac:dyDescent="0.2">
      <c r="B1127" s="35">
        <v>43370</v>
      </c>
      <c r="C1127">
        <v>107.29</v>
      </c>
      <c r="E1127">
        <v>0.62</v>
      </c>
      <c r="F1127">
        <f>4*Table3[[#This Row],[DivPay]]</f>
        <v>2.48</v>
      </c>
      <c r="G1127" s="2">
        <f>Table3[[#This Row],[FwdDiv]]/Table3[[#This Row],[SharePrice]]</f>
        <v>2.3114922173548325E-2</v>
      </c>
      <c r="H1127" s="2">
        <v>2.5000000000000001E-2</v>
      </c>
      <c r="I1127" s="2">
        <v>2.75E-2</v>
      </c>
    </row>
    <row r="1128" spans="2:9" x14ac:dyDescent="0.2">
      <c r="B1128" s="35">
        <v>43369</v>
      </c>
      <c r="C1128">
        <v>106.22</v>
      </c>
      <c r="E1128">
        <v>0.62</v>
      </c>
      <c r="F1128">
        <f>4*Table3[[#This Row],[DivPay]]</f>
        <v>2.48</v>
      </c>
      <c r="G1128" s="2">
        <f>Table3[[#This Row],[FwdDiv]]/Table3[[#This Row],[SharePrice]]</f>
        <v>2.3347768781773678E-2</v>
      </c>
      <c r="H1128" s="2">
        <v>2.5000000000000001E-2</v>
      </c>
      <c r="I1128" s="2">
        <v>2.75E-2</v>
      </c>
    </row>
    <row r="1129" spans="2:9" x14ac:dyDescent="0.2">
      <c r="B1129" s="35">
        <v>43368</v>
      </c>
      <c r="C1129">
        <v>107.55</v>
      </c>
      <c r="E1129">
        <v>0.62</v>
      </c>
      <c r="F1129">
        <f>4*Table3[[#This Row],[DivPay]]</f>
        <v>2.48</v>
      </c>
      <c r="G1129" s="2">
        <f>Table3[[#This Row],[FwdDiv]]/Table3[[#This Row],[SharePrice]]</f>
        <v>2.3059042305904231E-2</v>
      </c>
      <c r="H1129" s="2">
        <v>2.5000000000000001E-2</v>
      </c>
      <c r="I1129" s="2">
        <v>2.75E-2</v>
      </c>
    </row>
    <row r="1130" spans="2:9" x14ac:dyDescent="0.2">
      <c r="B1130" s="35">
        <v>43367</v>
      </c>
      <c r="C1130">
        <v>109.8</v>
      </c>
      <c r="E1130">
        <v>0.62</v>
      </c>
      <c r="F1130">
        <f>4*Table3[[#This Row],[DivPay]]</f>
        <v>2.48</v>
      </c>
      <c r="G1130" s="2">
        <f>Table3[[#This Row],[FwdDiv]]/Table3[[#This Row],[SharePrice]]</f>
        <v>2.2586520947176687E-2</v>
      </c>
      <c r="H1130" s="2">
        <v>2.5000000000000001E-2</v>
      </c>
      <c r="I1130" s="2">
        <v>2.75E-2</v>
      </c>
    </row>
    <row r="1131" spans="2:9" x14ac:dyDescent="0.2">
      <c r="B1131" s="35">
        <v>43364</v>
      </c>
      <c r="C1131">
        <v>110.05</v>
      </c>
      <c r="E1131">
        <v>0.62</v>
      </c>
      <c r="F1131">
        <f>4*Table3[[#This Row],[DivPay]]</f>
        <v>2.48</v>
      </c>
      <c r="G1131" s="2">
        <f>Table3[[#This Row],[FwdDiv]]/Table3[[#This Row],[SharePrice]]</f>
        <v>2.2535211267605635E-2</v>
      </c>
      <c r="H1131" s="2">
        <v>2.5000000000000001E-2</v>
      </c>
      <c r="I1131" s="2">
        <v>2.75E-2</v>
      </c>
    </row>
    <row r="1132" spans="2:9" x14ac:dyDescent="0.2">
      <c r="B1132" s="35">
        <v>43363</v>
      </c>
      <c r="C1132">
        <v>108.49</v>
      </c>
      <c r="E1132">
        <v>0.62</v>
      </c>
      <c r="F1132">
        <f>4*Table3[[#This Row],[DivPay]]</f>
        <v>2.48</v>
      </c>
      <c r="G1132" s="2">
        <f>Table3[[#This Row],[FwdDiv]]/Table3[[#This Row],[SharePrice]]</f>
        <v>2.285924970043322E-2</v>
      </c>
      <c r="H1132" s="2">
        <v>2.5000000000000001E-2</v>
      </c>
      <c r="I1132" s="2">
        <v>2.75E-2</v>
      </c>
    </row>
    <row r="1133" spans="2:9" x14ac:dyDescent="0.2">
      <c r="B1133" s="35">
        <v>43362</v>
      </c>
      <c r="C1133">
        <v>107.37</v>
      </c>
      <c r="E1133">
        <v>0.62</v>
      </c>
      <c r="F1133">
        <f>4*Table3[[#This Row],[DivPay]]</f>
        <v>2.48</v>
      </c>
      <c r="G1133" s="2">
        <f>Table3[[#This Row],[FwdDiv]]/Table3[[#This Row],[SharePrice]]</f>
        <v>2.3097699543634161E-2</v>
      </c>
      <c r="H1133" s="2">
        <v>2.5000000000000001E-2</v>
      </c>
      <c r="I1133" s="2">
        <v>2.75E-2</v>
      </c>
    </row>
    <row r="1134" spans="2:9" x14ac:dyDescent="0.2">
      <c r="B1134" s="35">
        <v>43361</v>
      </c>
      <c r="C1134">
        <v>104.91</v>
      </c>
      <c r="E1134">
        <v>0.62</v>
      </c>
      <c r="F1134">
        <f>4*Table3[[#This Row],[DivPay]]</f>
        <v>2.48</v>
      </c>
      <c r="G1134" s="2">
        <f>Table3[[#This Row],[FwdDiv]]/Table3[[#This Row],[SharePrice]]</f>
        <v>2.3639309884663045E-2</v>
      </c>
      <c r="H1134" s="2">
        <v>2.5000000000000001E-2</v>
      </c>
      <c r="I1134" s="2">
        <v>2.75E-2</v>
      </c>
    </row>
    <row r="1135" spans="2:9" x14ac:dyDescent="0.2">
      <c r="B1135" s="35">
        <v>43360</v>
      </c>
      <c r="C1135">
        <v>103.7</v>
      </c>
      <c r="E1135">
        <v>0.62</v>
      </c>
      <c r="F1135">
        <f>4*Table3[[#This Row],[DivPay]]</f>
        <v>2.48</v>
      </c>
      <c r="G1135" s="2">
        <f>Table3[[#This Row],[FwdDiv]]/Table3[[#This Row],[SharePrice]]</f>
        <v>2.391513982642237E-2</v>
      </c>
      <c r="H1135" s="2">
        <v>2.5000000000000001E-2</v>
      </c>
      <c r="I1135" s="2">
        <v>2.75E-2</v>
      </c>
    </row>
    <row r="1136" spans="2:9" x14ac:dyDescent="0.2">
      <c r="B1136" s="35">
        <v>43357</v>
      </c>
      <c r="C1136">
        <v>105.36</v>
      </c>
      <c r="E1136">
        <v>0.62</v>
      </c>
      <c r="F1136">
        <f>4*Table3[[#This Row],[DivPay]]</f>
        <v>2.48</v>
      </c>
      <c r="G1136" s="2">
        <f>Table3[[#This Row],[FwdDiv]]/Table3[[#This Row],[SharePrice]]</f>
        <v>2.3538344722854973E-2</v>
      </c>
      <c r="H1136" s="2">
        <v>2.5000000000000001E-2</v>
      </c>
      <c r="I1136" s="2">
        <v>2.75E-2</v>
      </c>
    </row>
    <row r="1137" spans="2:9" x14ac:dyDescent="0.2">
      <c r="B1137" s="35">
        <v>43356</v>
      </c>
      <c r="C1137">
        <v>105.72</v>
      </c>
      <c r="E1137">
        <v>0.62</v>
      </c>
      <c r="F1137">
        <f>4*Table3[[#This Row],[DivPay]]</f>
        <v>2.48</v>
      </c>
      <c r="G1137" s="2">
        <f>Table3[[#This Row],[FwdDiv]]/Table3[[#This Row],[SharePrice]]</f>
        <v>2.3458191449110859E-2</v>
      </c>
      <c r="H1137" s="2">
        <v>2.5000000000000001E-2</v>
      </c>
      <c r="I1137" s="2">
        <v>2.75E-2</v>
      </c>
    </row>
    <row r="1138" spans="2:9" x14ac:dyDescent="0.2">
      <c r="B1138" s="35">
        <v>43355</v>
      </c>
      <c r="C1138">
        <v>104.54</v>
      </c>
      <c r="E1138">
        <v>0.62</v>
      </c>
      <c r="F1138">
        <f>4*Table3[[#This Row],[DivPay]]</f>
        <v>2.48</v>
      </c>
      <c r="G1138" s="2">
        <f>Table3[[#This Row],[FwdDiv]]/Table3[[#This Row],[SharePrice]]</f>
        <v>2.3722976850966134E-2</v>
      </c>
      <c r="H1138" s="2">
        <v>2.5000000000000001E-2</v>
      </c>
      <c r="I1138" s="2">
        <v>2.75E-2</v>
      </c>
    </row>
    <row r="1139" spans="2:9" x14ac:dyDescent="0.2">
      <c r="B1139" s="35">
        <v>43354</v>
      </c>
      <c r="C1139">
        <v>106.05</v>
      </c>
      <c r="E1139">
        <v>0.62</v>
      </c>
      <c r="F1139">
        <f>4*Table3[[#This Row],[DivPay]]</f>
        <v>2.48</v>
      </c>
      <c r="G1139" s="2">
        <f>Table3[[#This Row],[FwdDiv]]/Table3[[#This Row],[SharePrice]]</f>
        <v>2.3385195662423384E-2</v>
      </c>
      <c r="H1139" s="2">
        <v>2.5000000000000001E-2</v>
      </c>
      <c r="I1139" s="2">
        <v>2.75E-2</v>
      </c>
    </row>
    <row r="1140" spans="2:9" x14ac:dyDescent="0.2">
      <c r="B1140" s="35">
        <v>43353</v>
      </c>
      <c r="C1140">
        <v>108.32</v>
      </c>
      <c r="E1140">
        <v>0.62</v>
      </c>
      <c r="F1140">
        <f>4*Table3[[#This Row],[DivPay]]</f>
        <v>2.48</v>
      </c>
      <c r="G1140" s="2">
        <f>Table3[[#This Row],[FwdDiv]]/Table3[[#This Row],[SharePrice]]</f>
        <v>2.289512555391433E-2</v>
      </c>
      <c r="H1140" s="2">
        <v>2.5000000000000001E-2</v>
      </c>
      <c r="I1140" s="2">
        <v>2.75E-2</v>
      </c>
    </row>
    <row r="1141" spans="2:9" x14ac:dyDescent="0.2">
      <c r="B1141" s="35">
        <v>43350</v>
      </c>
      <c r="C1141">
        <v>108.46</v>
      </c>
      <c r="E1141">
        <v>0.62</v>
      </c>
      <c r="F1141">
        <f>4*Table3[[#This Row],[DivPay]]</f>
        <v>2.48</v>
      </c>
      <c r="G1141" s="2">
        <f>Table3[[#This Row],[FwdDiv]]/Table3[[#This Row],[SharePrice]]</f>
        <v>2.2865572561312927E-2</v>
      </c>
      <c r="H1141" s="2">
        <v>2.5000000000000001E-2</v>
      </c>
      <c r="I1141" s="2">
        <v>2.75E-2</v>
      </c>
    </row>
    <row r="1142" spans="2:9" x14ac:dyDescent="0.2">
      <c r="B1142" s="35">
        <v>43349</v>
      </c>
      <c r="C1142">
        <v>110.89</v>
      </c>
      <c r="E1142">
        <v>0.62</v>
      </c>
      <c r="F1142">
        <f>4*Table3[[#This Row],[DivPay]]</f>
        <v>2.48</v>
      </c>
      <c r="G1142" s="2">
        <f>Table3[[#This Row],[FwdDiv]]/Table3[[#This Row],[SharePrice]]</f>
        <v>2.23645053656777E-2</v>
      </c>
      <c r="H1142" s="2">
        <v>2.5000000000000001E-2</v>
      </c>
      <c r="I1142" s="2">
        <v>2.75E-2</v>
      </c>
    </row>
    <row r="1143" spans="2:9" x14ac:dyDescent="0.2">
      <c r="B1143" s="35">
        <v>43348</v>
      </c>
      <c r="C1143">
        <v>111.13</v>
      </c>
      <c r="E1143">
        <v>0.62</v>
      </c>
      <c r="F1143">
        <f>4*Table3[[#This Row],[DivPay]]</f>
        <v>2.48</v>
      </c>
      <c r="G1143" s="2">
        <f>Table3[[#This Row],[FwdDiv]]/Table3[[#This Row],[SharePrice]]</f>
        <v>2.2316206244938363E-2</v>
      </c>
      <c r="H1143" s="2">
        <v>2.5000000000000001E-2</v>
      </c>
      <c r="I1143" s="2">
        <v>2.75E-2</v>
      </c>
    </row>
    <row r="1144" spans="2:9" x14ac:dyDescent="0.2">
      <c r="B1144" s="35">
        <v>43347</v>
      </c>
      <c r="C1144">
        <v>112.54</v>
      </c>
      <c r="E1144">
        <v>0.62</v>
      </c>
      <c r="F1144">
        <f>4*Table3[[#This Row],[DivPay]]</f>
        <v>2.48</v>
      </c>
      <c r="G1144" s="2">
        <f>Table3[[#This Row],[FwdDiv]]/Table3[[#This Row],[SharePrice]]</f>
        <v>2.203660920561578E-2</v>
      </c>
      <c r="H1144" s="2">
        <v>2.5000000000000001E-2</v>
      </c>
      <c r="I1144" s="2">
        <v>2.75E-2</v>
      </c>
    </row>
    <row r="1145" spans="2:9" x14ac:dyDescent="0.2">
      <c r="B1145" s="35">
        <v>43343</v>
      </c>
      <c r="C1145">
        <v>112.4</v>
      </c>
      <c r="E1145">
        <v>0.62</v>
      </c>
      <c r="F1145">
        <f>4*Table3[[#This Row],[DivPay]]</f>
        <v>2.48</v>
      </c>
      <c r="G1145" s="2">
        <f>Table3[[#This Row],[FwdDiv]]/Table3[[#This Row],[SharePrice]]</f>
        <v>2.2064056939501777E-2</v>
      </c>
      <c r="H1145" s="2">
        <v>2.5000000000000001E-2</v>
      </c>
      <c r="I1145" s="2">
        <v>2.75E-2</v>
      </c>
    </row>
    <row r="1146" spans="2:9" x14ac:dyDescent="0.2">
      <c r="B1146" s="35">
        <v>43342</v>
      </c>
      <c r="C1146">
        <v>112.58</v>
      </c>
      <c r="E1146">
        <v>0.62</v>
      </c>
      <c r="F1146">
        <f>4*Table3[[#This Row],[DivPay]]</f>
        <v>2.48</v>
      </c>
      <c r="G1146" s="2">
        <f>Table3[[#This Row],[FwdDiv]]/Table3[[#This Row],[SharePrice]]</f>
        <v>2.2028779534553206E-2</v>
      </c>
      <c r="H1146" s="2">
        <v>2.5000000000000001E-2</v>
      </c>
      <c r="I1146" s="2">
        <v>2.75E-2</v>
      </c>
    </row>
    <row r="1147" spans="2:9" x14ac:dyDescent="0.2">
      <c r="B1147" s="35">
        <v>43341</v>
      </c>
      <c r="C1147">
        <v>115.47</v>
      </c>
      <c r="E1147">
        <v>0.62</v>
      </c>
      <c r="F1147">
        <f>4*Table3[[#This Row],[DivPay]]</f>
        <v>2.48</v>
      </c>
      <c r="G1147" s="2">
        <f>Table3[[#This Row],[FwdDiv]]/Table3[[#This Row],[SharePrice]]</f>
        <v>2.1477440027712826E-2</v>
      </c>
      <c r="H1147" s="2">
        <v>2.5000000000000001E-2</v>
      </c>
      <c r="I1147" s="2">
        <v>2.75E-2</v>
      </c>
    </row>
    <row r="1148" spans="2:9" x14ac:dyDescent="0.2">
      <c r="B1148" s="35">
        <v>43340</v>
      </c>
      <c r="C1148">
        <v>115.02</v>
      </c>
      <c r="E1148">
        <v>0.62</v>
      </c>
      <c r="F1148">
        <f>4*Table3[[#This Row],[DivPay]]</f>
        <v>2.48</v>
      </c>
      <c r="G1148" s="2">
        <f>Table3[[#This Row],[FwdDiv]]/Table3[[#This Row],[SharePrice]]</f>
        <v>2.1561467570857244E-2</v>
      </c>
      <c r="H1148" s="2">
        <v>2.5000000000000001E-2</v>
      </c>
      <c r="I1148" s="2">
        <v>2.75E-2</v>
      </c>
    </row>
    <row r="1149" spans="2:9" x14ac:dyDescent="0.2">
      <c r="B1149" s="35">
        <v>43339</v>
      </c>
      <c r="C1149">
        <v>115.25</v>
      </c>
      <c r="E1149">
        <v>0.62</v>
      </c>
      <c r="F1149">
        <f>4*Table3[[#This Row],[DivPay]]</f>
        <v>2.48</v>
      </c>
      <c r="G1149" s="2">
        <f>Table3[[#This Row],[FwdDiv]]/Table3[[#This Row],[SharePrice]]</f>
        <v>2.1518438177874185E-2</v>
      </c>
      <c r="H1149" s="2">
        <v>2.5000000000000001E-2</v>
      </c>
      <c r="I1149" s="2">
        <v>2.75E-2</v>
      </c>
    </row>
    <row r="1150" spans="2:9" x14ac:dyDescent="0.2">
      <c r="B1150" s="35">
        <v>43336</v>
      </c>
      <c r="C1150">
        <v>113.64</v>
      </c>
      <c r="E1150">
        <v>0.62</v>
      </c>
      <c r="F1150">
        <f>4*Table3[[#This Row],[DivPay]]</f>
        <v>2.48</v>
      </c>
      <c r="G1150" s="2">
        <f>Table3[[#This Row],[FwdDiv]]/Table3[[#This Row],[SharePrice]]</f>
        <v>2.1823301654347059E-2</v>
      </c>
      <c r="H1150" s="2">
        <v>2.5000000000000001E-2</v>
      </c>
      <c r="I1150" s="2">
        <v>2.75E-2</v>
      </c>
    </row>
    <row r="1151" spans="2:9" x14ac:dyDescent="0.2">
      <c r="B1151" s="35">
        <v>43335</v>
      </c>
      <c r="C1151">
        <v>112.4</v>
      </c>
      <c r="E1151">
        <v>0.62</v>
      </c>
      <c r="F1151">
        <f>4*Table3[[#This Row],[DivPay]]</f>
        <v>2.48</v>
      </c>
      <c r="G1151" s="2">
        <f>Table3[[#This Row],[FwdDiv]]/Table3[[#This Row],[SharePrice]]</f>
        <v>2.2064056939501777E-2</v>
      </c>
      <c r="H1151" s="2">
        <v>2.5000000000000001E-2</v>
      </c>
      <c r="I1151" s="2">
        <v>2.75E-2</v>
      </c>
    </row>
    <row r="1152" spans="2:9" x14ac:dyDescent="0.2">
      <c r="B1152" s="35">
        <v>43334</v>
      </c>
      <c r="C1152">
        <v>112.19</v>
      </c>
      <c r="E1152">
        <v>0.62</v>
      </c>
      <c r="F1152">
        <f>4*Table3[[#This Row],[DivPay]]</f>
        <v>2.48</v>
      </c>
      <c r="G1152" s="2">
        <f>Table3[[#This Row],[FwdDiv]]/Table3[[#This Row],[SharePrice]]</f>
        <v>2.2105356983688387E-2</v>
      </c>
      <c r="H1152" s="2">
        <v>2.5000000000000001E-2</v>
      </c>
      <c r="I1152" s="2">
        <v>2.75E-2</v>
      </c>
    </row>
    <row r="1153" spans="2:9" x14ac:dyDescent="0.2">
      <c r="B1153" s="35">
        <v>43333</v>
      </c>
      <c r="C1153">
        <v>111.51</v>
      </c>
      <c r="E1153">
        <v>0.62</v>
      </c>
      <c r="F1153">
        <f>4*Table3[[#This Row],[DivPay]]</f>
        <v>2.48</v>
      </c>
      <c r="G1153" s="2">
        <f>Table3[[#This Row],[FwdDiv]]/Table3[[#This Row],[SharePrice]]</f>
        <v>2.2240157833378172E-2</v>
      </c>
      <c r="H1153" s="2">
        <v>2.5000000000000001E-2</v>
      </c>
      <c r="I1153" s="2">
        <v>2.75E-2</v>
      </c>
    </row>
    <row r="1154" spans="2:9" x14ac:dyDescent="0.2">
      <c r="B1154" s="35">
        <v>43332</v>
      </c>
      <c r="C1154">
        <v>109.03</v>
      </c>
      <c r="E1154">
        <v>0.62</v>
      </c>
      <c r="F1154">
        <f>4*Table3[[#This Row],[DivPay]]</f>
        <v>2.48</v>
      </c>
      <c r="G1154" s="2">
        <f>Table3[[#This Row],[FwdDiv]]/Table3[[#This Row],[SharePrice]]</f>
        <v>2.2746033201871043E-2</v>
      </c>
      <c r="H1154" s="2">
        <v>2.5000000000000001E-2</v>
      </c>
      <c r="I1154" s="2">
        <v>2.75E-2</v>
      </c>
    </row>
    <row r="1155" spans="2:9" x14ac:dyDescent="0.2">
      <c r="B1155" s="35">
        <v>43329</v>
      </c>
      <c r="C1155">
        <v>109.64</v>
      </c>
      <c r="E1155">
        <v>0.62</v>
      </c>
      <c r="F1155">
        <f>4*Table3[[#This Row],[DivPay]]</f>
        <v>2.48</v>
      </c>
      <c r="G1155" s="2">
        <f>Table3[[#This Row],[FwdDiv]]/Table3[[#This Row],[SharePrice]]</f>
        <v>2.2619481940897482E-2</v>
      </c>
      <c r="H1155" s="2">
        <v>2.5000000000000001E-2</v>
      </c>
      <c r="I1155" s="2">
        <v>2.75E-2</v>
      </c>
    </row>
    <row r="1156" spans="2:9" x14ac:dyDescent="0.2">
      <c r="B1156" s="35">
        <v>43328</v>
      </c>
      <c r="C1156">
        <v>109.4</v>
      </c>
      <c r="E1156">
        <v>0.62</v>
      </c>
      <c r="F1156">
        <f>4*Table3[[#This Row],[DivPay]]</f>
        <v>2.48</v>
      </c>
      <c r="G1156" s="2">
        <f>Table3[[#This Row],[FwdDiv]]/Table3[[#This Row],[SharePrice]]</f>
        <v>2.2669104204753199E-2</v>
      </c>
      <c r="H1156" s="2">
        <v>2.5000000000000001E-2</v>
      </c>
      <c r="I1156" s="2">
        <v>2.75E-2</v>
      </c>
    </row>
    <row r="1157" spans="2:9" x14ac:dyDescent="0.2">
      <c r="B1157" s="35">
        <v>43327</v>
      </c>
      <c r="C1157">
        <v>109.6</v>
      </c>
      <c r="E1157">
        <v>0.62</v>
      </c>
      <c r="F1157">
        <f>4*Table3[[#This Row],[DivPay]]</f>
        <v>2.48</v>
      </c>
      <c r="G1157" s="2">
        <f>Table3[[#This Row],[FwdDiv]]/Table3[[#This Row],[SharePrice]]</f>
        <v>2.2627737226277374E-2</v>
      </c>
      <c r="H1157" s="2">
        <v>2.5000000000000001E-2</v>
      </c>
      <c r="I1157" s="2">
        <v>2.75E-2</v>
      </c>
    </row>
    <row r="1158" spans="2:9" x14ac:dyDescent="0.2">
      <c r="B1158" s="35">
        <v>43326</v>
      </c>
      <c r="C1158">
        <v>110.34</v>
      </c>
      <c r="E1158">
        <v>0.62</v>
      </c>
      <c r="F1158">
        <f>4*Table3[[#This Row],[DivPay]]</f>
        <v>2.48</v>
      </c>
      <c r="G1158" s="2">
        <f>Table3[[#This Row],[FwdDiv]]/Table3[[#This Row],[SharePrice]]</f>
        <v>2.2475983324270435E-2</v>
      </c>
      <c r="H1158" s="2">
        <v>2.5000000000000001E-2</v>
      </c>
      <c r="I1158" s="2">
        <v>2.75E-2</v>
      </c>
    </row>
    <row r="1159" spans="2:9" x14ac:dyDescent="0.2">
      <c r="B1159" s="35">
        <v>43325</v>
      </c>
      <c r="C1159">
        <v>109.94</v>
      </c>
      <c r="E1159">
        <v>0.62</v>
      </c>
      <c r="F1159">
        <f>4*Table3[[#This Row],[DivPay]]</f>
        <v>2.48</v>
      </c>
      <c r="G1159" s="2">
        <f>Table3[[#This Row],[FwdDiv]]/Table3[[#This Row],[SharePrice]]</f>
        <v>2.2557758777515008E-2</v>
      </c>
      <c r="H1159" s="2">
        <v>2.5000000000000001E-2</v>
      </c>
      <c r="I1159" s="2">
        <v>2.75E-2</v>
      </c>
    </row>
    <row r="1160" spans="2:9" x14ac:dyDescent="0.2">
      <c r="B1160" s="35">
        <v>43322</v>
      </c>
      <c r="C1160">
        <v>110.09</v>
      </c>
      <c r="E1160">
        <v>0.62</v>
      </c>
      <c r="F1160">
        <f>4*Table3[[#This Row],[DivPay]]</f>
        <v>2.48</v>
      </c>
      <c r="G1160" s="2">
        <f>Table3[[#This Row],[FwdDiv]]/Table3[[#This Row],[SharePrice]]</f>
        <v>2.2527023344536289E-2</v>
      </c>
      <c r="H1160" s="2">
        <v>2.5000000000000001E-2</v>
      </c>
      <c r="I1160" s="2">
        <v>2.75E-2</v>
      </c>
    </row>
    <row r="1161" spans="2:9" x14ac:dyDescent="0.2">
      <c r="B1161" s="35">
        <v>43321</v>
      </c>
      <c r="C1161">
        <v>114.34</v>
      </c>
      <c r="E1161">
        <v>0.62</v>
      </c>
      <c r="F1161">
        <f>4*Table3[[#This Row],[DivPay]]</f>
        <v>2.48</v>
      </c>
      <c r="G1161" s="2">
        <f>Table3[[#This Row],[FwdDiv]]/Table3[[#This Row],[SharePrice]]</f>
        <v>2.1689697393737974E-2</v>
      </c>
      <c r="H1161" s="2">
        <v>2.5000000000000001E-2</v>
      </c>
      <c r="I1161" s="2">
        <v>2.75E-2</v>
      </c>
    </row>
    <row r="1162" spans="2:9" x14ac:dyDescent="0.2">
      <c r="B1162" s="35">
        <v>43320</v>
      </c>
      <c r="C1162">
        <v>116.16</v>
      </c>
      <c r="E1162">
        <v>0.62</v>
      </c>
      <c r="F1162">
        <f>4*Table3[[#This Row],[DivPay]]</f>
        <v>2.48</v>
      </c>
      <c r="G1162" s="2">
        <f>Table3[[#This Row],[FwdDiv]]/Table3[[#This Row],[SharePrice]]</f>
        <v>2.1349862258953169E-2</v>
      </c>
      <c r="H1162" s="2">
        <v>2.5000000000000001E-2</v>
      </c>
      <c r="I1162" s="2">
        <v>2.75E-2</v>
      </c>
    </row>
    <row r="1163" spans="2:9" x14ac:dyDescent="0.2">
      <c r="B1163" s="35">
        <v>43319</v>
      </c>
      <c r="C1163">
        <v>115.76</v>
      </c>
      <c r="E1163">
        <v>0.62</v>
      </c>
      <c r="F1163">
        <f>4*Table3[[#This Row],[DivPay]]</f>
        <v>2.48</v>
      </c>
      <c r="G1163" s="2">
        <f>Table3[[#This Row],[FwdDiv]]/Table3[[#This Row],[SharePrice]]</f>
        <v>2.1423635107118175E-2</v>
      </c>
      <c r="H1163" s="2">
        <v>2.5000000000000001E-2</v>
      </c>
      <c r="I1163" s="2">
        <v>2.75E-2</v>
      </c>
    </row>
    <row r="1164" spans="2:9" x14ac:dyDescent="0.2">
      <c r="B1164" s="35">
        <v>43318</v>
      </c>
      <c r="C1164">
        <v>113.11</v>
      </c>
      <c r="E1164">
        <v>0.62</v>
      </c>
      <c r="F1164">
        <f>4*Table3[[#This Row],[DivPay]]</f>
        <v>2.48</v>
      </c>
      <c r="G1164" s="2">
        <f>Table3[[#This Row],[FwdDiv]]/Table3[[#This Row],[SharePrice]]</f>
        <v>2.1925559190168861E-2</v>
      </c>
      <c r="H1164" s="2">
        <v>2.5000000000000001E-2</v>
      </c>
      <c r="I1164" s="2">
        <v>2.75E-2</v>
      </c>
    </row>
    <row r="1165" spans="2:9" x14ac:dyDescent="0.2">
      <c r="B1165" s="35">
        <v>43315</v>
      </c>
      <c r="C1165">
        <v>112.84</v>
      </c>
      <c r="E1165">
        <v>0.62</v>
      </c>
      <c r="F1165">
        <f>4*Table3[[#This Row],[DivPay]]</f>
        <v>2.48</v>
      </c>
      <c r="G1165" s="2">
        <f>Table3[[#This Row],[FwdDiv]]/Table3[[#This Row],[SharePrice]]</f>
        <v>2.1978021978021976E-2</v>
      </c>
      <c r="H1165" s="2">
        <v>2.5000000000000001E-2</v>
      </c>
      <c r="I1165" s="2">
        <v>2.75E-2</v>
      </c>
    </row>
    <row r="1166" spans="2:9" x14ac:dyDescent="0.2">
      <c r="B1166" s="35">
        <v>43314</v>
      </c>
      <c r="C1166">
        <v>112.21</v>
      </c>
      <c r="E1166">
        <v>0.62</v>
      </c>
      <c r="F1166">
        <f>4*Table3[[#This Row],[DivPay]]</f>
        <v>2.48</v>
      </c>
      <c r="G1166" s="2">
        <f>Table3[[#This Row],[FwdDiv]]/Table3[[#This Row],[SharePrice]]</f>
        <v>2.2101416986008378E-2</v>
      </c>
      <c r="H1166" s="2">
        <v>2.5000000000000001E-2</v>
      </c>
      <c r="I1166" s="2">
        <v>2.75E-2</v>
      </c>
    </row>
    <row r="1167" spans="2:9" x14ac:dyDescent="0.2">
      <c r="B1167" s="35">
        <v>43313</v>
      </c>
      <c r="C1167">
        <v>111</v>
      </c>
      <c r="E1167">
        <v>0.62</v>
      </c>
      <c r="F1167">
        <f>4*Table3[[#This Row],[DivPay]]</f>
        <v>2.48</v>
      </c>
      <c r="G1167" s="2">
        <f>Table3[[#This Row],[FwdDiv]]/Table3[[#This Row],[SharePrice]]</f>
        <v>2.2342342342342343E-2</v>
      </c>
      <c r="H1167" s="2">
        <v>2.5000000000000001E-2</v>
      </c>
      <c r="I1167" s="2">
        <v>2.75E-2</v>
      </c>
    </row>
    <row r="1168" spans="2:9" x14ac:dyDescent="0.2">
      <c r="B1168" s="35">
        <v>43312</v>
      </c>
      <c r="C1168">
        <v>111.32</v>
      </c>
      <c r="E1168">
        <v>0.62</v>
      </c>
      <c r="F1168">
        <f>4*Table3[[#This Row],[DivPay]]</f>
        <v>2.48</v>
      </c>
      <c r="G1168" s="2">
        <f>Table3[[#This Row],[FwdDiv]]/Table3[[#This Row],[SharePrice]]</f>
        <v>2.2278117139777221E-2</v>
      </c>
      <c r="H1168" s="2">
        <v>2.5000000000000001E-2</v>
      </c>
      <c r="I1168" s="2">
        <v>2.75E-2</v>
      </c>
    </row>
    <row r="1169" spans="2:9" x14ac:dyDescent="0.2">
      <c r="B1169" s="35">
        <v>43311</v>
      </c>
      <c r="C1169">
        <v>110.91</v>
      </c>
      <c r="D1169">
        <v>0.62</v>
      </c>
      <c r="E1169">
        <v>0.62</v>
      </c>
      <c r="F1169">
        <f>4*Table3[[#This Row],[DivPay]]</f>
        <v>2.48</v>
      </c>
      <c r="G1169" s="2">
        <f>Table3[[#This Row],[FwdDiv]]/Table3[[#This Row],[SharePrice]]</f>
        <v>2.2360472455143811E-2</v>
      </c>
      <c r="H1169" s="2">
        <v>2.5000000000000001E-2</v>
      </c>
      <c r="I1169" s="2">
        <v>2.75E-2</v>
      </c>
    </row>
    <row r="1170" spans="2:9" x14ac:dyDescent="0.2">
      <c r="B1170" s="35">
        <v>43308</v>
      </c>
      <c r="C1170">
        <v>112.6</v>
      </c>
      <c r="E1170">
        <v>0.62</v>
      </c>
      <c r="F1170">
        <f>4*Table3[[#This Row],[DivPay]]</f>
        <v>2.48</v>
      </c>
      <c r="G1170" s="2">
        <f>Table3[[#This Row],[FwdDiv]]/Table3[[#This Row],[SharePrice]]</f>
        <v>2.2024866785079929E-2</v>
      </c>
      <c r="H1170" s="2">
        <v>2.5000000000000001E-2</v>
      </c>
      <c r="I1170" s="2">
        <v>2.75E-2</v>
      </c>
    </row>
    <row r="1171" spans="2:9" x14ac:dyDescent="0.2">
      <c r="B1171" s="35">
        <v>43307</v>
      </c>
      <c r="C1171">
        <v>113.3</v>
      </c>
      <c r="E1171">
        <v>0.62</v>
      </c>
      <c r="F1171">
        <f>4*Table3[[#This Row],[DivPay]]</f>
        <v>2.48</v>
      </c>
      <c r="G1171" s="2">
        <f>Table3[[#This Row],[FwdDiv]]/Table3[[#This Row],[SharePrice]]</f>
        <v>2.1888790820829656E-2</v>
      </c>
      <c r="H1171" s="2">
        <v>2.5000000000000001E-2</v>
      </c>
      <c r="I1171" s="2">
        <v>2.75E-2</v>
      </c>
    </row>
    <row r="1172" spans="2:9" x14ac:dyDescent="0.2">
      <c r="B1172" s="35">
        <v>43306</v>
      </c>
      <c r="C1172">
        <v>113.22</v>
      </c>
      <c r="E1172">
        <v>0.62</v>
      </c>
      <c r="F1172">
        <f>4*Table3[[#This Row],[DivPay]]</f>
        <v>2.48</v>
      </c>
      <c r="G1172" s="2">
        <f>Table3[[#This Row],[FwdDiv]]/Table3[[#This Row],[SharePrice]]</f>
        <v>2.1904257198374844E-2</v>
      </c>
      <c r="H1172" s="2">
        <v>2.5000000000000001E-2</v>
      </c>
      <c r="I1172" s="2">
        <v>2.75E-2</v>
      </c>
    </row>
    <row r="1173" spans="2:9" x14ac:dyDescent="0.2">
      <c r="B1173" s="35">
        <v>43305</v>
      </c>
      <c r="C1173">
        <v>113.8</v>
      </c>
      <c r="E1173">
        <v>0.62</v>
      </c>
      <c r="F1173">
        <f>4*Table3[[#This Row],[DivPay]]</f>
        <v>2.48</v>
      </c>
      <c r="G1173" s="2">
        <f>Table3[[#This Row],[FwdDiv]]/Table3[[#This Row],[SharePrice]]</f>
        <v>2.179261862917399E-2</v>
      </c>
      <c r="H1173" s="2">
        <v>2.5000000000000001E-2</v>
      </c>
      <c r="I1173" s="2">
        <v>2.75E-2</v>
      </c>
    </row>
    <row r="1174" spans="2:9" x14ac:dyDescent="0.2">
      <c r="B1174" s="35">
        <v>43304</v>
      </c>
      <c r="C1174">
        <v>114.67</v>
      </c>
      <c r="E1174">
        <v>0.62</v>
      </c>
      <c r="F1174">
        <f>4*Table3[[#This Row],[DivPay]]</f>
        <v>2.48</v>
      </c>
      <c r="G1174" s="2">
        <f>Table3[[#This Row],[FwdDiv]]/Table3[[#This Row],[SharePrice]]</f>
        <v>2.1627278276794278E-2</v>
      </c>
      <c r="H1174" s="2">
        <v>2.5000000000000001E-2</v>
      </c>
      <c r="I1174" s="2">
        <v>2.75E-2</v>
      </c>
    </row>
    <row r="1175" spans="2:9" x14ac:dyDescent="0.2">
      <c r="B1175" s="35">
        <v>43301</v>
      </c>
      <c r="C1175">
        <v>115</v>
      </c>
      <c r="E1175">
        <v>0.62</v>
      </c>
      <c r="F1175">
        <f>4*Table3[[#This Row],[DivPay]]</f>
        <v>2.48</v>
      </c>
      <c r="G1175" s="2">
        <f>Table3[[#This Row],[FwdDiv]]/Table3[[#This Row],[SharePrice]]</f>
        <v>2.1565217391304348E-2</v>
      </c>
      <c r="H1175" s="2">
        <v>2.5000000000000001E-2</v>
      </c>
      <c r="I1175" s="2">
        <v>2.75E-2</v>
      </c>
    </row>
    <row r="1176" spans="2:9" x14ac:dyDescent="0.2">
      <c r="B1176" s="35">
        <v>43300</v>
      </c>
      <c r="C1176">
        <v>114.59</v>
      </c>
      <c r="E1176">
        <v>0.62</v>
      </c>
      <c r="F1176">
        <f>4*Table3[[#This Row],[DivPay]]</f>
        <v>2.48</v>
      </c>
      <c r="G1176" s="2">
        <f>Table3[[#This Row],[FwdDiv]]/Table3[[#This Row],[SharePrice]]</f>
        <v>2.1642377170782792E-2</v>
      </c>
      <c r="H1176" s="2">
        <v>2.5000000000000001E-2</v>
      </c>
      <c r="I1176" s="2">
        <v>2.75E-2</v>
      </c>
    </row>
    <row r="1177" spans="2:9" x14ac:dyDescent="0.2">
      <c r="B1177" s="35">
        <v>43299</v>
      </c>
      <c r="C1177">
        <v>115.68</v>
      </c>
      <c r="E1177">
        <v>0.62</v>
      </c>
      <c r="F1177">
        <f>4*Table3[[#This Row],[DivPay]]</f>
        <v>2.48</v>
      </c>
      <c r="G1177" s="2">
        <f>Table3[[#This Row],[FwdDiv]]/Table3[[#This Row],[SharePrice]]</f>
        <v>2.1438450899031812E-2</v>
      </c>
      <c r="H1177" s="2">
        <v>2.5000000000000001E-2</v>
      </c>
      <c r="I1177" s="2">
        <v>2.75E-2</v>
      </c>
    </row>
    <row r="1178" spans="2:9" x14ac:dyDescent="0.2">
      <c r="B1178" s="35">
        <v>43298</v>
      </c>
      <c r="C1178">
        <v>115.8</v>
      </c>
      <c r="E1178">
        <v>0.62</v>
      </c>
      <c r="F1178">
        <f>4*Table3[[#This Row],[DivPay]]</f>
        <v>2.48</v>
      </c>
      <c r="G1178" s="2">
        <f>Table3[[#This Row],[FwdDiv]]/Table3[[#This Row],[SharePrice]]</f>
        <v>2.141623488773748E-2</v>
      </c>
      <c r="H1178" s="2">
        <v>2.5000000000000001E-2</v>
      </c>
      <c r="I1178" s="2">
        <v>2.75E-2</v>
      </c>
    </row>
    <row r="1179" spans="2:9" x14ac:dyDescent="0.2">
      <c r="B1179" s="35">
        <v>43297</v>
      </c>
      <c r="C1179">
        <v>114.56</v>
      </c>
      <c r="E1179">
        <v>0.62</v>
      </c>
      <c r="F1179">
        <f>4*Table3[[#This Row],[DivPay]]</f>
        <v>2.48</v>
      </c>
      <c r="G1179" s="2">
        <f>Table3[[#This Row],[FwdDiv]]/Table3[[#This Row],[SharePrice]]</f>
        <v>2.1648044692737428E-2</v>
      </c>
      <c r="H1179" s="2">
        <v>2.5000000000000001E-2</v>
      </c>
      <c r="I1179" s="2">
        <v>2.75E-2</v>
      </c>
    </row>
    <row r="1180" spans="2:9" x14ac:dyDescent="0.2">
      <c r="B1180" s="35">
        <v>43294</v>
      </c>
      <c r="C1180">
        <v>115.14</v>
      </c>
      <c r="E1180">
        <v>0.62</v>
      </c>
      <c r="F1180">
        <f>4*Table3[[#This Row],[DivPay]]</f>
        <v>2.48</v>
      </c>
      <c r="G1180" s="2">
        <f>Table3[[#This Row],[FwdDiv]]/Table3[[#This Row],[SharePrice]]</f>
        <v>2.1538996004863645E-2</v>
      </c>
      <c r="H1180" s="2">
        <v>2.5000000000000001E-2</v>
      </c>
      <c r="I1180" s="2">
        <v>2.75E-2</v>
      </c>
    </row>
    <row r="1181" spans="2:9" x14ac:dyDescent="0.2">
      <c r="B1181" s="35">
        <v>43293</v>
      </c>
      <c r="C1181">
        <v>115.84</v>
      </c>
      <c r="E1181">
        <v>0.62</v>
      </c>
      <c r="F1181">
        <f>4*Table3[[#This Row],[DivPay]]</f>
        <v>2.48</v>
      </c>
      <c r="G1181" s="2">
        <f>Table3[[#This Row],[FwdDiv]]/Table3[[#This Row],[SharePrice]]</f>
        <v>2.1408839779005526E-2</v>
      </c>
      <c r="H1181" s="2">
        <v>2.5000000000000001E-2</v>
      </c>
      <c r="I1181" s="2">
        <v>2.75E-2</v>
      </c>
    </row>
    <row r="1182" spans="2:9" x14ac:dyDescent="0.2">
      <c r="B1182" s="35">
        <v>43292</v>
      </c>
      <c r="C1182">
        <v>111.76</v>
      </c>
      <c r="E1182">
        <v>0.62</v>
      </c>
      <c r="F1182">
        <f>4*Table3[[#This Row],[DivPay]]</f>
        <v>2.48</v>
      </c>
      <c r="G1182" s="2">
        <f>Table3[[#This Row],[FwdDiv]]/Table3[[#This Row],[SharePrice]]</f>
        <v>2.2190408017179669E-2</v>
      </c>
      <c r="H1182" s="2">
        <v>2.5000000000000001E-2</v>
      </c>
      <c r="I1182" s="2">
        <v>2.75E-2</v>
      </c>
    </row>
    <row r="1183" spans="2:9" x14ac:dyDescent="0.2">
      <c r="B1183" s="35">
        <v>43291</v>
      </c>
      <c r="C1183">
        <v>113.73</v>
      </c>
      <c r="E1183">
        <v>0.62</v>
      </c>
      <c r="F1183">
        <f>4*Table3[[#This Row],[DivPay]]</f>
        <v>2.48</v>
      </c>
      <c r="G1183" s="2">
        <f>Table3[[#This Row],[FwdDiv]]/Table3[[#This Row],[SharePrice]]</f>
        <v>2.1806031829772268E-2</v>
      </c>
      <c r="H1183" s="2">
        <v>2.5000000000000001E-2</v>
      </c>
      <c r="I1183" s="2">
        <v>2.75E-2</v>
      </c>
    </row>
    <row r="1184" spans="2:9" x14ac:dyDescent="0.2">
      <c r="B1184" s="35">
        <v>43290</v>
      </c>
      <c r="C1184">
        <v>112.09</v>
      </c>
      <c r="E1184">
        <v>0.62</v>
      </c>
      <c r="F1184">
        <f>4*Table3[[#This Row],[DivPay]]</f>
        <v>2.48</v>
      </c>
      <c r="G1184" s="2">
        <f>Table3[[#This Row],[FwdDiv]]/Table3[[#This Row],[SharePrice]]</f>
        <v>2.2125078062271389E-2</v>
      </c>
      <c r="H1184" s="2">
        <v>2.5000000000000001E-2</v>
      </c>
      <c r="I1184" s="2">
        <v>2.75E-2</v>
      </c>
    </row>
    <row r="1185" spans="2:9" x14ac:dyDescent="0.2">
      <c r="B1185" s="35">
        <v>43287</v>
      </c>
      <c r="C1185">
        <v>112.71</v>
      </c>
      <c r="E1185">
        <v>0.62</v>
      </c>
      <c r="F1185">
        <f>4*Table3[[#This Row],[DivPay]]</f>
        <v>2.48</v>
      </c>
      <c r="G1185" s="2">
        <f>Table3[[#This Row],[FwdDiv]]/Table3[[#This Row],[SharePrice]]</f>
        <v>2.2003371484340343E-2</v>
      </c>
      <c r="H1185" s="2">
        <v>2.5000000000000001E-2</v>
      </c>
      <c r="I1185" s="2">
        <v>2.75E-2</v>
      </c>
    </row>
    <row r="1186" spans="2:9" x14ac:dyDescent="0.2">
      <c r="B1186" s="35">
        <v>43286</v>
      </c>
      <c r="C1186">
        <v>111.51</v>
      </c>
      <c r="E1186">
        <v>0.62</v>
      </c>
      <c r="F1186">
        <f>4*Table3[[#This Row],[DivPay]]</f>
        <v>2.48</v>
      </c>
      <c r="G1186" s="2">
        <f>Table3[[#This Row],[FwdDiv]]/Table3[[#This Row],[SharePrice]]</f>
        <v>2.2240157833378172E-2</v>
      </c>
      <c r="H1186" s="2">
        <v>2.5000000000000001E-2</v>
      </c>
      <c r="I1186" s="2">
        <v>2.75E-2</v>
      </c>
    </row>
    <row r="1187" spans="2:9" x14ac:dyDescent="0.2">
      <c r="B1187" s="35">
        <v>43284</v>
      </c>
      <c r="C1187">
        <v>108.91</v>
      </c>
      <c r="E1187">
        <v>0.62</v>
      </c>
      <c r="F1187">
        <f>4*Table3[[#This Row],[DivPay]]</f>
        <v>2.48</v>
      </c>
      <c r="G1187" s="2">
        <f>Table3[[#This Row],[FwdDiv]]/Table3[[#This Row],[SharePrice]]</f>
        <v>2.2771095399871454E-2</v>
      </c>
      <c r="H1187" s="2">
        <v>2.5000000000000001E-2</v>
      </c>
      <c r="I1187" s="2">
        <v>2.75E-2</v>
      </c>
    </row>
    <row r="1188" spans="2:9" x14ac:dyDescent="0.2">
      <c r="B1188" s="35">
        <v>43283</v>
      </c>
      <c r="C1188">
        <v>110.24</v>
      </c>
      <c r="E1188">
        <v>0.62</v>
      </c>
      <c r="F1188">
        <f>4*Table3[[#This Row],[DivPay]]</f>
        <v>2.48</v>
      </c>
      <c r="G1188" s="2">
        <f>Table3[[#This Row],[FwdDiv]]/Table3[[#This Row],[SharePrice]]</f>
        <v>2.2496371552975326E-2</v>
      </c>
      <c r="H1188" s="2">
        <v>2.5000000000000001E-2</v>
      </c>
      <c r="I1188" s="2">
        <v>2.75E-2</v>
      </c>
    </row>
    <row r="1189" spans="2:9" x14ac:dyDescent="0.2">
      <c r="B1189" s="35">
        <v>43280</v>
      </c>
      <c r="C1189">
        <v>110.25</v>
      </c>
      <c r="E1189">
        <v>0.62</v>
      </c>
      <c r="F1189">
        <f>4*Table3[[#This Row],[DivPay]]</f>
        <v>2.48</v>
      </c>
      <c r="G1189" s="2">
        <f>Table3[[#This Row],[FwdDiv]]/Table3[[#This Row],[SharePrice]]</f>
        <v>2.2494331065759637E-2</v>
      </c>
      <c r="H1189" s="2">
        <v>2.5000000000000001E-2</v>
      </c>
      <c r="I1189" s="2">
        <v>2.75E-2</v>
      </c>
    </row>
    <row r="1190" spans="2:9" x14ac:dyDescent="0.2">
      <c r="B1190" s="35">
        <v>43279</v>
      </c>
      <c r="C1190">
        <v>109.1</v>
      </c>
      <c r="E1190">
        <v>0.62</v>
      </c>
      <c r="F1190">
        <f>4*Table3[[#This Row],[DivPay]]</f>
        <v>2.48</v>
      </c>
      <c r="G1190" s="2">
        <f>Table3[[#This Row],[FwdDiv]]/Table3[[#This Row],[SharePrice]]</f>
        <v>2.2731439046746106E-2</v>
      </c>
      <c r="H1190" s="2">
        <v>2.5000000000000001E-2</v>
      </c>
      <c r="I1190" s="2">
        <v>2.75E-2</v>
      </c>
    </row>
    <row r="1191" spans="2:9" x14ac:dyDescent="0.2">
      <c r="B1191" s="35">
        <v>43278</v>
      </c>
      <c r="C1191">
        <v>108.78</v>
      </c>
      <c r="E1191">
        <v>0.62</v>
      </c>
      <c r="F1191">
        <f>4*Table3[[#This Row],[DivPay]]</f>
        <v>2.48</v>
      </c>
      <c r="G1191" s="2">
        <f>Table3[[#This Row],[FwdDiv]]/Table3[[#This Row],[SharePrice]]</f>
        <v>2.2798308512594227E-2</v>
      </c>
      <c r="H1191" s="2">
        <v>2.5000000000000001E-2</v>
      </c>
      <c r="I1191" s="2">
        <v>2.75E-2</v>
      </c>
    </row>
    <row r="1192" spans="2:9" x14ac:dyDescent="0.2">
      <c r="B1192" s="35">
        <v>43277</v>
      </c>
      <c r="C1192">
        <v>111.51</v>
      </c>
      <c r="E1192">
        <v>0.62</v>
      </c>
      <c r="F1192">
        <f>4*Table3[[#This Row],[DivPay]]</f>
        <v>2.48</v>
      </c>
      <c r="G1192" s="2">
        <f>Table3[[#This Row],[FwdDiv]]/Table3[[#This Row],[SharePrice]]</f>
        <v>2.2240157833378172E-2</v>
      </c>
      <c r="H1192" s="2">
        <v>2.5000000000000001E-2</v>
      </c>
      <c r="I1192" s="2">
        <v>2.75E-2</v>
      </c>
    </row>
    <row r="1193" spans="2:9" x14ac:dyDescent="0.2">
      <c r="B1193" s="35">
        <v>43276</v>
      </c>
      <c r="C1193">
        <v>110.19</v>
      </c>
      <c r="E1193">
        <v>0.62</v>
      </c>
      <c r="F1193">
        <f>4*Table3[[#This Row],[DivPay]]</f>
        <v>2.48</v>
      </c>
      <c r="G1193" s="2">
        <f>Table3[[#This Row],[FwdDiv]]/Table3[[#This Row],[SharePrice]]</f>
        <v>2.2506579544423269E-2</v>
      </c>
      <c r="H1193" s="2">
        <v>2.5000000000000001E-2</v>
      </c>
      <c r="I1193" s="2">
        <v>2.75E-2</v>
      </c>
    </row>
    <row r="1194" spans="2:9" x14ac:dyDescent="0.2">
      <c r="B1194" s="35">
        <v>43273</v>
      </c>
      <c r="C1194">
        <v>112.38</v>
      </c>
      <c r="E1194">
        <v>0.62</v>
      </c>
      <c r="F1194">
        <f>4*Table3[[#This Row],[DivPay]]</f>
        <v>2.48</v>
      </c>
      <c r="G1194" s="2">
        <f>Table3[[#This Row],[FwdDiv]]/Table3[[#This Row],[SharePrice]]</f>
        <v>2.2067983626979891E-2</v>
      </c>
      <c r="H1194" s="2">
        <v>2.5000000000000001E-2</v>
      </c>
      <c r="I1194" s="2">
        <v>2.75E-2</v>
      </c>
    </row>
    <row r="1195" spans="2:9" x14ac:dyDescent="0.2">
      <c r="B1195" s="35">
        <v>43272</v>
      </c>
      <c r="C1195">
        <v>112.11</v>
      </c>
      <c r="E1195">
        <v>0.62</v>
      </c>
      <c r="F1195">
        <f>4*Table3[[#This Row],[DivPay]]</f>
        <v>2.48</v>
      </c>
      <c r="G1195" s="2">
        <f>Table3[[#This Row],[FwdDiv]]/Table3[[#This Row],[SharePrice]]</f>
        <v>2.212113103202212E-2</v>
      </c>
      <c r="H1195" s="2">
        <v>2.5000000000000001E-2</v>
      </c>
      <c r="I1195" s="2">
        <v>2.75E-2</v>
      </c>
    </row>
    <row r="1196" spans="2:9" x14ac:dyDescent="0.2">
      <c r="B1196" s="35">
        <v>43271</v>
      </c>
      <c r="C1196">
        <v>114.24</v>
      </c>
      <c r="E1196">
        <v>0.62</v>
      </c>
      <c r="F1196">
        <f>4*Table3[[#This Row],[DivPay]]</f>
        <v>2.48</v>
      </c>
      <c r="G1196" s="2">
        <f>Table3[[#This Row],[FwdDiv]]/Table3[[#This Row],[SharePrice]]</f>
        <v>2.1708683473389355E-2</v>
      </c>
      <c r="H1196" s="2">
        <v>2.5000000000000001E-2</v>
      </c>
      <c r="I1196" s="2">
        <v>2.75E-2</v>
      </c>
    </row>
    <row r="1197" spans="2:9" x14ac:dyDescent="0.2">
      <c r="B1197" s="35">
        <v>43270</v>
      </c>
      <c r="C1197">
        <v>113.66</v>
      </c>
      <c r="E1197">
        <v>0.62</v>
      </c>
      <c r="F1197">
        <f>4*Table3[[#This Row],[DivPay]]</f>
        <v>2.48</v>
      </c>
      <c r="G1197" s="2">
        <f>Table3[[#This Row],[FwdDiv]]/Table3[[#This Row],[SharePrice]]</f>
        <v>2.1819461551997186E-2</v>
      </c>
      <c r="H1197" s="2">
        <v>2.5000000000000001E-2</v>
      </c>
      <c r="I1197" s="2">
        <v>2.75E-2</v>
      </c>
    </row>
    <row r="1198" spans="2:9" x14ac:dyDescent="0.2">
      <c r="B1198" s="35">
        <v>43269</v>
      </c>
      <c r="C1198">
        <v>114.39</v>
      </c>
      <c r="E1198">
        <v>0.62</v>
      </c>
      <c r="F1198">
        <f>4*Table3[[#This Row],[DivPay]]</f>
        <v>2.48</v>
      </c>
      <c r="G1198" s="2">
        <f>Table3[[#This Row],[FwdDiv]]/Table3[[#This Row],[SharePrice]]</f>
        <v>2.1680216802168022E-2</v>
      </c>
      <c r="H1198" s="2">
        <v>2.5000000000000001E-2</v>
      </c>
      <c r="I1198" s="2">
        <v>2.75E-2</v>
      </c>
    </row>
    <row r="1199" spans="2:9" x14ac:dyDescent="0.2">
      <c r="B1199" s="35">
        <v>43266</v>
      </c>
      <c r="C1199">
        <v>115.89</v>
      </c>
      <c r="E1199">
        <v>0.62</v>
      </c>
      <c r="F1199">
        <f>4*Table3[[#This Row],[DivPay]]</f>
        <v>2.48</v>
      </c>
      <c r="G1199" s="2">
        <f>Table3[[#This Row],[FwdDiv]]/Table3[[#This Row],[SharePrice]]</f>
        <v>2.1399603071878506E-2</v>
      </c>
      <c r="H1199" s="2">
        <v>2.5000000000000001E-2</v>
      </c>
      <c r="I1199" s="2">
        <v>2.75E-2</v>
      </c>
    </row>
    <row r="1200" spans="2:9" x14ac:dyDescent="0.2">
      <c r="B1200" s="35">
        <v>43265</v>
      </c>
      <c r="C1200">
        <v>114.72</v>
      </c>
      <c r="E1200">
        <v>0.62</v>
      </c>
      <c r="F1200">
        <f>4*Table3[[#This Row],[DivPay]]</f>
        <v>2.48</v>
      </c>
      <c r="G1200" s="2">
        <f>Table3[[#This Row],[FwdDiv]]/Table3[[#This Row],[SharePrice]]</f>
        <v>2.1617852161785217E-2</v>
      </c>
      <c r="H1200" s="2">
        <v>2.5000000000000001E-2</v>
      </c>
      <c r="I1200" s="2">
        <v>2.75E-2</v>
      </c>
    </row>
    <row r="1201" spans="2:9" x14ac:dyDescent="0.2">
      <c r="B1201" s="35">
        <v>43264</v>
      </c>
      <c r="C1201">
        <v>114</v>
      </c>
      <c r="E1201">
        <v>0.62</v>
      </c>
      <c r="F1201">
        <f>4*Table3[[#This Row],[DivPay]]</f>
        <v>2.48</v>
      </c>
      <c r="G1201" s="2">
        <f>Table3[[#This Row],[FwdDiv]]/Table3[[#This Row],[SharePrice]]</f>
        <v>2.175438596491228E-2</v>
      </c>
      <c r="H1201" s="2">
        <v>2.5000000000000001E-2</v>
      </c>
      <c r="I1201" s="2">
        <v>2.75E-2</v>
      </c>
    </row>
    <row r="1202" spans="2:9" x14ac:dyDescent="0.2">
      <c r="B1202" s="35">
        <v>43263</v>
      </c>
      <c r="C1202">
        <v>115.41</v>
      </c>
      <c r="E1202">
        <v>0.62</v>
      </c>
      <c r="F1202">
        <f>4*Table3[[#This Row],[DivPay]]</f>
        <v>2.48</v>
      </c>
      <c r="G1202" s="2">
        <f>Table3[[#This Row],[FwdDiv]]/Table3[[#This Row],[SharePrice]]</f>
        <v>2.1488605840048525E-2</v>
      </c>
      <c r="H1202" s="2">
        <v>2.5000000000000001E-2</v>
      </c>
      <c r="I1202" s="2">
        <v>2.75E-2</v>
      </c>
    </row>
    <row r="1203" spans="2:9" x14ac:dyDescent="0.2">
      <c r="B1203" s="35">
        <v>43262</v>
      </c>
      <c r="C1203">
        <v>115.28</v>
      </c>
      <c r="E1203">
        <v>0.62</v>
      </c>
      <c r="F1203">
        <f>4*Table3[[#This Row],[DivPay]]</f>
        <v>2.48</v>
      </c>
      <c r="G1203" s="2">
        <f>Table3[[#This Row],[FwdDiv]]/Table3[[#This Row],[SharePrice]]</f>
        <v>2.1512838306731435E-2</v>
      </c>
      <c r="H1203" s="2">
        <v>2.5000000000000001E-2</v>
      </c>
      <c r="I1203" s="2">
        <v>2.75E-2</v>
      </c>
    </row>
    <row r="1204" spans="2:9" x14ac:dyDescent="0.2">
      <c r="B1204" s="35">
        <v>43259</v>
      </c>
      <c r="C1204">
        <v>115.74</v>
      </c>
      <c r="E1204">
        <v>0.62</v>
      </c>
      <c r="F1204">
        <f>4*Table3[[#This Row],[DivPay]]</f>
        <v>2.48</v>
      </c>
      <c r="G1204" s="2">
        <f>Table3[[#This Row],[FwdDiv]]/Table3[[#This Row],[SharePrice]]</f>
        <v>2.1427337134957664E-2</v>
      </c>
      <c r="H1204" s="2">
        <v>2.5000000000000001E-2</v>
      </c>
      <c r="I1204" s="2">
        <v>2.75E-2</v>
      </c>
    </row>
    <row r="1205" spans="2:9" x14ac:dyDescent="0.2">
      <c r="B1205" s="35">
        <v>43258</v>
      </c>
      <c r="C1205">
        <v>117.24</v>
      </c>
      <c r="E1205">
        <v>0.62</v>
      </c>
      <c r="F1205">
        <f>4*Table3[[#This Row],[DivPay]]</f>
        <v>2.48</v>
      </c>
      <c r="G1205" s="2">
        <f>Table3[[#This Row],[FwdDiv]]/Table3[[#This Row],[SharePrice]]</f>
        <v>2.1153190037529853E-2</v>
      </c>
      <c r="H1205" s="2">
        <v>2.5000000000000001E-2</v>
      </c>
      <c r="I1205" s="2">
        <v>2.75E-2</v>
      </c>
    </row>
    <row r="1206" spans="2:9" x14ac:dyDescent="0.2">
      <c r="B1206" s="35">
        <v>43257</v>
      </c>
      <c r="C1206">
        <v>118.11</v>
      </c>
      <c r="E1206">
        <v>0.62</v>
      </c>
      <c r="F1206">
        <f>4*Table3[[#This Row],[DivPay]]</f>
        <v>2.48</v>
      </c>
      <c r="G1206" s="2">
        <f>Table3[[#This Row],[FwdDiv]]/Table3[[#This Row],[SharePrice]]</f>
        <v>2.0997375328083989E-2</v>
      </c>
      <c r="H1206" s="2">
        <v>2.5000000000000001E-2</v>
      </c>
      <c r="I1206" s="2">
        <v>2.75E-2</v>
      </c>
    </row>
    <row r="1207" spans="2:9" x14ac:dyDescent="0.2">
      <c r="B1207" s="35">
        <v>43256</v>
      </c>
      <c r="C1207">
        <v>117.66</v>
      </c>
      <c r="E1207">
        <v>0.62</v>
      </c>
      <c r="F1207">
        <f>4*Table3[[#This Row],[DivPay]]</f>
        <v>2.48</v>
      </c>
      <c r="G1207" s="2">
        <f>Table3[[#This Row],[FwdDiv]]/Table3[[#This Row],[SharePrice]]</f>
        <v>2.1077681455039948E-2</v>
      </c>
      <c r="H1207" s="2">
        <v>2.5000000000000001E-2</v>
      </c>
      <c r="I1207" s="2">
        <v>2.75E-2</v>
      </c>
    </row>
    <row r="1208" spans="2:9" x14ac:dyDescent="0.2">
      <c r="B1208" s="35">
        <v>43255</v>
      </c>
      <c r="C1208">
        <v>115.74</v>
      </c>
      <c r="E1208">
        <v>0.62</v>
      </c>
      <c r="F1208">
        <f>4*Table3[[#This Row],[DivPay]]</f>
        <v>2.48</v>
      </c>
      <c r="G1208" s="2">
        <f>Table3[[#This Row],[FwdDiv]]/Table3[[#This Row],[SharePrice]]</f>
        <v>2.1427337134957664E-2</v>
      </c>
      <c r="H1208" s="2">
        <v>2.5000000000000001E-2</v>
      </c>
      <c r="I1208" s="2">
        <v>2.75E-2</v>
      </c>
    </row>
    <row r="1209" spans="2:9" x14ac:dyDescent="0.2">
      <c r="B1209" s="35">
        <v>43252</v>
      </c>
      <c r="C1209">
        <v>114.8</v>
      </c>
      <c r="E1209">
        <v>0.62</v>
      </c>
      <c r="F1209">
        <f>4*Table3[[#This Row],[DivPay]]</f>
        <v>2.48</v>
      </c>
      <c r="G1209" s="2">
        <f>Table3[[#This Row],[FwdDiv]]/Table3[[#This Row],[SharePrice]]</f>
        <v>2.1602787456445994E-2</v>
      </c>
      <c r="H1209" s="2">
        <v>2.5000000000000001E-2</v>
      </c>
      <c r="I1209" s="2">
        <v>2.75E-2</v>
      </c>
    </row>
    <row r="1210" spans="2:9" x14ac:dyDescent="0.2">
      <c r="B1210" s="35">
        <v>43251</v>
      </c>
      <c r="C1210">
        <v>111.91</v>
      </c>
      <c r="E1210">
        <v>0.62</v>
      </c>
      <c r="F1210">
        <f>4*Table3[[#This Row],[DivPay]]</f>
        <v>2.48</v>
      </c>
      <c r="G1210" s="2">
        <f>Table3[[#This Row],[FwdDiv]]/Table3[[#This Row],[SharePrice]]</f>
        <v>2.2160664819944598E-2</v>
      </c>
      <c r="H1210" s="2">
        <v>2.5000000000000001E-2</v>
      </c>
      <c r="I1210" s="2">
        <v>2.75E-2</v>
      </c>
    </row>
    <row r="1211" spans="2:9" x14ac:dyDescent="0.2">
      <c r="B1211" s="35">
        <v>43250</v>
      </c>
      <c r="C1211">
        <v>111.85</v>
      </c>
      <c r="E1211">
        <v>0.62</v>
      </c>
      <c r="F1211">
        <f>4*Table3[[#This Row],[DivPay]]</f>
        <v>2.48</v>
      </c>
      <c r="G1211" s="2">
        <f>Table3[[#This Row],[FwdDiv]]/Table3[[#This Row],[SharePrice]]</f>
        <v>2.2172552525704069E-2</v>
      </c>
      <c r="H1211" s="2">
        <v>2.5000000000000001E-2</v>
      </c>
      <c r="I1211" s="2">
        <v>2.75E-2</v>
      </c>
    </row>
    <row r="1212" spans="2:9" x14ac:dyDescent="0.2">
      <c r="B1212" s="35">
        <v>43249</v>
      </c>
      <c r="C1212">
        <v>110.94</v>
      </c>
      <c r="E1212">
        <v>0.62</v>
      </c>
      <c r="F1212">
        <f>4*Table3[[#This Row],[DivPay]]</f>
        <v>2.48</v>
      </c>
      <c r="G1212" s="2">
        <f>Table3[[#This Row],[FwdDiv]]/Table3[[#This Row],[SharePrice]]</f>
        <v>2.2354425815756265E-2</v>
      </c>
      <c r="H1212" s="2">
        <v>2.5000000000000001E-2</v>
      </c>
      <c r="I1212" s="2">
        <v>2.75E-2</v>
      </c>
    </row>
    <row r="1213" spans="2:9" x14ac:dyDescent="0.2">
      <c r="B1213" s="35">
        <v>43245</v>
      </c>
      <c r="C1213">
        <v>111.56</v>
      </c>
      <c r="E1213">
        <v>0.62</v>
      </c>
      <c r="F1213">
        <f>4*Table3[[#This Row],[DivPay]]</f>
        <v>2.48</v>
      </c>
      <c r="G1213" s="2">
        <f>Table3[[#This Row],[FwdDiv]]/Table3[[#This Row],[SharePrice]]</f>
        <v>2.2230190032269632E-2</v>
      </c>
      <c r="H1213" s="2">
        <v>2.5000000000000001E-2</v>
      </c>
      <c r="I1213" s="2">
        <v>2.75E-2</v>
      </c>
    </row>
    <row r="1214" spans="2:9" x14ac:dyDescent="0.2">
      <c r="B1214" s="35">
        <v>43244</v>
      </c>
      <c r="C1214">
        <v>110.75</v>
      </c>
      <c r="E1214">
        <v>0.62</v>
      </c>
      <c r="F1214">
        <f>4*Table3[[#This Row],[DivPay]]</f>
        <v>2.48</v>
      </c>
      <c r="G1214" s="2">
        <f>Table3[[#This Row],[FwdDiv]]/Table3[[#This Row],[SharePrice]]</f>
        <v>2.2392776523702033E-2</v>
      </c>
      <c r="H1214" s="2">
        <v>2.5000000000000001E-2</v>
      </c>
      <c r="I1214" s="2">
        <v>2.75E-2</v>
      </c>
    </row>
    <row r="1215" spans="2:9" x14ac:dyDescent="0.2">
      <c r="B1215" s="35">
        <v>43243</v>
      </c>
      <c r="C1215">
        <v>111.07</v>
      </c>
      <c r="E1215">
        <v>0.62</v>
      </c>
      <c r="F1215">
        <f>4*Table3[[#This Row],[DivPay]]</f>
        <v>2.48</v>
      </c>
      <c r="G1215" s="2">
        <f>Table3[[#This Row],[FwdDiv]]/Table3[[#This Row],[SharePrice]]</f>
        <v>2.2328261456738996E-2</v>
      </c>
      <c r="H1215" s="2">
        <v>2.5000000000000001E-2</v>
      </c>
      <c r="I1215" s="2">
        <v>2.75E-2</v>
      </c>
    </row>
    <row r="1216" spans="2:9" x14ac:dyDescent="0.2">
      <c r="B1216" s="35">
        <v>43242</v>
      </c>
      <c r="C1216">
        <v>110.86</v>
      </c>
      <c r="E1216">
        <v>0.62</v>
      </c>
      <c r="F1216">
        <f>4*Table3[[#This Row],[DivPay]]</f>
        <v>2.48</v>
      </c>
      <c r="G1216" s="2">
        <f>Table3[[#This Row],[FwdDiv]]/Table3[[#This Row],[SharePrice]]</f>
        <v>2.2370557459859282E-2</v>
      </c>
      <c r="H1216" s="2">
        <v>2.5000000000000001E-2</v>
      </c>
      <c r="I1216" s="2">
        <v>2.75E-2</v>
      </c>
    </row>
    <row r="1217" spans="2:9" x14ac:dyDescent="0.2">
      <c r="B1217" s="35">
        <v>43241</v>
      </c>
      <c r="C1217">
        <v>110.41</v>
      </c>
      <c r="E1217">
        <v>0.62</v>
      </c>
      <c r="F1217">
        <f>4*Table3[[#This Row],[DivPay]]</f>
        <v>2.48</v>
      </c>
      <c r="G1217" s="2">
        <f>Table3[[#This Row],[FwdDiv]]/Table3[[#This Row],[SharePrice]]</f>
        <v>2.2461733538628747E-2</v>
      </c>
      <c r="H1217" s="2">
        <v>2.5000000000000001E-2</v>
      </c>
      <c r="I1217" s="2">
        <v>2.75E-2</v>
      </c>
    </row>
    <row r="1218" spans="2:9" x14ac:dyDescent="0.2">
      <c r="B1218" s="35">
        <v>43238</v>
      </c>
      <c r="C1218">
        <v>110.54</v>
      </c>
      <c r="E1218">
        <v>0.62</v>
      </c>
      <c r="F1218">
        <f>4*Table3[[#This Row],[DivPay]]</f>
        <v>2.48</v>
      </c>
      <c r="G1218" s="2">
        <f>Table3[[#This Row],[FwdDiv]]/Table3[[#This Row],[SharePrice]]</f>
        <v>2.2435317532115071E-2</v>
      </c>
      <c r="H1218" s="2">
        <v>2.5000000000000001E-2</v>
      </c>
      <c r="I1218" s="2">
        <v>2.75E-2</v>
      </c>
    </row>
    <row r="1219" spans="2:9" x14ac:dyDescent="0.2">
      <c r="B1219" s="35">
        <v>43237</v>
      </c>
      <c r="C1219">
        <v>110.33</v>
      </c>
      <c r="E1219">
        <v>0.62</v>
      </c>
      <c r="F1219">
        <f>4*Table3[[#This Row],[DivPay]]</f>
        <v>2.48</v>
      </c>
      <c r="G1219" s="2">
        <f>Table3[[#This Row],[FwdDiv]]/Table3[[#This Row],[SharePrice]]</f>
        <v>2.2478020484002537E-2</v>
      </c>
      <c r="H1219" s="2">
        <v>2.5000000000000001E-2</v>
      </c>
      <c r="I1219" s="2">
        <v>2.75E-2</v>
      </c>
    </row>
    <row r="1220" spans="2:9" x14ac:dyDescent="0.2">
      <c r="B1220" s="35">
        <v>43236</v>
      </c>
      <c r="C1220">
        <v>111.4</v>
      </c>
      <c r="E1220">
        <v>0.62</v>
      </c>
      <c r="F1220">
        <f>4*Table3[[#This Row],[DivPay]]</f>
        <v>2.48</v>
      </c>
      <c r="G1220" s="2">
        <f>Table3[[#This Row],[FwdDiv]]/Table3[[#This Row],[SharePrice]]</f>
        <v>2.2262118491921005E-2</v>
      </c>
      <c r="H1220" s="2">
        <v>2.5000000000000001E-2</v>
      </c>
      <c r="I1220" s="2">
        <v>2.75E-2</v>
      </c>
    </row>
    <row r="1221" spans="2:9" x14ac:dyDescent="0.2">
      <c r="B1221" s="35">
        <v>43235</v>
      </c>
      <c r="C1221">
        <v>109.21</v>
      </c>
      <c r="E1221">
        <v>0.62</v>
      </c>
      <c r="F1221">
        <f>4*Table3[[#This Row],[DivPay]]</f>
        <v>2.48</v>
      </c>
      <c r="G1221" s="2">
        <f>Table3[[#This Row],[FwdDiv]]/Table3[[#This Row],[SharePrice]]</f>
        <v>2.2708543173702044E-2</v>
      </c>
      <c r="H1221" s="2">
        <v>2.5000000000000001E-2</v>
      </c>
      <c r="I1221" s="2">
        <v>2.75E-2</v>
      </c>
    </row>
    <row r="1222" spans="2:9" x14ac:dyDescent="0.2">
      <c r="B1222" s="35">
        <v>43234</v>
      </c>
      <c r="C1222">
        <v>110.64</v>
      </c>
      <c r="E1222">
        <v>0.62</v>
      </c>
      <c r="F1222">
        <f>4*Table3[[#This Row],[DivPay]]</f>
        <v>2.48</v>
      </c>
      <c r="G1222" s="2">
        <f>Table3[[#This Row],[FwdDiv]]/Table3[[#This Row],[SharePrice]]</f>
        <v>2.2415039768618944E-2</v>
      </c>
      <c r="H1222" s="2">
        <v>2.5000000000000001E-2</v>
      </c>
      <c r="I1222" s="2">
        <v>2.75E-2</v>
      </c>
    </row>
    <row r="1223" spans="2:9" x14ac:dyDescent="0.2">
      <c r="B1223" s="35">
        <v>43231</v>
      </c>
      <c r="C1223">
        <v>109.25</v>
      </c>
      <c r="E1223">
        <v>0.62</v>
      </c>
      <c r="F1223">
        <f>4*Table3[[#This Row],[DivPay]]</f>
        <v>2.48</v>
      </c>
      <c r="G1223" s="2">
        <f>Table3[[#This Row],[FwdDiv]]/Table3[[#This Row],[SharePrice]]</f>
        <v>2.2700228832951946E-2</v>
      </c>
      <c r="H1223" s="2">
        <v>2.5000000000000001E-2</v>
      </c>
      <c r="I1223" s="2">
        <v>2.75E-2</v>
      </c>
    </row>
    <row r="1224" spans="2:9" x14ac:dyDescent="0.2">
      <c r="B1224" s="35">
        <v>43230</v>
      </c>
      <c r="C1224">
        <v>109.97</v>
      </c>
      <c r="E1224">
        <v>0.62</v>
      </c>
      <c r="F1224">
        <f>4*Table3[[#This Row],[DivPay]]</f>
        <v>2.48</v>
      </c>
      <c r="G1224" s="2">
        <f>Table3[[#This Row],[FwdDiv]]/Table3[[#This Row],[SharePrice]]</f>
        <v>2.255160498317723E-2</v>
      </c>
      <c r="H1224" s="2">
        <v>2.5000000000000001E-2</v>
      </c>
      <c r="I1224" s="2">
        <v>2.75E-2</v>
      </c>
    </row>
    <row r="1225" spans="2:9" x14ac:dyDescent="0.2">
      <c r="B1225" s="35">
        <v>43229</v>
      </c>
      <c r="C1225">
        <v>107.54</v>
      </c>
      <c r="E1225">
        <v>0.62</v>
      </c>
      <c r="F1225">
        <f>4*Table3[[#This Row],[DivPay]]</f>
        <v>2.48</v>
      </c>
      <c r="G1225" s="2">
        <f>Table3[[#This Row],[FwdDiv]]/Table3[[#This Row],[SharePrice]]</f>
        <v>2.3061186535242698E-2</v>
      </c>
      <c r="H1225" s="2">
        <v>2.5000000000000001E-2</v>
      </c>
      <c r="I1225" s="2">
        <v>2.75E-2</v>
      </c>
    </row>
    <row r="1226" spans="2:9" x14ac:dyDescent="0.2">
      <c r="B1226" s="35">
        <v>43228</v>
      </c>
      <c r="C1226">
        <v>105.46</v>
      </c>
      <c r="E1226">
        <v>0.62</v>
      </c>
      <c r="F1226">
        <f>4*Table3[[#This Row],[DivPay]]</f>
        <v>2.48</v>
      </c>
      <c r="G1226" s="2">
        <f>Table3[[#This Row],[FwdDiv]]/Table3[[#This Row],[SharePrice]]</f>
        <v>2.3516025033187941E-2</v>
      </c>
      <c r="H1226" s="2">
        <v>2.5000000000000001E-2</v>
      </c>
      <c r="I1226" s="2">
        <v>2.75E-2</v>
      </c>
    </row>
    <row r="1227" spans="2:9" x14ac:dyDescent="0.2">
      <c r="B1227" s="35">
        <v>43227</v>
      </c>
      <c r="C1227">
        <v>104.51</v>
      </c>
      <c r="E1227">
        <v>0.62</v>
      </c>
      <c r="F1227">
        <f>4*Table3[[#This Row],[DivPay]]</f>
        <v>2.48</v>
      </c>
      <c r="G1227" s="2">
        <f>Table3[[#This Row],[FwdDiv]]/Table3[[#This Row],[SharePrice]]</f>
        <v>2.3729786623289634E-2</v>
      </c>
      <c r="H1227" s="2">
        <v>2.5000000000000001E-2</v>
      </c>
      <c r="I1227" s="2">
        <v>2.75E-2</v>
      </c>
    </row>
    <row r="1228" spans="2:9" x14ac:dyDescent="0.2">
      <c r="B1228" s="35">
        <v>43224</v>
      </c>
      <c r="C1228">
        <v>104.69</v>
      </c>
      <c r="D1228">
        <v>0.62</v>
      </c>
      <c r="E1228">
        <v>0.62</v>
      </c>
      <c r="F1228">
        <f>4*Table3[[#This Row],[DivPay]]</f>
        <v>2.48</v>
      </c>
      <c r="G1228" s="2">
        <f>Table3[[#This Row],[FwdDiv]]/Table3[[#This Row],[SharePrice]]</f>
        <v>2.3688986531664916E-2</v>
      </c>
      <c r="H1228" s="2">
        <v>2.5000000000000001E-2</v>
      </c>
      <c r="I1228" s="2">
        <v>2.75E-2</v>
      </c>
    </row>
    <row r="1229" spans="2:9" x14ac:dyDescent="0.2">
      <c r="B1229" s="35">
        <v>43223</v>
      </c>
      <c r="C1229">
        <v>103.6</v>
      </c>
      <c r="E1229">
        <v>0.62</v>
      </c>
      <c r="F1229">
        <f>4*Table3[[#This Row],[DivPay]]</f>
        <v>2.48</v>
      </c>
      <c r="G1229" s="2">
        <f>Table3[[#This Row],[FwdDiv]]/Table3[[#This Row],[SharePrice]]</f>
        <v>2.3938223938223941E-2</v>
      </c>
      <c r="H1229" s="2">
        <v>2.5000000000000001E-2</v>
      </c>
      <c r="I1229" s="2">
        <v>2.75E-2</v>
      </c>
    </row>
    <row r="1230" spans="2:9" x14ac:dyDescent="0.2">
      <c r="B1230" s="35">
        <v>43222</v>
      </c>
      <c r="C1230">
        <v>102.96</v>
      </c>
      <c r="E1230">
        <v>0.62</v>
      </c>
      <c r="F1230">
        <f>4*Table3[[#This Row],[DivPay]]</f>
        <v>2.48</v>
      </c>
      <c r="G1230" s="2">
        <f>Table3[[#This Row],[FwdDiv]]/Table3[[#This Row],[SharePrice]]</f>
        <v>2.4087024087024088E-2</v>
      </c>
      <c r="H1230" s="2">
        <v>2.5000000000000001E-2</v>
      </c>
      <c r="I1230" s="2">
        <v>2.75E-2</v>
      </c>
    </row>
    <row r="1231" spans="2:9" x14ac:dyDescent="0.2">
      <c r="B1231" s="35">
        <v>43221</v>
      </c>
      <c r="C1231">
        <v>103.4</v>
      </c>
      <c r="E1231">
        <v>0.62</v>
      </c>
      <c r="F1231">
        <f>4*Table3[[#This Row],[DivPay]]</f>
        <v>2.48</v>
      </c>
      <c r="G1231" s="2">
        <f>Table3[[#This Row],[FwdDiv]]/Table3[[#This Row],[SharePrice]]</f>
        <v>2.3984526112185687E-2</v>
      </c>
      <c r="H1231" s="2">
        <v>2.5000000000000001E-2</v>
      </c>
      <c r="I1231" s="2">
        <v>2.75E-2</v>
      </c>
    </row>
    <row r="1232" spans="2:9" x14ac:dyDescent="0.2">
      <c r="B1232" s="35">
        <v>43220</v>
      </c>
      <c r="C1232">
        <v>101.43</v>
      </c>
      <c r="E1232">
        <v>0.62</v>
      </c>
      <c r="F1232">
        <f>4*Table3[[#This Row],[DivPay]]</f>
        <v>2.48</v>
      </c>
      <c r="G1232" s="2">
        <f>Table3[[#This Row],[FwdDiv]]/Table3[[#This Row],[SharePrice]]</f>
        <v>2.445035985408656E-2</v>
      </c>
      <c r="H1232" s="2">
        <v>2.5000000000000001E-2</v>
      </c>
      <c r="I1232" s="2">
        <v>2.75E-2</v>
      </c>
    </row>
    <row r="1233" spans="2:9" x14ac:dyDescent="0.2">
      <c r="B1233" s="35">
        <v>43217</v>
      </c>
      <c r="C1233">
        <v>102.51</v>
      </c>
      <c r="E1233">
        <v>0.62</v>
      </c>
      <c r="F1233">
        <f>4*Table3[[#This Row],[DivPay]]</f>
        <v>2.48</v>
      </c>
      <c r="G1233" s="2">
        <f>Table3[[#This Row],[FwdDiv]]/Table3[[#This Row],[SharePrice]]</f>
        <v>2.4192761681787141E-2</v>
      </c>
      <c r="H1233" s="2">
        <v>2.5000000000000001E-2</v>
      </c>
      <c r="I1233" s="2">
        <v>2.75E-2</v>
      </c>
    </row>
    <row r="1234" spans="2:9" x14ac:dyDescent="0.2">
      <c r="B1234" s="35">
        <v>43216</v>
      </c>
      <c r="C1234">
        <v>102.72</v>
      </c>
      <c r="E1234">
        <v>0.62</v>
      </c>
      <c r="F1234">
        <f>4*Table3[[#This Row],[DivPay]]</f>
        <v>2.48</v>
      </c>
      <c r="G1234" s="2">
        <f>Table3[[#This Row],[FwdDiv]]/Table3[[#This Row],[SharePrice]]</f>
        <v>2.4143302180685357E-2</v>
      </c>
      <c r="H1234" s="2">
        <v>2.5000000000000001E-2</v>
      </c>
      <c r="I1234" s="2">
        <v>2.75E-2</v>
      </c>
    </row>
    <row r="1235" spans="2:9" x14ac:dyDescent="0.2">
      <c r="B1235" s="35">
        <v>43215</v>
      </c>
      <c r="C1235">
        <v>103</v>
      </c>
      <c r="E1235">
        <v>0.62</v>
      </c>
      <c r="F1235">
        <f>4*Table3[[#This Row],[DivPay]]</f>
        <v>2.48</v>
      </c>
      <c r="G1235" s="2">
        <f>Table3[[#This Row],[FwdDiv]]/Table3[[#This Row],[SharePrice]]</f>
        <v>2.4077669902912623E-2</v>
      </c>
      <c r="H1235" s="2">
        <v>2.5000000000000001E-2</v>
      </c>
      <c r="I1235" s="2">
        <v>2.75E-2</v>
      </c>
    </row>
    <row r="1236" spans="2:9" x14ac:dyDescent="0.2">
      <c r="B1236" s="35">
        <v>43214</v>
      </c>
      <c r="C1236">
        <v>98.42</v>
      </c>
      <c r="E1236">
        <v>0.62</v>
      </c>
      <c r="F1236">
        <f>4*Table3[[#This Row],[DivPay]]</f>
        <v>2.48</v>
      </c>
      <c r="G1236" s="2">
        <f>Table3[[#This Row],[FwdDiv]]/Table3[[#This Row],[SharePrice]]</f>
        <v>2.5198130461288354E-2</v>
      </c>
      <c r="H1236" s="2">
        <v>2.5000000000000001E-2</v>
      </c>
      <c r="I1236" s="2">
        <v>2.75E-2</v>
      </c>
    </row>
    <row r="1237" spans="2:9" x14ac:dyDescent="0.2">
      <c r="B1237" s="35">
        <v>43213</v>
      </c>
      <c r="C1237">
        <v>98.09</v>
      </c>
      <c r="E1237">
        <v>0.62</v>
      </c>
      <c r="F1237">
        <f>4*Table3[[#This Row],[DivPay]]</f>
        <v>2.48</v>
      </c>
      <c r="G1237" s="2">
        <f>Table3[[#This Row],[FwdDiv]]/Table3[[#This Row],[SharePrice]]</f>
        <v>2.5282903456009784E-2</v>
      </c>
      <c r="H1237" s="2">
        <v>2.5000000000000001E-2</v>
      </c>
      <c r="I1237" s="2">
        <v>2.75E-2</v>
      </c>
    </row>
    <row r="1238" spans="2:9" x14ac:dyDescent="0.2">
      <c r="B1238" s="35">
        <v>43210</v>
      </c>
      <c r="C1238">
        <v>99.96</v>
      </c>
      <c r="E1238">
        <v>0.62</v>
      </c>
      <c r="F1238">
        <f>4*Table3[[#This Row],[DivPay]]</f>
        <v>2.48</v>
      </c>
      <c r="G1238" s="2">
        <f>Table3[[#This Row],[FwdDiv]]/Table3[[#This Row],[SharePrice]]</f>
        <v>2.4809923969587838E-2</v>
      </c>
      <c r="H1238" s="2">
        <v>2.5000000000000001E-2</v>
      </c>
      <c r="I1238" s="2">
        <v>2.75E-2</v>
      </c>
    </row>
    <row r="1239" spans="2:9" x14ac:dyDescent="0.2">
      <c r="B1239" s="35">
        <v>43209</v>
      </c>
      <c r="C1239">
        <v>101.29</v>
      </c>
      <c r="E1239">
        <v>0.62</v>
      </c>
      <c r="F1239">
        <f>4*Table3[[#This Row],[DivPay]]</f>
        <v>2.48</v>
      </c>
      <c r="G1239" s="2">
        <f>Table3[[#This Row],[FwdDiv]]/Table3[[#This Row],[SharePrice]]</f>
        <v>2.4484154408135055E-2</v>
      </c>
      <c r="H1239" s="2">
        <v>2.5000000000000001E-2</v>
      </c>
      <c r="I1239" s="2">
        <v>2.75E-2</v>
      </c>
    </row>
    <row r="1240" spans="2:9" x14ac:dyDescent="0.2">
      <c r="B1240" s="35">
        <v>43208</v>
      </c>
      <c r="C1240">
        <v>105.35</v>
      </c>
      <c r="E1240">
        <v>0.62</v>
      </c>
      <c r="F1240">
        <f>4*Table3[[#This Row],[DivPay]]</f>
        <v>2.48</v>
      </c>
      <c r="G1240" s="2">
        <f>Table3[[#This Row],[FwdDiv]]/Table3[[#This Row],[SharePrice]]</f>
        <v>2.3540579022306597E-2</v>
      </c>
      <c r="H1240" s="2">
        <v>2.5000000000000001E-2</v>
      </c>
      <c r="I1240" s="2">
        <v>2.75E-2</v>
      </c>
    </row>
    <row r="1241" spans="2:9" x14ac:dyDescent="0.2">
      <c r="B1241" s="35">
        <v>43207</v>
      </c>
      <c r="C1241">
        <v>105.39</v>
      </c>
      <c r="E1241">
        <v>0.62</v>
      </c>
      <c r="F1241">
        <f>4*Table3[[#This Row],[DivPay]]</f>
        <v>2.48</v>
      </c>
      <c r="G1241" s="2">
        <f>Table3[[#This Row],[FwdDiv]]/Table3[[#This Row],[SharePrice]]</f>
        <v>2.3531644368535914E-2</v>
      </c>
      <c r="H1241" s="2">
        <v>2.5000000000000001E-2</v>
      </c>
      <c r="I1241" s="2">
        <v>2.75E-2</v>
      </c>
    </row>
    <row r="1242" spans="2:9" x14ac:dyDescent="0.2">
      <c r="B1242" s="35">
        <v>43206</v>
      </c>
      <c r="C1242">
        <v>103.5</v>
      </c>
      <c r="E1242">
        <v>0.62</v>
      </c>
      <c r="F1242">
        <f>4*Table3[[#This Row],[DivPay]]</f>
        <v>2.48</v>
      </c>
      <c r="G1242" s="2">
        <f>Table3[[#This Row],[FwdDiv]]/Table3[[#This Row],[SharePrice]]</f>
        <v>2.3961352657004831E-2</v>
      </c>
      <c r="H1242" s="2">
        <v>2.5000000000000001E-2</v>
      </c>
      <c r="I1242" s="2">
        <v>2.75E-2</v>
      </c>
    </row>
    <row r="1243" spans="2:9" x14ac:dyDescent="0.2">
      <c r="B1243" s="35">
        <v>43203</v>
      </c>
      <c r="C1243">
        <v>102.16</v>
      </c>
      <c r="E1243">
        <v>0.62</v>
      </c>
      <c r="F1243">
        <f>4*Table3[[#This Row],[DivPay]]</f>
        <v>2.48</v>
      </c>
      <c r="G1243" s="2">
        <f>Table3[[#This Row],[FwdDiv]]/Table3[[#This Row],[SharePrice]]</f>
        <v>2.4275646045418951E-2</v>
      </c>
      <c r="H1243" s="2">
        <v>2.5000000000000001E-2</v>
      </c>
      <c r="I1243" s="2">
        <v>2.75E-2</v>
      </c>
    </row>
    <row r="1244" spans="2:9" x14ac:dyDescent="0.2">
      <c r="B1244" s="35">
        <v>43202</v>
      </c>
      <c r="C1244">
        <v>104.24</v>
      </c>
      <c r="E1244">
        <v>0.62</v>
      </c>
      <c r="F1244">
        <f>4*Table3[[#This Row],[DivPay]]</f>
        <v>2.48</v>
      </c>
      <c r="G1244" s="2">
        <f>Table3[[#This Row],[FwdDiv]]/Table3[[#This Row],[SharePrice]]</f>
        <v>2.3791250959324637E-2</v>
      </c>
      <c r="H1244" s="2">
        <v>2.5000000000000001E-2</v>
      </c>
      <c r="I1244" s="2">
        <v>2.75E-2</v>
      </c>
    </row>
    <row r="1245" spans="2:9" x14ac:dyDescent="0.2">
      <c r="B1245" s="35">
        <v>43201</v>
      </c>
      <c r="C1245">
        <v>102.34</v>
      </c>
      <c r="E1245">
        <v>0.62</v>
      </c>
      <c r="F1245">
        <f>4*Table3[[#This Row],[DivPay]]</f>
        <v>2.48</v>
      </c>
      <c r="G1245" s="2">
        <f>Table3[[#This Row],[FwdDiv]]/Table3[[#This Row],[SharePrice]]</f>
        <v>2.4232948993550909E-2</v>
      </c>
      <c r="H1245" s="2">
        <v>2.5000000000000001E-2</v>
      </c>
      <c r="I1245" s="2">
        <v>2.75E-2</v>
      </c>
    </row>
    <row r="1246" spans="2:9" x14ac:dyDescent="0.2">
      <c r="B1246" s="35">
        <v>43200</v>
      </c>
      <c r="C1246">
        <v>102.36</v>
      </c>
      <c r="E1246">
        <v>0.62</v>
      </c>
      <c r="F1246">
        <f>4*Table3[[#This Row],[DivPay]]</f>
        <v>2.48</v>
      </c>
      <c r="G1246" s="2">
        <f>Table3[[#This Row],[FwdDiv]]/Table3[[#This Row],[SharePrice]]</f>
        <v>2.4228214146150839E-2</v>
      </c>
      <c r="H1246" s="2">
        <v>2.5000000000000001E-2</v>
      </c>
      <c r="I1246" s="2">
        <v>2.75E-2</v>
      </c>
    </row>
    <row r="1247" spans="2:9" x14ac:dyDescent="0.2">
      <c r="B1247" s="35">
        <v>43199</v>
      </c>
      <c r="C1247">
        <v>99.81</v>
      </c>
      <c r="E1247">
        <v>0.62</v>
      </c>
      <c r="F1247">
        <f>4*Table3[[#This Row],[DivPay]]</f>
        <v>2.48</v>
      </c>
      <c r="G1247" s="2">
        <f>Table3[[#This Row],[FwdDiv]]/Table3[[#This Row],[SharePrice]]</f>
        <v>2.4847209698427009E-2</v>
      </c>
      <c r="H1247" s="2">
        <v>2.5000000000000001E-2</v>
      </c>
      <c r="I1247" s="2">
        <v>2.75E-2</v>
      </c>
    </row>
    <row r="1248" spans="2:9" x14ac:dyDescent="0.2">
      <c r="B1248" s="35">
        <v>43196</v>
      </c>
      <c r="C1248">
        <v>99.46</v>
      </c>
      <c r="E1248">
        <v>0.62</v>
      </c>
      <c r="F1248">
        <f>4*Table3[[#This Row],[DivPay]]</f>
        <v>2.48</v>
      </c>
      <c r="G1248" s="2">
        <f>Table3[[#This Row],[FwdDiv]]/Table3[[#This Row],[SharePrice]]</f>
        <v>2.4934647094309273E-2</v>
      </c>
      <c r="H1248" s="2">
        <v>2.5000000000000001E-2</v>
      </c>
      <c r="I1248" s="2">
        <v>2.75E-2</v>
      </c>
    </row>
    <row r="1249" spans="2:9" x14ac:dyDescent="0.2">
      <c r="B1249" s="35">
        <v>43195</v>
      </c>
      <c r="C1249">
        <v>102.24</v>
      </c>
      <c r="E1249">
        <v>0.62</v>
      </c>
      <c r="F1249">
        <f>4*Table3[[#This Row],[DivPay]]</f>
        <v>2.48</v>
      </c>
      <c r="G1249" s="2">
        <f>Table3[[#This Row],[FwdDiv]]/Table3[[#This Row],[SharePrice]]</f>
        <v>2.4256651017214397E-2</v>
      </c>
      <c r="H1249" s="2">
        <v>2.5000000000000001E-2</v>
      </c>
      <c r="I1249" s="2">
        <v>2.75E-2</v>
      </c>
    </row>
    <row r="1250" spans="2:9" x14ac:dyDescent="0.2">
      <c r="B1250" s="35">
        <v>43194</v>
      </c>
      <c r="C1250">
        <v>104.21</v>
      </c>
      <c r="E1250">
        <v>0.62</v>
      </c>
      <c r="F1250">
        <f>4*Table3[[#This Row],[DivPay]]</f>
        <v>2.48</v>
      </c>
      <c r="G1250" s="2">
        <f>Table3[[#This Row],[FwdDiv]]/Table3[[#This Row],[SharePrice]]</f>
        <v>2.3798099990403995E-2</v>
      </c>
      <c r="H1250" s="2">
        <v>2.5000000000000001E-2</v>
      </c>
      <c r="I1250" s="2">
        <v>2.75E-2</v>
      </c>
    </row>
    <row r="1251" spans="2:9" x14ac:dyDescent="0.2">
      <c r="B1251" s="35">
        <v>43193</v>
      </c>
      <c r="C1251">
        <v>102.18</v>
      </c>
      <c r="E1251">
        <v>0.62</v>
      </c>
      <c r="F1251">
        <f>4*Table3[[#This Row],[DivPay]]</f>
        <v>2.48</v>
      </c>
      <c r="G1251" s="2">
        <f>Table3[[#This Row],[FwdDiv]]/Table3[[#This Row],[SharePrice]]</f>
        <v>2.4270894499902131E-2</v>
      </c>
      <c r="H1251" s="2">
        <v>2.5000000000000001E-2</v>
      </c>
      <c r="I1251" s="2">
        <v>2.75E-2</v>
      </c>
    </row>
    <row r="1252" spans="2:9" x14ac:dyDescent="0.2">
      <c r="B1252" s="35">
        <v>43192</v>
      </c>
      <c r="C1252">
        <v>100.65</v>
      </c>
      <c r="E1252">
        <v>0.62</v>
      </c>
      <c r="F1252">
        <f>4*Table3[[#This Row],[DivPay]]</f>
        <v>2.48</v>
      </c>
      <c r="G1252" s="2">
        <f>Table3[[#This Row],[FwdDiv]]/Table3[[#This Row],[SharePrice]]</f>
        <v>2.4639841033283656E-2</v>
      </c>
      <c r="H1252" s="2">
        <v>2.5000000000000001E-2</v>
      </c>
      <c r="I1252" s="2">
        <v>2.75E-2</v>
      </c>
    </row>
    <row r="1253" spans="2:9" x14ac:dyDescent="0.2">
      <c r="B1253" s="35">
        <v>43188</v>
      </c>
      <c r="C1253">
        <v>103.89</v>
      </c>
      <c r="E1253">
        <v>0.62</v>
      </c>
      <c r="F1253">
        <f>4*Table3[[#This Row],[DivPay]]</f>
        <v>2.48</v>
      </c>
      <c r="G1253" s="2">
        <f>Table3[[#This Row],[FwdDiv]]/Table3[[#This Row],[SharePrice]]</f>
        <v>2.3871402444893636E-2</v>
      </c>
      <c r="H1253" s="2">
        <v>2.5000000000000001E-2</v>
      </c>
      <c r="I1253" s="2">
        <v>2.75E-2</v>
      </c>
    </row>
    <row r="1254" spans="2:9" x14ac:dyDescent="0.2">
      <c r="B1254" s="35">
        <v>43187</v>
      </c>
      <c r="C1254">
        <v>101.91</v>
      </c>
      <c r="E1254">
        <v>0.62</v>
      </c>
      <c r="F1254">
        <f>4*Table3[[#This Row],[DivPay]]</f>
        <v>2.48</v>
      </c>
      <c r="G1254" s="2">
        <f>Table3[[#This Row],[FwdDiv]]/Table3[[#This Row],[SharePrice]]</f>
        <v>2.4335197723481503E-2</v>
      </c>
      <c r="H1254" s="2">
        <v>2.5000000000000001E-2</v>
      </c>
      <c r="I1254" s="2">
        <v>2.75E-2</v>
      </c>
    </row>
    <row r="1255" spans="2:9" x14ac:dyDescent="0.2">
      <c r="B1255" s="35">
        <v>43186</v>
      </c>
      <c r="C1255">
        <v>102.56</v>
      </c>
      <c r="E1255">
        <v>0.62</v>
      </c>
      <c r="F1255">
        <f>4*Table3[[#This Row],[DivPay]]</f>
        <v>2.48</v>
      </c>
      <c r="G1255" s="2">
        <f>Table3[[#This Row],[FwdDiv]]/Table3[[#This Row],[SharePrice]]</f>
        <v>2.4180967238689548E-2</v>
      </c>
      <c r="H1255" s="2">
        <v>2.5000000000000001E-2</v>
      </c>
      <c r="I1255" s="2">
        <v>2.75E-2</v>
      </c>
    </row>
    <row r="1256" spans="2:9" x14ac:dyDescent="0.2">
      <c r="B1256" s="35">
        <v>43185</v>
      </c>
      <c r="C1256">
        <v>106.6</v>
      </c>
      <c r="E1256">
        <v>0.62</v>
      </c>
      <c r="F1256">
        <f>4*Table3[[#This Row],[DivPay]]</f>
        <v>2.48</v>
      </c>
      <c r="G1256" s="2">
        <f>Table3[[#This Row],[FwdDiv]]/Table3[[#This Row],[SharePrice]]</f>
        <v>2.3264540337711071E-2</v>
      </c>
      <c r="H1256" s="2">
        <v>2.5000000000000001E-2</v>
      </c>
      <c r="I1256" s="2">
        <v>2.75E-2</v>
      </c>
    </row>
    <row r="1257" spans="2:9" x14ac:dyDescent="0.2">
      <c r="B1257" s="35">
        <v>43182</v>
      </c>
      <c r="C1257">
        <v>101.36</v>
      </c>
      <c r="E1257">
        <v>0.62</v>
      </c>
      <c r="F1257">
        <f>4*Table3[[#This Row],[DivPay]]</f>
        <v>2.48</v>
      </c>
      <c r="G1257" s="2">
        <f>Table3[[#This Row],[FwdDiv]]/Table3[[#This Row],[SharePrice]]</f>
        <v>2.4467245461720601E-2</v>
      </c>
      <c r="H1257" s="2">
        <v>2.5000000000000001E-2</v>
      </c>
      <c r="I1257" s="2">
        <v>2.75E-2</v>
      </c>
    </row>
    <row r="1258" spans="2:9" x14ac:dyDescent="0.2">
      <c r="B1258" s="35">
        <v>43181</v>
      </c>
      <c r="C1258">
        <v>103.9</v>
      </c>
      <c r="E1258">
        <v>0.62</v>
      </c>
      <c r="F1258">
        <f>4*Table3[[#This Row],[DivPay]]</f>
        <v>2.48</v>
      </c>
      <c r="G1258" s="2">
        <f>Table3[[#This Row],[FwdDiv]]/Table3[[#This Row],[SharePrice]]</f>
        <v>2.3869104908565926E-2</v>
      </c>
      <c r="H1258" s="2">
        <v>2.5000000000000001E-2</v>
      </c>
      <c r="I1258" s="2">
        <v>2.75E-2</v>
      </c>
    </row>
    <row r="1259" spans="2:9" x14ac:dyDescent="0.2">
      <c r="B1259" s="35">
        <v>43180</v>
      </c>
      <c r="C1259">
        <v>108.64</v>
      </c>
      <c r="E1259">
        <v>0.62</v>
      </c>
      <c r="F1259">
        <f>4*Table3[[#This Row],[DivPay]]</f>
        <v>2.48</v>
      </c>
      <c r="G1259" s="2">
        <f>Table3[[#This Row],[FwdDiv]]/Table3[[#This Row],[SharePrice]]</f>
        <v>2.2827687776141383E-2</v>
      </c>
      <c r="H1259" s="2">
        <v>2.5000000000000001E-2</v>
      </c>
      <c r="I1259" s="2">
        <v>2.75E-2</v>
      </c>
    </row>
    <row r="1260" spans="2:9" x14ac:dyDescent="0.2">
      <c r="B1260" s="35">
        <v>43179</v>
      </c>
      <c r="C1260">
        <v>109.46</v>
      </c>
      <c r="E1260">
        <v>0.62</v>
      </c>
      <c r="F1260">
        <f>4*Table3[[#This Row],[DivPay]]</f>
        <v>2.48</v>
      </c>
      <c r="G1260" s="2">
        <f>Table3[[#This Row],[FwdDiv]]/Table3[[#This Row],[SharePrice]]</f>
        <v>2.2656678238625983E-2</v>
      </c>
      <c r="H1260" s="2">
        <v>2.5000000000000001E-2</v>
      </c>
      <c r="I1260" s="2">
        <v>2.75E-2</v>
      </c>
    </row>
    <row r="1261" spans="2:9" x14ac:dyDescent="0.2">
      <c r="B1261" s="35">
        <v>43178</v>
      </c>
      <c r="C1261">
        <v>107.86</v>
      </c>
      <c r="E1261">
        <v>0.62</v>
      </c>
      <c r="F1261">
        <f>4*Table3[[#This Row],[DivPay]]</f>
        <v>2.48</v>
      </c>
      <c r="G1261" s="2">
        <f>Table3[[#This Row],[FwdDiv]]/Table3[[#This Row],[SharePrice]]</f>
        <v>2.2992768403486002E-2</v>
      </c>
      <c r="H1261" s="2">
        <v>2.5000000000000001E-2</v>
      </c>
      <c r="I1261" s="2">
        <v>2.75E-2</v>
      </c>
    </row>
    <row r="1262" spans="2:9" x14ac:dyDescent="0.2">
      <c r="B1262" s="35">
        <v>43175</v>
      </c>
      <c r="C1262">
        <v>109.97</v>
      </c>
      <c r="E1262">
        <v>0.62</v>
      </c>
      <c r="F1262">
        <f>4*Table3[[#This Row],[DivPay]]</f>
        <v>2.48</v>
      </c>
      <c r="G1262" s="2">
        <f>Table3[[#This Row],[FwdDiv]]/Table3[[#This Row],[SharePrice]]</f>
        <v>2.255160498317723E-2</v>
      </c>
      <c r="H1262" s="2">
        <v>2.5000000000000001E-2</v>
      </c>
      <c r="I1262" s="2">
        <v>2.75E-2</v>
      </c>
    </row>
    <row r="1263" spans="2:9" x14ac:dyDescent="0.2">
      <c r="B1263" s="35">
        <v>43174</v>
      </c>
      <c r="C1263">
        <v>109.71</v>
      </c>
      <c r="E1263">
        <v>0.62</v>
      </c>
      <c r="F1263">
        <f>4*Table3[[#This Row],[DivPay]]</f>
        <v>2.48</v>
      </c>
      <c r="G1263" s="2">
        <f>Table3[[#This Row],[FwdDiv]]/Table3[[#This Row],[SharePrice]]</f>
        <v>2.2605049676419652E-2</v>
      </c>
      <c r="H1263" s="2">
        <v>2.5000000000000001E-2</v>
      </c>
      <c r="I1263" s="2">
        <v>2.75E-2</v>
      </c>
    </row>
    <row r="1264" spans="2:9" x14ac:dyDescent="0.2">
      <c r="B1264" s="35">
        <v>43173</v>
      </c>
      <c r="C1264">
        <v>109.97</v>
      </c>
      <c r="E1264">
        <v>0.62</v>
      </c>
      <c r="F1264">
        <f>4*Table3[[#This Row],[DivPay]]</f>
        <v>2.48</v>
      </c>
      <c r="G1264" s="2">
        <f>Table3[[#This Row],[FwdDiv]]/Table3[[#This Row],[SharePrice]]</f>
        <v>2.255160498317723E-2</v>
      </c>
      <c r="H1264" s="2">
        <v>2.5000000000000001E-2</v>
      </c>
      <c r="I1264" s="2">
        <v>2.75E-2</v>
      </c>
    </row>
    <row r="1265" spans="2:9" x14ac:dyDescent="0.2">
      <c r="B1265" s="35">
        <v>43172</v>
      </c>
      <c r="C1265">
        <v>110.59</v>
      </c>
      <c r="E1265">
        <v>0.62</v>
      </c>
      <c r="F1265">
        <f>4*Table3[[#This Row],[DivPay]]</f>
        <v>2.48</v>
      </c>
      <c r="G1265" s="2">
        <f>Table3[[#This Row],[FwdDiv]]/Table3[[#This Row],[SharePrice]]</f>
        <v>2.2425174066371279E-2</v>
      </c>
      <c r="H1265" s="2">
        <v>2.5000000000000001E-2</v>
      </c>
      <c r="I1265" s="2">
        <v>2.75E-2</v>
      </c>
    </row>
    <row r="1266" spans="2:9" x14ac:dyDescent="0.2">
      <c r="B1266" s="35">
        <v>43171</v>
      </c>
      <c r="C1266">
        <v>111.63</v>
      </c>
      <c r="E1266">
        <v>0.62</v>
      </c>
      <c r="F1266">
        <f>4*Table3[[#This Row],[DivPay]]</f>
        <v>2.48</v>
      </c>
      <c r="G1266" s="2">
        <f>Table3[[#This Row],[FwdDiv]]/Table3[[#This Row],[SharePrice]]</f>
        <v>2.2216250111977066E-2</v>
      </c>
      <c r="H1266" s="2">
        <v>2.5000000000000001E-2</v>
      </c>
      <c r="I1266" s="2">
        <v>2.75E-2</v>
      </c>
    </row>
    <row r="1267" spans="2:9" x14ac:dyDescent="0.2">
      <c r="B1267" s="35">
        <v>43168</v>
      </c>
      <c r="C1267">
        <v>111.53</v>
      </c>
      <c r="E1267">
        <v>0.62</v>
      </c>
      <c r="F1267">
        <f>4*Table3[[#This Row],[DivPay]]</f>
        <v>2.48</v>
      </c>
      <c r="G1267" s="2">
        <f>Table3[[#This Row],[FwdDiv]]/Table3[[#This Row],[SharePrice]]</f>
        <v>2.2236169640455484E-2</v>
      </c>
      <c r="H1267" s="2">
        <v>2.5000000000000001E-2</v>
      </c>
      <c r="I1267" s="2">
        <v>2.75E-2</v>
      </c>
    </row>
    <row r="1268" spans="2:9" x14ac:dyDescent="0.2">
      <c r="B1268" s="35">
        <v>43167</v>
      </c>
      <c r="C1268">
        <v>109.49</v>
      </c>
      <c r="E1268">
        <v>0.62</v>
      </c>
      <c r="F1268">
        <f>4*Table3[[#This Row],[DivPay]]</f>
        <v>2.48</v>
      </c>
      <c r="G1268" s="2">
        <f>Table3[[#This Row],[FwdDiv]]/Table3[[#This Row],[SharePrice]]</f>
        <v>2.2650470362590193E-2</v>
      </c>
      <c r="H1268" s="2">
        <v>2.5000000000000001E-2</v>
      </c>
      <c r="I1268" s="2">
        <v>2.75E-2</v>
      </c>
    </row>
    <row r="1269" spans="2:9" x14ac:dyDescent="0.2">
      <c r="B1269" s="35">
        <v>43166</v>
      </c>
      <c r="C1269">
        <v>108.56</v>
      </c>
      <c r="E1269">
        <v>0.62</v>
      </c>
      <c r="F1269">
        <f>4*Table3[[#This Row],[DivPay]]</f>
        <v>2.48</v>
      </c>
      <c r="G1269" s="2">
        <f>Table3[[#This Row],[FwdDiv]]/Table3[[#This Row],[SharePrice]]</f>
        <v>2.2844509948415623E-2</v>
      </c>
      <c r="H1269" s="2">
        <v>2.5000000000000001E-2</v>
      </c>
      <c r="I1269" s="2">
        <v>2.75E-2</v>
      </c>
    </row>
    <row r="1270" spans="2:9" x14ac:dyDescent="0.2">
      <c r="B1270" s="35">
        <v>43165</v>
      </c>
      <c r="C1270">
        <v>109.69</v>
      </c>
      <c r="E1270">
        <v>0.62</v>
      </c>
      <c r="F1270">
        <f>4*Table3[[#This Row],[DivPay]]</f>
        <v>2.48</v>
      </c>
      <c r="G1270" s="2">
        <f>Table3[[#This Row],[FwdDiv]]/Table3[[#This Row],[SharePrice]]</f>
        <v>2.2609171300939011E-2</v>
      </c>
      <c r="H1270" s="2">
        <v>2.5000000000000001E-2</v>
      </c>
      <c r="I1270" s="2">
        <v>2.75E-2</v>
      </c>
    </row>
    <row r="1271" spans="2:9" x14ac:dyDescent="0.2">
      <c r="B1271" s="35">
        <v>43164</v>
      </c>
      <c r="C1271">
        <v>109.01</v>
      </c>
      <c r="E1271">
        <v>0.62</v>
      </c>
      <c r="F1271">
        <f>4*Table3[[#This Row],[DivPay]]</f>
        <v>2.48</v>
      </c>
      <c r="G1271" s="2">
        <f>Table3[[#This Row],[FwdDiv]]/Table3[[#This Row],[SharePrice]]</f>
        <v>2.2750206403082285E-2</v>
      </c>
      <c r="H1271" s="2">
        <v>2.5000000000000001E-2</v>
      </c>
      <c r="I1271" s="2">
        <v>2.75E-2</v>
      </c>
    </row>
    <row r="1272" spans="2:9" x14ac:dyDescent="0.2">
      <c r="B1272" s="35">
        <v>43161</v>
      </c>
      <c r="C1272">
        <v>108.22</v>
      </c>
      <c r="E1272">
        <v>0.62</v>
      </c>
      <c r="F1272">
        <f>4*Table3[[#This Row],[DivPay]]</f>
        <v>2.48</v>
      </c>
      <c r="G1272" s="2">
        <f>Table3[[#This Row],[FwdDiv]]/Table3[[#This Row],[SharePrice]]</f>
        <v>2.2916281648493807E-2</v>
      </c>
      <c r="H1272" s="2">
        <v>2.5000000000000001E-2</v>
      </c>
      <c r="I1272" s="2">
        <v>2.75E-2</v>
      </c>
    </row>
    <row r="1273" spans="2:9" x14ac:dyDescent="0.2">
      <c r="B1273" s="35">
        <v>43160</v>
      </c>
      <c r="C1273">
        <v>106.53</v>
      </c>
      <c r="E1273">
        <v>0.62</v>
      </c>
      <c r="F1273">
        <f>4*Table3[[#This Row],[DivPay]]</f>
        <v>2.48</v>
      </c>
      <c r="G1273" s="2">
        <f>Table3[[#This Row],[FwdDiv]]/Table3[[#This Row],[SharePrice]]</f>
        <v>2.3279827278700836E-2</v>
      </c>
      <c r="H1273" s="2">
        <v>2.5000000000000001E-2</v>
      </c>
      <c r="I1273" s="2">
        <v>2.75E-2</v>
      </c>
    </row>
    <row r="1274" spans="2:9" x14ac:dyDescent="0.2">
      <c r="B1274" s="35">
        <v>43159</v>
      </c>
      <c r="C1274">
        <v>108.35</v>
      </c>
      <c r="E1274">
        <v>0.62</v>
      </c>
      <c r="F1274">
        <f>4*Table3[[#This Row],[DivPay]]</f>
        <v>2.48</v>
      </c>
      <c r="G1274" s="2">
        <f>Table3[[#This Row],[FwdDiv]]/Table3[[#This Row],[SharePrice]]</f>
        <v>2.2888786340562992E-2</v>
      </c>
      <c r="H1274" s="2">
        <v>2.5000000000000001E-2</v>
      </c>
      <c r="I1274" s="2">
        <v>2.75E-2</v>
      </c>
    </row>
    <row r="1275" spans="2:9" x14ac:dyDescent="0.2">
      <c r="B1275" s="35">
        <v>43158</v>
      </c>
      <c r="C1275">
        <v>108.34</v>
      </c>
      <c r="E1275">
        <v>0.62</v>
      </c>
      <c r="F1275">
        <f>4*Table3[[#This Row],[DivPay]]</f>
        <v>2.48</v>
      </c>
      <c r="G1275" s="2">
        <f>Table3[[#This Row],[FwdDiv]]/Table3[[#This Row],[SharePrice]]</f>
        <v>2.289089902159867E-2</v>
      </c>
      <c r="H1275" s="2">
        <v>2.5000000000000001E-2</v>
      </c>
      <c r="I1275" s="2">
        <v>2.75E-2</v>
      </c>
    </row>
    <row r="1276" spans="2:9" x14ac:dyDescent="0.2">
      <c r="B1276" s="35">
        <v>43157</v>
      </c>
      <c r="C1276">
        <v>109.63</v>
      </c>
      <c r="E1276">
        <v>0.62</v>
      </c>
      <c r="F1276">
        <f>4*Table3[[#This Row],[DivPay]]</f>
        <v>2.48</v>
      </c>
      <c r="G1276" s="2">
        <f>Table3[[#This Row],[FwdDiv]]/Table3[[#This Row],[SharePrice]]</f>
        <v>2.2621545197482443E-2</v>
      </c>
      <c r="H1276" s="2">
        <v>2.5000000000000001E-2</v>
      </c>
      <c r="I1276" s="2">
        <v>2.75E-2</v>
      </c>
    </row>
    <row r="1277" spans="2:9" x14ac:dyDescent="0.2">
      <c r="B1277" s="35">
        <v>43154</v>
      </c>
      <c r="C1277">
        <v>107.04</v>
      </c>
      <c r="E1277">
        <v>0.62</v>
      </c>
      <c r="F1277">
        <f>4*Table3[[#This Row],[DivPay]]</f>
        <v>2.48</v>
      </c>
      <c r="G1277" s="2">
        <f>Table3[[#This Row],[FwdDiv]]/Table3[[#This Row],[SharePrice]]</f>
        <v>2.3168908819133034E-2</v>
      </c>
      <c r="H1277" s="2">
        <v>2.5000000000000001E-2</v>
      </c>
      <c r="I1277" s="2">
        <v>2.75E-2</v>
      </c>
    </row>
    <row r="1278" spans="2:9" x14ac:dyDescent="0.2">
      <c r="B1278" s="35">
        <v>43153</v>
      </c>
      <c r="C1278">
        <v>103.93</v>
      </c>
      <c r="E1278">
        <v>0.62</v>
      </c>
      <c r="F1278">
        <f>4*Table3[[#This Row],[DivPay]]</f>
        <v>2.48</v>
      </c>
      <c r="G1278" s="2">
        <f>Table3[[#This Row],[FwdDiv]]/Table3[[#This Row],[SharePrice]]</f>
        <v>2.3862214952371785E-2</v>
      </c>
      <c r="H1278" s="2">
        <v>2.5000000000000001E-2</v>
      </c>
      <c r="I1278" s="2">
        <v>2.75E-2</v>
      </c>
    </row>
    <row r="1279" spans="2:9" x14ac:dyDescent="0.2">
      <c r="B1279" s="35">
        <v>43152</v>
      </c>
      <c r="C1279">
        <v>103.66</v>
      </c>
      <c r="E1279">
        <v>0.62</v>
      </c>
      <c r="F1279">
        <f>4*Table3[[#This Row],[DivPay]]</f>
        <v>2.48</v>
      </c>
      <c r="G1279" s="2">
        <f>Table3[[#This Row],[FwdDiv]]/Table3[[#This Row],[SharePrice]]</f>
        <v>2.3924368126567626E-2</v>
      </c>
      <c r="H1279" s="2">
        <v>2.5000000000000001E-2</v>
      </c>
      <c r="I1279" s="2">
        <v>2.75E-2</v>
      </c>
    </row>
    <row r="1280" spans="2:9" x14ac:dyDescent="0.2">
      <c r="B1280" s="35">
        <v>43151</v>
      </c>
      <c r="C1280">
        <v>105.29</v>
      </c>
      <c r="E1280">
        <v>0.62</v>
      </c>
      <c r="F1280">
        <f>4*Table3[[#This Row],[DivPay]]</f>
        <v>2.48</v>
      </c>
      <c r="G1280" s="2">
        <f>Table3[[#This Row],[FwdDiv]]/Table3[[#This Row],[SharePrice]]</f>
        <v>2.355399373159844E-2</v>
      </c>
      <c r="H1280" s="2">
        <v>2.5000000000000001E-2</v>
      </c>
      <c r="I1280" s="2">
        <v>2.75E-2</v>
      </c>
    </row>
    <row r="1281" spans="2:9" x14ac:dyDescent="0.2">
      <c r="B1281" s="35">
        <v>43147</v>
      </c>
      <c r="C1281">
        <v>104.47</v>
      </c>
      <c r="E1281">
        <v>0.62</v>
      </c>
      <c r="F1281">
        <f>4*Table3[[#This Row],[DivPay]]</f>
        <v>2.48</v>
      </c>
      <c r="G1281" s="2">
        <f>Table3[[#This Row],[FwdDiv]]/Table3[[#This Row],[SharePrice]]</f>
        <v>2.3738872403560832E-2</v>
      </c>
      <c r="H1281" s="2">
        <v>2.5000000000000001E-2</v>
      </c>
      <c r="I1281" s="2">
        <v>2.75E-2</v>
      </c>
    </row>
    <row r="1282" spans="2:9" x14ac:dyDescent="0.2">
      <c r="B1282" s="35">
        <v>43146</v>
      </c>
      <c r="C1282">
        <v>104.57</v>
      </c>
      <c r="E1282">
        <v>0.62</v>
      </c>
      <c r="F1282">
        <f>4*Table3[[#This Row],[DivPay]]</f>
        <v>2.48</v>
      </c>
      <c r="G1282" s="2">
        <f>Table3[[#This Row],[FwdDiv]]/Table3[[#This Row],[SharePrice]]</f>
        <v>2.3716170985942434E-2</v>
      </c>
      <c r="H1282" s="2">
        <v>2.5000000000000001E-2</v>
      </c>
      <c r="I1282" s="2">
        <v>2.75E-2</v>
      </c>
    </row>
    <row r="1283" spans="2:9" x14ac:dyDescent="0.2">
      <c r="B1283" s="35">
        <v>43145</v>
      </c>
      <c r="C1283">
        <v>102.68</v>
      </c>
      <c r="E1283">
        <v>0.62</v>
      </c>
      <c r="F1283">
        <f>4*Table3[[#This Row],[DivPay]]</f>
        <v>2.48</v>
      </c>
      <c r="G1283" s="2">
        <f>Table3[[#This Row],[FwdDiv]]/Table3[[#This Row],[SharePrice]]</f>
        <v>2.4152707440592128E-2</v>
      </c>
      <c r="H1283" s="2">
        <v>2.5000000000000001E-2</v>
      </c>
      <c r="I1283" s="2">
        <v>2.75E-2</v>
      </c>
    </row>
    <row r="1284" spans="2:9" x14ac:dyDescent="0.2">
      <c r="B1284" s="35">
        <v>43144</v>
      </c>
      <c r="C1284">
        <v>100.98</v>
      </c>
      <c r="E1284">
        <v>0.62</v>
      </c>
      <c r="F1284">
        <f>4*Table3[[#This Row],[DivPay]]</f>
        <v>2.48</v>
      </c>
      <c r="G1284" s="2">
        <f>Table3[[#This Row],[FwdDiv]]/Table3[[#This Row],[SharePrice]]</f>
        <v>2.4559318676965734E-2</v>
      </c>
      <c r="H1284" s="2">
        <v>2.5000000000000001E-2</v>
      </c>
      <c r="I1284" s="2">
        <v>2.75E-2</v>
      </c>
    </row>
    <row r="1285" spans="2:9" x14ac:dyDescent="0.2">
      <c r="B1285" s="35">
        <v>43143</v>
      </c>
      <c r="C1285">
        <v>101.94</v>
      </c>
      <c r="E1285">
        <v>0.62</v>
      </c>
      <c r="F1285">
        <f>4*Table3[[#This Row],[DivPay]]</f>
        <v>2.48</v>
      </c>
      <c r="G1285" s="2">
        <f>Table3[[#This Row],[FwdDiv]]/Table3[[#This Row],[SharePrice]]</f>
        <v>2.432803609966647E-2</v>
      </c>
      <c r="H1285" s="2">
        <v>2.5000000000000001E-2</v>
      </c>
      <c r="I1285" s="2">
        <v>2.75E-2</v>
      </c>
    </row>
    <row r="1286" spans="2:9" x14ac:dyDescent="0.2">
      <c r="B1286" s="35">
        <v>43140</v>
      </c>
      <c r="C1286">
        <v>100.49</v>
      </c>
      <c r="E1286">
        <v>0.62</v>
      </c>
      <c r="F1286">
        <f>4*Table3[[#This Row],[DivPay]]</f>
        <v>2.48</v>
      </c>
      <c r="G1286" s="2">
        <f>Table3[[#This Row],[FwdDiv]]/Table3[[#This Row],[SharePrice]]</f>
        <v>2.4679072544531794E-2</v>
      </c>
      <c r="H1286" s="2">
        <v>2.5000000000000001E-2</v>
      </c>
      <c r="I1286" s="2">
        <v>2.75E-2</v>
      </c>
    </row>
    <row r="1287" spans="2:9" x14ac:dyDescent="0.2">
      <c r="B1287" s="35">
        <v>43139</v>
      </c>
      <c r="C1287">
        <v>97.66</v>
      </c>
      <c r="E1287">
        <v>0.62</v>
      </c>
      <c r="F1287">
        <f>4*Table3[[#This Row],[DivPay]]</f>
        <v>2.48</v>
      </c>
      <c r="G1287" s="2">
        <f>Table3[[#This Row],[FwdDiv]]/Table3[[#This Row],[SharePrice]]</f>
        <v>2.5394224861765308E-2</v>
      </c>
      <c r="H1287" s="2">
        <v>2.5000000000000001E-2</v>
      </c>
      <c r="I1287" s="2">
        <v>2.75E-2</v>
      </c>
    </row>
    <row r="1288" spans="2:9" x14ac:dyDescent="0.2">
      <c r="B1288" s="35">
        <v>43138</v>
      </c>
      <c r="C1288">
        <v>101.98</v>
      </c>
      <c r="E1288">
        <v>0.62</v>
      </c>
      <c r="F1288">
        <f>4*Table3[[#This Row],[DivPay]]</f>
        <v>2.48</v>
      </c>
      <c r="G1288" s="2">
        <f>Table3[[#This Row],[FwdDiv]]/Table3[[#This Row],[SharePrice]]</f>
        <v>2.4318493822318099E-2</v>
      </c>
      <c r="H1288" s="2">
        <v>2.5000000000000001E-2</v>
      </c>
      <c r="I1288" s="2">
        <v>2.75E-2</v>
      </c>
    </row>
    <row r="1289" spans="2:9" x14ac:dyDescent="0.2">
      <c r="B1289" s="35">
        <v>43137</v>
      </c>
      <c r="C1289">
        <v>105.87</v>
      </c>
      <c r="E1289">
        <v>0.62</v>
      </c>
      <c r="F1289">
        <f>4*Table3[[#This Row],[DivPay]]</f>
        <v>2.48</v>
      </c>
      <c r="G1289" s="2">
        <f>Table3[[#This Row],[FwdDiv]]/Table3[[#This Row],[SharePrice]]</f>
        <v>2.3424955133654481E-2</v>
      </c>
      <c r="H1289" s="2">
        <v>2.5000000000000001E-2</v>
      </c>
      <c r="I1289" s="2">
        <v>2.75E-2</v>
      </c>
    </row>
    <row r="1290" spans="2:9" x14ac:dyDescent="0.2">
      <c r="B1290" s="35">
        <v>43136</v>
      </c>
      <c r="C1290">
        <v>104.21</v>
      </c>
      <c r="E1290">
        <v>0.62</v>
      </c>
      <c r="F1290">
        <f>4*Table3[[#This Row],[DivPay]]</f>
        <v>2.48</v>
      </c>
      <c r="G1290" s="2">
        <f>Table3[[#This Row],[FwdDiv]]/Table3[[#This Row],[SharePrice]]</f>
        <v>2.3798099990403995E-2</v>
      </c>
      <c r="H1290" s="2">
        <v>2.5000000000000001E-2</v>
      </c>
      <c r="I1290" s="2">
        <v>2.75E-2</v>
      </c>
    </row>
    <row r="1291" spans="2:9" x14ac:dyDescent="0.2">
      <c r="B1291" s="35">
        <v>43133</v>
      </c>
      <c r="C1291">
        <v>107.66</v>
      </c>
      <c r="E1291">
        <v>0.62</v>
      </c>
      <c r="F1291">
        <f>4*Table3[[#This Row],[DivPay]]</f>
        <v>2.48</v>
      </c>
      <c r="G1291" s="2">
        <f>Table3[[#This Row],[FwdDiv]]/Table3[[#This Row],[SharePrice]]</f>
        <v>2.3035482073193388E-2</v>
      </c>
      <c r="H1291" s="2">
        <v>2.5000000000000001E-2</v>
      </c>
      <c r="I1291" s="2">
        <v>2.75E-2</v>
      </c>
    </row>
    <row r="1292" spans="2:9" x14ac:dyDescent="0.2">
      <c r="B1292" s="35">
        <v>43132</v>
      </c>
      <c r="C1292">
        <v>110.08</v>
      </c>
      <c r="E1292">
        <v>0.62</v>
      </c>
      <c r="F1292">
        <f>4*Table3[[#This Row],[DivPay]]</f>
        <v>2.48</v>
      </c>
      <c r="G1292" s="2">
        <f>Table3[[#This Row],[FwdDiv]]/Table3[[#This Row],[SharePrice]]</f>
        <v>2.2529069767441862E-2</v>
      </c>
      <c r="H1292" s="2">
        <v>2.5000000000000001E-2</v>
      </c>
      <c r="I1292" s="2">
        <v>2.75E-2</v>
      </c>
    </row>
    <row r="1293" spans="2:9" x14ac:dyDescent="0.2">
      <c r="B1293" s="35">
        <v>43131</v>
      </c>
      <c r="C1293">
        <v>109.67</v>
      </c>
      <c r="E1293">
        <v>0.62</v>
      </c>
      <c r="F1293">
        <f>4*Table3[[#This Row],[DivPay]]</f>
        <v>2.48</v>
      </c>
      <c r="G1293" s="2">
        <f>Table3[[#This Row],[FwdDiv]]/Table3[[#This Row],[SharePrice]]</f>
        <v>2.2613294428740768E-2</v>
      </c>
      <c r="H1293" s="2">
        <v>2.5000000000000001E-2</v>
      </c>
      <c r="I1293" s="2">
        <v>2.75E-2</v>
      </c>
    </row>
    <row r="1294" spans="2:9" x14ac:dyDescent="0.2">
      <c r="B1294" s="35">
        <v>43130</v>
      </c>
      <c r="C1294">
        <v>109.89</v>
      </c>
      <c r="D1294">
        <v>0.62</v>
      </c>
      <c r="E1294">
        <v>0.62</v>
      </c>
      <c r="F1294">
        <f>4*Table3[[#This Row],[DivPay]]</f>
        <v>2.48</v>
      </c>
      <c r="G1294" s="2">
        <f>Table3[[#This Row],[FwdDiv]]/Table3[[#This Row],[SharePrice]]</f>
        <v>2.2568022568022567E-2</v>
      </c>
      <c r="H1294" s="2">
        <v>2.5000000000000001E-2</v>
      </c>
      <c r="I1294" s="2">
        <v>2.75E-2</v>
      </c>
    </row>
    <row r="1295" spans="2:9" x14ac:dyDescent="0.2">
      <c r="B1295" s="35">
        <v>43129</v>
      </c>
      <c r="C1295">
        <v>112.65</v>
      </c>
      <c r="E1295">
        <v>0.62</v>
      </c>
      <c r="F1295">
        <f>4*Table3[[#This Row],[DivPay]]</f>
        <v>2.48</v>
      </c>
      <c r="G1295" s="2">
        <f>Table3[[#This Row],[FwdDiv]]/Table3[[#This Row],[SharePrice]]</f>
        <v>2.2015090989791389E-2</v>
      </c>
      <c r="H1295" s="2">
        <v>2.5000000000000001E-2</v>
      </c>
      <c r="I1295" s="2">
        <v>2.75E-2</v>
      </c>
    </row>
    <row r="1296" spans="2:9" x14ac:dyDescent="0.2">
      <c r="B1296" s="35">
        <v>43126</v>
      </c>
      <c r="C1296">
        <v>113.69</v>
      </c>
      <c r="E1296">
        <v>0.62</v>
      </c>
      <c r="F1296">
        <f>4*Table3[[#This Row],[DivPay]]</f>
        <v>2.48</v>
      </c>
      <c r="G1296" s="2">
        <f>Table3[[#This Row],[FwdDiv]]/Table3[[#This Row],[SharePrice]]</f>
        <v>2.1813703931744217E-2</v>
      </c>
      <c r="H1296" s="2">
        <v>2.5000000000000001E-2</v>
      </c>
      <c r="I1296" s="2">
        <v>2.75E-2</v>
      </c>
    </row>
    <row r="1297" spans="2:9" x14ac:dyDescent="0.2">
      <c r="B1297" s="35">
        <v>43125</v>
      </c>
      <c r="C1297">
        <v>110.15</v>
      </c>
      <c r="E1297">
        <v>0.62</v>
      </c>
      <c r="F1297">
        <f>4*Table3[[#This Row],[DivPay]]</f>
        <v>2.48</v>
      </c>
      <c r="G1297" s="2">
        <f>Table3[[#This Row],[FwdDiv]]/Table3[[#This Row],[SharePrice]]</f>
        <v>2.2514752610077165E-2</v>
      </c>
      <c r="H1297" s="2">
        <v>2.5000000000000001E-2</v>
      </c>
      <c r="I1297" s="2">
        <v>2.75E-2</v>
      </c>
    </row>
    <row r="1298" spans="2:9" x14ac:dyDescent="0.2">
      <c r="B1298" s="35">
        <v>43124</v>
      </c>
      <c r="C1298">
        <v>109.7</v>
      </c>
      <c r="E1298">
        <v>0.62</v>
      </c>
      <c r="F1298">
        <f>4*Table3[[#This Row],[DivPay]]</f>
        <v>2.48</v>
      </c>
      <c r="G1298" s="2">
        <f>Table3[[#This Row],[FwdDiv]]/Table3[[#This Row],[SharePrice]]</f>
        <v>2.2607110300820417E-2</v>
      </c>
      <c r="H1298" s="2">
        <v>2.5000000000000001E-2</v>
      </c>
      <c r="I1298" s="2">
        <v>2.75E-2</v>
      </c>
    </row>
    <row r="1299" spans="2:9" x14ac:dyDescent="0.2">
      <c r="B1299" s="35">
        <v>43123</v>
      </c>
      <c r="C1299">
        <v>119.89</v>
      </c>
      <c r="E1299">
        <v>0.62</v>
      </c>
      <c r="F1299">
        <f>4*Table3[[#This Row],[DivPay]]</f>
        <v>2.48</v>
      </c>
      <c r="G1299" s="2">
        <f>Table3[[#This Row],[FwdDiv]]/Table3[[#This Row],[SharePrice]]</f>
        <v>2.0685628492785053E-2</v>
      </c>
      <c r="H1299" s="2">
        <v>2.5000000000000001E-2</v>
      </c>
      <c r="I1299" s="2">
        <v>2.75E-2</v>
      </c>
    </row>
    <row r="1300" spans="2:9" x14ac:dyDescent="0.2">
      <c r="B1300" s="35">
        <v>43122</v>
      </c>
      <c r="C1300">
        <v>119.44</v>
      </c>
      <c r="E1300">
        <v>0.62</v>
      </c>
      <c r="F1300">
        <f>4*Table3[[#This Row],[DivPay]]</f>
        <v>2.48</v>
      </c>
      <c r="G1300" s="2">
        <f>Table3[[#This Row],[FwdDiv]]/Table3[[#This Row],[SharePrice]]</f>
        <v>2.0763563295378432E-2</v>
      </c>
      <c r="H1300" s="2">
        <v>2.5000000000000001E-2</v>
      </c>
      <c r="I1300" s="2">
        <v>2.75E-2</v>
      </c>
    </row>
    <row r="1301" spans="2:9" x14ac:dyDescent="0.2">
      <c r="B1301" s="35">
        <v>43119</v>
      </c>
      <c r="C1301">
        <v>116.83</v>
      </c>
      <c r="E1301">
        <v>0.62</v>
      </c>
      <c r="F1301">
        <f>4*Table3[[#This Row],[DivPay]]</f>
        <v>2.48</v>
      </c>
      <c r="G1301" s="2">
        <f>Table3[[#This Row],[FwdDiv]]/Table3[[#This Row],[SharePrice]]</f>
        <v>2.1227424462894804E-2</v>
      </c>
      <c r="H1301" s="2">
        <v>2.5000000000000001E-2</v>
      </c>
      <c r="I1301" s="2">
        <v>2.75E-2</v>
      </c>
    </row>
    <row r="1302" spans="2:9" x14ac:dyDescent="0.2">
      <c r="B1302" s="35">
        <v>43118</v>
      </c>
      <c r="C1302">
        <v>116.41</v>
      </c>
      <c r="E1302">
        <v>0.62</v>
      </c>
      <c r="F1302">
        <f>4*Table3[[#This Row],[DivPay]]</f>
        <v>2.48</v>
      </c>
      <c r="G1302" s="2">
        <f>Table3[[#This Row],[FwdDiv]]/Table3[[#This Row],[SharePrice]]</f>
        <v>2.1304011682845118E-2</v>
      </c>
      <c r="H1302" s="2">
        <v>2.5000000000000001E-2</v>
      </c>
      <c r="I1302" s="2">
        <v>2.75E-2</v>
      </c>
    </row>
    <row r="1303" spans="2:9" x14ac:dyDescent="0.2">
      <c r="B1303" s="35">
        <v>43117</v>
      </c>
      <c r="C1303">
        <v>119.16</v>
      </c>
      <c r="E1303">
        <v>0.62</v>
      </c>
      <c r="F1303">
        <f>4*Table3[[#This Row],[DivPay]]</f>
        <v>2.48</v>
      </c>
      <c r="G1303" s="2">
        <f>Table3[[#This Row],[FwdDiv]]/Table3[[#This Row],[SharePrice]]</f>
        <v>2.0812353138637128E-2</v>
      </c>
      <c r="H1303" s="2">
        <v>2.5000000000000001E-2</v>
      </c>
      <c r="I1303" s="2">
        <v>2.75E-2</v>
      </c>
    </row>
    <row r="1304" spans="2:9" x14ac:dyDescent="0.2">
      <c r="B1304" s="35">
        <v>43116</v>
      </c>
      <c r="C1304">
        <v>112.92</v>
      </c>
      <c r="E1304">
        <v>0.62</v>
      </c>
      <c r="F1304">
        <f>4*Table3[[#This Row],[DivPay]]</f>
        <v>2.48</v>
      </c>
      <c r="G1304" s="2">
        <f>Table3[[#This Row],[FwdDiv]]/Table3[[#This Row],[SharePrice]]</f>
        <v>2.1962451292950762E-2</v>
      </c>
      <c r="H1304" s="2">
        <v>2.5000000000000001E-2</v>
      </c>
      <c r="I1304" s="2">
        <v>2.75E-2</v>
      </c>
    </row>
    <row r="1305" spans="2:9" x14ac:dyDescent="0.2">
      <c r="B1305" s="35">
        <v>43112</v>
      </c>
      <c r="C1305">
        <v>112.72</v>
      </c>
      <c r="E1305">
        <v>0.62</v>
      </c>
      <c r="F1305">
        <f>4*Table3[[#This Row],[DivPay]]</f>
        <v>2.48</v>
      </c>
      <c r="G1305" s="2">
        <f>Table3[[#This Row],[FwdDiv]]/Table3[[#This Row],[SharePrice]]</f>
        <v>2.2001419446415899E-2</v>
      </c>
      <c r="H1305" s="2">
        <v>2.5000000000000001E-2</v>
      </c>
      <c r="I1305" s="2">
        <v>2.75E-2</v>
      </c>
    </row>
    <row r="1306" spans="2:9" x14ac:dyDescent="0.2">
      <c r="B1306" s="35">
        <v>43111</v>
      </c>
      <c r="C1306">
        <v>110.67</v>
      </c>
      <c r="E1306">
        <v>0.62</v>
      </c>
      <c r="F1306">
        <f>4*Table3[[#This Row],[DivPay]]</f>
        <v>2.48</v>
      </c>
      <c r="G1306" s="2">
        <f>Table3[[#This Row],[FwdDiv]]/Table3[[#This Row],[SharePrice]]</f>
        <v>2.2408963585434174E-2</v>
      </c>
      <c r="H1306" s="2">
        <v>2.5000000000000001E-2</v>
      </c>
      <c r="I1306" s="2">
        <v>2.75E-2</v>
      </c>
    </row>
    <row r="1307" spans="2:9" x14ac:dyDescent="0.2">
      <c r="B1307" s="35">
        <v>43110</v>
      </c>
      <c r="C1307">
        <v>109.7</v>
      </c>
      <c r="E1307">
        <v>0.62</v>
      </c>
      <c r="F1307">
        <f>4*Table3[[#This Row],[DivPay]]</f>
        <v>2.48</v>
      </c>
      <c r="G1307" s="2">
        <f>Table3[[#This Row],[FwdDiv]]/Table3[[#This Row],[SharePrice]]</f>
        <v>2.2607110300820417E-2</v>
      </c>
      <c r="H1307" s="2">
        <v>2.5000000000000001E-2</v>
      </c>
      <c r="I1307" s="2">
        <v>2.75E-2</v>
      </c>
    </row>
    <row r="1308" spans="2:9" x14ac:dyDescent="0.2">
      <c r="B1308" s="35">
        <v>43109</v>
      </c>
      <c r="C1308">
        <v>110.39</v>
      </c>
      <c r="E1308">
        <v>0.62</v>
      </c>
      <c r="F1308">
        <f>4*Table3[[#This Row],[DivPay]]</f>
        <v>2.48</v>
      </c>
      <c r="G1308" s="2">
        <f>Table3[[#This Row],[FwdDiv]]/Table3[[#This Row],[SharePrice]]</f>
        <v>2.2465803061871546E-2</v>
      </c>
      <c r="H1308" s="2">
        <v>2.5000000000000001E-2</v>
      </c>
      <c r="I1308" s="2">
        <v>2.75E-2</v>
      </c>
    </row>
    <row r="1309" spans="2:9" x14ac:dyDescent="0.2">
      <c r="B1309" s="35">
        <v>43108</v>
      </c>
      <c r="C1309">
        <v>109.64</v>
      </c>
      <c r="E1309">
        <v>0.62</v>
      </c>
      <c r="F1309">
        <f>4*Table3[[#This Row],[DivPay]]</f>
        <v>2.48</v>
      </c>
      <c r="G1309" s="2">
        <f>Table3[[#This Row],[FwdDiv]]/Table3[[#This Row],[SharePrice]]</f>
        <v>2.2619481940897482E-2</v>
      </c>
      <c r="H1309" s="2">
        <v>2.5000000000000001E-2</v>
      </c>
      <c r="I1309" s="2">
        <v>2.75E-2</v>
      </c>
    </row>
    <row r="1310" spans="2:9" x14ac:dyDescent="0.2">
      <c r="B1310" s="35">
        <v>43105</v>
      </c>
      <c r="C1310">
        <v>109.12</v>
      </c>
      <c r="E1310">
        <v>0.62</v>
      </c>
      <c r="F1310">
        <f>4*Table3[[#This Row],[DivPay]]</f>
        <v>2.48</v>
      </c>
      <c r="G1310" s="2">
        <f>Table3[[#This Row],[FwdDiv]]/Table3[[#This Row],[SharePrice]]</f>
        <v>2.2727272727272724E-2</v>
      </c>
      <c r="H1310" s="2">
        <v>2.5000000000000001E-2</v>
      </c>
      <c r="I1310" s="2">
        <v>2.75E-2</v>
      </c>
    </row>
    <row r="1311" spans="2:9" x14ac:dyDescent="0.2">
      <c r="B1311" s="35">
        <v>43104</v>
      </c>
      <c r="C1311">
        <v>108.29</v>
      </c>
      <c r="E1311">
        <v>0.62</v>
      </c>
      <c r="F1311">
        <f>4*Table3[[#This Row],[DivPay]]</f>
        <v>2.48</v>
      </c>
      <c r="G1311" s="2">
        <f>Table3[[#This Row],[FwdDiv]]/Table3[[#This Row],[SharePrice]]</f>
        <v>2.2901468279619537E-2</v>
      </c>
      <c r="H1311" s="2">
        <v>2.5000000000000001E-2</v>
      </c>
      <c r="I1311" s="2">
        <v>2.75E-2</v>
      </c>
    </row>
    <row r="1312" spans="2:9" x14ac:dyDescent="0.2">
      <c r="B1312" s="35">
        <v>43103</v>
      </c>
      <c r="C1312">
        <v>108.43</v>
      </c>
      <c r="E1312">
        <v>0.62</v>
      </c>
      <c r="F1312">
        <f>4*Table3[[#This Row],[DivPay]]</f>
        <v>2.48</v>
      </c>
      <c r="G1312" s="2">
        <f>Table3[[#This Row],[FwdDiv]]/Table3[[#This Row],[SharePrice]]</f>
        <v>2.2871898920962832E-2</v>
      </c>
      <c r="H1312" s="2">
        <v>2.5000000000000001E-2</v>
      </c>
      <c r="I1312" s="2">
        <v>2.75E-2</v>
      </c>
    </row>
    <row r="1313" spans="2:9" x14ac:dyDescent="0.2">
      <c r="B1313" s="35">
        <v>43102</v>
      </c>
      <c r="C1313">
        <v>105.57</v>
      </c>
      <c r="E1313">
        <v>0.62</v>
      </c>
      <c r="F1313">
        <f>4*Table3[[#This Row],[DivPay]]</f>
        <v>2.48</v>
      </c>
      <c r="G1313" s="2">
        <f>Table3[[#This Row],[FwdDiv]]/Table3[[#This Row],[SharePrice]]</f>
        <v>2.3491522212749836E-2</v>
      </c>
      <c r="H1313" s="2">
        <v>2.5000000000000001E-2</v>
      </c>
      <c r="I1313" s="2">
        <v>2.75E-2</v>
      </c>
    </row>
    <row r="1314" spans="2:9" x14ac:dyDescent="0.2">
      <c r="B1314" s="35">
        <v>43098</v>
      </c>
      <c r="C1314">
        <v>104.44</v>
      </c>
      <c r="E1314">
        <v>0.62</v>
      </c>
      <c r="F1314">
        <f>4*Table3[[#This Row],[DivPay]]</f>
        <v>2.48</v>
      </c>
      <c r="G1314" s="2">
        <f>Table3[[#This Row],[FwdDiv]]/Table3[[#This Row],[SharePrice]]</f>
        <v>2.3745691306013023E-2</v>
      </c>
      <c r="H1314" s="2">
        <v>2.5000000000000001E-2</v>
      </c>
      <c r="I1314" s="2">
        <v>2.75E-2</v>
      </c>
    </row>
    <row r="1315" spans="2:9" x14ac:dyDescent="0.2">
      <c r="B1315" s="35">
        <v>43097</v>
      </c>
      <c r="C1315">
        <v>104.82</v>
      </c>
      <c r="E1315">
        <v>0.62</v>
      </c>
      <c r="F1315">
        <f>4*Table3[[#This Row],[DivPay]]</f>
        <v>2.48</v>
      </c>
      <c r="G1315" s="2">
        <f>Table3[[#This Row],[FwdDiv]]/Table3[[#This Row],[SharePrice]]</f>
        <v>2.3659606945239459E-2</v>
      </c>
      <c r="H1315" s="2">
        <v>2.5000000000000001E-2</v>
      </c>
      <c r="I1315" s="2">
        <v>2.75E-2</v>
      </c>
    </row>
    <row r="1316" spans="2:9" x14ac:dyDescent="0.2">
      <c r="B1316" s="35">
        <v>43096</v>
      </c>
      <c r="C1316">
        <v>104.53</v>
      </c>
      <c r="E1316">
        <v>0.62</v>
      </c>
      <c r="F1316">
        <f>4*Table3[[#This Row],[DivPay]]</f>
        <v>2.48</v>
      </c>
      <c r="G1316" s="2">
        <f>Table3[[#This Row],[FwdDiv]]/Table3[[#This Row],[SharePrice]]</f>
        <v>2.3725246340763416E-2</v>
      </c>
      <c r="H1316" s="2">
        <v>2.5000000000000001E-2</v>
      </c>
      <c r="I1316" s="2">
        <v>2.75E-2</v>
      </c>
    </row>
    <row r="1317" spans="2:9" x14ac:dyDescent="0.2">
      <c r="B1317" s="35">
        <v>43095</v>
      </c>
      <c r="C1317">
        <v>104.15</v>
      </c>
      <c r="E1317">
        <v>0.62</v>
      </c>
      <c r="F1317">
        <f>4*Table3[[#This Row],[DivPay]]</f>
        <v>2.48</v>
      </c>
      <c r="G1317" s="2">
        <f>Table3[[#This Row],[FwdDiv]]/Table3[[#This Row],[SharePrice]]</f>
        <v>2.3811809889582331E-2</v>
      </c>
      <c r="H1317" s="2">
        <v>2.5000000000000001E-2</v>
      </c>
      <c r="I1317" s="2">
        <v>2.75E-2</v>
      </c>
    </row>
    <row r="1318" spans="2:9" x14ac:dyDescent="0.2">
      <c r="B1318" s="35">
        <v>43091</v>
      </c>
      <c r="C1318">
        <v>104.13</v>
      </c>
      <c r="E1318">
        <v>0.62</v>
      </c>
      <c r="F1318">
        <f>4*Table3[[#This Row],[DivPay]]</f>
        <v>2.48</v>
      </c>
      <c r="G1318" s="2">
        <f>Table3[[#This Row],[FwdDiv]]/Table3[[#This Row],[SharePrice]]</f>
        <v>2.3816383366945165E-2</v>
      </c>
      <c r="H1318" s="2">
        <v>2.5000000000000001E-2</v>
      </c>
      <c r="I1318" s="2">
        <v>2.75E-2</v>
      </c>
    </row>
    <row r="1319" spans="2:9" x14ac:dyDescent="0.2">
      <c r="B1319" s="35">
        <v>43090</v>
      </c>
      <c r="C1319">
        <v>104.07</v>
      </c>
      <c r="E1319">
        <v>0.62</v>
      </c>
      <c r="F1319">
        <f>4*Table3[[#This Row],[DivPay]]</f>
        <v>2.48</v>
      </c>
      <c r="G1319" s="2">
        <f>Table3[[#This Row],[FwdDiv]]/Table3[[#This Row],[SharePrice]]</f>
        <v>2.3830114346113193E-2</v>
      </c>
      <c r="H1319" s="2">
        <v>2.5000000000000001E-2</v>
      </c>
      <c r="I1319" s="2">
        <v>2.75E-2</v>
      </c>
    </row>
    <row r="1320" spans="2:9" x14ac:dyDescent="0.2">
      <c r="B1320" s="35">
        <v>43089</v>
      </c>
      <c r="C1320">
        <v>104.8</v>
      </c>
      <c r="E1320">
        <v>0.62</v>
      </c>
      <c r="F1320">
        <f>4*Table3[[#This Row],[DivPay]]</f>
        <v>2.48</v>
      </c>
      <c r="G1320" s="2">
        <f>Table3[[#This Row],[FwdDiv]]/Table3[[#This Row],[SharePrice]]</f>
        <v>2.366412213740458E-2</v>
      </c>
      <c r="H1320" s="2">
        <v>2.5000000000000001E-2</v>
      </c>
      <c r="I1320" s="2">
        <v>2.75E-2</v>
      </c>
    </row>
    <row r="1321" spans="2:9" x14ac:dyDescent="0.2">
      <c r="B1321" s="35">
        <v>43088</v>
      </c>
      <c r="C1321">
        <v>104.1</v>
      </c>
      <c r="E1321">
        <v>0.62</v>
      </c>
      <c r="F1321">
        <f>4*Table3[[#This Row],[DivPay]]</f>
        <v>2.48</v>
      </c>
      <c r="G1321" s="2">
        <f>Table3[[#This Row],[FwdDiv]]/Table3[[#This Row],[SharePrice]]</f>
        <v>2.3823246878001924E-2</v>
      </c>
      <c r="H1321" s="2">
        <v>2.5000000000000001E-2</v>
      </c>
      <c r="I1321" s="2">
        <v>2.75E-2</v>
      </c>
    </row>
    <row r="1322" spans="2:9" x14ac:dyDescent="0.2">
      <c r="B1322" s="35">
        <v>43087</v>
      </c>
      <c r="C1322">
        <v>103.27</v>
      </c>
      <c r="E1322">
        <v>0.62</v>
      </c>
      <c r="F1322">
        <f>4*Table3[[#This Row],[DivPay]]</f>
        <v>2.48</v>
      </c>
      <c r="G1322" s="2">
        <f>Table3[[#This Row],[FwdDiv]]/Table3[[#This Row],[SharePrice]]</f>
        <v>2.4014718698557182E-2</v>
      </c>
      <c r="H1322" s="2">
        <v>2.5000000000000001E-2</v>
      </c>
      <c r="I1322" s="2">
        <v>2.75E-2</v>
      </c>
    </row>
    <row r="1323" spans="2:9" x14ac:dyDescent="0.2">
      <c r="B1323" s="35">
        <v>43084</v>
      </c>
      <c r="C1323">
        <v>101.22</v>
      </c>
      <c r="E1323">
        <v>0.62</v>
      </c>
      <c r="F1323">
        <f>4*Table3[[#This Row],[DivPay]]</f>
        <v>2.48</v>
      </c>
      <c r="G1323" s="2">
        <f>Table3[[#This Row],[FwdDiv]]/Table3[[#This Row],[SharePrice]]</f>
        <v>2.4501086741750642E-2</v>
      </c>
      <c r="H1323" s="2">
        <v>2.5000000000000001E-2</v>
      </c>
      <c r="I1323" s="2">
        <v>2.75E-2</v>
      </c>
    </row>
    <row r="1324" spans="2:9" x14ac:dyDescent="0.2">
      <c r="B1324" s="35">
        <v>43083</v>
      </c>
      <c r="C1324">
        <v>100.25</v>
      </c>
      <c r="E1324">
        <v>0.62</v>
      </c>
      <c r="F1324">
        <f>4*Table3[[#This Row],[DivPay]]</f>
        <v>2.48</v>
      </c>
      <c r="G1324" s="2">
        <f>Table3[[#This Row],[FwdDiv]]/Table3[[#This Row],[SharePrice]]</f>
        <v>2.4738154613466335E-2</v>
      </c>
      <c r="H1324" s="2">
        <v>2.5000000000000001E-2</v>
      </c>
      <c r="I1324" s="2">
        <v>2.75E-2</v>
      </c>
    </row>
    <row r="1325" spans="2:9" x14ac:dyDescent="0.2">
      <c r="B1325" s="35">
        <v>43082</v>
      </c>
      <c r="C1325">
        <v>98.86</v>
      </c>
      <c r="E1325">
        <v>0.62</v>
      </c>
      <c r="F1325">
        <f>4*Table3[[#This Row],[DivPay]]</f>
        <v>2.48</v>
      </c>
      <c r="G1325" s="2">
        <f>Table3[[#This Row],[FwdDiv]]/Table3[[#This Row],[SharePrice]]</f>
        <v>2.5085980173983412E-2</v>
      </c>
      <c r="H1325" s="2">
        <v>2.5000000000000001E-2</v>
      </c>
      <c r="I1325" s="2">
        <v>2.75E-2</v>
      </c>
    </row>
    <row r="1326" spans="2:9" x14ac:dyDescent="0.2">
      <c r="B1326" s="35">
        <v>43081</v>
      </c>
      <c r="C1326">
        <v>98.43</v>
      </c>
      <c r="E1326">
        <v>0.62</v>
      </c>
      <c r="F1326">
        <f>4*Table3[[#This Row],[DivPay]]</f>
        <v>2.48</v>
      </c>
      <c r="G1326" s="2">
        <f>Table3[[#This Row],[FwdDiv]]/Table3[[#This Row],[SharePrice]]</f>
        <v>2.5195570456161737E-2</v>
      </c>
      <c r="H1326" s="2">
        <v>2.5000000000000001E-2</v>
      </c>
      <c r="I1326" s="2">
        <v>2.75E-2</v>
      </c>
    </row>
    <row r="1327" spans="2:9" x14ac:dyDescent="0.2">
      <c r="B1327" s="35">
        <v>43080</v>
      </c>
      <c r="C1327">
        <v>98.83</v>
      </c>
      <c r="E1327">
        <v>0.62</v>
      </c>
      <c r="F1327">
        <f>4*Table3[[#This Row],[DivPay]]</f>
        <v>2.48</v>
      </c>
      <c r="G1327" s="2">
        <f>Table3[[#This Row],[FwdDiv]]/Table3[[#This Row],[SharePrice]]</f>
        <v>2.509359506222807E-2</v>
      </c>
      <c r="H1327" s="2">
        <v>2.5000000000000001E-2</v>
      </c>
      <c r="I1327" s="2">
        <v>2.75E-2</v>
      </c>
    </row>
    <row r="1328" spans="2:9" x14ac:dyDescent="0.2">
      <c r="B1328" s="35">
        <v>43077</v>
      </c>
      <c r="C1328">
        <v>98.02</v>
      </c>
      <c r="E1328">
        <v>0.62</v>
      </c>
      <c r="F1328">
        <f>4*Table3[[#This Row],[DivPay]]</f>
        <v>2.48</v>
      </c>
      <c r="G1328" s="2">
        <f>Table3[[#This Row],[FwdDiv]]/Table3[[#This Row],[SharePrice]]</f>
        <v>2.5300958987961641E-2</v>
      </c>
      <c r="H1328" s="2">
        <v>2.5000000000000001E-2</v>
      </c>
      <c r="I1328" s="2">
        <v>2.75E-2</v>
      </c>
    </row>
    <row r="1329" spans="2:9" x14ac:dyDescent="0.2">
      <c r="B1329" s="35">
        <v>43076</v>
      </c>
      <c r="C1329">
        <v>97.78</v>
      </c>
      <c r="E1329">
        <v>0.62</v>
      </c>
      <c r="F1329">
        <f>4*Table3[[#This Row],[DivPay]]</f>
        <v>2.48</v>
      </c>
      <c r="G1329" s="2">
        <f>Table3[[#This Row],[FwdDiv]]/Table3[[#This Row],[SharePrice]]</f>
        <v>2.5363059930456126E-2</v>
      </c>
      <c r="H1329" s="2">
        <v>2.5000000000000001E-2</v>
      </c>
      <c r="I1329" s="2">
        <v>2.75E-2</v>
      </c>
    </row>
    <row r="1330" spans="2:9" x14ac:dyDescent="0.2">
      <c r="B1330" s="35">
        <v>43075</v>
      </c>
      <c r="C1330">
        <v>97.02</v>
      </c>
      <c r="E1330">
        <v>0.62</v>
      </c>
      <c r="F1330">
        <f>4*Table3[[#This Row],[DivPay]]</f>
        <v>2.48</v>
      </c>
      <c r="G1330" s="2">
        <f>Table3[[#This Row],[FwdDiv]]/Table3[[#This Row],[SharePrice]]</f>
        <v>2.5561739847454135E-2</v>
      </c>
      <c r="H1330" s="2">
        <v>2.5000000000000001E-2</v>
      </c>
      <c r="I1330" s="2">
        <v>2.75E-2</v>
      </c>
    </row>
    <row r="1331" spans="2:9" x14ac:dyDescent="0.2">
      <c r="B1331" s="35">
        <v>43074</v>
      </c>
      <c r="C1331">
        <v>96.9</v>
      </c>
      <c r="E1331">
        <v>0.62</v>
      </c>
      <c r="F1331">
        <f>4*Table3[[#This Row],[DivPay]]</f>
        <v>2.48</v>
      </c>
      <c r="G1331" s="2">
        <f>Table3[[#This Row],[FwdDiv]]/Table3[[#This Row],[SharePrice]]</f>
        <v>2.5593395252837974E-2</v>
      </c>
      <c r="H1331" s="2">
        <v>2.5000000000000001E-2</v>
      </c>
      <c r="I1331" s="2">
        <v>2.75E-2</v>
      </c>
    </row>
    <row r="1332" spans="2:9" x14ac:dyDescent="0.2">
      <c r="B1332" s="35">
        <v>43073</v>
      </c>
      <c r="C1332">
        <v>95.97</v>
      </c>
      <c r="E1332">
        <v>0.62</v>
      </c>
      <c r="F1332">
        <f>4*Table3[[#This Row],[DivPay]]</f>
        <v>2.48</v>
      </c>
      <c r="G1332" s="2">
        <f>Table3[[#This Row],[FwdDiv]]/Table3[[#This Row],[SharePrice]]</f>
        <v>2.5841408773575075E-2</v>
      </c>
      <c r="H1332" s="2">
        <v>2.5000000000000001E-2</v>
      </c>
      <c r="I1332" s="2">
        <v>2.75E-2</v>
      </c>
    </row>
    <row r="1333" spans="2:9" x14ac:dyDescent="0.2">
      <c r="B1333" s="35">
        <v>43070</v>
      </c>
      <c r="C1333">
        <v>97.18</v>
      </c>
      <c r="E1333">
        <v>0.62</v>
      </c>
      <c r="F1333">
        <f>4*Table3[[#This Row],[DivPay]]</f>
        <v>2.48</v>
      </c>
      <c r="G1333" s="2">
        <f>Table3[[#This Row],[FwdDiv]]/Table3[[#This Row],[SharePrice]]</f>
        <v>2.5519654249845647E-2</v>
      </c>
      <c r="H1333" s="2">
        <v>2.5000000000000001E-2</v>
      </c>
      <c r="I1333" s="2">
        <v>2.75E-2</v>
      </c>
    </row>
    <row r="1334" spans="2:9" x14ac:dyDescent="0.2">
      <c r="B1334" s="35">
        <v>43068</v>
      </c>
      <c r="C1334">
        <v>96.88</v>
      </c>
      <c r="E1334">
        <v>0.62</v>
      </c>
      <c r="F1334">
        <f>4*Table3[[#This Row],[DivPay]]</f>
        <v>2.48</v>
      </c>
      <c r="G1334" s="2">
        <f>Table3[[#This Row],[FwdDiv]]/Table3[[#This Row],[SharePrice]]</f>
        <v>2.5598678777869529E-2</v>
      </c>
      <c r="H1334" s="2">
        <v>2.5000000000000001E-2</v>
      </c>
      <c r="I1334" s="2">
        <v>2.75E-2</v>
      </c>
    </row>
    <row r="1335" spans="2:9" x14ac:dyDescent="0.2">
      <c r="B1335" s="35">
        <v>43067</v>
      </c>
      <c r="C1335">
        <v>99.48</v>
      </c>
      <c r="E1335">
        <v>0.62</v>
      </c>
      <c r="F1335">
        <f>4*Table3[[#This Row],[DivPay]]</f>
        <v>2.48</v>
      </c>
      <c r="G1335" s="2">
        <f>Table3[[#This Row],[FwdDiv]]/Table3[[#This Row],[SharePrice]]</f>
        <v>2.4929634097305989E-2</v>
      </c>
      <c r="H1335" s="2">
        <v>2.5000000000000001E-2</v>
      </c>
      <c r="I1335" s="2">
        <v>2.75E-2</v>
      </c>
    </row>
    <row r="1336" spans="2:9" x14ac:dyDescent="0.2">
      <c r="B1336" s="35">
        <v>43066</v>
      </c>
      <c r="C1336">
        <v>98.63</v>
      </c>
      <c r="E1336">
        <v>0.62</v>
      </c>
      <c r="F1336">
        <f>4*Table3[[#This Row],[DivPay]]</f>
        <v>2.48</v>
      </c>
      <c r="G1336" s="2">
        <f>Table3[[#This Row],[FwdDiv]]/Table3[[#This Row],[SharePrice]]</f>
        <v>2.5144479367332457E-2</v>
      </c>
      <c r="H1336" s="2">
        <v>2.5000000000000001E-2</v>
      </c>
      <c r="I1336" s="2">
        <v>2.75E-2</v>
      </c>
    </row>
    <row r="1337" spans="2:9" x14ac:dyDescent="0.2">
      <c r="B1337" s="35">
        <v>43063</v>
      </c>
      <c r="C1337">
        <v>99.3</v>
      </c>
      <c r="E1337">
        <v>0.62</v>
      </c>
      <c r="F1337">
        <f>4*Table3[[#This Row],[DivPay]]</f>
        <v>2.48</v>
      </c>
      <c r="G1337" s="2">
        <f>Table3[[#This Row],[FwdDiv]]/Table3[[#This Row],[SharePrice]]</f>
        <v>2.4974823766364552E-2</v>
      </c>
      <c r="H1337" s="2">
        <v>2.5000000000000001E-2</v>
      </c>
      <c r="I1337" s="2">
        <v>2.75E-2</v>
      </c>
    </row>
    <row r="1338" spans="2:9" x14ac:dyDescent="0.2">
      <c r="B1338" s="35">
        <v>43061</v>
      </c>
      <c r="C1338">
        <v>98.08</v>
      </c>
      <c r="E1338">
        <v>0.62</v>
      </c>
      <c r="F1338">
        <f>4*Table3[[#This Row],[DivPay]]</f>
        <v>2.48</v>
      </c>
      <c r="G1338" s="2">
        <f>Table3[[#This Row],[FwdDiv]]/Table3[[#This Row],[SharePrice]]</f>
        <v>2.5285481239804241E-2</v>
      </c>
      <c r="H1338" s="2">
        <v>2.5000000000000001E-2</v>
      </c>
      <c r="I1338" s="2">
        <v>2.75E-2</v>
      </c>
    </row>
    <row r="1339" spans="2:9" x14ac:dyDescent="0.2">
      <c r="B1339" s="35">
        <v>43060</v>
      </c>
      <c r="C1339">
        <v>99.19</v>
      </c>
      <c r="E1339">
        <v>0.62</v>
      </c>
      <c r="F1339">
        <f>4*Table3[[#This Row],[DivPay]]</f>
        <v>2.48</v>
      </c>
      <c r="G1339" s="2">
        <f>Table3[[#This Row],[FwdDiv]]/Table3[[#This Row],[SharePrice]]</f>
        <v>2.5002520415364451E-2</v>
      </c>
      <c r="H1339" s="2">
        <v>2.5000000000000001E-2</v>
      </c>
      <c r="I1339" s="2">
        <v>2.75E-2</v>
      </c>
    </row>
    <row r="1340" spans="2:9" x14ac:dyDescent="0.2">
      <c r="B1340" s="35">
        <v>43059</v>
      </c>
      <c r="C1340">
        <v>98.28</v>
      </c>
      <c r="E1340">
        <v>0.62</v>
      </c>
      <c r="F1340">
        <f>4*Table3[[#This Row],[DivPay]]</f>
        <v>2.48</v>
      </c>
      <c r="G1340" s="2">
        <f>Table3[[#This Row],[FwdDiv]]/Table3[[#This Row],[SharePrice]]</f>
        <v>2.5234025234025233E-2</v>
      </c>
      <c r="H1340" s="2">
        <v>2.5000000000000001E-2</v>
      </c>
      <c r="I1340" s="2">
        <v>2.75E-2</v>
      </c>
    </row>
    <row r="1341" spans="2:9" x14ac:dyDescent="0.2">
      <c r="B1341" s="35">
        <v>43056</v>
      </c>
      <c r="C1341">
        <v>97.74</v>
      </c>
      <c r="E1341">
        <v>0.62</v>
      </c>
      <c r="F1341">
        <f>4*Table3[[#This Row],[DivPay]]</f>
        <v>2.48</v>
      </c>
      <c r="G1341" s="2">
        <f>Table3[[#This Row],[FwdDiv]]/Table3[[#This Row],[SharePrice]]</f>
        <v>2.5373439738080622E-2</v>
      </c>
      <c r="H1341" s="2">
        <v>2.5000000000000001E-2</v>
      </c>
      <c r="I1341" s="2">
        <v>2.75E-2</v>
      </c>
    </row>
    <row r="1342" spans="2:9" x14ac:dyDescent="0.2">
      <c r="B1342" s="35">
        <v>43055</v>
      </c>
      <c r="C1342">
        <v>98.32</v>
      </c>
      <c r="E1342">
        <v>0.62</v>
      </c>
      <c r="F1342">
        <f>4*Table3[[#This Row],[DivPay]]</f>
        <v>2.48</v>
      </c>
      <c r="G1342" s="2">
        <f>Table3[[#This Row],[FwdDiv]]/Table3[[#This Row],[SharePrice]]</f>
        <v>2.5223759153783564E-2</v>
      </c>
      <c r="H1342" s="2">
        <v>2.5000000000000001E-2</v>
      </c>
      <c r="I1342" s="2">
        <v>2.75E-2</v>
      </c>
    </row>
    <row r="1343" spans="2:9" x14ac:dyDescent="0.2">
      <c r="B1343" s="35">
        <v>43054</v>
      </c>
      <c r="C1343">
        <v>96.77</v>
      </c>
      <c r="E1343">
        <v>0.62</v>
      </c>
      <c r="F1343">
        <f>4*Table3[[#This Row],[DivPay]]</f>
        <v>2.48</v>
      </c>
      <c r="G1343" s="2">
        <f>Table3[[#This Row],[FwdDiv]]/Table3[[#This Row],[SharePrice]]</f>
        <v>2.5627777203678828E-2</v>
      </c>
      <c r="H1343" s="2">
        <v>2.5000000000000001E-2</v>
      </c>
      <c r="I1343" s="2">
        <v>2.75E-2</v>
      </c>
    </row>
    <row r="1344" spans="2:9" x14ac:dyDescent="0.2">
      <c r="B1344" s="35">
        <v>43053</v>
      </c>
      <c r="C1344">
        <v>96.96</v>
      </c>
      <c r="E1344">
        <v>0.62</v>
      </c>
      <c r="F1344">
        <f>4*Table3[[#This Row],[DivPay]]</f>
        <v>2.48</v>
      </c>
      <c r="G1344" s="2">
        <f>Table3[[#This Row],[FwdDiv]]/Table3[[#This Row],[SharePrice]]</f>
        <v>2.5577557755775578E-2</v>
      </c>
      <c r="H1344" s="2">
        <v>2.5000000000000001E-2</v>
      </c>
      <c r="I1344" s="2">
        <v>2.75E-2</v>
      </c>
    </row>
    <row r="1345" spans="2:9" x14ac:dyDescent="0.2">
      <c r="B1345" s="35">
        <v>43052</v>
      </c>
      <c r="C1345">
        <v>97.03</v>
      </c>
      <c r="E1345">
        <v>0.62</v>
      </c>
      <c r="F1345">
        <f>4*Table3[[#This Row],[DivPay]]</f>
        <v>2.48</v>
      </c>
      <c r="G1345" s="2">
        <f>Table3[[#This Row],[FwdDiv]]/Table3[[#This Row],[SharePrice]]</f>
        <v>2.5559105431309903E-2</v>
      </c>
      <c r="H1345" s="2">
        <v>2.5000000000000001E-2</v>
      </c>
      <c r="I1345" s="2">
        <v>2.75E-2</v>
      </c>
    </row>
    <row r="1346" spans="2:9" x14ac:dyDescent="0.2">
      <c r="B1346" s="35">
        <v>43049</v>
      </c>
      <c r="C1346">
        <v>96.94</v>
      </c>
      <c r="E1346">
        <v>0.62</v>
      </c>
      <c r="F1346">
        <f>4*Table3[[#This Row],[DivPay]]</f>
        <v>2.48</v>
      </c>
      <c r="G1346" s="2">
        <f>Table3[[#This Row],[FwdDiv]]/Table3[[#This Row],[SharePrice]]</f>
        <v>2.5582834743140086E-2</v>
      </c>
      <c r="H1346" s="2">
        <v>2.5000000000000001E-2</v>
      </c>
      <c r="I1346" s="2">
        <v>2.75E-2</v>
      </c>
    </row>
    <row r="1347" spans="2:9" x14ac:dyDescent="0.2">
      <c r="B1347" s="35">
        <v>43048</v>
      </c>
      <c r="C1347">
        <v>97.05</v>
      </c>
      <c r="E1347">
        <v>0.62</v>
      </c>
      <c r="F1347">
        <f>4*Table3[[#This Row],[DivPay]]</f>
        <v>2.48</v>
      </c>
      <c r="G1347" s="2">
        <f>Table3[[#This Row],[FwdDiv]]/Table3[[#This Row],[SharePrice]]</f>
        <v>2.5553838227717673E-2</v>
      </c>
      <c r="H1347" s="2">
        <v>2.5000000000000001E-2</v>
      </c>
      <c r="I1347" s="2">
        <v>2.75E-2</v>
      </c>
    </row>
    <row r="1348" spans="2:9" x14ac:dyDescent="0.2">
      <c r="B1348" s="35">
        <v>43047</v>
      </c>
      <c r="C1348">
        <v>98.44</v>
      </c>
      <c r="E1348">
        <v>0.62</v>
      </c>
      <c r="F1348">
        <f>4*Table3[[#This Row],[DivPay]]</f>
        <v>2.48</v>
      </c>
      <c r="G1348" s="2">
        <f>Table3[[#This Row],[FwdDiv]]/Table3[[#This Row],[SharePrice]]</f>
        <v>2.519301097114994E-2</v>
      </c>
      <c r="H1348" s="2">
        <v>2.5000000000000001E-2</v>
      </c>
      <c r="I1348" s="2">
        <v>2.75E-2</v>
      </c>
    </row>
    <row r="1349" spans="2:9" x14ac:dyDescent="0.2">
      <c r="B1349" s="35">
        <v>43046</v>
      </c>
      <c r="C1349">
        <v>98.4</v>
      </c>
      <c r="E1349">
        <v>0.62</v>
      </c>
      <c r="F1349">
        <f>4*Table3[[#This Row],[DivPay]]</f>
        <v>2.48</v>
      </c>
      <c r="G1349" s="2">
        <f>Table3[[#This Row],[FwdDiv]]/Table3[[#This Row],[SharePrice]]</f>
        <v>2.5203252032520322E-2</v>
      </c>
      <c r="H1349" s="2">
        <v>2.5000000000000001E-2</v>
      </c>
      <c r="I1349" s="2">
        <v>2.75E-2</v>
      </c>
    </row>
    <row r="1350" spans="2:9" x14ac:dyDescent="0.2">
      <c r="B1350" s="35">
        <v>43045</v>
      </c>
      <c r="C1350">
        <v>98.54</v>
      </c>
      <c r="E1350">
        <v>0.62</v>
      </c>
      <c r="F1350">
        <f>4*Table3[[#This Row],[DivPay]]</f>
        <v>2.48</v>
      </c>
      <c r="G1350" s="2">
        <f>Table3[[#This Row],[FwdDiv]]/Table3[[#This Row],[SharePrice]]</f>
        <v>2.5167444692510654E-2</v>
      </c>
      <c r="H1350" s="2">
        <v>2.5000000000000001E-2</v>
      </c>
      <c r="I1350" s="2">
        <v>2.75E-2</v>
      </c>
    </row>
    <row r="1351" spans="2:9" x14ac:dyDescent="0.2">
      <c r="B1351" s="35">
        <v>43042</v>
      </c>
      <c r="C1351">
        <v>97.98</v>
      </c>
      <c r="E1351">
        <v>0.62</v>
      </c>
      <c r="F1351">
        <f>4*Table3[[#This Row],[DivPay]]</f>
        <v>2.48</v>
      </c>
      <c r="G1351" s="2">
        <f>Table3[[#This Row],[FwdDiv]]/Table3[[#This Row],[SharePrice]]</f>
        <v>2.5311288017962848E-2</v>
      </c>
      <c r="H1351" s="2">
        <v>2.5000000000000001E-2</v>
      </c>
      <c r="I1351" s="2">
        <v>2.75E-2</v>
      </c>
    </row>
    <row r="1352" spans="2:9" x14ac:dyDescent="0.2">
      <c r="B1352" s="35">
        <v>43041</v>
      </c>
      <c r="C1352">
        <v>96.79</v>
      </c>
      <c r="E1352">
        <v>0.62</v>
      </c>
      <c r="F1352">
        <f>4*Table3[[#This Row],[DivPay]]</f>
        <v>2.48</v>
      </c>
      <c r="G1352" s="2">
        <f>Table3[[#This Row],[FwdDiv]]/Table3[[#This Row],[SharePrice]]</f>
        <v>2.5622481661328647E-2</v>
      </c>
      <c r="H1352" s="2">
        <v>2.5000000000000001E-2</v>
      </c>
      <c r="I1352" s="2">
        <v>2.75E-2</v>
      </c>
    </row>
    <row r="1353" spans="2:9" x14ac:dyDescent="0.2">
      <c r="B1353" s="35">
        <v>43040</v>
      </c>
      <c r="C1353">
        <v>96.35</v>
      </c>
      <c r="E1353">
        <v>0.62</v>
      </c>
      <c r="F1353">
        <f>4*Table3[[#This Row],[DivPay]]</f>
        <v>2.48</v>
      </c>
      <c r="G1353" s="2">
        <f>Table3[[#This Row],[FwdDiv]]/Table3[[#This Row],[SharePrice]]</f>
        <v>2.5739491437467569E-2</v>
      </c>
      <c r="H1353" s="2">
        <v>2.5000000000000001E-2</v>
      </c>
      <c r="I1353" s="2">
        <v>2.75E-2</v>
      </c>
    </row>
    <row r="1354" spans="2:9" x14ac:dyDescent="0.2">
      <c r="B1354" s="35">
        <v>43039</v>
      </c>
      <c r="C1354">
        <v>96.69</v>
      </c>
      <c r="E1354">
        <v>0.62</v>
      </c>
      <c r="F1354">
        <f>4*Table3[[#This Row],[DivPay]]</f>
        <v>2.48</v>
      </c>
      <c r="G1354" s="2">
        <f>Table3[[#This Row],[FwdDiv]]/Table3[[#This Row],[SharePrice]]</f>
        <v>2.5648981280380598E-2</v>
      </c>
      <c r="H1354" s="2">
        <v>2.5000000000000001E-2</v>
      </c>
      <c r="I1354" s="2">
        <v>2.75E-2</v>
      </c>
    </row>
    <row r="1355" spans="2:9" x14ac:dyDescent="0.2">
      <c r="B1355" s="35">
        <v>43038</v>
      </c>
      <c r="C1355">
        <v>96.06</v>
      </c>
      <c r="D1355">
        <v>0.62</v>
      </c>
      <c r="E1355">
        <v>0.62</v>
      </c>
      <c r="F1355">
        <f>4*Table3[[#This Row],[DivPay]]</f>
        <v>2.48</v>
      </c>
      <c r="G1355" s="2">
        <f>Table3[[#This Row],[FwdDiv]]/Table3[[#This Row],[SharePrice]]</f>
        <v>2.5817197584842806E-2</v>
      </c>
      <c r="H1355" s="2">
        <v>2.5000000000000001E-2</v>
      </c>
      <c r="I1355" s="2">
        <v>2.75E-2</v>
      </c>
    </row>
    <row r="1356" spans="2:9" x14ac:dyDescent="0.2">
      <c r="B1356" s="35">
        <v>43035</v>
      </c>
      <c r="C1356">
        <v>97.5</v>
      </c>
      <c r="E1356">
        <v>0.5</v>
      </c>
      <c r="F1356">
        <f>4*Table3[[#This Row],[DivPay]]</f>
        <v>2</v>
      </c>
      <c r="G1356" s="2">
        <f>Table3[[#This Row],[FwdDiv]]/Table3[[#This Row],[SharePrice]]</f>
        <v>2.0512820512820513E-2</v>
      </c>
      <c r="H1356" s="2">
        <v>2.5000000000000001E-2</v>
      </c>
      <c r="I1356" s="2">
        <v>2.75E-2</v>
      </c>
    </row>
    <row r="1357" spans="2:9" x14ac:dyDescent="0.2">
      <c r="B1357" s="35">
        <v>43034</v>
      </c>
      <c r="C1357">
        <v>96.15</v>
      </c>
      <c r="E1357">
        <v>0.5</v>
      </c>
      <c r="F1357">
        <f>4*Table3[[#This Row],[DivPay]]</f>
        <v>2</v>
      </c>
      <c r="G1357" s="2">
        <f>Table3[[#This Row],[FwdDiv]]/Table3[[#This Row],[SharePrice]]</f>
        <v>2.0800832033281331E-2</v>
      </c>
      <c r="H1357" s="2">
        <v>2.5000000000000001E-2</v>
      </c>
      <c r="I1357" s="2">
        <v>2.75E-2</v>
      </c>
    </row>
    <row r="1358" spans="2:9" x14ac:dyDescent="0.2">
      <c r="B1358" s="35">
        <v>43033</v>
      </c>
      <c r="C1358">
        <v>95.82</v>
      </c>
      <c r="E1358">
        <v>0.5</v>
      </c>
      <c r="F1358">
        <f>4*Table3[[#This Row],[DivPay]]</f>
        <v>2</v>
      </c>
      <c r="G1358" s="2">
        <f>Table3[[#This Row],[FwdDiv]]/Table3[[#This Row],[SharePrice]]</f>
        <v>2.0872469213107911E-2</v>
      </c>
      <c r="H1358" s="2">
        <v>2.5000000000000001E-2</v>
      </c>
      <c r="I1358" s="2">
        <v>2.75E-2</v>
      </c>
    </row>
    <row r="1359" spans="2:9" x14ac:dyDescent="0.2">
      <c r="B1359" s="35">
        <v>43032</v>
      </c>
      <c r="C1359">
        <v>96.44</v>
      </c>
      <c r="E1359">
        <v>0.5</v>
      </c>
      <c r="F1359">
        <f>4*Table3[[#This Row],[DivPay]]</f>
        <v>2</v>
      </c>
      <c r="G1359" s="2">
        <f>Table3[[#This Row],[FwdDiv]]/Table3[[#This Row],[SharePrice]]</f>
        <v>2.073828287017835E-2</v>
      </c>
      <c r="H1359" s="2">
        <v>2.5000000000000001E-2</v>
      </c>
      <c r="I1359" s="2">
        <v>2.75E-2</v>
      </c>
    </row>
    <row r="1360" spans="2:9" x14ac:dyDescent="0.2">
      <c r="B1360" s="35">
        <v>43031</v>
      </c>
      <c r="C1360">
        <v>96.21</v>
      </c>
      <c r="E1360">
        <v>0.5</v>
      </c>
      <c r="F1360">
        <f>4*Table3[[#This Row],[DivPay]]</f>
        <v>2</v>
      </c>
      <c r="G1360" s="2">
        <f>Table3[[#This Row],[FwdDiv]]/Table3[[#This Row],[SharePrice]]</f>
        <v>2.0787859889824345E-2</v>
      </c>
      <c r="H1360" s="2">
        <v>2.5000000000000001E-2</v>
      </c>
      <c r="I1360" s="2">
        <v>2.75E-2</v>
      </c>
    </row>
    <row r="1361" spans="2:9" x14ac:dyDescent="0.2">
      <c r="B1361" s="35">
        <v>43028</v>
      </c>
      <c r="C1361">
        <v>95.18</v>
      </c>
      <c r="E1361">
        <v>0.5</v>
      </c>
      <c r="F1361">
        <f>4*Table3[[#This Row],[DivPay]]</f>
        <v>2</v>
      </c>
      <c r="G1361" s="2">
        <f>Table3[[#This Row],[FwdDiv]]/Table3[[#This Row],[SharePrice]]</f>
        <v>2.101281781886951E-2</v>
      </c>
      <c r="H1361" s="2">
        <v>2.5000000000000001E-2</v>
      </c>
      <c r="I1361" s="2">
        <v>2.75E-2</v>
      </c>
    </row>
    <row r="1362" spans="2:9" x14ac:dyDescent="0.2">
      <c r="B1362" s="35">
        <v>43027</v>
      </c>
      <c r="C1362">
        <v>93.45</v>
      </c>
      <c r="E1362">
        <v>0.5</v>
      </c>
      <c r="F1362">
        <f>4*Table3[[#This Row],[DivPay]]</f>
        <v>2</v>
      </c>
      <c r="G1362" s="2">
        <f>Table3[[#This Row],[FwdDiv]]/Table3[[#This Row],[SharePrice]]</f>
        <v>2.1401819154628143E-2</v>
      </c>
      <c r="H1362" s="2">
        <v>2.5000000000000001E-2</v>
      </c>
      <c r="I1362" s="2">
        <v>2.75E-2</v>
      </c>
    </row>
    <row r="1363" spans="2:9" x14ac:dyDescent="0.2">
      <c r="B1363" s="35">
        <v>43026</v>
      </c>
      <c r="C1363">
        <v>93.43</v>
      </c>
      <c r="E1363">
        <v>0.5</v>
      </c>
      <c r="F1363">
        <f>4*Table3[[#This Row],[DivPay]]</f>
        <v>2</v>
      </c>
      <c r="G1363" s="2">
        <f>Table3[[#This Row],[FwdDiv]]/Table3[[#This Row],[SharePrice]]</f>
        <v>2.1406400513753612E-2</v>
      </c>
      <c r="H1363" s="2">
        <v>2.5000000000000001E-2</v>
      </c>
      <c r="I1363" s="2">
        <v>2.75E-2</v>
      </c>
    </row>
    <row r="1364" spans="2:9" x14ac:dyDescent="0.2">
      <c r="B1364" s="35">
        <v>43025</v>
      </c>
      <c r="C1364">
        <v>94.27</v>
      </c>
      <c r="E1364">
        <v>0.5</v>
      </c>
      <c r="F1364">
        <f>4*Table3[[#This Row],[DivPay]]</f>
        <v>2</v>
      </c>
      <c r="G1364" s="2">
        <f>Table3[[#This Row],[FwdDiv]]/Table3[[#This Row],[SharePrice]]</f>
        <v>2.1215657154980378E-2</v>
      </c>
      <c r="H1364" s="2">
        <v>2.5000000000000001E-2</v>
      </c>
      <c r="I1364" s="2">
        <v>2.75E-2</v>
      </c>
    </row>
    <row r="1365" spans="2:9" x14ac:dyDescent="0.2">
      <c r="B1365" s="35">
        <v>43024</v>
      </c>
      <c r="C1365">
        <v>94.23</v>
      </c>
      <c r="E1365">
        <v>0.5</v>
      </c>
      <c r="F1365">
        <f>4*Table3[[#This Row],[DivPay]]</f>
        <v>2</v>
      </c>
      <c r="G1365" s="2">
        <f>Table3[[#This Row],[FwdDiv]]/Table3[[#This Row],[SharePrice]]</f>
        <v>2.1224663058473946E-2</v>
      </c>
      <c r="H1365" s="2">
        <v>2.5000000000000001E-2</v>
      </c>
      <c r="I1365" s="2">
        <v>2.75E-2</v>
      </c>
    </row>
    <row r="1366" spans="2:9" x14ac:dyDescent="0.2">
      <c r="B1366" s="35">
        <v>43021</v>
      </c>
      <c r="C1366">
        <v>93.59</v>
      </c>
      <c r="E1366">
        <v>0.5</v>
      </c>
      <c r="F1366">
        <f>4*Table3[[#This Row],[DivPay]]</f>
        <v>2</v>
      </c>
      <c r="G1366" s="2">
        <f>Table3[[#This Row],[FwdDiv]]/Table3[[#This Row],[SharePrice]]</f>
        <v>2.1369804466289131E-2</v>
      </c>
      <c r="H1366" s="2">
        <v>2.5000000000000001E-2</v>
      </c>
      <c r="I1366" s="2">
        <v>2.75E-2</v>
      </c>
    </row>
    <row r="1367" spans="2:9" x14ac:dyDescent="0.2">
      <c r="B1367" s="35">
        <v>43020</v>
      </c>
      <c r="C1367">
        <v>92.62</v>
      </c>
      <c r="E1367">
        <v>0.5</v>
      </c>
      <c r="F1367">
        <f>4*Table3[[#This Row],[DivPay]]</f>
        <v>2</v>
      </c>
      <c r="G1367" s="2">
        <f>Table3[[#This Row],[FwdDiv]]/Table3[[#This Row],[SharePrice]]</f>
        <v>2.1593608291945583E-2</v>
      </c>
      <c r="H1367" s="2">
        <v>2.5000000000000001E-2</v>
      </c>
      <c r="I1367" s="2">
        <v>2.75E-2</v>
      </c>
    </row>
    <row r="1368" spans="2:9" x14ac:dyDescent="0.2">
      <c r="B1368" s="35">
        <v>43019</v>
      </c>
      <c r="C1368">
        <v>92.87</v>
      </c>
      <c r="E1368">
        <v>0.5</v>
      </c>
      <c r="F1368">
        <f>4*Table3[[#This Row],[DivPay]]</f>
        <v>2</v>
      </c>
      <c r="G1368" s="2">
        <f>Table3[[#This Row],[FwdDiv]]/Table3[[#This Row],[SharePrice]]</f>
        <v>2.1535479702810379E-2</v>
      </c>
      <c r="H1368" s="2">
        <v>2.5000000000000001E-2</v>
      </c>
      <c r="I1368" s="2">
        <v>2.75E-2</v>
      </c>
    </row>
    <row r="1369" spans="2:9" x14ac:dyDescent="0.2">
      <c r="B1369" s="35">
        <v>43018</v>
      </c>
      <c r="C1369">
        <v>92.38</v>
      </c>
      <c r="E1369">
        <v>0.5</v>
      </c>
      <c r="F1369">
        <f>4*Table3[[#This Row],[DivPay]]</f>
        <v>2</v>
      </c>
      <c r="G1369" s="2">
        <f>Table3[[#This Row],[FwdDiv]]/Table3[[#This Row],[SharePrice]]</f>
        <v>2.1649707728945661E-2</v>
      </c>
      <c r="H1369" s="2">
        <v>2.5000000000000001E-2</v>
      </c>
      <c r="I1369" s="2">
        <v>2.75E-2</v>
      </c>
    </row>
    <row r="1370" spans="2:9" x14ac:dyDescent="0.2">
      <c r="B1370" s="35">
        <v>43017</v>
      </c>
      <c r="C1370">
        <v>91.58</v>
      </c>
      <c r="E1370">
        <v>0.5</v>
      </c>
      <c r="F1370">
        <f>4*Table3[[#This Row],[DivPay]]</f>
        <v>2</v>
      </c>
      <c r="G1370" s="2">
        <f>Table3[[#This Row],[FwdDiv]]/Table3[[#This Row],[SharePrice]]</f>
        <v>2.1838829438742085E-2</v>
      </c>
      <c r="H1370" s="2">
        <v>2.5000000000000001E-2</v>
      </c>
      <c r="I1370" s="2">
        <v>2.75E-2</v>
      </c>
    </row>
    <row r="1371" spans="2:9" x14ac:dyDescent="0.2">
      <c r="B1371" s="35">
        <v>43014</v>
      </c>
      <c r="C1371">
        <v>91.35</v>
      </c>
      <c r="E1371">
        <v>0.5</v>
      </c>
      <c r="F1371">
        <f>4*Table3[[#This Row],[DivPay]]</f>
        <v>2</v>
      </c>
      <c r="G1371" s="2">
        <f>Table3[[#This Row],[FwdDiv]]/Table3[[#This Row],[SharePrice]]</f>
        <v>2.1893814997263273E-2</v>
      </c>
      <c r="H1371" s="2">
        <v>2.5000000000000001E-2</v>
      </c>
      <c r="I1371" s="2">
        <v>2.75E-2</v>
      </c>
    </row>
    <row r="1372" spans="2:9" x14ac:dyDescent="0.2">
      <c r="B1372" s="35">
        <v>43013</v>
      </c>
      <c r="C1372">
        <v>91.14</v>
      </c>
      <c r="E1372">
        <v>0.5</v>
      </c>
      <c r="F1372">
        <f>4*Table3[[#This Row],[DivPay]]</f>
        <v>2</v>
      </c>
      <c r="G1372" s="2">
        <f>Table3[[#This Row],[FwdDiv]]/Table3[[#This Row],[SharePrice]]</f>
        <v>2.1944261575597982E-2</v>
      </c>
      <c r="H1372" s="2">
        <v>2.5000000000000001E-2</v>
      </c>
      <c r="I1372" s="2">
        <v>2.75E-2</v>
      </c>
    </row>
    <row r="1373" spans="2:9" x14ac:dyDescent="0.2">
      <c r="B1373" s="35">
        <v>43012</v>
      </c>
      <c r="C1373">
        <v>90.49</v>
      </c>
      <c r="E1373">
        <v>0.5</v>
      </c>
      <c r="F1373">
        <f>4*Table3[[#This Row],[DivPay]]</f>
        <v>2</v>
      </c>
      <c r="G1373" s="2">
        <f>Table3[[#This Row],[FwdDiv]]/Table3[[#This Row],[SharePrice]]</f>
        <v>2.210188971157034E-2</v>
      </c>
      <c r="H1373" s="2">
        <v>2.5000000000000001E-2</v>
      </c>
      <c r="I1373" s="2">
        <v>2.75E-2</v>
      </c>
    </row>
    <row r="1374" spans="2:9" x14ac:dyDescent="0.2">
      <c r="B1374" s="35">
        <v>43011</v>
      </c>
      <c r="C1374">
        <v>89.94</v>
      </c>
      <c r="E1374">
        <v>0.5</v>
      </c>
      <c r="F1374">
        <f>4*Table3[[#This Row],[DivPay]]</f>
        <v>2</v>
      </c>
      <c r="G1374" s="2">
        <f>Table3[[#This Row],[FwdDiv]]/Table3[[#This Row],[SharePrice]]</f>
        <v>2.2237046920169003E-2</v>
      </c>
      <c r="H1374" s="2">
        <v>2.5000000000000001E-2</v>
      </c>
      <c r="I1374" s="2">
        <v>2.75E-2</v>
      </c>
    </row>
    <row r="1375" spans="2:9" x14ac:dyDescent="0.2">
      <c r="B1375" s="35">
        <v>43010</v>
      </c>
      <c r="C1375">
        <v>89.65</v>
      </c>
      <c r="E1375">
        <v>0.5</v>
      </c>
      <c r="F1375">
        <f>4*Table3[[#This Row],[DivPay]]</f>
        <v>2</v>
      </c>
      <c r="G1375" s="2">
        <f>Table3[[#This Row],[FwdDiv]]/Table3[[#This Row],[SharePrice]]</f>
        <v>2.2308979364194088E-2</v>
      </c>
      <c r="H1375" s="2">
        <v>2.5000000000000001E-2</v>
      </c>
      <c r="I1375" s="2">
        <v>2.75E-2</v>
      </c>
    </row>
    <row r="1376" spans="2:9" x14ac:dyDescent="0.2">
      <c r="B1376" s="35">
        <v>43006</v>
      </c>
      <c r="C1376">
        <v>89.65</v>
      </c>
      <c r="E1376">
        <v>0.5</v>
      </c>
      <c r="F1376">
        <f>4*Table3[[#This Row],[DivPay]]</f>
        <v>2</v>
      </c>
      <c r="G1376" s="2">
        <f>Table3[[#This Row],[FwdDiv]]/Table3[[#This Row],[SharePrice]]</f>
        <v>2.2308979364194088E-2</v>
      </c>
      <c r="H1376" s="2">
        <v>2.5000000000000001E-2</v>
      </c>
      <c r="I1376" s="2">
        <v>2.75E-2</v>
      </c>
    </row>
    <row r="1377" spans="2:9" x14ac:dyDescent="0.2">
      <c r="B1377" s="35">
        <v>43005</v>
      </c>
      <c r="C1377">
        <v>88.81</v>
      </c>
      <c r="E1377">
        <v>0.5</v>
      </c>
      <c r="F1377">
        <f>4*Table3[[#This Row],[DivPay]]</f>
        <v>2</v>
      </c>
      <c r="G1377" s="2">
        <f>Table3[[#This Row],[FwdDiv]]/Table3[[#This Row],[SharePrice]]</f>
        <v>2.2519986488008105E-2</v>
      </c>
      <c r="H1377" s="2">
        <v>2.5000000000000001E-2</v>
      </c>
      <c r="I1377" s="2">
        <v>2.75E-2</v>
      </c>
    </row>
    <row r="1378" spans="2:9" x14ac:dyDescent="0.2">
      <c r="B1378" s="35">
        <v>43004</v>
      </c>
      <c r="C1378">
        <v>87.7</v>
      </c>
      <c r="E1378">
        <v>0.5</v>
      </c>
      <c r="F1378">
        <f>4*Table3[[#This Row],[DivPay]]</f>
        <v>2</v>
      </c>
      <c r="G1378" s="2">
        <f>Table3[[#This Row],[FwdDiv]]/Table3[[#This Row],[SharePrice]]</f>
        <v>2.2805017103762829E-2</v>
      </c>
      <c r="H1378" s="2">
        <v>2.5000000000000001E-2</v>
      </c>
      <c r="I1378" s="2">
        <v>2.75E-2</v>
      </c>
    </row>
    <row r="1379" spans="2:9" x14ac:dyDescent="0.2">
      <c r="B1379" s="35">
        <v>43003</v>
      </c>
      <c r="C1379">
        <v>87.5</v>
      </c>
      <c r="E1379">
        <v>0.5</v>
      </c>
      <c r="F1379">
        <f>4*Table3[[#This Row],[DivPay]]</f>
        <v>2</v>
      </c>
      <c r="G1379" s="2">
        <f>Table3[[#This Row],[FwdDiv]]/Table3[[#This Row],[SharePrice]]</f>
        <v>2.2857142857142857E-2</v>
      </c>
      <c r="H1379" s="2">
        <v>2.5000000000000001E-2</v>
      </c>
      <c r="I1379" s="2">
        <v>2.75E-2</v>
      </c>
    </row>
    <row r="1380" spans="2:9" x14ac:dyDescent="0.2">
      <c r="B1380" s="35">
        <v>43000</v>
      </c>
      <c r="C1380">
        <v>88.27</v>
      </c>
      <c r="E1380">
        <v>0.5</v>
      </c>
      <c r="F1380">
        <f>4*Table3[[#This Row],[DivPay]]</f>
        <v>2</v>
      </c>
      <c r="G1380" s="2">
        <f>Table3[[#This Row],[FwdDiv]]/Table3[[#This Row],[SharePrice]]</f>
        <v>2.2657754616517502E-2</v>
      </c>
      <c r="H1380" s="2">
        <v>2.5000000000000001E-2</v>
      </c>
      <c r="I1380" s="2">
        <v>2.75E-2</v>
      </c>
    </row>
    <row r="1381" spans="2:9" x14ac:dyDescent="0.2">
      <c r="B1381" s="35">
        <v>42999</v>
      </c>
      <c r="C1381">
        <v>86.05</v>
      </c>
      <c r="E1381">
        <v>0.5</v>
      </c>
      <c r="F1381">
        <f>4*Table3[[#This Row],[DivPay]]</f>
        <v>2</v>
      </c>
      <c r="G1381" s="2">
        <f>Table3[[#This Row],[FwdDiv]]/Table3[[#This Row],[SharePrice]]</f>
        <v>2.3242300987797792E-2</v>
      </c>
      <c r="H1381" s="2">
        <v>2.5000000000000001E-2</v>
      </c>
      <c r="I1381" s="2">
        <v>2.75E-2</v>
      </c>
    </row>
    <row r="1382" spans="2:9" x14ac:dyDescent="0.2">
      <c r="B1382" s="35">
        <v>42998</v>
      </c>
      <c r="C1382">
        <v>85.83</v>
      </c>
      <c r="E1382">
        <v>0.5</v>
      </c>
      <c r="F1382">
        <f>4*Table3[[#This Row],[DivPay]]</f>
        <v>2</v>
      </c>
      <c r="G1382" s="2">
        <f>Table3[[#This Row],[FwdDiv]]/Table3[[#This Row],[SharePrice]]</f>
        <v>2.330187580100198E-2</v>
      </c>
      <c r="H1382" s="2">
        <v>2.5000000000000001E-2</v>
      </c>
      <c r="I1382" s="2">
        <v>2.75E-2</v>
      </c>
    </row>
    <row r="1383" spans="2:9" x14ac:dyDescent="0.2">
      <c r="B1383" s="35">
        <v>42997</v>
      </c>
      <c r="C1383">
        <v>86.81</v>
      </c>
      <c r="E1383">
        <v>0.5</v>
      </c>
      <c r="F1383">
        <f>4*Table3[[#This Row],[DivPay]]</f>
        <v>2</v>
      </c>
      <c r="G1383" s="2">
        <f>Table3[[#This Row],[FwdDiv]]/Table3[[#This Row],[SharePrice]]</f>
        <v>2.3038820412394884E-2</v>
      </c>
      <c r="H1383" s="2">
        <v>2.5000000000000001E-2</v>
      </c>
      <c r="I1383" s="2">
        <v>2.75E-2</v>
      </c>
    </row>
    <row r="1384" spans="2:9" x14ac:dyDescent="0.2">
      <c r="B1384" s="35">
        <v>42996</v>
      </c>
      <c r="C1384">
        <v>86.14</v>
      </c>
      <c r="E1384">
        <v>0.5</v>
      </c>
      <c r="F1384">
        <f>4*Table3[[#This Row],[DivPay]]</f>
        <v>2</v>
      </c>
      <c r="G1384" s="2">
        <f>Table3[[#This Row],[FwdDiv]]/Table3[[#This Row],[SharePrice]]</f>
        <v>2.3218017181332713E-2</v>
      </c>
      <c r="H1384" s="2">
        <v>2.5000000000000001E-2</v>
      </c>
      <c r="I1384" s="2">
        <v>2.75E-2</v>
      </c>
    </row>
    <row r="1385" spans="2:9" x14ac:dyDescent="0.2">
      <c r="B1385" s="35">
        <v>42993</v>
      </c>
      <c r="C1385">
        <v>84.84</v>
      </c>
      <c r="E1385">
        <v>0.5</v>
      </c>
      <c r="F1385">
        <f>4*Table3[[#This Row],[DivPay]]</f>
        <v>2</v>
      </c>
      <c r="G1385" s="2">
        <f>Table3[[#This Row],[FwdDiv]]/Table3[[#This Row],[SharePrice]]</f>
        <v>2.3573785950023574E-2</v>
      </c>
      <c r="H1385" s="2">
        <v>2.5000000000000001E-2</v>
      </c>
      <c r="I1385" s="2">
        <v>2.75E-2</v>
      </c>
    </row>
    <row r="1386" spans="2:9" x14ac:dyDescent="0.2">
      <c r="B1386" s="35">
        <v>42992</v>
      </c>
      <c r="C1386">
        <v>83.29</v>
      </c>
      <c r="E1386">
        <v>0.5</v>
      </c>
      <c r="F1386">
        <f>4*Table3[[#This Row],[DivPay]]</f>
        <v>2</v>
      </c>
      <c r="G1386" s="2">
        <f>Table3[[#This Row],[FwdDiv]]/Table3[[#This Row],[SharePrice]]</f>
        <v>2.4012486492976347E-2</v>
      </c>
      <c r="H1386" s="2">
        <v>2.5000000000000001E-2</v>
      </c>
      <c r="I1386" s="2">
        <v>2.75E-2</v>
      </c>
    </row>
    <row r="1387" spans="2:9" x14ac:dyDescent="0.2">
      <c r="B1387" s="35">
        <v>42991</v>
      </c>
      <c r="C1387">
        <v>82.7</v>
      </c>
      <c r="E1387">
        <v>0.5</v>
      </c>
      <c r="F1387">
        <f>4*Table3[[#This Row],[DivPay]]</f>
        <v>2</v>
      </c>
      <c r="G1387" s="2">
        <f>Table3[[#This Row],[FwdDiv]]/Table3[[#This Row],[SharePrice]]</f>
        <v>2.4183796856106408E-2</v>
      </c>
      <c r="H1387" s="2">
        <v>2.5000000000000001E-2</v>
      </c>
      <c r="I1387" s="2">
        <v>2.75E-2</v>
      </c>
    </row>
    <row r="1388" spans="2:9" x14ac:dyDescent="0.2">
      <c r="B1388" s="35">
        <v>42990</v>
      </c>
      <c r="C1388">
        <v>82.89</v>
      </c>
      <c r="E1388">
        <v>0.5</v>
      </c>
      <c r="F1388">
        <f>4*Table3[[#This Row],[DivPay]]</f>
        <v>2</v>
      </c>
      <c r="G1388" s="2">
        <f>Table3[[#This Row],[FwdDiv]]/Table3[[#This Row],[SharePrice]]</f>
        <v>2.4128362890577876E-2</v>
      </c>
      <c r="H1388" s="2">
        <v>2.5000000000000001E-2</v>
      </c>
      <c r="I1388" s="2">
        <v>2.75E-2</v>
      </c>
    </row>
    <row r="1389" spans="2:9" x14ac:dyDescent="0.2">
      <c r="B1389" s="35">
        <v>42989</v>
      </c>
      <c r="C1389">
        <v>82.22</v>
      </c>
      <c r="E1389">
        <v>0.5</v>
      </c>
      <c r="F1389">
        <f>4*Table3[[#This Row],[DivPay]]</f>
        <v>2</v>
      </c>
      <c r="G1389" s="2">
        <f>Table3[[#This Row],[FwdDiv]]/Table3[[#This Row],[SharePrice]]</f>
        <v>2.4324981756263683E-2</v>
      </c>
      <c r="H1389" s="2">
        <v>2.5000000000000001E-2</v>
      </c>
      <c r="I1389" s="2">
        <v>2.75E-2</v>
      </c>
    </row>
    <row r="1390" spans="2:9" x14ac:dyDescent="0.2">
      <c r="B1390" s="35">
        <v>42986</v>
      </c>
      <c r="C1390">
        <v>81.38</v>
      </c>
      <c r="E1390">
        <v>0.5</v>
      </c>
      <c r="F1390">
        <f>4*Table3[[#This Row],[DivPay]]</f>
        <v>2</v>
      </c>
      <c r="G1390" s="2">
        <f>Table3[[#This Row],[FwdDiv]]/Table3[[#This Row],[SharePrice]]</f>
        <v>2.4576062914721062E-2</v>
      </c>
      <c r="H1390" s="2">
        <v>2.5000000000000001E-2</v>
      </c>
      <c r="I1390" s="2">
        <v>2.75E-2</v>
      </c>
    </row>
    <row r="1391" spans="2:9" x14ac:dyDescent="0.2">
      <c r="B1391" s="35">
        <v>42985</v>
      </c>
      <c r="C1391">
        <v>82</v>
      </c>
      <c r="E1391">
        <v>0.5</v>
      </c>
      <c r="F1391">
        <f>4*Table3[[#This Row],[DivPay]]</f>
        <v>2</v>
      </c>
      <c r="G1391" s="2">
        <f>Table3[[#This Row],[FwdDiv]]/Table3[[#This Row],[SharePrice]]</f>
        <v>2.4390243902439025E-2</v>
      </c>
      <c r="H1391" s="2">
        <v>2.5000000000000001E-2</v>
      </c>
      <c r="I1391" s="2">
        <v>2.75E-2</v>
      </c>
    </row>
    <row r="1392" spans="2:9" x14ac:dyDescent="0.2">
      <c r="B1392" s="35">
        <v>42984</v>
      </c>
      <c r="C1392">
        <v>82.07</v>
      </c>
      <c r="E1392">
        <v>0.5</v>
      </c>
      <c r="F1392">
        <f>4*Table3[[#This Row],[DivPay]]</f>
        <v>2</v>
      </c>
      <c r="G1392" s="2">
        <f>Table3[[#This Row],[FwdDiv]]/Table3[[#This Row],[SharePrice]]</f>
        <v>2.4369440721335449E-2</v>
      </c>
      <c r="H1392" s="2">
        <v>2.5000000000000001E-2</v>
      </c>
      <c r="I1392" s="2">
        <v>2.75E-2</v>
      </c>
    </row>
    <row r="1393" spans="2:9" x14ac:dyDescent="0.2">
      <c r="B1393" s="35">
        <v>42983</v>
      </c>
      <c r="C1393">
        <v>81.849999999999994</v>
      </c>
      <c r="E1393">
        <v>0.5</v>
      </c>
      <c r="F1393">
        <f>4*Table3[[#This Row],[DivPay]]</f>
        <v>2</v>
      </c>
      <c r="G1393" s="2">
        <f>Table3[[#This Row],[FwdDiv]]/Table3[[#This Row],[SharePrice]]</f>
        <v>2.4434941967012829E-2</v>
      </c>
      <c r="H1393" s="2">
        <v>2.5000000000000001E-2</v>
      </c>
      <c r="I1393" s="2">
        <v>2.75E-2</v>
      </c>
    </row>
    <row r="1394" spans="2:9" x14ac:dyDescent="0.2">
      <c r="B1394" s="35">
        <v>42979</v>
      </c>
      <c r="C1394">
        <v>82.54</v>
      </c>
      <c r="E1394">
        <v>0.5</v>
      </c>
      <c r="F1394">
        <f>4*Table3[[#This Row],[DivPay]]</f>
        <v>2</v>
      </c>
      <c r="G1394" s="2">
        <f>Table3[[#This Row],[FwdDiv]]/Table3[[#This Row],[SharePrice]]</f>
        <v>2.42306760358614E-2</v>
      </c>
      <c r="H1394" s="2">
        <v>2.5000000000000001E-2</v>
      </c>
      <c r="I1394" s="2">
        <v>2.75E-2</v>
      </c>
    </row>
    <row r="1395" spans="2:9" x14ac:dyDescent="0.2">
      <c r="B1395" s="35">
        <v>42978</v>
      </c>
      <c r="C1395">
        <v>82.82</v>
      </c>
      <c r="E1395">
        <v>0.5</v>
      </c>
      <c r="F1395">
        <f>4*Table3[[#This Row],[DivPay]]</f>
        <v>2</v>
      </c>
      <c r="G1395" s="2">
        <f>Table3[[#This Row],[FwdDiv]]/Table3[[#This Row],[SharePrice]]</f>
        <v>2.414875633904854E-2</v>
      </c>
      <c r="H1395" s="2">
        <v>2.5000000000000001E-2</v>
      </c>
      <c r="I1395" s="2">
        <v>2.75E-2</v>
      </c>
    </row>
    <row r="1396" spans="2:9" x14ac:dyDescent="0.2">
      <c r="B1396" s="35">
        <v>42977</v>
      </c>
      <c r="C1396">
        <v>82.31</v>
      </c>
      <c r="E1396">
        <v>0.5</v>
      </c>
      <c r="F1396">
        <f>4*Table3[[#This Row],[DivPay]]</f>
        <v>2</v>
      </c>
      <c r="G1396" s="2">
        <f>Table3[[#This Row],[FwdDiv]]/Table3[[#This Row],[SharePrice]]</f>
        <v>2.4298384157453529E-2</v>
      </c>
      <c r="H1396" s="2">
        <v>2.5000000000000001E-2</v>
      </c>
      <c r="I1396" s="2">
        <v>2.75E-2</v>
      </c>
    </row>
    <row r="1397" spans="2:9" x14ac:dyDescent="0.2">
      <c r="B1397" s="35">
        <v>42976</v>
      </c>
      <c r="C1397">
        <v>81.03</v>
      </c>
      <c r="E1397">
        <v>0.5</v>
      </c>
      <c r="F1397">
        <f>4*Table3[[#This Row],[DivPay]]</f>
        <v>2</v>
      </c>
      <c r="G1397" s="2">
        <f>Table3[[#This Row],[FwdDiv]]/Table3[[#This Row],[SharePrice]]</f>
        <v>2.4682216463038382E-2</v>
      </c>
      <c r="H1397" s="2">
        <v>2.5000000000000001E-2</v>
      </c>
      <c r="I1397" s="2">
        <v>2.75E-2</v>
      </c>
    </row>
    <row r="1398" spans="2:9" x14ac:dyDescent="0.2">
      <c r="B1398" s="35">
        <v>42975</v>
      </c>
      <c r="C1398">
        <v>80.760000000000005</v>
      </c>
      <c r="E1398">
        <v>0.5</v>
      </c>
      <c r="F1398">
        <f>4*Table3[[#This Row],[DivPay]]</f>
        <v>2</v>
      </c>
      <c r="G1398" s="2">
        <f>Table3[[#This Row],[FwdDiv]]/Table3[[#This Row],[SharePrice]]</f>
        <v>2.4764735017335313E-2</v>
      </c>
      <c r="H1398" s="2">
        <v>2.5000000000000001E-2</v>
      </c>
      <c r="I1398" s="2">
        <v>2.75E-2</v>
      </c>
    </row>
    <row r="1399" spans="2:9" x14ac:dyDescent="0.2">
      <c r="B1399" s="35">
        <v>42972</v>
      </c>
      <c r="C1399">
        <v>80.98</v>
      </c>
      <c r="E1399">
        <v>0.5</v>
      </c>
      <c r="F1399">
        <f>4*Table3[[#This Row],[DivPay]]</f>
        <v>2</v>
      </c>
      <c r="G1399" s="2">
        <f>Table3[[#This Row],[FwdDiv]]/Table3[[#This Row],[SharePrice]]</f>
        <v>2.469745616201531E-2</v>
      </c>
      <c r="H1399" s="2">
        <v>2.5000000000000001E-2</v>
      </c>
      <c r="I1399" s="2">
        <v>2.75E-2</v>
      </c>
    </row>
    <row r="1400" spans="2:9" x14ac:dyDescent="0.2">
      <c r="B1400" s="35">
        <v>42971</v>
      </c>
      <c r="C1400">
        <v>81.25</v>
      </c>
      <c r="E1400">
        <v>0.5</v>
      </c>
      <c r="F1400">
        <f>4*Table3[[#This Row],[DivPay]]</f>
        <v>2</v>
      </c>
      <c r="G1400" s="2">
        <f>Table3[[#This Row],[FwdDiv]]/Table3[[#This Row],[SharePrice]]</f>
        <v>2.4615384615384615E-2</v>
      </c>
      <c r="H1400" s="2">
        <v>2.5000000000000001E-2</v>
      </c>
      <c r="I1400" s="2">
        <v>2.75E-2</v>
      </c>
    </row>
    <row r="1401" spans="2:9" x14ac:dyDescent="0.2">
      <c r="B1401" s="35">
        <v>42970</v>
      </c>
      <c r="C1401">
        <v>80.89</v>
      </c>
      <c r="E1401">
        <v>0.5</v>
      </c>
      <c r="F1401">
        <f>4*Table3[[#This Row],[DivPay]]</f>
        <v>2</v>
      </c>
      <c r="G1401" s="2">
        <f>Table3[[#This Row],[FwdDiv]]/Table3[[#This Row],[SharePrice]]</f>
        <v>2.4724935097045372E-2</v>
      </c>
      <c r="H1401" s="2">
        <v>2.5000000000000001E-2</v>
      </c>
      <c r="I1401" s="2">
        <v>2.75E-2</v>
      </c>
    </row>
    <row r="1402" spans="2:9" x14ac:dyDescent="0.2">
      <c r="B1402" s="35">
        <v>42969</v>
      </c>
      <c r="C1402">
        <v>80.75</v>
      </c>
      <c r="E1402">
        <v>0.5</v>
      </c>
      <c r="F1402">
        <f>4*Table3[[#This Row],[DivPay]]</f>
        <v>2</v>
      </c>
      <c r="G1402" s="2">
        <f>Table3[[#This Row],[FwdDiv]]/Table3[[#This Row],[SharePrice]]</f>
        <v>2.4767801857585141E-2</v>
      </c>
      <c r="H1402" s="2">
        <v>2.5000000000000001E-2</v>
      </c>
      <c r="I1402" s="2">
        <v>2.75E-2</v>
      </c>
    </row>
    <row r="1403" spans="2:9" x14ac:dyDescent="0.2">
      <c r="B1403" s="35">
        <v>42968</v>
      </c>
      <c r="C1403">
        <v>79.89</v>
      </c>
      <c r="E1403">
        <v>0.5</v>
      </c>
      <c r="F1403">
        <f>4*Table3[[#This Row],[DivPay]]</f>
        <v>2</v>
      </c>
      <c r="G1403" s="2">
        <f>Table3[[#This Row],[FwdDiv]]/Table3[[#This Row],[SharePrice]]</f>
        <v>2.5034422330704718E-2</v>
      </c>
      <c r="H1403" s="2">
        <v>2.5000000000000001E-2</v>
      </c>
      <c r="I1403" s="2">
        <v>2.75E-2</v>
      </c>
    </row>
    <row r="1404" spans="2:9" x14ac:dyDescent="0.2">
      <c r="B1404" s="35">
        <v>42965</v>
      </c>
      <c r="C1404">
        <v>79.97</v>
      </c>
      <c r="E1404">
        <v>0.5</v>
      </c>
      <c r="F1404">
        <f>4*Table3[[#This Row],[DivPay]]</f>
        <v>2</v>
      </c>
      <c r="G1404" s="2">
        <f>Table3[[#This Row],[FwdDiv]]/Table3[[#This Row],[SharePrice]]</f>
        <v>2.5009378516943855E-2</v>
      </c>
      <c r="H1404" s="2">
        <v>2.5000000000000001E-2</v>
      </c>
      <c r="I1404" s="2">
        <v>2.75E-2</v>
      </c>
    </row>
    <row r="1405" spans="2:9" x14ac:dyDescent="0.2">
      <c r="B1405" s="35">
        <v>42964</v>
      </c>
      <c r="C1405">
        <v>80.150000000000006</v>
      </c>
      <c r="E1405">
        <v>0.5</v>
      </c>
      <c r="F1405">
        <f>4*Table3[[#This Row],[DivPay]]</f>
        <v>2</v>
      </c>
      <c r="G1405" s="2">
        <f>Table3[[#This Row],[FwdDiv]]/Table3[[#This Row],[SharePrice]]</f>
        <v>2.4953212726138489E-2</v>
      </c>
      <c r="H1405" s="2">
        <v>2.5000000000000001E-2</v>
      </c>
      <c r="I1405" s="2">
        <v>2.75E-2</v>
      </c>
    </row>
    <row r="1406" spans="2:9" x14ac:dyDescent="0.2">
      <c r="B1406" s="35">
        <v>42963</v>
      </c>
      <c r="C1406">
        <v>82.46</v>
      </c>
      <c r="E1406">
        <v>0.5</v>
      </c>
      <c r="F1406">
        <f>4*Table3[[#This Row],[DivPay]]</f>
        <v>2</v>
      </c>
      <c r="G1406" s="2">
        <f>Table3[[#This Row],[FwdDiv]]/Table3[[#This Row],[SharePrice]]</f>
        <v>2.4254183846713559E-2</v>
      </c>
      <c r="H1406" s="2">
        <v>2.5000000000000001E-2</v>
      </c>
      <c r="I1406" s="2">
        <v>2.75E-2</v>
      </c>
    </row>
    <row r="1407" spans="2:9" x14ac:dyDescent="0.2">
      <c r="B1407" s="35">
        <v>42962</v>
      </c>
      <c r="C1407">
        <v>81.95</v>
      </c>
      <c r="E1407">
        <v>0.5</v>
      </c>
      <c r="F1407">
        <f>4*Table3[[#This Row],[DivPay]]</f>
        <v>2</v>
      </c>
      <c r="G1407" s="2">
        <f>Table3[[#This Row],[FwdDiv]]/Table3[[#This Row],[SharePrice]]</f>
        <v>2.4405125076266014E-2</v>
      </c>
      <c r="H1407" s="2">
        <v>2.5000000000000001E-2</v>
      </c>
      <c r="I1407" s="2">
        <v>2.75E-2</v>
      </c>
    </row>
    <row r="1408" spans="2:9" x14ac:dyDescent="0.2">
      <c r="B1408" s="35">
        <v>42961</v>
      </c>
      <c r="C1408">
        <v>82.05</v>
      </c>
      <c r="E1408">
        <v>0.5</v>
      </c>
      <c r="F1408">
        <f>4*Table3[[#This Row],[DivPay]]</f>
        <v>2</v>
      </c>
      <c r="G1408" s="2">
        <f>Table3[[#This Row],[FwdDiv]]/Table3[[#This Row],[SharePrice]]</f>
        <v>2.4375380865326021E-2</v>
      </c>
      <c r="H1408" s="2">
        <v>2.5000000000000001E-2</v>
      </c>
      <c r="I1408" s="2">
        <v>2.75E-2</v>
      </c>
    </row>
    <row r="1409" spans="2:9" x14ac:dyDescent="0.2">
      <c r="B1409" s="35">
        <v>42958</v>
      </c>
      <c r="C1409">
        <v>80.89</v>
      </c>
      <c r="E1409">
        <v>0.5</v>
      </c>
      <c r="F1409">
        <f>4*Table3[[#This Row],[DivPay]]</f>
        <v>2</v>
      </c>
      <c r="G1409" s="2">
        <f>Table3[[#This Row],[FwdDiv]]/Table3[[#This Row],[SharePrice]]</f>
        <v>2.4724935097045372E-2</v>
      </c>
      <c r="H1409" s="2">
        <v>2.5000000000000001E-2</v>
      </c>
      <c r="I1409" s="2">
        <v>2.75E-2</v>
      </c>
    </row>
    <row r="1410" spans="2:9" x14ac:dyDescent="0.2">
      <c r="B1410" s="35">
        <v>42957</v>
      </c>
      <c r="C1410">
        <v>80.36</v>
      </c>
      <c r="E1410">
        <v>0.5</v>
      </c>
      <c r="F1410">
        <f>4*Table3[[#This Row],[DivPay]]</f>
        <v>2</v>
      </c>
      <c r="G1410" s="2">
        <f>Table3[[#This Row],[FwdDiv]]/Table3[[#This Row],[SharePrice]]</f>
        <v>2.4888003982080638E-2</v>
      </c>
      <c r="H1410" s="2">
        <v>2.5000000000000001E-2</v>
      </c>
      <c r="I1410" s="2">
        <v>2.75E-2</v>
      </c>
    </row>
    <row r="1411" spans="2:9" x14ac:dyDescent="0.2">
      <c r="B1411" s="35">
        <v>42956</v>
      </c>
      <c r="C1411">
        <v>82.28</v>
      </c>
      <c r="E1411">
        <v>0.5</v>
      </c>
      <c r="F1411">
        <f>4*Table3[[#This Row],[DivPay]]</f>
        <v>2</v>
      </c>
      <c r="G1411" s="2">
        <f>Table3[[#This Row],[FwdDiv]]/Table3[[#This Row],[SharePrice]]</f>
        <v>2.4307243558580455E-2</v>
      </c>
      <c r="H1411" s="2">
        <v>2.5000000000000001E-2</v>
      </c>
      <c r="I1411" s="2">
        <v>2.75E-2</v>
      </c>
    </row>
    <row r="1412" spans="2:9" x14ac:dyDescent="0.2">
      <c r="B1412" s="35">
        <v>42955</v>
      </c>
      <c r="C1412">
        <v>82.45</v>
      </c>
      <c r="E1412">
        <v>0.5</v>
      </c>
      <c r="F1412">
        <f>4*Table3[[#This Row],[DivPay]]</f>
        <v>2</v>
      </c>
      <c r="G1412" s="2">
        <f>Table3[[#This Row],[FwdDiv]]/Table3[[#This Row],[SharePrice]]</f>
        <v>2.4257125530624622E-2</v>
      </c>
      <c r="H1412" s="2">
        <v>2.5000000000000001E-2</v>
      </c>
      <c r="I1412" s="2">
        <v>2.75E-2</v>
      </c>
    </row>
    <row r="1413" spans="2:9" x14ac:dyDescent="0.2">
      <c r="B1413" s="35">
        <v>42954</v>
      </c>
      <c r="C1413">
        <v>82.17</v>
      </c>
      <c r="E1413">
        <v>0.5</v>
      </c>
      <c r="F1413">
        <f>4*Table3[[#This Row],[DivPay]]</f>
        <v>2</v>
      </c>
      <c r="G1413" s="2">
        <f>Table3[[#This Row],[FwdDiv]]/Table3[[#This Row],[SharePrice]]</f>
        <v>2.4339783375927952E-2</v>
      </c>
      <c r="H1413" s="2">
        <v>2.5000000000000001E-2</v>
      </c>
      <c r="I1413" s="2">
        <v>2.75E-2</v>
      </c>
    </row>
    <row r="1414" spans="2:9" x14ac:dyDescent="0.2">
      <c r="B1414" s="35">
        <v>42951</v>
      </c>
      <c r="C1414">
        <v>81.430000000000007</v>
      </c>
      <c r="E1414">
        <v>0.5</v>
      </c>
      <c r="F1414">
        <f>4*Table3[[#This Row],[DivPay]]</f>
        <v>2</v>
      </c>
      <c r="G1414" s="2">
        <f>Table3[[#This Row],[FwdDiv]]/Table3[[#This Row],[SharePrice]]</f>
        <v>2.4560972614515533E-2</v>
      </c>
      <c r="H1414" s="2">
        <v>2.5000000000000001E-2</v>
      </c>
      <c r="I1414" s="2">
        <v>2.75E-2</v>
      </c>
    </row>
    <row r="1415" spans="2:9" x14ac:dyDescent="0.2">
      <c r="B1415" s="35">
        <v>42950</v>
      </c>
      <c r="C1415">
        <v>81.36</v>
      </c>
      <c r="E1415">
        <v>0.5</v>
      </c>
      <c r="F1415">
        <f>4*Table3[[#This Row],[DivPay]]</f>
        <v>2</v>
      </c>
      <c r="G1415" s="2">
        <f>Table3[[#This Row],[FwdDiv]]/Table3[[#This Row],[SharePrice]]</f>
        <v>2.4582104228121928E-2</v>
      </c>
      <c r="H1415" s="2">
        <v>2.5000000000000001E-2</v>
      </c>
      <c r="I1415" s="2">
        <v>2.75E-2</v>
      </c>
    </row>
    <row r="1416" spans="2:9" x14ac:dyDescent="0.2">
      <c r="B1416" s="35">
        <v>42949</v>
      </c>
      <c r="C1416">
        <v>81.31</v>
      </c>
      <c r="E1416">
        <v>0.5</v>
      </c>
      <c r="F1416">
        <f>4*Table3[[#This Row],[DivPay]]</f>
        <v>2</v>
      </c>
      <c r="G1416" s="2">
        <f>Table3[[#This Row],[FwdDiv]]/Table3[[#This Row],[SharePrice]]</f>
        <v>2.4597220514081908E-2</v>
      </c>
      <c r="H1416" s="2">
        <v>2.5000000000000001E-2</v>
      </c>
      <c r="I1416" s="2">
        <v>2.75E-2</v>
      </c>
    </row>
    <row r="1417" spans="2:9" x14ac:dyDescent="0.2">
      <c r="B1417" s="35">
        <v>42948</v>
      </c>
      <c r="C1417">
        <v>81.709999999999994</v>
      </c>
      <c r="E1417">
        <v>0.5</v>
      </c>
      <c r="F1417">
        <f>4*Table3[[#This Row],[DivPay]]</f>
        <v>2</v>
      </c>
      <c r="G1417" s="2">
        <f>Table3[[#This Row],[FwdDiv]]/Table3[[#This Row],[SharePrice]]</f>
        <v>2.4476808224207565E-2</v>
      </c>
      <c r="H1417" s="2">
        <v>2.5000000000000001E-2</v>
      </c>
      <c r="I1417" s="2">
        <v>2.75E-2</v>
      </c>
    </row>
    <row r="1418" spans="2:9" x14ac:dyDescent="0.2">
      <c r="B1418" s="35">
        <v>42947</v>
      </c>
      <c r="C1418">
        <v>81.38</v>
      </c>
      <c r="E1418">
        <v>0.5</v>
      </c>
      <c r="F1418">
        <f>4*Table3[[#This Row],[DivPay]]</f>
        <v>2</v>
      </c>
      <c r="G1418" s="2">
        <f>Table3[[#This Row],[FwdDiv]]/Table3[[#This Row],[SharePrice]]</f>
        <v>2.4576062914721062E-2</v>
      </c>
      <c r="H1418" s="2">
        <v>2.5000000000000001E-2</v>
      </c>
      <c r="I1418" s="2">
        <v>2.75E-2</v>
      </c>
    </row>
    <row r="1419" spans="2:9" x14ac:dyDescent="0.2">
      <c r="B1419" s="35">
        <v>42944</v>
      </c>
      <c r="C1419">
        <v>80.709999999999994</v>
      </c>
      <c r="E1419">
        <v>0.5</v>
      </c>
      <c r="F1419">
        <f>4*Table3[[#This Row],[DivPay]]</f>
        <v>2</v>
      </c>
      <c r="G1419" s="2">
        <f>Table3[[#This Row],[FwdDiv]]/Table3[[#This Row],[SharePrice]]</f>
        <v>2.4780076818238139E-2</v>
      </c>
      <c r="H1419" s="2">
        <v>2.5000000000000001E-2</v>
      </c>
      <c r="I1419" s="2">
        <v>2.75E-2</v>
      </c>
    </row>
    <row r="1420" spans="2:9" x14ac:dyDescent="0.2">
      <c r="B1420" s="35">
        <v>42943</v>
      </c>
      <c r="C1420">
        <v>80.97</v>
      </c>
      <c r="D1420">
        <v>0.5</v>
      </c>
      <c r="E1420">
        <v>0.5</v>
      </c>
      <c r="F1420">
        <f>4*Table3[[#This Row],[DivPay]]</f>
        <v>2</v>
      </c>
      <c r="G1420" s="2">
        <f>Table3[[#This Row],[FwdDiv]]/Table3[[#This Row],[SharePrice]]</f>
        <v>2.4700506360380389E-2</v>
      </c>
      <c r="H1420" s="2">
        <v>2.5000000000000001E-2</v>
      </c>
      <c r="I1420" s="2">
        <v>2.75E-2</v>
      </c>
    </row>
    <row r="1421" spans="2:9" x14ac:dyDescent="0.2">
      <c r="B1421" s="35">
        <v>42942</v>
      </c>
      <c r="C1421">
        <v>82.53</v>
      </c>
      <c r="E1421">
        <v>0.5</v>
      </c>
      <c r="F1421">
        <f>4*Table3[[#This Row],[DivPay]]</f>
        <v>2</v>
      </c>
      <c r="G1421" s="2">
        <f>Table3[[#This Row],[FwdDiv]]/Table3[[#This Row],[SharePrice]]</f>
        <v>2.4233612019871561E-2</v>
      </c>
      <c r="H1421" s="2">
        <v>2.5000000000000001E-2</v>
      </c>
      <c r="I1421" s="2">
        <v>2.75E-2</v>
      </c>
    </row>
    <row r="1422" spans="2:9" x14ac:dyDescent="0.2">
      <c r="B1422" s="35">
        <v>42941</v>
      </c>
      <c r="C1422">
        <v>81.39</v>
      </c>
      <c r="E1422">
        <v>0.5</v>
      </c>
      <c r="F1422">
        <f>4*Table3[[#This Row],[DivPay]]</f>
        <v>2</v>
      </c>
      <c r="G1422" s="2">
        <f>Table3[[#This Row],[FwdDiv]]/Table3[[#This Row],[SharePrice]]</f>
        <v>2.4573043371421549E-2</v>
      </c>
      <c r="H1422" s="2">
        <v>2.5000000000000001E-2</v>
      </c>
      <c r="I1422" s="2">
        <v>2.75E-2</v>
      </c>
    </row>
    <row r="1423" spans="2:9" x14ac:dyDescent="0.2">
      <c r="B1423" s="35">
        <v>42940</v>
      </c>
      <c r="C1423">
        <v>80.92</v>
      </c>
      <c r="E1423">
        <v>0.5</v>
      </c>
      <c r="F1423">
        <f>4*Table3[[#This Row],[DivPay]]</f>
        <v>2</v>
      </c>
      <c r="G1423" s="2">
        <f>Table3[[#This Row],[FwdDiv]]/Table3[[#This Row],[SharePrice]]</f>
        <v>2.4715768660405337E-2</v>
      </c>
      <c r="H1423" s="2">
        <v>2.5000000000000001E-2</v>
      </c>
      <c r="I1423" s="2">
        <v>2.75E-2</v>
      </c>
    </row>
    <row r="1424" spans="2:9" x14ac:dyDescent="0.2">
      <c r="B1424" s="35">
        <v>42937</v>
      </c>
      <c r="C1424">
        <v>81.7</v>
      </c>
      <c r="E1424">
        <v>0.5</v>
      </c>
      <c r="F1424">
        <f>4*Table3[[#This Row],[DivPay]]</f>
        <v>2</v>
      </c>
      <c r="G1424" s="2">
        <f>Table3[[#This Row],[FwdDiv]]/Table3[[#This Row],[SharePrice]]</f>
        <v>2.4479804161566705E-2</v>
      </c>
      <c r="H1424" s="2">
        <v>2.5000000000000001E-2</v>
      </c>
      <c r="I1424" s="2">
        <v>2.75E-2</v>
      </c>
    </row>
    <row r="1425" spans="2:9" x14ac:dyDescent="0.2">
      <c r="B1425" s="35">
        <v>42936</v>
      </c>
      <c r="C1425">
        <v>82.69</v>
      </c>
      <c r="E1425">
        <v>0.5</v>
      </c>
      <c r="F1425">
        <f>4*Table3[[#This Row],[DivPay]]</f>
        <v>2</v>
      </c>
      <c r="G1425" s="2">
        <f>Table3[[#This Row],[FwdDiv]]/Table3[[#This Row],[SharePrice]]</f>
        <v>2.4186721489902044E-2</v>
      </c>
      <c r="H1425" s="2">
        <v>2.5000000000000001E-2</v>
      </c>
      <c r="I1425" s="2">
        <v>2.75E-2</v>
      </c>
    </row>
    <row r="1426" spans="2:9" x14ac:dyDescent="0.2">
      <c r="B1426" s="35">
        <v>42935</v>
      </c>
      <c r="C1426">
        <v>82.16</v>
      </c>
      <c r="E1426">
        <v>0.5</v>
      </c>
      <c r="F1426">
        <f>4*Table3[[#This Row],[DivPay]]</f>
        <v>2</v>
      </c>
      <c r="G1426" s="2">
        <f>Table3[[#This Row],[FwdDiv]]/Table3[[#This Row],[SharePrice]]</f>
        <v>2.4342745861733205E-2</v>
      </c>
      <c r="H1426" s="2">
        <v>2.5000000000000001E-2</v>
      </c>
      <c r="I1426" s="2">
        <v>2.75E-2</v>
      </c>
    </row>
    <row r="1427" spans="2:9" x14ac:dyDescent="0.2">
      <c r="B1427" s="35">
        <v>42934</v>
      </c>
      <c r="C1427">
        <v>82.16</v>
      </c>
      <c r="E1427">
        <v>0.5</v>
      </c>
      <c r="F1427">
        <f>4*Table3[[#This Row],[DivPay]]</f>
        <v>2</v>
      </c>
      <c r="G1427" s="2">
        <f>Table3[[#This Row],[FwdDiv]]/Table3[[#This Row],[SharePrice]]</f>
        <v>2.4342745861733205E-2</v>
      </c>
      <c r="H1427" s="2">
        <v>2.5000000000000001E-2</v>
      </c>
      <c r="I1427" s="2">
        <v>2.75E-2</v>
      </c>
    </row>
    <row r="1428" spans="2:9" x14ac:dyDescent="0.2">
      <c r="B1428" s="35">
        <v>42933</v>
      </c>
      <c r="C1428">
        <v>81.66</v>
      </c>
      <c r="E1428">
        <v>0.5</v>
      </c>
      <c r="F1428">
        <f>4*Table3[[#This Row],[DivPay]]</f>
        <v>2</v>
      </c>
      <c r="G1428" s="2">
        <f>Table3[[#This Row],[FwdDiv]]/Table3[[#This Row],[SharePrice]]</f>
        <v>2.4491795248591724E-2</v>
      </c>
      <c r="H1428" s="2">
        <v>2.5000000000000001E-2</v>
      </c>
      <c r="I1428" s="2">
        <v>2.75E-2</v>
      </c>
    </row>
    <row r="1429" spans="2:9" x14ac:dyDescent="0.2">
      <c r="B1429" s="35">
        <v>42930</v>
      </c>
      <c r="C1429">
        <v>82</v>
      </c>
      <c r="E1429">
        <v>0.5</v>
      </c>
      <c r="F1429">
        <f>4*Table3[[#This Row],[DivPay]]</f>
        <v>2</v>
      </c>
      <c r="G1429" s="2">
        <f>Table3[[#This Row],[FwdDiv]]/Table3[[#This Row],[SharePrice]]</f>
        <v>2.4390243902439025E-2</v>
      </c>
      <c r="H1429" s="2">
        <v>2.5000000000000001E-2</v>
      </c>
      <c r="I1429" s="2">
        <v>2.75E-2</v>
      </c>
    </row>
    <row r="1430" spans="2:9" x14ac:dyDescent="0.2">
      <c r="B1430" s="35">
        <v>42929</v>
      </c>
      <c r="C1430">
        <v>80.540000000000006</v>
      </c>
      <c r="E1430">
        <v>0.5</v>
      </c>
      <c r="F1430">
        <f>4*Table3[[#This Row],[DivPay]]</f>
        <v>2</v>
      </c>
      <c r="G1430" s="2">
        <f>Table3[[#This Row],[FwdDiv]]/Table3[[#This Row],[SharePrice]]</f>
        <v>2.4832381425378691E-2</v>
      </c>
      <c r="H1430" s="2">
        <v>2.5000000000000001E-2</v>
      </c>
      <c r="I1430" s="2">
        <v>2.75E-2</v>
      </c>
    </row>
    <row r="1431" spans="2:9" x14ac:dyDescent="0.2">
      <c r="B1431" s="35">
        <v>42928</v>
      </c>
      <c r="C1431">
        <v>80.52</v>
      </c>
      <c r="E1431">
        <v>0.5</v>
      </c>
      <c r="F1431">
        <f>4*Table3[[#This Row],[DivPay]]</f>
        <v>2</v>
      </c>
      <c r="G1431" s="2">
        <f>Table3[[#This Row],[FwdDiv]]/Table3[[#This Row],[SharePrice]]</f>
        <v>2.4838549428713365E-2</v>
      </c>
      <c r="H1431" s="2">
        <v>2.5000000000000001E-2</v>
      </c>
      <c r="I1431" s="2">
        <v>2.75E-2</v>
      </c>
    </row>
    <row r="1432" spans="2:9" x14ac:dyDescent="0.2">
      <c r="B1432" s="35">
        <v>42927</v>
      </c>
      <c r="C1432">
        <v>79.040000000000006</v>
      </c>
      <c r="E1432">
        <v>0.5</v>
      </c>
      <c r="F1432">
        <f>4*Table3[[#This Row],[DivPay]]</f>
        <v>2</v>
      </c>
      <c r="G1432" s="2">
        <f>Table3[[#This Row],[FwdDiv]]/Table3[[#This Row],[SharePrice]]</f>
        <v>2.5303643724696356E-2</v>
      </c>
      <c r="H1432" s="2">
        <v>2.5000000000000001E-2</v>
      </c>
      <c r="I1432" s="2">
        <v>2.75E-2</v>
      </c>
    </row>
    <row r="1433" spans="2:9" x14ac:dyDescent="0.2">
      <c r="B1433" s="35">
        <v>42926</v>
      </c>
      <c r="C1433">
        <v>78.78</v>
      </c>
      <c r="E1433">
        <v>0.5</v>
      </c>
      <c r="F1433">
        <f>4*Table3[[#This Row],[DivPay]]</f>
        <v>2</v>
      </c>
      <c r="G1433" s="2">
        <f>Table3[[#This Row],[FwdDiv]]/Table3[[#This Row],[SharePrice]]</f>
        <v>2.5387154100025386E-2</v>
      </c>
      <c r="H1433" s="2">
        <v>2.5000000000000001E-2</v>
      </c>
      <c r="I1433" s="2">
        <v>2.75E-2</v>
      </c>
    </row>
    <row r="1434" spans="2:9" x14ac:dyDescent="0.2">
      <c r="B1434" s="35">
        <v>42923</v>
      </c>
      <c r="C1434">
        <v>78.48</v>
      </c>
      <c r="E1434">
        <v>0.5</v>
      </c>
      <c r="F1434">
        <f>4*Table3[[#This Row],[DivPay]]</f>
        <v>2</v>
      </c>
      <c r="G1434" s="2">
        <f>Table3[[#This Row],[FwdDiv]]/Table3[[#This Row],[SharePrice]]</f>
        <v>2.54841997961264E-2</v>
      </c>
      <c r="H1434" s="2">
        <v>2.5000000000000001E-2</v>
      </c>
      <c r="I1434" s="2">
        <v>2.75E-2</v>
      </c>
    </row>
    <row r="1435" spans="2:9" x14ac:dyDescent="0.2">
      <c r="B1435" s="35">
        <v>42922</v>
      </c>
      <c r="C1435">
        <v>76.86</v>
      </c>
      <c r="E1435">
        <v>0.5</v>
      </c>
      <c r="F1435">
        <f>4*Table3[[#This Row],[DivPay]]</f>
        <v>2</v>
      </c>
      <c r="G1435" s="2">
        <f>Table3[[#This Row],[FwdDiv]]/Table3[[#This Row],[SharePrice]]</f>
        <v>2.6021337496747333E-2</v>
      </c>
      <c r="H1435" s="2">
        <v>2.5000000000000001E-2</v>
      </c>
      <c r="I1435" s="2">
        <v>2.75E-2</v>
      </c>
    </row>
    <row r="1436" spans="2:9" x14ac:dyDescent="0.2">
      <c r="B1436" s="35">
        <v>42921</v>
      </c>
      <c r="C1436">
        <v>76.91</v>
      </c>
      <c r="E1436">
        <v>0.5</v>
      </c>
      <c r="F1436">
        <f>4*Table3[[#This Row],[DivPay]]</f>
        <v>2</v>
      </c>
      <c r="G1436" s="2">
        <f>Table3[[#This Row],[FwdDiv]]/Table3[[#This Row],[SharePrice]]</f>
        <v>2.600442075152776E-2</v>
      </c>
      <c r="H1436" s="2">
        <v>2.5000000000000001E-2</v>
      </c>
      <c r="I1436" s="2">
        <v>2.75E-2</v>
      </c>
    </row>
    <row r="1437" spans="2:9" x14ac:dyDescent="0.2">
      <c r="B1437" s="35">
        <v>42919</v>
      </c>
      <c r="C1437">
        <v>76.41</v>
      </c>
      <c r="E1437">
        <v>0.5</v>
      </c>
      <c r="F1437">
        <f>4*Table3[[#This Row],[DivPay]]</f>
        <v>2</v>
      </c>
      <c r="G1437" s="2">
        <f>Table3[[#This Row],[FwdDiv]]/Table3[[#This Row],[SharePrice]]</f>
        <v>2.6174584478471406E-2</v>
      </c>
      <c r="H1437" s="2">
        <v>2.5000000000000001E-2</v>
      </c>
      <c r="I1437" s="2">
        <v>2.75E-2</v>
      </c>
    </row>
    <row r="1438" spans="2:9" x14ac:dyDescent="0.2">
      <c r="B1438" s="35">
        <v>42916</v>
      </c>
      <c r="C1438">
        <v>76.930000000000007</v>
      </c>
      <c r="E1438">
        <v>0.5</v>
      </c>
      <c r="F1438">
        <f>4*Table3[[#This Row],[DivPay]]</f>
        <v>2</v>
      </c>
      <c r="G1438" s="2">
        <f>Table3[[#This Row],[FwdDiv]]/Table3[[#This Row],[SharePrice]]</f>
        <v>2.5997660210581044E-2</v>
      </c>
      <c r="H1438" s="2">
        <v>2.5000000000000001E-2</v>
      </c>
      <c r="I1438" s="2">
        <v>2.75E-2</v>
      </c>
    </row>
    <row r="1439" spans="2:9" x14ac:dyDescent="0.2">
      <c r="B1439" s="35">
        <v>42915</v>
      </c>
      <c r="C1439">
        <v>76.900000000000006</v>
      </c>
      <c r="E1439">
        <v>0.5</v>
      </c>
      <c r="F1439">
        <f>4*Table3[[#This Row],[DivPay]]</f>
        <v>2</v>
      </c>
      <c r="G1439" s="2">
        <f>Table3[[#This Row],[FwdDiv]]/Table3[[#This Row],[SharePrice]]</f>
        <v>2.600780234070221E-2</v>
      </c>
      <c r="H1439" s="2">
        <v>2.5000000000000001E-2</v>
      </c>
      <c r="I1439" s="2">
        <v>2.75E-2</v>
      </c>
    </row>
    <row r="1440" spans="2:9" x14ac:dyDescent="0.2">
      <c r="B1440" s="35">
        <v>42914</v>
      </c>
      <c r="C1440">
        <v>78.06</v>
      </c>
      <c r="E1440">
        <v>0.5</v>
      </c>
      <c r="F1440">
        <f>4*Table3[[#This Row],[DivPay]]</f>
        <v>2</v>
      </c>
      <c r="G1440" s="2">
        <f>Table3[[#This Row],[FwdDiv]]/Table3[[#This Row],[SharePrice]]</f>
        <v>2.5621316935690495E-2</v>
      </c>
      <c r="H1440" s="2">
        <v>2.5000000000000001E-2</v>
      </c>
      <c r="I1440" s="2">
        <v>2.75E-2</v>
      </c>
    </row>
    <row r="1441" spans="2:9" x14ac:dyDescent="0.2">
      <c r="B1441" s="35">
        <v>42913</v>
      </c>
      <c r="C1441">
        <v>76.95</v>
      </c>
      <c r="E1441">
        <v>0.5</v>
      </c>
      <c r="F1441">
        <f>4*Table3[[#This Row],[DivPay]]</f>
        <v>2</v>
      </c>
      <c r="G1441" s="2">
        <f>Table3[[#This Row],[FwdDiv]]/Table3[[#This Row],[SharePrice]]</f>
        <v>2.5990903183885639E-2</v>
      </c>
      <c r="H1441" s="2">
        <v>2.5000000000000001E-2</v>
      </c>
      <c r="I1441" s="2">
        <v>2.75E-2</v>
      </c>
    </row>
    <row r="1442" spans="2:9" x14ac:dyDescent="0.2">
      <c r="B1442" s="35">
        <v>42912</v>
      </c>
      <c r="C1442">
        <v>78.31</v>
      </c>
      <c r="E1442">
        <v>0.5</v>
      </c>
      <c r="F1442">
        <f>4*Table3[[#This Row],[DivPay]]</f>
        <v>2</v>
      </c>
      <c r="G1442" s="2">
        <f>Table3[[#This Row],[FwdDiv]]/Table3[[#This Row],[SharePrice]]</f>
        <v>2.5539522410930916E-2</v>
      </c>
      <c r="H1442" s="2">
        <v>2.5000000000000001E-2</v>
      </c>
      <c r="I1442" s="2">
        <v>2.75E-2</v>
      </c>
    </row>
    <row r="1443" spans="2:9" x14ac:dyDescent="0.2">
      <c r="B1443" s="35">
        <v>42909</v>
      </c>
      <c r="C1443">
        <v>79.58</v>
      </c>
      <c r="E1443">
        <v>0.5</v>
      </c>
      <c r="F1443">
        <f>4*Table3[[#This Row],[DivPay]]</f>
        <v>2</v>
      </c>
      <c r="G1443" s="2">
        <f>Table3[[#This Row],[FwdDiv]]/Table3[[#This Row],[SharePrice]]</f>
        <v>2.5131942699170646E-2</v>
      </c>
      <c r="H1443" s="2">
        <v>2.5000000000000001E-2</v>
      </c>
      <c r="I1443" s="2">
        <v>2.75E-2</v>
      </c>
    </row>
    <row r="1444" spans="2:9" x14ac:dyDescent="0.2">
      <c r="B1444" s="35">
        <v>42908</v>
      </c>
      <c r="C1444">
        <v>79.05</v>
      </c>
      <c r="E1444">
        <v>0.5</v>
      </c>
      <c r="F1444">
        <f>4*Table3[[#This Row],[DivPay]]</f>
        <v>2</v>
      </c>
      <c r="G1444" s="2">
        <f>Table3[[#This Row],[FwdDiv]]/Table3[[#This Row],[SharePrice]]</f>
        <v>2.5300442757748263E-2</v>
      </c>
      <c r="H1444" s="2">
        <v>2.5000000000000001E-2</v>
      </c>
      <c r="I1444" s="2">
        <v>2.75E-2</v>
      </c>
    </row>
    <row r="1445" spans="2:9" x14ac:dyDescent="0.2">
      <c r="B1445" s="35">
        <v>42907</v>
      </c>
      <c r="C1445">
        <v>79.67</v>
      </c>
      <c r="E1445">
        <v>0.5</v>
      </c>
      <c r="F1445">
        <f>4*Table3[[#This Row],[DivPay]]</f>
        <v>2</v>
      </c>
      <c r="G1445" s="2">
        <f>Table3[[#This Row],[FwdDiv]]/Table3[[#This Row],[SharePrice]]</f>
        <v>2.5103552152629598E-2</v>
      </c>
      <c r="H1445" s="2">
        <v>2.5000000000000001E-2</v>
      </c>
      <c r="I1445" s="2">
        <v>2.75E-2</v>
      </c>
    </row>
    <row r="1446" spans="2:9" x14ac:dyDescent="0.2">
      <c r="B1446" s="35">
        <v>42906</v>
      </c>
      <c r="C1446">
        <v>79.569999999999993</v>
      </c>
      <c r="E1446">
        <v>0.5</v>
      </c>
      <c r="F1446">
        <f>4*Table3[[#This Row],[DivPay]]</f>
        <v>2</v>
      </c>
      <c r="G1446" s="2">
        <f>Table3[[#This Row],[FwdDiv]]/Table3[[#This Row],[SharePrice]]</f>
        <v>2.5135101168782207E-2</v>
      </c>
      <c r="H1446" s="2">
        <v>2.5000000000000001E-2</v>
      </c>
      <c r="I1446" s="2">
        <v>2.75E-2</v>
      </c>
    </row>
    <row r="1447" spans="2:9" x14ac:dyDescent="0.2">
      <c r="B1447" s="35">
        <v>42905</v>
      </c>
      <c r="C1447">
        <v>81.42</v>
      </c>
      <c r="E1447">
        <v>0.5</v>
      </c>
      <c r="F1447">
        <f>4*Table3[[#This Row],[DivPay]]</f>
        <v>2</v>
      </c>
      <c r="G1447" s="2">
        <f>Table3[[#This Row],[FwdDiv]]/Table3[[#This Row],[SharePrice]]</f>
        <v>2.4563989191844757E-2</v>
      </c>
      <c r="H1447" s="2">
        <v>2.5000000000000001E-2</v>
      </c>
      <c r="I1447" s="2">
        <v>2.75E-2</v>
      </c>
    </row>
    <row r="1448" spans="2:9" x14ac:dyDescent="0.2">
      <c r="B1448" s="35">
        <v>42902</v>
      </c>
      <c r="C1448">
        <v>79.7</v>
      </c>
      <c r="E1448">
        <v>0.5</v>
      </c>
      <c r="F1448">
        <f>4*Table3[[#This Row],[DivPay]]</f>
        <v>2</v>
      </c>
      <c r="G1448" s="2">
        <f>Table3[[#This Row],[FwdDiv]]/Table3[[#This Row],[SharePrice]]</f>
        <v>2.5094102885821833E-2</v>
      </c>
      <c r="H1448" s="2">
        <v>2.5000000000000001E-2</v>
      </c>
      <c r="I1448" s="2">
        <v>2.75E-2</v>
      </c>
    </row>
    <row r="1449" spans="2:9" x14ac:dyDescent="0.2">
      <c r="B1449" s="35">
        <v>42901</v>
      </c>
      <c r="C1449">
        <v>80.08</v>
      </c>
      <c r="E1449">
        <v>0.5</v>
      </c>
      <c r="F1449">
        <f>4*Table3[[#This Row],[DivPay]]</f>
        <v>2</v>
      </c>
      <c r="G1449" s="2">
        <f>Table3[[#This Row],[FwdDiv]]/Table3[[#This Row],[SharePrice]]</f>
        <v>2.4975024975024976E-2</v>
      </c>
      <c r="H1449" s="2">
        <v>2.5000000000000001E-2</v>
      </c>
      <c r="I1449" s="2">
        <v>2.75E-2</v>
      </c>
    </row>
    <row r="1450" spans="2:9" x14ac:dyDescent="0.2">
      <c r="B1450" s="35">
        <v>42900</v>
      </c>
      <c r="C1450">
        <v>80.16</v>
      </c>
      <c r="E1450">
        <v>0.5</v>
      </c>
      <c r="F1450">
        <f>4*Table3[[#This Row],[DivPay]]</f>
        <v>2</v>
      </c>
      <c r="G1450" s="2">
        <f>Table3[[#This Row],[FwdDiv]]/Table3[[#This Row],[SharePrice]]</f>
        <v>2.4950099800399202E-2</v>
      </c>
      <c r="H1450" s="2">
        <v>2.5000000000000001E-2</v>
      </c>
      <c r="I1450" s="2">
        <v>2.75E-2</v>
      </c>
    </row>
    <row r="1451" spans="2:9" x14ac:dyDescent="0.2">
      <c r="B1451" s="35">
        <v>42899</v>
      </c>
      <c r="C1451">
        <v>80.989999999999995</v>
      </c>
      <c r="E1451">
        <v>0.5</v>
      </c>
      <c r="F1451">
        <f>4*Table3[[#This Row],[DivPay]]</f>
        <v>2</v>
      </c>
      <c r="G1451" s="2">
        <f>Table3[[#This Row],[FwdDiv]]/Table3[[#This Row],[SharePrice]]</f>
        <v>2.4694406716878628E-2</v>
      </c>
      <c r="H1451" s="2">
        <v>2.5000000000000001E-2</v>
      </c>
      <c r="I1451" s="2">
        <v>2.75E-2</v>
      </c>
    </row>
    <row r="1452" spans="2:9" x14ac:dyDescent="0.2">
      <c r="B1452" s="35">
        <v>42898</v>
      </c>
      <c r="C1452">
        <v>81.05</v>
      </c>
      <c r="E1452">
        <v>0.5</v>
      </c>
      <c r="F1452">
        <f>4*Table3[[#This Row],[DivPay]]</f>
        <v>2</v>
      </c>
      <c r="G1452" s="2">
        <f>Table3[[#This Row],[FwdDiv]]/Table3[[#This Row],[SharePrice]]</f>
        <v>2.4676125848241828E-2</v>
      </c>
      <c r="H1452" s="2">
        <v>2.5000000000000001E-2</v>
      </c>
      <c r="I1452" s="2">
        <v>2.75E-2</v>
      </c>
    </row>
    <row r="1453" spans="2:9" x14ac:dyDescent="0.2">
      <c r="B1453" s="35">
        <v>42895</v>
      </c>
      <c r="C1453">
        <v>80.900000000000006</v>
      </c>
      <c r="E1453">
        <v>0.5</v>
      </c>
      <c r="F1453">
        <f>4*Table3[[#This Row],[DivPay]]</f>
        <v>2</v>
      </c>
      <c r="G1453" s="2">
        <f>Table3[[#This Row],[FwdDiv]]/Table3[[#This Row],[SharePrice]]</f>
        <v>2.4721878862793572E-2</v>
      </c>
      <c r="H1453" s="2">
        <v>2.5000000000000001E-2</v>
      </c>
      <c r="I1453" s="2">
        <v>2.75E-2</v>
      </c>
    </row>
    <row r="1454" spans="2:9" x14ac:dyDescent="0.2">
      <c r="B1454" s="35">
        <v>42894</v>
      </c>
      <c r="C1454">
        <v>84.34</v>
      </c>
      <c r="E1454">
        <v>0.5</v>
      </c>
      <c r="F1454">
        <f>4*Table3[[#This Row],[DivPay]]</f>
        <v>2</v>
      </c>
      <c r="G1454" s="2">
        <f>Table3[[#This Row],[FwdDiv]]/Table3[[#This Row],[SharePrice]]</f>
        <v>2.3713540431586435E-2</v>
      </c>
      <c r="H1454" s="2">
        <v>2.5000000000000001E-2</v>
      </c>
      <c r="I1454" s="2">
        <v>2.75E-2</v>
      </c>
    </row>
    <row r="1455" spans="2:9" x14ac:dyDescent="0.2">
      <c r="B1455" s="35">
        <v>42893</v>
      </c>
      <c r="C1455">
        <v>82.89</v>
      </c>
      <c r="E1455">
        <v>0.5</v>
      </c>
      <c r="F1455">
        <f>4*Table3[[#This Row],[DivPay]]</f>
        <v>2</v>
      </c>
      <c r="G1455" s="2">
        <f>Table3[[#This Row],[FwdDiv]]/Table3[[#This Row],[SharePrice]]</f>
        <v>2.4128362890577876E-2</v>
      </c>
      <c r="H1455" s="2">
        <v>2.5000000000000001E-2</v>
      </c>
      <c r="I1455" s="2">
        <v>2.75E-2</v>
      </c>
    </row>
    <row r="1456" spans="2:9" x14ac:dyDescent="0.2">
      <c r="B1456" s="35">
        <v>42892</v>
      </c>
      <c r="C1456">
        <v>82.22</v>
      </c>
      <c r="E1456">
        <v>0.5</v>
      </c>
      <c r="F1456">
        <f>4*Table3[[#This Row],[DivPay]]</f>
        <v>2</v>
      </c>
      <c r="G1456" s="2">
        <f>Table3[[#This Row],[FwdDiv]]/Table3[[#This Row],[SharePrice]]</f>
        <v>2.4324981756263683E-2</v>
      </c>
      <c r="H1456" s="2">
        <v>2.5000000000000001E-2</v>
      </c>
      <c r="I1456" s="2">
        <v>2.75E-2</v>
      </c>
    </row>
    <row r="1457" spans="2:9" x14ac:dyDescent="0.2">
      <c r="B1457" s="35">
        <v>42891</v>
      </c>
      <c r="C1457">
        <v>81.89</v>
      </c>
      <c r="E1457">
        <v>0.5</v>
      </c>
      <c r="F1457">
        <f>4*Table3[[#This Row],[DivPay]]</f>
        <v>2</v>
      </c>
      <c r="G1457" s="2">
        <f>Table3[[#This Row],[FwdDiv]]/Table3[[#This Row],[SharePrice]]</f>
        <v>2.4423006472096716E-2</v>
      </c>
      <c r="H1457" s="2">
        <v>2.5000000000000001E-2</v>
      </c>
      <c r="I1457" s="2">
        <v>2.75E-2</v>
      </c>
    </row>
    <row r="1458" spans="2:9" x14ac:dyDescent="0.2">
      <c r="B1458" s="35">
        <v>42888</v>
      </c>
      <c r="C1458">
        <v>81.63</v>
      </c>
      <c r="E1458">
        <v>0.5</v>
      </c>
      <c r="F1458">
        <f>4*Table3[[#This Row],[DivPay]]</f>
        <v>2</v>
      </c>
      <c r="G1458" s="2">
        <f>Table3[[#This Row],[FwdDiv]]/Table3[[#This Row],[SharePrice]]</f>
        <v>2.4500796275878967E-2</v>
      </c>
      <c r="H1458" s="2">
        <v>2.5000000000000001E-2</v>
      </c>
      <c r="I1458" s="2">
        <v>2.75E-2</v>
      </c>
    </row>
    <row r="1459" spans="2:9" x14ac:dyDescent="0.2">
      <c r="B1459" s="35">
        <v>42887</v>
      </c>
      <c r="C1459">
        <v>81.489999999999995</v>
      </c>
      <c r="E1459">
        <v>0.5</v>
      </c>
      <c r="F1459">
        <f>4*Table3[[#This Row],[DivPay]]</f>
        <v>2</v>
      </c>
      <c r="G1459" s="2">
        <f>Table3[[#This Row],[FwdDiv]]/Table3[[#This Row],[SharePrice]]</f>
        <v>2.4542888697999758E-2</v>
      </c>
      <c r="H1459" s="2">
        <v>2.5000000000000001E-2</v>
      </c>
      <c r="I1459" s="2">
        <v>2.75E-2</v>
      </c>
    </row>
    <row r="1460" spans="2:9" x14ac:dyDescent="0.2">
      <c r="B1460" s="35">
        <v>42886</v>
      </c>
      <c r="C1460">
        <v>82.49</v>
      </c>
      <c r="E1460">
        <v>0.5</v>
      </c>
      <c r="F1460">
        <f>4*Table3[[#This Row],[DivPay]]</f>
        <v>2</v>
      </c>
      <c r="G1460" s="2">
        <f>Table3[[#This Row],[FwdDiv]]/Table3[[#This Row],[SharePrice]]</f>
        <v>2.4245363074312038E-2</v>
      </c>
      <c r="H1460" s="2">
        <v>2.5000000000000001E-2</v>
      </c>
      <c r="I1460" s="2">
        <v>2.75E-2</v>
      </c>
    </row>
    <row r="1461" spans="2:9" x14ac:dyDescent="0.2">
      <c r="B1461" s="35">
        <v>42885</v>
      </c>
      <c r="C1461">
        <v>81.97</v>
      </c>
      <c r="E1461">
        <v>0.5</v>
      </c>
      <c r="F1461">
        <f>4*Table3[[#This Row],[DivPay]]</f>
        <v>2</v>
      </c>
      <c r="G1461" s="2">
        <f>Table3[[#This Row],[FwdDiv]]/Table3[[#This Row],[SharePrice]]</f>
        <v>2.4399170428205441E-2</v>
      </c>
      <c r="H1461" s="2">
        <v>2.5000000000000001E-2</v>
      </c>
      <c r="I1461" s="2">
        <v>2.75E-2</v>
      </c>
    </row>
    <row r="1462" spans="2:9" x14ac:dyDescent="0.2">
      <c r="B1462" s="35">
        <v>42881</v>
      </c>
      <c r="C1462">
        <v>81.12</v>
      </c>
      <c r="E1462">
        <v>0.5</v>
      </c>
      <c r="F1462">
        <f>4*Table3[[#This Row],[DivPay]]</f>
        <v>2</v>
      </c>
      <c r="G1462" s="2">
        <f>Table3[[#This Row],[FwdDiv]]/Table3[[#This Row],[SharePrice]]</f>
        <v>2.4654832347140037E-2</v>
      </c>
      <c r="H1462" s="2">
        <v>2.5000000000000001E-2</v>
      </c>
      <c r="I1462" s="2">
        <v>2.75E-2</v>
      </c>
    </row>
    <row r="1463" spans="2:9" x14ac:dyDescent="0.2">
      <c r="B1463" s="35">
        <v>42880</v>
      </c>
      <c r="C1463">
        <v>80.790000000000006</v>
      </c>
      <c r="E1463">
        <v>0.5</v>
      </c>
      <c r="F1463">
        <f>4*Table3[[#This Row],[DivPay]]</f>
        <v>2</v>
      </c>
      <c r="G1463" s="2">
        <f>Table3[[#This Row],[FwdDiv]]/Table3[[#This Row],[SharePrice]]</f>
        <v>2.4755539051862851E-2</v>
      </c>
      <c r="H1463" s="2">
        <v>2.5000000000000001E-2</v>
      </c>
      <c r="I1463" s="2">
        <v>2.75E-2</v>
      </c>
    </row>
    <row r="1464" spans="2:9" x14ac:dyDescent="0.2">
      <c r="B1464" s="35">
        <v>42879</v>
      </c>
      <c r="C1464">
        <v>80.05</v>
      </c>
      <c r="E1464">
        <v>0.5</v>
      </c>
      <c r="F1464">
        <f>4*Table3[[#This Row],[DivPay]]</f>
        <v>2</v>
      </c>
      <c r="G1464" s="2">
        <f>Table3[[#This Row],[FwdDiv]]/Table3[[#This Row],[SharePrice]]</f>
        <v>2.4984384759525299E-2</v>
      </c>
      <c r="H1464" s="2">
        <v>2.5000000000000001E-2</v>
      </c>
      <c r="I1464" s="2">
        <v>2.75E-2</v>
      </c>
    </row>
    <row r="1465" spans="2:9" x14ac:dyDescent="0.2">
      <c r="B1465" s="35">
        <v>42878</v>
      </c>
      <c r="C1465">
        <v>79.69</v>
      </c>
      <c r="E1465">
        <v>0.5</v>
      </c>
      <c r="F1465">
        <f>4*Table3[[#This Row],[DivPay]]</f>
        <v>2</v>
      </c>
      <c r="G1465" s="2">
        <f>Table3[[#This Row],[FwdDiv]]/Table3[[#This Row],[SharePrice]]</f>
        <v>2.5097251850922323E-2</v>
      </c>
      <c r="H1465" s="2">
        <v>2.5000000000000001E-2</v>
      </c>
      <c r="I1465" s="2">
        <v>2.75E-2</v>
      </c>
    </row>
    <row r="1466" spans="2:9" x14ac:dyDescent="0.2">
      <c r="B1466" s="35">
        <v>42877</v>
      </c>
      <c r="C1466">
        <v>80.37</v>
      </c>
      <c r="E1466">
        <v>0.5</v>
      </c>
      <c r="F1466">
        <f>4*Table3[[#This Row],[DivPay]]</f>
        <v>2</v>
      </c>
      <c r="G1466" s="2">
        <f>Table3[[#This Row],[FwdDiv]]/Table3[[#This Row],[SharePrice]]</f>
        <v>2.4884907303720293E-2</v>
      </c>
      <c r="H1466" s="2">
        <v>2.5000000000000001E-2</v>
      </c>
      <c r="I1466" s="2">
        <v>2.75E-2</v>
      </c>
    </row>
    <row r="1467" spans="2:9" x14ac:dyDescent="0.2">
      <c r="B1467" s="35">
        <v>42874</v>
      </c>
      <c r="C1467">
        <v>80.3</v>
      </c>
      <c r="E1467">
        <v>0.5</v>
      </c>
      <c r="F1467">
        <f>4*Table3[[#This Row],[DivPay]]</f>
        <v>2</v>
      </c>
      <c r="G1467" s="2">
        <f>Table3[[#This Row],[FwdDiv]]/Table3[[#This Row],[SharePrice]]</f>
        <v>2.4906600249066005E-2</v>
      </c>
      <c r="H1467" s="2">
        <v>2.5000000000000001E-2</v>
      </c>
      <c r="I1467" s="2">
        <v>2.75E-2</v>
      </c>
    </row>
    <row r="1468" spans="2:9" x14ac:dyDescent="0.2">
      <c r="B1468" s="35">
        <v>42873</v>
      </c>
      <c r="C1468">
        <v>79.23</v>
      </c>
      <c r="E1468">
        <v>0.5</v>
      </c>
      <c r="F1468">
        <f>4*Table3[[#This Row],[DivPay]]</f>
        <v>2</v>
      </c>
      <c r="G1468" s="2">
        <f>Table3[[#This Row],[FwdDiv]]/Table3[[#This Row],[SharePrice]]</f>
        <v>2.5242963523917708E-2</v>
      </c>
      <c r="H1468" s="2">
        <v>2.5000000000000001E-2</v>
      </c>
      <c r="I1468" s="2">
        <v>2.75E-2</v>
      </c>
    </row>
    <row r="1469" spans="2:9" x14ac:dyDescent="0.2">
      <c r="B1469" s="35">
        <v>42872</v>
      </c>
      <c r="C1469">
        <v>78.680000000000007</v>
      </c>
      <c r="E1469">
        <v>0.5</v>
      </c>
      <c r="F1469">
        <f>4*Table3[[#This Row],[DivPay]]</f>
        <v>2</v>
      </c>
      <c r="G1469" s="2">
        <f>Table3[[#This Row],[FwdDiv]]/Table3[[#This Row],[SharePrice]]</f>
        <v>2.541942043721403E-2</v>
      </c>
      <c r="H1469" s="2">
        <v>2.5000000000000001E-2</v>
      </c>
      <c r="I1469" s="2">
        <v>2.75E-2</v>
      </c>
    </row>
    <row r="1470" spans="2:9" x14ac:dyDescent="0.2">
      <c r="B1470" s="35">
        <v>42871</v>
      </c>
      <c r="C1470">
        <v>82.27</v>
      </c>
      <c r="E1470">
        <v>0.5</v>
      </c>
      <c r="F1470">
        <f>4*Table3[[#This Row],[DivPay]]</f>
        <v>2</v>
      </c>
      <c r="G1470" s="2">
        <f>Table3[[#This Row],[FwdDiv]]/Table3[[#This Row],[SharePrice]]</f>
        <v>2.4310198128114746E-2</v>
      </c>
      <c r="H1470" s="2">
        <v>2.5000000000000001E-2</v>
      </c>
      <c r="I1470" s="2">
        <v>2.75E-2</v>
      </c>
    </row>
    <row r="1471" spans="2:9" x14ac:dyDescent="0.2">
      <c r="B1471" s="35">
        <v>42870</v>
      </c>
      <c r="C1471">
        <v>81.55</v>
      </c>
      <c r="E1471">
        <v>0.5</v>
      </c>
      <c r="F1471">
        <f>4*Table3[[#This Row],[DivPay]]</f>
        <v>2</v>
      </c>
      <c r="G1471" s="2">
        <f>Table3[[#This Row],[FwdDiv]]/Table3[[#This Row],[SharePrice]]</f>
        <v>2.4524831391784182E-2</v>
      </c>
      <c r="H1471" s="2">
        <v>2.5000000000000001E-2</v>
      </c>
      <c r="I1471" s="2">
        <v>2.75E-2</v>
      </c>
    </row>
    <row r="1472" spans="2:9" x14ac:dyDescent="0.2">
      <c r="B1472" s="35">
        <v>42867</v>
      </c>
      <c r="C1472">
        <v>80.69</v>
      </c>
      <c r="E1472">
        <v>0.5</v>
      </c>
      <c r="F1472">
        <f>4*Table3[[#This Row],[DivPay]]</f>
        <v>2</v>
      </c>
      <c r="G1472" s="2">
        <f>Table3[[#This Row],[FwdDiv]]/Table3[[#This Row],[SharePrice]]</f>
        <v>2.4786218862312553E-2</v>
      </c>
      <c r="H1472" s="2">
        <v>2.5000000000000001E-2</v>
      </c>
      <c r="I1472" s="2">
        <v>2.75E-2</v>
      </c>
    </row>
    <row r="1473" spans="2:9" x14ac:dyDescent="0.2">
      <c r="B1473" s="35">
        <v>42866</v>
      </c>
      <c r="C1473">
        <v>80.400000000000006</v>
      </c>
      <c r="E1473">
        <v>0.5</v>
      </c>
      <c r="F1473">
        <f>4*Table3[[#This Row],[DivPay]]</f>
        <v>2</v>
      </c>
      <c r="G1473" s="2">
        <f>Table3[[#This Row],[FwdDiv]]/Table3[[#This Row],[SharePrice]]</f>
        <v>2.4875621890547261E-2</v>
      </c>
      <c r="H1473" s="2">
        <v>2.5000000000000001E-2</v>
      </c>
      <c r="I1473" s="2">
        <v>2.75E-2</v>
      </c>
    </row>
    <row r="1474" spans="2:9" x14ac:dyDescent="0.2">
      <c r="B1474" s="35">
        <v>42865</v>
      </c>
      <c r="C1474">
        <v>80.489999999999995</v>
      </c>
      <c r="E1474">
        <v>0.5</v>
      </c>
      <c r="F1474">
        <f>4*Table3[[#This Row],[DivPay]]</f>
        <v>2</v>
      </c>
      <c r="G1474" s="2">
        <f>Table3[[#This Row],[FwdDiv]]/Table3[[#This Row],[SharePrice]]</f>
        <v>2.4847807181016278E-2</v>
      </c>
      <c r="H1474" s="2">
        <v>2.5000000000000001E-2</v>
      </c>
      <c r="I1474" s="2">
        <v>2.75E-2</v>
      </c>
    </row>
    <row r="1475" spans="2:9" x14ac:dyDescent="0.2">
      <c r="B1475" s="35">
        <v>42864</v>
      </c>
      <c r="C1475">
        <v>79.45</v>
      </c>
      <c r="E1475">
        <v>0.5</v>
      </c>
      <c r="F1475">
        <f>4*Table3[[#This Row],[DivPay]]</f>
        <v>2</v>
      </c>
      <c r="G1475" s="2">
        <f>Table3[[#This Row],[FwdDiv]]/Table3[[#This Row],[SharePrice]]</f>
        <v>2.5173064820641911E-2</v>
      </c>
      <c r="H1475" s="2">
        <v>2.5000000000000001E-2</v>
      </c>
      <c r="I1475" s="2">
        <v>2.75E-2</v>
      </c>
    </row>
    <row r="1476" spans="2:9" x14ac:dyDescent="0.2">
      <c r="B1476" s="35">
        <v>42863</v>
      </c>
      <c r="C1476">
        <v>79.459999999999994</v>
      </c>
      <c r="E1476">
        <v>0.5</v>
      </c>
      <c r="F1476">
        <f>4*Table3[[#This Row],[DivPay]]</f>
        <v>2</v>
      </c>
      <c r="G1476" s="2">
        <f>Table3[[#This Row],[FwdDiv]]/Table3[[#This Row],[SharePrice]]</f>
        <v>2.5169896803423106E-2</v>
      </c>
      <c r="H1476" s="2">
        <v>2.5000000000000001E-2</v>
      </c>
      <c r="I1476" s="2">
        <v>2.75E-2</v>
      </c>
    </row>
    <row r="1477" spans="2:9" x14ac:dyDescent="0.2">
      <c r="B1477" s="35">
        <v>42860</v>
      </c>
      <c r="C1477">
        <v>79.63</v>
      </c>
      <c r="E1477">
        <v>0.5</v>
      </c>
      <c r="F1477">
        <f>4*Table3[[#This Row],[DivPay]]</f>
        <v>2</v>
      </c>
      <c r="G1477" s="2">
        <f>Table3[[#This Row],[FwdDiv]]/Table3[[#This Row],[SharePrice]]</f>
        <v>2.511616225040814E-2</v>
      </c>
      <c r="H1477" s="2">
        <v>2.5000000000000001E-2</v>
      </c>
      <c r="I1477" s="2">
        <v>2.75E-2</v>
      </c>
    </row>
    <row r="1478" spans="2:9" x14ac:dyDescent="0.2">
      <c r="B1478" s="35">
        <v>42859</v>
      </c>
      <c r="C1478">
        <v>79.3</v>
      </c>
      <c r="E1478">
        <v>0.5</v>
      </c>
      <c r="F1478">
        <f>4*Table3[[#This Row],[DivPay]]</f>
        <v>2</v>
      </c>
      <c r="G1478" s="2">
        <f>Table3[[#This Row],[FwdDiv]]/Table3[[#This Row],[SharePrice]]</f>
        <v>2.5220680958385876E-2</v>
      </c>
      <c r="H1478" s="2">
        <v>2.5000000000000001E-2</v>
      </c>
      <c r="I1478" s="2">
        <v>2.75E-2</v>
      </c>
    </row>
    <row r="1479" spans="2:9" x14ac:dyDescent="0.2">
      <c r="B1479" s="35">
        <v>42858</v>
      </c>
      <c r="C1479">
        <v>79.77</v>
      </c>
      <c r="E1479">
        <v>0.5</v>
      </c>
      <c r="F1479">
        <f>4*Table3[[#This Row],[DivPay]]</f>
        <v>2</v>
      </c>
      <c r="G1479" s="2">
        <f>Table3[[#This Row],[FwdDiv]]/Table3[[#This Row],[SharePrice]]</f>
        <v>2.5072082236429736E-2</v>
      </c>
      <c r="H1479" s="2">
        <v>2.5000000000000001E-2</v>
      </c>
      <c r="I1479" s="2">
        <v>2.75E-2</v>
      </c>
    </row>
    <row r="1480" spans="2:9" x14ac:dyDescent="0.2">
      <c r="B1480" s="35">
        <v>42857</v>
      </c>
      <c r="C1480">
        <v>79.25</v>
      </c>
      <c r="E1480">
        <v>0.5</v>
      </c>
      <c r="F1480">
        <f>4*Table3[[#This Row],[DivPay]]</f>
        <v>2</v>
      </c>
      <c r="G1480" s="2">
        <f>Table3[[#This Row],[FwdDiv]]/Table3[[#This Row],[SharePrice]]</f>
        <v>2.5236593059936908E-2</v>
      </c>
      <c r="H1480" s="2">
        <v>2.5000000000000001E-2</v>
      </c>
      <c r="I1480" s="2">
        <v>2.75E-2</v>
      </c>
    </row>
    <row r="1481" spans="2:9" x14ac:dyDescent="0.2">
      <c r="B1481" s="35">
        <v>42856</v>
      </c>
      <c r="C1481">
        <v>79.290000000000006</v>
      </c>
      <c r="E1481">
        <v>0.5</v>
      </c>
      <c r="F1481">
        <f>4*Table3[[#This Row],[DivPay]]</f>
        <v>2</v>
      </c>
      <c r="G1481" s="2">
        <f>Table3[[#This Row],[FwdDiv]]/Table3[[#This Row],[SharePrice]]</f>
        <v>2.5223861773237481E-2</v>
      </c>
      <c r="H1481" s="2">
        <v>2.5000000000000001E-2</v>
      </c>
      <c r="I1481" s="2">
        <v>2.75E-2</v>
      </c>
    </row>
    <row r="1482" spans="2:9" x14ac:dyDescent="0.2">
      <c r="B1482" s="35">
        <v>42853</v>
      </c>
      <c r="C1482">
        <v>79.180000000000007</v>
      </c>
      <c r="E1482">
        <v>0.5</v>
      </c>
      <c r="F1482">
        <f>4*Table3[[#This Row],[DivPay]]</f>
        <v>2</v>
      </c>
      <c r="G1482" s="2">
        <f>Table3[[#This Row],[FwdDiv]]/Table3[[#This Row],[SharePrice]]</f>
        <v>2.5258903763576659E-2</v>
      </c>
      <c r="H1482" s="2">
        <v>2.5000000000000001E-2</v>
      </c>
      <c r="I1482" s="2">
        <v>2.75E-2</v>
      </c>
    </row>
    <row r="1483" spans="2:9" x14ac:dyDescent="0.2">
      <c r="B1483" s="35">
        <v>42852</v>
      </c>
      <c r="C1483">
        <v>80.8</v>
      </c>
      <c r="D1483">
        <v>0.5</v>
      </c>
      <c r="E1483">
        <v>0.5</v>
      </c>
      <c r="F1483">
        <f>4*Table3[[#This Row],[DivPay]]</f>
        <v>2</v>
      </c>
      <c r="G1483" s="2">
        <f>Table3[[#This Row],[FwdDiv]]/Table3[[#This Row],[SharePrice]]</f>
        <v>2.4752475247524754E-2</v>
      </c>
      <c r="H1483" s="2">
        <v>2.5000000000000001E-2</v>
      </c>
      <c r="I1483" s="2">
        <v>2.75E-2</v>
      </c>
    </row>
    <row r="1484" spans="2:9" x14ac:dyDescent="0.2">
      <c r="B1484" s="35">
        <v>42851</v>
      </c>
      <c r="C1484">
        <v>81.11</v>
      </c>
      <c r="E1484">
        <v>0.5</v>
      </c>
      <c r="F1484">
        <f>4*Table3[[#This Row],[DivPay]]</f>
        <v>2</v>
      </c>
      <c r="G1484" s="2">
        <f>Table3[[#This Row],[FwdDiv]]/Table3[[#This Row],[SharePrice]]</f>
        <v>2.4657872025644186E-2</v>
      </c>
      <c r="H1484" s="2">
        <v>2.5000000000000001E-2</v>
      </c>
      <c r="I1484" s="2">
        <v>2.75E-2</v>
      </c>
    </row>
    <row r="1485" spans="2:9" x14ac:dyDescent="0.2">
      <c r="B1485" s="35">
        <v>42850</v>
      </c>
      <c r="C1485">
        <v>82.36</v>
      </c>
      <c r="E1485">
        <v>0.5</v>
      </c>
      <c r="F1485">
        <f>4*Table3[[#This Row],[DivPay]]</f>
        <v>2</v>
      </c>
      <c r="G1485" s="2">
        <f>Table3[[#This Row],[FwdDiv]]/Table3[[#This Row],[SharePrice]]</f>
        <v>2.4283632831471589E-2</v>
      </c>
      <c r="H1485" s="2">
        <v>2.5000000000000001E-2</v>
      </c>
      <c r="I1485" s="2">
        <v>2.75E-2</v>
      </c>
    </row>
    <row r="1486" spans="2:9" x14ac:dyDescent="0.2">
      <c r="B1486" s="35">
        <v>42849</v>
      </c>
      <c r="C1486">
        <v>81.08</v>
      </c>
      <c r="E1486">
        <v>0.5</v>
      </c>
      <c r="F1486">
        <f>4*Table3[[#This Row],[DivPay]]</f>
        <v>2</v>
      </c>
      <c r="G1486" s="2">
        <f>Table3[[#This Row],[FwdDiv]]/Table3[[#This Row],[SharePrice]]</f>
        <v>2.4666995559940799E-2</v>
      </c>
      <c r="H1486" s="2">
        <v>2.5000000000000001E-2</v>
      </c>
      <c r="I1486" s="2">
        <v>2.75E-2</v>
      </c>
    </row>
    <row r="1487" spans="2:9" x14ac:dyDescent="0.2">
      <c r="B1487" s="35">
        <v>42846</v>
      </c>
      <c r="C1487">
        <v>79.81</v>
      </c>
      <c r="E1487">
        <v>0.5</v>
      </c>
      <c r="F1487">
        <f>4*Table3[[#This Row],[DivPay]]</f>
        <v>2</v>
      </c>
      <c r="G1487" s="2">
        <f>Table3[[#This Row],[FwdDiv]]/Table3[[#This Row],[SharePrice]]</f>
        <v>2.5059516351334417E-2</v>
      </c>
      <c r="H1487" s="2">
        <v>2.5000000000000001E-2</v>
      </c>
      <c r="I1487" s="2">
        <v>2.75E-2</v>
      </c>
    </row>
    <row r="1488" spans="2:9" x14ac:dyDescent="0.2">
      <c r="B1488" s="35">
        <v>42845</v>
      </c>
      <c r="C1488">
        <v>80.760000000000005</v>
      </c>
      <c r="E1488">
        <v>0.5</v>
      </c>
      <c r="F1488">
        <f>4*Table3[[#This Row],[DivPay]]</f>
        <v>2</v>
      </c>
      <c r="G1488" s="2">
        <f>Table3[[#This Row],[FwdDiv]]/Table3[[#This Row],[SharePrice]]</f>
        <v>2.4764735017335313E-2</v>
      </c>
      <c r="H1488" s="2">
        <v>2.5000000000000001E-2</v>
      </c>
      <c r="I1488" s="2">
        <v>2.75E-2</v>
      </c>
    </row>
    <row r="1489" spans="2:9" x14ac:dyDescent="0.2">
      <c r="B1489" s="35">
        <v>42844</v>
      </c>
      <c r="C1489">
        <v>79.37</v>
      </c>
      <c r="E1489">
        <v>0.5</v>
      </c>
      <c r="F1489">
        <f>4*Table3[[#This Row],[DivPay]]</f>
        <v>2</v>
      </c>
      <c r="G1489" s="2">
        <f>Table3[[#This Row],[FwdDiv]]/Table3[[#This Row],[SharePrice]]</f>
        <v>2.5198437696862794E-2</v>
      </c>
      <c r="H1489" s="2">
        <v>2.5000000000000001E-2</v>
      </c>
      <c r="I1489" s="2">
        <v>2.75E-2</v>
      </c>
    </row>
    <row r="1490" spans="2:9" x14ac:dyDescent="0.2">
      <c r="B1490" s="35">
        <v>42843</v>
      </c>
      <c r="C1490">
        <v>79.61</v>
      </c>
      <c r="E1490">
        <v>0.5</v>
      </c>
      <c r="F1490">
        <f>4*Table3[[#This Row],[DivPay]]</f>
        <v>2</v>
      </c>
      <c r="G1490" s="2">
        <f>Table3[[#This Row],[FwdDiv]]/Table3[[#This Row],[SharePrice]]</f>
        <v>2.5122472051249845E-2</v>
      </c>
      <c r="H1490" s="2">
        <v>2.5000000000000001E-2</v>
      </c>
      <c r="I1490" s="2">
        <v>2.75E-2</v>
      </c>
    </row>
    <row r="1491" spans="2:9" x14ac:dyDescent="0.2">
      <c r="B1491" s="35">
        <v>42842</v>
      </c>
      <c r="C1491">
        <v>78.72</v>
      </c>
      <c r="E1491">
        <v>0.5</v>
      </c>
      <c r="F1491">
        <f>4*Table3[[#This Row],[DivPay]]</f>
        <v>2</v>
      </c>
      <c r="G1491" s="2">
        <f>Table3[[#This Row],[FwdDiv]]/Table3[[#This Row],[SharePrice]]</f>
        <v>2.540650406504065E-2</v>
      </c>
      <c r="H1491" s="2">
        <v>2.5000000000000001E-2</v>
      </c>
      <c r="I1491" s="2">
        <v>2.75E-2</v>
      </c>
    </row>
    <row r="1492" spans="2:9" x14ac:dyDescent="0.2">
      <c r="B1492" s="35">
        <v>42838</v>
      </c>
      <c r="C1492">
        <v>77.84</v>
      </c>
      <c r="E1492">
        <v>0.5</v>
      </c>
      <c r="F1492">
        <f>4*Table3[[#This Row],[DivPay]]</f>
        <v>2</v>
      </c>
      <c r="G1492" s="2">
        <f>Table3[[#This Row],[FwdDiv]]/Table3[[#This Row],[SharePrice]]</f>
        <v>2.5693730729701953E-2</v>
      </c>
      <c r="H1492" s="2">
        <v>2.5000000000000001E-2</v>
      </c>
      <c r="I1492" s="2">
        <v>2.75E-2</v>
      </c>
    </row>
    <row r="1493" spans="2:9" x14ac:dyDescent="0.2">
      <c r="B1493" s="35">
        <v>42837</v>
      </c>
      <c r="C1493">
        <v>78.48</v>
      </c>
      <c r="E1493">
        <v>0.5</v>
      </c>
      <c r="F1493">
        <f>4*Table3[[#This Row],[DivPay]]</f>
        <v>2</v>
      </c>
      <c r="G1493" s="2">
        <f>Table3[[#This Row],[FwdDiv]]/Table3[[#This Row],[SharePrice]]</f>
        <v>2.54841997961264E-2</v>
      </c>
      <c r="H1493" s="2">
        <v>2.5000000000000001E-2</v>
      </c>
      <c r="I1493" s="2">
        <v>2.75E-2</v>
      </c>
    </row>
    <row r="1494" spans="2:9" x14ac:dyDescent="0.2">
      <c r="B1494" s="35">
        <v>42836</v>
      </c>
      <c r="C1494">
        <v>79.41</v>
      </c>
      <c r="E1494">
        <v>0.5</v>
      </c>
      <c r="F1494">
        <f>4*Table3[[#This Row],[DivPay]]</f>
        <v>2</v>
      </c>
      <c r="G1494" s="2">
        <f>Table3[[#This Row],[FwdDiv]]/Table3[[#This Row],[SharePrice]]</f>
        <v>2.5185744868404483E-2</v>
      </c>
      <c r="H1494" s="2">
        <v>2.5000000000000001E-2</v>
      </c>
      <c r="I1494" s="2">
        <v>2.75E-2</v>
      </c>
    </row>
    <row r="1495" spans="2:9" x14ac:dyDescent="0.2">
      <c r="B1495" s="35">
        <v>42835</v>
      </c>
      <c r="C1495">
        <v>80.13</v>
      </c>
      <c r="E1495">
        <v>0.5</v>
      </c>
      <c r="F1495">
        <f>4*Table3[[#This Row],[DivPay]]</f>
        <v>2</v>
      </c>
      <c r="G1495" s="2">
        <f>Table3[[#This Row],[FwdDiv]]/Table3[[#This Row],[SharePrice]]</f>
        <v>2.4959440908523652E-2</v>
      </c>
      <c r="H1495" s="2">
        <v>2.5000000000000001E-2</v>
      </c>
      <c r="I1495" s="2">
        <v>2.75E-2</v>
      </c>
    </row>
    <row r="1496" spans="2:9" x14ac:dyDescent="0.2">
      <c r="B1496" s="35">
        <v>42832</v>
      </c>
      <c r="C1496">
        <v>80.53</v>
      </c>
      <c r="E1496">
        <v>0.5</v>
      </c>
      <c r="F1496">
        <f>4*Table3[[#This Row],[DivPay]]</f>
        <v>2</v>
      </c>
      <c r="G1496" s="2">
        <f>Table3[[#This Row],[FwdDiv]]/Table3[[#This Row],[SharePrice]]</f>
        <v>2.483546504408295E-2</v>
      </c>
      <c r="H1496" s="2">
        <v>2.5000000000000001E-2</v>
      </c>
      <c r="I1496" s="2">
        <v>2.75E-2</v>
      </c>
    </row>
    <row r="1497" spans="2:9" x14ac:dyDescent="0.2">
      <c r="B1497" s="35">
        <v>42831</v>
      </c>
      <c r="C1497">
        <v>80.099999999999994</v>
      </c>
      <c r="E1497">
        <v>0.5</v>
      </c>
      <c r="F1497">
        <f>4*Table3[[#This Row],[DivPay]]</f>
        <v>2</v>
      </c>
      <c r="G1497" s="2">
        <f>Table3[[#This Row],[FwdDiv]]/Table3[[#This Row],[SharePrice]]</f>
        <v>2.4968789013732836E-2</v>
      </c>
      <c r="H1497" s="2">
        <v>2.5000000000000001E-2</v>
      </c>
      <c r="I1497" s="2">
        <v>2.75E-2</v>
      </c>
    </row>
    <row r="1498" spans="2:9" x14ac:dyDescent="0.2">
      <c r="B1498" s="35">
        <v>42830</v>
      </c>
      <c r="C1498">
        <v>80.08</v>
      </c>
      <c r="E1498">
        <v>0.5</v>
      </c>
      <c r="F1498">
        <f>4*Table3[[#This Row],[DivPay]]</f>
        <v>2</v>
      </c>
      <c r="G1498" s="2">
        <f>Table3[[#This Row],[FwdDiv]]/Table3[[#This Row],[SharePrice]]</f>
        <v>2.4975024975024976E-2</v>
      </c>
      <c r="H1498" s="2">
        <v>2.5000000000000001E-2</v>
      </c>
      <c r="I1498" s="2">
        <v>2.75E-2</v>
      </c>
    </row>
    <row r="1499" spans="2:9" x14ac:dyDescent="0.2">
      <c r="B1499" s="35">
        <v>42829</v>
      </c>
      <c r="C1499">
        <v>80.599999999999994</v>
      </c>
      <c r="E1499">
        <v>0.5</v>
      </c>
      <c r="F1499">
        <f>4*Table3[[#This Row],[DivPay]]</f>
        <v>2</v>
      </c>
      <c r="G1499" s="2">
        <f>Table3[[#This Row],[FwdDiv]]/Table3[[#This Row],[SharePrice]]</f>
        <v>2.4813895781637719E-2</v>
      </c>
      <c r="H1499" s="2">
        <v>2.5000000000000001E-2</v>
      </c>
      <c r="I1499" s="2">
        <v>2.75E-2</v>
      </c>
    </row>
    <row r="1500" spans="2:9" x14ac:dyDescent="0.2">
      <c r="B1500" s="35">
        <v>42828</v>
      </c>
      <c r="C1500">
        <v>80.36</v>
      </c>
      <c r="E1500">
        <v>0.5</v>
      </c>
      <c r="F1500">
        <f>4*Table3[[#This Row],[DivPay]]</f>
        <v>2</v>
      </c>
      <c r="G1500" s="2">
        <f>Table3[[#This Row],[FwdDiv]]/Table3[[#This Row],[SharePrice]]</f>
        <v>2.4888003982080638E-2</v>
      </c>
      <c r="H1500" s="2">
        <v>2.5000000000000001E-2</v>
      </c>
      <c r="I1500" s="2">
        <v>2.75E-2</v>
      </c>
    </row>
    <row r="1501" spans="2:9" x14ac:dyDescent="0.2">
      <c r="B1501" s="35">
        <v>42825</v>
      </c>
      <c r="C1501">
        <v>80.56</v>
      </c>
      <c r="E1501">
        <v>0.5</v>
      </c>
      <c r="F1501">
        <f>4*Table3[[#This Row],[DivPay]]</f>
        <v>2</v>
      </c>
      <c r="G1501" s="2">
        <f>Table3[[#This Row],[FwdDiv]]/Table3[[#This Row],[SharePrice]]</f>
        <v>2.4826216484607744E-2</v>
      </c>
      <c r="H1501" s="2">
        <v>2.5000000000000001E-2</v>
      </c>
      <c r="I1501" s="2">
        <v>2.75E-2</v>
      </c>
    </row>
    <row r="1502" spans="2:9" x14ac:dyDescent="0.2">
      <c r="B1502" s="35">
        <v>42824</v>
      </c>
      <c r="C1502">
        <v>81.040000000000006</v>
      </c>
      <c r="E1502">
        <v>0.5</v>
      </c>
      <c r="F1502">
        <f>4*Table3[[#This Row],[DivPay]]</f>
        <v>2</v>
      </c>
      <c r="G1502" s="2">
        <f>Table3[[#This Row],[FwdDiv]]/Table3[[#This Row],[SharePrice]]</f>
        <v>2.4679170779861793E-2</v>
      </c>
      <c r="H1502" s="2">
        <v>2.5000000000000001E-2</v>
      </c>
      <c r="I1502" s="2">
        <v>2.75E-2</v>
      </c>
    </row>
    <row r="1503" spans="2:9" x14ac:dyDescent="0.2">
      <c r="B1503" s="35">
        <v>42823</v>
      </c>
      <c r="C1503">
        <v>80.489999999999995</v>
      </c>
      <c r="E1503">
        <v>0.5</v>
      </c>
      <c r="F1503">
        <f>4*Table3[[#This Row],[DivPay]]</f>
        <v>2</v>
      </c>
      <c r="G1503" s="2">
        <f>Table3[[#This Row],[FwdDiv]]/Table3[[#This Row],[SharePrice]]</f>
        <v>2.4847807181016278E-2</v>
      </c>
      <c r="H1503" s="2">
        <v>2.5000000000000001E-2</v>
      </c>
      <c r="I1503" s="2">
        <v>2.75E-2</v>
      </c>
    </row>
    <row r="1504" spans="2:9" x14ac:dyDescent="0.2">
      <c r="B1504" s="35">
        <v>42822</v>
      </c>
      <c r="C1504">
        <v>80.61</v>
      </c>
      <c r="E1504">
        <v>0.5</v>
      </c>
      <c r="F1504">
        <f>4*Table3[[#This Row],[DivPay]]</f>
        <v>2</v>
      </c>
      <c r="G1504" s="2">
        <f>Table3[[#This Row],[FwdDiv]]/Table3[[#This Row],[SharePrice]]</f>
        <v>2.4810817516437166E-2</v>
      </c>
      <c r="H1504" s="2">
        <v>2.5000000000000001E-2</v>
      </c>
      <c r="I1504" s="2">
        <v>2.75E-2</v>
      </c>
    </row>
    <row r="1505" spans="2:9" x14ac:dyDescent="0.2">
      <c r="B1505" s="35">
        <v>42821</v>
      </c>
      <c r="C1505">
        <v>80.53</v>
      </c>
      <c r="E1505">
        <v>0.5</v>
      </c>
      <c r="F1505">
        <f>4*Table3[[#This Row],[DivPay]]</f>
        <v>2</v>
      </c>
      <c r="G1505" s="2">
        <f>Table3[[#This Row],[FwdDiv]]/Table3[[#This Row],[SharePrice]]</f>
        <v>2.483546504408295E-2</v>
      </c>
      <c r="H1505" s="2">
        <v>2.5000000000000001E-2</v>
      </c>
      <c r="I1505" s="2">
        <v>2.75E-2</v>
      </c>
    </row>
    <row r="1506" spans="2:9" x14ac:dyDescent="0.2">
      <c r="B1506" s="35">
        <v>42818</v>
      </c>
      <c r="C1506">
        <v>80.59</v>
      </c>
      <c r="E1506">
        <v>0.5</v>
      </c>
      <c r="F1506">
        <f>4*Table3[[#This Row],[DivPay]]</f>
        <v>2</v>
      </c>
      <c r="G1506" s="2">
        <f>Table3[[#This Row],[FwdDiv]]/Table3[[#This Row],[SharePrice]]</f>
        <v>2.4816974810770567E-2</v>
      </c>
      <c r="H1506" s="2">
        <v>2.5000000000000001E-2</v>
      </c>
      <c r="I1506" s="2">
        <v>2.75E-2</v>
      </c>
    </row>
    <row r="1507" spans="2:9" x14ac:dyDescent="0.2">
      <c r="B1507" s="35">
        <v>42817</v>
      </c>
      <c r="C1507">
        <v>80.67</v>
      </c>
      <c r="E1507">
        <v>0.5</v>
      </c>
      <c r="F1507">
        <f>4*Table3[[#This Row],[DivPay]]</f>
        <v>2</v>
      </c>
      <c r="G1507" s="2">
        <f>Table3[[#This Row],[FwdDiv]]/Table3[[#This Row],[SharePrice]]</f>
        <v>2.4792363951902815E-2</v>
      </c>
      <c r="H1507" s="2">
        <v>2.5000000000000001E-2</v>
      </c>
      <c r="I1507" s="2">
        <v>2.75E-2</v>
      </c>
    </row>
    <row r="1508" spans="2:9" x14ac:dyDescent="0.2">
      <c r="B1508" s="35">
        <v>42816</v>
      </c>
      <c r="C1508">
        <v>80.69</v>
      </c>
      <c r="E1508">
        <v>0.5</v>
      </c>
      <c r="F1508">
        <f>4*Table3[[#This Row],[DivPay]]</f>
        <v>2</v>
      </c>
      <c r="G1508" s="2">
        <f>Table3[[#This Row],[FwdDiv]]/Table3[[#This Row],[SharePrice]]</f>
        <v>2.4786218862312553E-2</v>
      </c>
      <c r="H1508" s="2">
        <v>2.5000000000000001E-2</v>
      </c>
      <c r="I1508" s="2">
        <v>2.75E-2</v>
      </c>
    </row>
    <row r="1509" spans="2:9" x14ac:dyDescent="0.2">
      <c r="B1509" s="35">
        <v>42815</v>
      </c>
      <c r="C1509">
        <v>79.75</v>
      </c>
      <c r="E1509">
        <v>0.5</v>
      </c>
      <c r="F1509">
        <f>4*Table3[[#This Row],[DivPay]]</f>
        <v>2</v>
      </c>
      <c r="G1509" s="2">
        <f>Table3[[#This Row],[FwdDiv]]/Table3[[#This Row],[SharePrice]]</f>
        <v>2.5078369905956112E-2</v>
      </c>
      <c r="H1509" s="2">
        <v>2.5000000000000001E-2</v>
      </c>
      <c r="I1509" s="2">
        <v>2.75E-2</v>
      </c>
    </row>
    <row r="1510" spans="2:9" x14ac:dyDescent="0.2">
      <c r="B1510" s="35">
        <v>42814</v>
      </c>
      <c r="C1510">
        <v>81.59</v>
      </c>
      <c r="E1510">
        <v>0.5</v>
      </c>
      <c r="F1510">
        <f>4*Table3[[#This Row],[DivPay]]</f>
        <v>2</v>
      </c>
      <c r="G1510" s="2">
        <f>Table3[[#This Row],[FwdDiv]]/Table3[[#This Row],[SharePrice]]</f>
        <v>2.4512807942149772E-2</v>
      </c>
      <c r="H1510" s="2">
        <v>2.5000000000000001E-2</v>
      </c>
      <c r="I1510" s="2">
        <v>2.75E-2</v>
      </c>
    </row>
    <row r="1511" spans="2:9" x14ac:dyDescent="0.2">
      <c r="B1511" s="35">
        <v>42811</v>
      </c>
      <c r="C1511">
        <v>82.2</v>
      </c>
      <c r="E1511">
        <v>0.5</v>
      </c>
      <c r="F1511">
        <f>4*Table3[[#This Row],[DivPay]]</f>
        <v>2</v>
      </c>
      <c r="G1511" s="2">
        <f>Table3[[#This Row],[FwdDiv]]/Table3[[#This Row],[SharePrice]]</f>
        <v>2.4330900243309E-2</v>
      </c>
      <c r="H1511" s="2">
        <v>2.5000000000000001E-2</v>
      </c>
      <c r="I1511" s="2">
        <v>2.75E-2</v>
      </c>
    </row>
    <row r="1512" spans="2:9" x14ac:dyDescent="0.2">
      <c r="B1512" s="35">
        <v>42810</v>
      </c>
      <c r="C1512">
        <v>81.709999999999994</v>
      </c>
      <c r="E1512">
        <v>0.5</v>
      </c>
      <c r="F1512">
        <f>4*Table3[[#This Row],[DivPay]]</f>
        <v>2</v>
      </c>
      <c r="G1512" s="2">
        <f>Table3[[#This Row],[FwdDiv]]/Table3[[#This Row],[SharePrice]]</f>
        <v>2.4476808224207565E-2</v>
      </c>
      <c r="H1512" s="2">
        <v>2.5000000000000001E-2</v>
      </c>
      <c r="I1512" s="2">
        <v>2.75E-2</v>
      </c>
    </row>
    <row r="1513" spans="2:9" x14ac:dyDescent="0.2">
      <c r="B1513" s="35">
        <v>42809</v>
      </c>
      <c r="C1513">
        <v>81.819999999999993</v>
      </c>
      <c r="E1513">
        <v>0.5</v>
      </c>
      <c r="F1513">
        <f>4*Table3[[#This Row],[DivPay]]</f>
        <v>2</v>
      </c>
      <c r="G1513" s="2">
        <f>Table3[[#This Row],[FwdDiv]]/Table3[[#This Row],[SharePrice]]</f>
        <v>2.4443901246638967E-2</v>
      </c>
      <c r="H1513" s="2">
        <v>2.5000000000000001E-2</v>
      </c>
      <c r="I1513" s="2">
        <v>2.75E-2</v>
      </c>
    </row>
    <row r="1514" spans="2:9" x14ac:dyDescent="0.2">
      <c r="B1514" s="35">
        <v>42808</v>
      </c>
      <c r="C1514">
        <v>81.09</v>
      </c>
      <c r="E1514">
        <v>0.5</v>
      </c>
      <c r="F1514">
        <f>4*Table3[[#This Row],[DivPay]]</f>
        <v>2</v>
      </c>
      <c r="G1514" s="2">
        <f>Table3[[#This Row],[FwdDiv]]/Table3[[#This Row],[SharePrice]]</f>
        <v>2.4663953631767172E-2</v>
      </c>
      <c r="H1514" s="2">
        <v>2.5000000000000001E-2</v>
      </c>
      <c r="I1514" s="2">
        <v>2.75E-2</v>
      </c>
    </row>
    <row r="1515" spans="2:9" x14ac:dyDescent="0.2">
      <c r="B1515" s="35">
        <v>42807</v>
      </c>
      <c r="C1515">
        <v>81.02</v>
      </c>
      <c r="E1515">
        <v>0.5</v>
      </c>
      <c r="F1515">
        <f>4*Table3[[#This Row],[DivPay]]</f>
        <v>2</v>
      </c>
      <c r="G1515" s="2">
        <f>Table3[[#This Row],[FwdDiv]]/Table3[[#This Row],[SharePrice]]</f>
        <v>2.4685262898049867E-2</v>
      </c>
      <c r="H1515" s="2">
        <v>2.5000000000000001E-2</v>
      </c>
      <c r="I1515" s="2">
        <v>2.75E-2</v>
      </c>
    </row>
    <row r="1516" spans="2:9" x14ac:dyDescent="0.2">
      <c r="B1516" s="35">
        <v>42804</v>
      </c>
      <c r="C1516">
        <v>80.33</v>
      </c>
      <c r="E1516">
        <v>0.5</v>
      </c>
      <c r="F1516">
        <f>4*Table3[[#This Row],[DivPay]]</f>
        <v>2</v>
      </c>
      <c r="G1516" s="2">
        <f>Table3[[#This Row],[FwdDiv]]/Table3[[#This Row],[SharePrice]]</f>
        <v>2.4897298643097223E-2</v>
      </c>
      <c r="H1516" s="2">
        <v>2.5000000000000001E-2</v>
      </c>
      <c r="I1516" s="2">
        <v>2.75E-2</v>
      </c>
    </row>
    <row r="1517" spans="2:9" x14ac:dyDescent="0.2">
      <c r="B1517" s="35">
        <v>42803</v>
      </c>
      <c r="C1517">
        <v>79.13</v>
      </c>
      <c r="E1517">
        <v>0.5</v>
      </c>
      <c r="F1517">
        <f>4*Table3[[#This Row],[DivPay]]</f>
        <v>2</v>
      </c>
      <c r="G1517" s="2">
        <f>Table3[[#This Row],[FwdDiv]]/Table3[[#This Row],[SharePrice]]</f>
        <v>2.5274864147605207E-2</v>
      </c>
      <c r="H1517" s="2">
        <v>2.5000000000000001E-2</v>
      </c>
      <c r="I1517" s="2">
        <v>2.75E-2</v>
      </c>
    </row>
    <row r="1518" spans="2:9" x14ac:dyDescent="0.2">
      <c r="B1518" s="35">
        <v>42802</v>
      </c>
      <c r="C1518">
        <v>79.34</v>
      </c>
      <c r="E1518">
        <v>0.5</v>
      </c>
      <c r="F1518">
        <f>4*Table3[[#This Row],[DivPay]]</f>
        <v>2</v>
      </c>
      <c r="G1518" s="2">
        <f>Table3[[#This Row],[FwdDiv]]/Table3[[#This Row],[SharePrice]]</f>
        <v>2.5207965717166624E-2</v>
      </c>
      <c r="H1518" s="2">
        <v>2.5000000000000001E-2</v>
      </c>
      <c r="I1518" s="2">
        <v>2.75E-2</v>
      </c>
    </row>
    <row r="1519" spans="2:9" x14ac:dyDescent="0.2">
      <c r="B1519" s="35">
        <v>42801</v>
      </c>
      <c r="C1519">
        <v>79.12</v>
      </c>
      <c r="E1519">
        <v>0.5</v>
      </c>
      <c r="F1519">
        <f>4*Table3[[#This Row],[DivPay]]</f>
        <v>2</v>
      </c>
      <c r="G1519" s="2">
        <f>Table3[[#This Row],[FwdDiv]]/Table3[[#This Row],[SharePrice]]</f>
        <v>2.5278058645096056E-2</v>
      </c>
      <c r="H1519" s="2">
        <v>2.5000000000000001E-2</v>
      </c>
      <c r="I1519" s="2">
        <v>2.75E-2</v>
      </c>
    </row>
    <row r="1520" spans="2:9" x14ac:dyDescent="0.2">
      <c r="B1520" s="35">
        <v>42800</v>
      </c>
      <c r="C1520">
        <v>78.31</v>
      </c>
      <c r="E1520">
        <v>0.5</v>
      </c>
      <c r="F1520">
        <f>4*Table3[[#This Row],[DivPay]]</f>
        <v>2</v>
      </c>
      <c r="G1520" s="2">
        <f>Table3[[#This Row],[FwdDiv]]/Table3[[#This Row],[SharePrice]]</f>
        <v>2.5539522410930916E-2</v>
      </c>
      <c r="H1520" s="2">
        <v>2.5000000000000001E-2</v>
      </c>
      <c r="I1520" s="2">
        <v>2.75E-2</v>
      </c>
    </row>
    <row r="1521" spans="2:9" x14ac:dyDescent="0.2">
      <c r="B1521" s="35">
        <v>42797</v>
      </c>
      <c r="C1521">
        <v>77.86</v>
      </c>
      <c r="E1521">
        <v>0.5</v>
      </c>
      <c r="F1521">
        <f>4*Table3[[#This Row],[DivPay]]</f>
        <v>2</v>
      </c>
      <c r="G1521" s="2">
        <f>Table3[[#This Row],[FwdDiv]]/Table3[[#This Row],[SharePrice]]</f>
        <v>2.5687130747495505E-2</v>
      </c>
      <c r="H1521" s="2">
        <v>2.5000000000000001E-2</v>
      </c>
      <c r="I1521" s="2">
        <v>2.75E-2</v>
      </c>
    </row>
    <row r="1522" spans="2:9" x14ac:dyDescent="0.2">
      <c r="B1522" s="35">
        <v>42796</v>
      </c>
      <c r="C1522">
        <v>78.08</v>
      </c>
      <c r="E1522">
        <v>0.5</v>
      </c>
      <c r="F1522">
        <f>4*Table3[[#This Row],[DivPay]]</f>
        <v>2</v>
      </c>
      <c r="G1522" s="2">
        <f>Table3[[#This Row],[FwdDiv]]/Table3[[#This Row],[SharePrice]]</f>
        <v>2.5614754098360656E-2</v>
      </c>
      <c r="H1522" s="2">
        <v>2.5000000000000001E-2</v>
      </c>
      <c r="I1522" s="2">
        <v>2.75E-2</v>
      </c>
    </row>
    <row r="1523" spans="2:9" x14ac:dyDescent="0.2">
      <c r="B1523" s="35">
        <v>42795</v>
      </c>
      <c r="C1523">
        <v>78.150000000000006</v>
      </c>
      <c r="E1523">
        <v>0.5</v>
      </c>
      <c r="F1523">
        <f>4*Table3[[#This Row],[DivPay]]</f>
        <v>2</v>
      </c>
      <c r="G1523" s="2">
        <f>Table3[[#This Row],[FwdDiv]]/Table3[[#This Row],[SharePrice]]</f>
        <v>2.5591810620601407E-2</v>
      </c>
      <c r="H1523" s="2">
        <v>2.5000000000000001E-2</v>
      </c>
      <c r="I1523" s="2">
        <v>2.75E-2</v>
      </c>
    </row>
    <row r="1524" spans="2:9" x14ac:dyDescent="0.2">
      <c r="B1524" s="35">
        <v>42794</v>
      </c>
      <c r="C1524">
        <v>76.62</v>
      </c>
      <c r="E1524">
        <v>0.5</v>
      </c>
      <c r="F1524">
        <f>4*Table3[[#This Row],[DivPay]]</f>
        <v>2</v>
      </c>
      <c r="G1524" s="2">
        <f>Table3[[#This Row],[FwdDiv]]/Table3[[#This Row],[SharePrice]]</f>
        <v>2.6102845210127901E-2</v>
      </c>
      <c r="H1524" s="2">
        <v>2.5000000000000001E-2</v>
      </c>
      <c r="I1524" s="2">
        <v>2.75E-2</v>
      </c>
    </row>
    <row r="1525" spans="2:9" x14ac:dyDescent="0.2">
      <c r="B1525" s="35">
        <v>42793</v>
      </c>
      <c r="C1525">
        <v>77.19</v>
      </c>
      <c r="E1525">
        <v>0.5</v>
      </c>
      <c r="F1525">
        <f>4*Table3[[#This Row],[DivPay]]</f>
        <v>2</v>
      </c>
      <c r="G1525" s="2">
        <f>Table3[[#This Row],[FwdDiv]]/Table3[[#This Row],[SharePrice]]</f>
        <v>2.5910091980826534E-2</v>
      </c>
      <c r="H1525" s="2">
        <v>2.5000000000000001E-2</v>
      </c>
      <c r="I1525" s="2">
        <v>2.75E-2</v>
      </c>
    </row>
    <row r="1526" spans="2:9" x14ac:dyDescent="0.2">
      <c r="B1526" s="35">
        <v>42790</v>
      </c>
      <c r="C1526">
        <v>77.239999999999995</v>
      </c>
      <c r="E1526">
        <v>0.5</v>
      </c>
      <c r="F1526">
        <f>4*Table3[[#This Row],[DivPay]]</f>
        <v>2</v>
      </c>
      <c r="G1526" s="2">
        <f>Table3[[#This Row],[FwdDiv]]/Table3[[#This Row],[SharePrice]]</f>
        <v>2.5893319523562924E-2</v>
      </c>
      <c r="H1526" s="2">
        <v>2.5000000000000001E-2</v>
      </c>
      <c r="I1526" s="2">
        <v>2.75E-2</v>
      </c>
    </row>
    <row r="1527" spans="2:9" x14ac:dyDescent="0.2">
      <c r="B1527" s="35">
        <v>42789</v>
      </c>
      <c r="C1527">
        <v>77.14</v>
      </c>
      <c r="E1527">
        <v>0.5</v>
      </c>
      <c r="F1527">
        <f>4*Table3[[#This Row],[DivPay]]</f>
        <v>2</v>
      </c>
      <c r="G1527" s="2">
        <f>Table3[[#This Row],[FwdDiv]]/Table3[[#This Row],[SharePrice]]</f>
        <v>2.5926886180969666E-2</v>
      </c>
      <c r="H1527" s="2">
        <v>2.5000000000000001E-2</v>
      </c>
      <c r="I1527" s="2">
        <v>2.75E-2</v>
      </c>
    </row>
    <row r="1528" spans="2:9" x14ac:dyDescent="0.2">
      <c r="B1528" s="35">
        <v>42788</v>
      </c>
      <c r="C1528">
        <v>77.23</v>
      </c>
      <c r="E1528">
        <v>0.5</v>
      </c>
      <c r="F1528">
        <f>4*Table3[[#This Row],[DivPay]]</f>
        <v>2</v>
      </c>
      <c r="G1528" s="2">
        <f>Table3[[#This Row],[FwdDiv]]/Table3[[#This Row],[SharePrice]]</f>
        <v>2.5896672277612325E-2</v>
      </c>
      <c r="H1528" s="2">
        <v>2.5000000000000001E-2</v>
      </c>
      <c r="I1528" s="2">
        <v>2.75E-2</v>
      </c>
    </row>
    <row r="1529" spans="2:9" x14ac:dyDescent="0.2">
      <c r="B1529" s="35">
        <v>42787</v>
      </c>
      <c r="C1529">
        <v>77.08</v>
      </c>
      <c r="E1529">
        <v>0.5</v>
      </c>
      <c r="F1529">
        <f>4*Table3[[#This Row],[DivPay]]</f>
        <v>2</v>
      </c>
      <c r="G1529" s="2">
        <f>Table3[[#This Row],[FwdDiv]]/Table3[[#This Row],[SharePrice]]</f>
        <v>2.5947067981318111E-2</v>
      </c>
      <c r="H1529" s="2">
        <v>2.5000000000000001E-2</v>
      </c>
      <c r="I1529" s="2">
        <v>2.75E-2</v>
      </c>
    </row>
    <row r="1530" spans="2:9" x14ac:dyDescent="0.2">
      <c r="B1530" s="35">
        <v>42783</v>
      </c>
      <c r="C1530">
        <v>76.44</v>
      </c>
      <c r="E1530">
        <v>0.5</v>
      </c>
      <c r="F1530">
        <f>4*Table3[[#This Row],[DivPay]]</f>
        <v>2</v>
      </c>
      <c r="G1530" s="2">
        <f>Table3[[#This Row],[FwdDiv]]/Table3[[#This Row],[SharePrice]]</f>
        <v>2.6164311878597593E-2</v>
      </c>
      <c r="H1530" s="2">
        <v>2.5000000000000001E-2</v>
      </c>
      <c r="I1530" s="2">
        <v>2.75E-2</v>
      </c>
    </row>
    <row r="1531" spans="2:9" x14ac:dyDescent="0.2">
      <c r="B1531" s="35">
        <v>42782</v>
      </c>
      <c r="C1531">
        <v>76.25</v>
      </c>
      <c r="E1531">
        <v>0.5</v>
      </c>
      <c r="F1531">
        <f>4*Table3[[#This Row],[DivPay]]</f>
        <v>2</v>
      </c>
      <c r="G1531" s="2">
        <f>Table3[[#This Row],[FwdDiv]]/Table3[[#This Row],[SharePrice]]</f>
        <v>2.6229508196721311E-2</v>
      </c>
      <c r="H1531" s="2">
        <v>2.5000000000000001E-2</v>
      </c>
      <c r="I1531" s="2">
        <v>2.75E-2</v>
      </c>
    </row>
    <row r="1532" spans="2:9" x14ac:dyDescent="0.2">
      <c r="B1532" s="35">
        <v>42781</v>
      </c>
      <c r="C1532">
        <v>75.67</v>
      </c>
      <c r="E1532">
        <v>0.5</v>
      </c>
      <c r="F1532">
        <f>4*Table3[[#This Row],[DivPay]]</f>
        <v>2</v>
      </c>
      <c r="G1532" s="2">
        <f>Table3[[#This Row],[FwdDiv]]/Table3[[#This Row],[SharePrice]]</f>
        <v>2.6430553720100437E-2</v>
      </c>
      <c r="H1532" s="2">
        <v>2.5000000000000001E-2</v>
      </c>
      <c r="I1532" s="2">
        <v>2.75E-2</v>
      </c>
    </row>
    <row r="1533" spans="2:9" x14ac:dyDescent="0.2">
      <c r="B1533" s="35">
        <v>42780</v>
      </c>
      <c r="C1533">
        <v>75.64</v>
      </c>
      <c r="E1533">
        <v>0.5</v>
      </c>
      <c r="F1533">
        <f>4*Table3[[#This Row],[DivPay]]</f>
        <v>2</v>
      </c>
      <c r="G1533" s="2">
        <f>Table3[[#This Row],[FwdDiv]]/Table3[[#This Row],[SharePrice]]</f>
        <v>2.6441036488630353E-2</v>
      </c>
      <c r="H1533" s="2">
        <v>2.5000000000000001E-2</v>
      </c>
      <c r="I1533" s="2">
        <v>2.75E-2</v>
      </c>
    </row>
    <row r="1534" spans="2:9" x14ac:dyDescent="0.2">
      <c r="B1534" s="35">
        <v>42779</v>
      </c>
      <c r="C1534">
        <v>75.52</v>
      </c>
      <c r="E1534">
        <v>0.5</v>
      </c>
      <c r="F1534">
        <f>4*Table3[[#This Row],[DivPay]]</f>
        <v>2</v>
      </c>
      <c r="G1534" s="2">
        <f>Table3[[#This Row],[FwdDiv]]/Table3[[#This Row],[SharePrice]]</f>
        <v>2.6483050847457629E-2</v>
      </c>
      <c r="H1534" s="2">
        <v>2.5000000000000001E-2</v>
      </c>
      <c r="I1534" s="2">
        <v>2.75E-2</v>
      </c>
    </row>
    <row r="1535" spans="2:9" x14ac:dyDescent="0.2">
      <c r="B1535" s="35">
        <v>42776</v>
      </c>
      <c r="C1535">
        <v>75.16</v>
      </c>
      <c r="E1535">
        <v>0.5</v>
      </c>
      <c r="F1535">
        <f>4*Table3[[#This Row],[DivPay]]</f>
        <v>2</v>
      </c>
      <c r="G1535" s="2">
        <f>Table3[[#This Row],[FwdDiv]]/Table3[[#This Row],[SharePrice]]</f>
        <v>2.6609898882384249E-2</v>
      </c>
      <c r="H1535" s="2">
        <v>2.5000000000000001E-2</v>
      </c>
      <c r="I1535" s="2">
        <v>2.75E-2</v>
      </c>
    </row>
    <row r="1536" spans="2:9" x14ac:dyDescent="0.2">
      <c r="B1536" s="35">
        <v>42775</v>
      </c>
      <c r="C1536">
        <v>75.3</v>
      </c>
      <c r="E1536">
        <v>0.5</v>
      </c>
      <c r="F1536">
        <f>4*Table3[[#This Row],[DivPay]]</f>
        <v>2</v>
      </c>
      <c r="G1536" s="2">
        <f>Table3[[#This Row],[FwdDiv]]/Table3[[#This Row],[SharePrice]]</f>
        <v>2.6560424966799469E-2</v>
      </c>
      <c r="H1536" s="2">
        <v>2.5000000000000001E-2</v>
      </c>
      <c r="I1536" s="2">
        <v>2.75E-2</v>
      </c>
    </row>
    <row r="1537" spans="2:9" x14ac:dyDescent="0.2">
      <c r="B1537" s="35">
        <v>42774</v>
      </c>
      <c r="C1537">
        <v>75.95</v>
      </c>
      <c r="E1537">
        <v>0.5</v>
      </c>
      <c r="F1537">
        <f>4*Table3[[#This Row],[DivPay]]</f>
        <v>2</v>
      </c>
      <c r="G1537" s="2">
        <f>Table3[[#This Row],[FwdDiv]]/Table3[[#This Row],[SharePrice]]</f>
        <v>2.6333113890717578E-2</v>
      </c>
      <c r="H1537" s="2">
        <v>2.5000000000000001E-2</v>
      </c>
      <c r="I1537" s="2">
        <v>2.75E-2</v>
      </c>
    </row>
    <row r="1538" spans="2:9" x14ac:dyDescent="0.2">
      <c r="B1538" s="35">
        <v>42773</v>
      </c>
      <c r="C1538">
        <v>76.180000000000007</v>
      </c>
      <c r="E1538">
        <v>0.5</v>
      </c>
      <c r="F1538">
        <f>4*Table3[[#This Row],[DivPay]]</f>
        <v>2</v>
      </c>
      <c r="G1538" s="2">
        <f>Table3[[#This Row],[FwdDiv]]/Table3[[#This Row],[SharePrice]]</f>
        <v>2.625360987135731E-2</v>
      </c>
      <c r="H1538" s="2">
        <v>2.5000000000000001E-2</v>
      </c>
      <c r="I1538" s="2">
        <v>2.75E-2</v>
      </c>
    </row>
    <row r="1539" spans="2:9" x14ac:dyDescent="0.2">
      <c r="B1539" s="35">
        <v>42772</v>
      </c>
      <c r="C1539">
        <v>76.22</v>
      </c>
      <c r="E1539">
        <v>0.5</v>
      </c>
      <c r="F1539">
        <f>4*Table3[[#This Row],[DivPay]]</f>
        <v>2</v>
      </c>
      <c r="G1539" s="2">
        <f>Table3[[#This Row],[FwdDiv]]/Table3[[#This Row],[SharePrice]]</f>
        <v>2.6239832065074783E-2</v>
      </c>
      <c r="H1539" s="2">
        <v>2.5000000000000001E-2</v>
      </c>
      <c r="I1539" s="2">
        <v>2.75E-2</v>
      </c>
    </row>
    <row r="1540" spans="2:9" x14ac:dyDescent="0.2">
      <c r="B1540" s="35">
        <v>42769</v>
      </c>
      <c r="C1540">
        <v>76.5</v>
      </c>
      <c r="E1540">
        <v>0.5</v>
      </c>
      <c r="F1540">
        <f>4*Table3[[#This Row],[DivPay]]</f>
        <v>2</v>
      </c>
      <c r="G1540" s="2">
        <f>Table3[[#This Row],[FwdDiv]]/Table3[[#This Row],[SharePrice]]</f>
        <v>2.6143790849673203E-2</v>
      </c>
      <c r="H1540" s="2">
        <v>2.5000000000000001E-2</v>
      </c>
      <c r="I1540" s="2">
        <v>2.75E-2</v>
      </c>
    </row>
    <row r="1541" spans="2:9" x14ac:dyDescent="0.2">
      <c r="B1541" s="35">
        <v>42768</v>
      </c>
      <c r="C1541">
        <v>75.89</v>
      </c>
      <c r="E1541">
        <v>0.5</v>
      </c>
      <c r="F1541">
        <f>4*Table3[[#This Row],[DivPay]]</f>
        <v>2</v>
      </c>
      <c r="G1541" s="2">
        <f>Table3[[#This Row],[FwdDiv]]/Table3[[#This Row],[SharePrice]]</f>
        <v>2.635393332454869E-2</v>
      </c>
      <c r="H1541" s="2">
        <v>2.5000000000000001E-2</v>
      </c>
      <c r="I1541" s="2">
        <v>2.75E-2</v>
      </c>
    </row>
    <row r="1542" spans="2:9" x14ac:dyDescent="0.2">
      <c r="B1542" s="35">
        <v>42767</v>
      </c>
      <c r="C1542">
        <v>76.27</v>
      </c>
      <c r="E1542">
        <v>0.5</v>
      </c>
      <c r="F1542">
        <f>4*Table3[[#This Row],[DivPay]]</f>
        <v>2</v>
      </c>
      <c r="G1542" s="2">
        <f>Table3[[#This Row],[FwdDiv]]/Table3[[#This Row],[SharePrice]]</f>
        <v>2.622263012980202E-2</v>
      </c>
      <c r="H1542" s="2">
        <v>2.5000000000000001E-2</v>
      </c>
      <c r="I1542" s="2">
        <v>2.75E-2</v>
      </c>
    </row>
    <row r="1543" spans="2:9" x14ac:dyDescent="0.2">
      <c r="B1543" s="35">
        <v>42766</v>
      </c>
      <c r="C1543">
        <v>75.540000000000006</v>
      </c>
      <c r="E1543">
        <v>0.5</v>
      </c>
      <c r="F1543">
        <f>4*Table3[[#This Row],[DivPay]]</f>
        <v>2</v>
      </c>
      <c r="G1543" s="2">
        <f>Table3[[#This Row],[FwdDiv]]/Table3[[#This Row],[SharePrice]]</f>
        <v>2.6476039184537992E-2</v>
      </c>
      <c r="H1543" s="2">
        <v>2.5000000000000001E-2</v>
      </c>
      <c r="I1543" s="2">
        <v>2.75E-2</v>
      </c>
    </row>
    <row r="1544" spans="2:9" x14ac:dyDescent="0.2">
      <c r="B1544" s="35">
        <v>42765</v>
      </c>
      <c r="C1544">
        <v>77.900000000000006</v>
      </c>
      <c r="E1544">
        <v>0.5</v>
      </c>
      <c r="F1544">
        <f>4*Table3[[#This Row],[DivPay]]</f>
        <v>2</v>
      </c>
      <c r="G1544" s="2">
        <f>Table3[[#This Row],[FwdDiv]]/Table3[[#This Row],[SharePrice]]</f>
        <v>2.5673940949935813E-2</v>
      </c>
      <c r="H1544" s="2">
        <v>2.5000000000000001E-2</v>
      </c>
      <c r="I1544" s="2">
        <v>2.75E-2</v>
      </c>
    </row>
    <row r="1545" spans="2:9" x14ac:dyDescent="0.2">
      <c r="B1545" s="35">
        <v>42762</v>
      </c>
      <c r="C1545">
        <v>78.03</v>
      </c>
      <c r="D1545">
        <v>0.5</v>
      </c>
      <c r="E1545">
        <v>0.5</v>
      </c>
      <c r="F1545">
        <f>4*Table3[[#This Row],[DivPay]]</f>
        <v>2</v>
      </c>
      <c r="G1545" s="2">
        <f>Table3[[#This Row],[FwdDiv]]/Table3[[#This Row],[SharePrice]]</f>
        <v>2.563116749967961E-2</v>
      </c>
      <c r="H1545" s="2">
        <v>2.5000000000000001E-2</v>
      </c>
      <c r="I1545" s="2">
        <v>2.75E-2</v>
      </c>
    </row>
    <row r="1546" spans="2:9" x14ac:dyDescent="0.2">
      <c r="B1546" s="35">
        <v>42761</v>
      </c>
      <c r="C1546">
        <v>79.260000000000005</v>
      </c>
      <c r="E1546">
        <v>0.5</v>
      </c>
      <c r="F1546">
        <f>4*Table3[[#This Row],[DivPay]]</f>
        <v>2</v>
      </c>
      <c r="G1546" s="2">
        <f>Table3[[#This Row],[FwdDiv]]/Table3[[#This Row],[SharePrice]]</f>
        <v>2.5233409033560434E-2</v>
      </c>
      <c r="H1546" s="2">
        <v>2.5000000000000001E-2</v>
      </c>
      <c r="I1546" s="2">
        <v>2.75E-2</v>
      </c>
    </row>
    <row r="1547" spans="2:9" x14ac:dyDescent="0.2">
      <c r="B1547" s="35">
        <v>42760</v>
      </c>
      <c r="C1547">
        <v>78.58</v>
      </c>
      <c r="E1547">
        <v>0.5</v>
      </c>
      <c r="F1547">
        <f>4*Table3[[#This Row],[DivPay]]</f>
        <v>2</v>
      </c>
      <c r="G1547" s="2">
        <f>Table3[[#This Row],[FwdDiv]]/Table3[[#This Row],[SharePrice]]</f>
        <v>2.5451768897938407E-2</v>
      </c>
      <c r="H1547" s="2">
        <v>2.5000000000000001E-2</v>
      </c>
      <c r="I1547" s="2">
        <v>2.75E-2</v>
      </c>
    </row>
    <row r="1548" spans="2:9" x14ac:dyDescent="0.2">
      <c r="B1548" s="35">
        <v>42759</v>
      </c>
      <c r="C1548">
        <v>77.08</v>
      </c>
      <c r="E1548">
        <v>0.5</v>
      </c>
      <c r="F1548">
        <f>4*Table3[[#This Row],[DivPay]]</f>
        <v>2</v>
      </c>
      <c r="G1548" s="2">
        <f>Table3[[#This Row],[FwdDiv]]/Table3[[#This Row],[SharePrice]]</f>
        <v>2.5947067981318111E-2</v>
      </c>
      <c r="H1548" s="2">
        <v>2.5000000000000001E-2</v>
      </c>
      <c r="I1548" s="2">
        <v>2.75E-2</v>
      </c>
    </row>
    <row r="1549" spans="2:9" x14ac:dyDescent="0.2">
      <c r="B1549" s="35">
        <v>42758</v>
      </c>
      <c r="C1549">
        <v>75.73</v>
      </c>
      <c r="E1549">
        <v>0.5</v>
      </c>
      <c r="F1549">
        <f>4*Table3[[#This Row],[DivPay]]</f>
        <v>2</v>
      </c>
      <c r="G1549" s="2">
        <f>Table3[[#This Row],[FwdDiv]]/Table3[[#This Row],[SharePrice]]</f>
        <v>2.6409613099168096E-2</v>
      </c>
      <c r="H1549" s="2">
        <v>2.5000000000000001E-2</v>
      </c>
      <c r="I1549" s="2">
        <v>2.75E-2</v>
      </c>
    </row>
    <row r="1550" spans="2:9" x14ac:dyDescent="0.2">
      <c r="B1550" s="35">
        <v>42755</v>
      </c>
      <c r="C1550">
        <v>74.75</v>
      </c>
      <c r="E1550">
        <v>0.5</v>
      </c>
      <c r="F1550">
        <f>4*Table3[[#This Row],[DivPay]]</f>
        <v>2</v>
      </c>
      <c r="G1550" s="2">
        <f>Table3[[#This Row],[FwdDiv]]/Table3[[#This Row],[SharePrice]]</f>
        <v>2.6755852842809364E-2</v>
      </c>
      <c r="H1550" s="2">
        <v>2.5000000000000001E-2</v>
      </c>
      <c r="I1550" s="2">
        <v>2.75E-2</v>
      </c>
    </row>
    <row r="1551" spans="2:9" x14ac:dyDescent="0.2">
      <c r="B1551" s="35">
        <v>42754</v>
      </c>
      <c r="C1551">
        <v>73.88</v>
      </c>
      <c r="E1551">
        <v>0.5</v>
      </c>
      <c r="F1551">
        <f>4*Table3[[#This Row],[DivPay]]</f>
        <v>2</v>
      </c>
      <c r="G1551" s="2">
        <f>Table3[[#This Row],[FwdDiv]]/Table3[[#This Row],[SharePrice]]</f>
        <v>2.7070925825663238E-2</v>
      </c>
      <c r="H1551" s="2">
        <v>2.5000000000000001E-2</v>
      </c>
      <c r="I1551" s="2">
        <v>2.75E-2</v>
      </c>
    </row>
    <row r="1552" spans="2:9" x14ac:dyDescent="0.2">
      <c r="B1552" s="35">
        <v>42753</v>
      </c>
      <c r="C1552">
        <v>74.38</v>
      </c>
      <c r="E1552">
        <v>0.5</v>
      </c>
      <c r="F1552">
        <f>4*Table3[[#This Row],[DivPay]]</f>
        <v>2</v>
      </c>
      <c r="G1552" s="2">
        <f>Table3[[#This Row],[FwdDiv]]/Table3[[#This Row],[SharePrice]]</f>
        <v>2.6888948642108095E-2</v>
      </c>
      <c r="H1552" s="2">
        <v>2.5000000000000001E-2</v>
      </c>
      <c r="I1552" s="2">
        <v>2.75E-2</v>
      </c>
    </row>
    <row r="1553" spans="2:9" x14ac:dyDescent="0.2">
      <c r="B1553" s="35">
        <v>42752</v>
      </c>
      <c r="C1553">
        <v>74.489999999999995</v>
      </c>
      <c r="E1553">
        <v>0.5</v>
      </c>
      <c r="F1553">
        <f>4*Table3[[#This Row],[DivPay]]</f>
        <v>2</v>
      </c>
      <c r="G1553" s="2">
        <f>Table3[[#This Row],[FwdDiv]]/Table3[[#This Row],[SharePrice]]</f>
        <v>2.6849241508927375E-2</v>
      </c>
      <c r="H1553" s="2">
        <v>2.5000000000000001E-2</v>
      </c>
      <c r="I1553" s="2">
        <v>2.75E-2</v>
      </c>
    </row>
    <row r="1554" spans="2:9" x14ac:dyDescent="0.2">
      <c r="B1554" s="35">
        <v>42748</v>
      </c>
      <c r="C1554">
        <v>75</v>
      </c>
      <c r="E1554">
        <v>0.5</v>
      </c>
      <c r="F1554">
        <f>4*Table3[[#This Row],[DivPay]]</f>
        <v>2</v>
      </c>
      <c r="G1554" s="2">
        <f>Table3[[#This Row],[FwdDiv]]/Table3[[#This Row],[SharePrice]]</f>
        <v>2.6666666666666668E-2</v>
      </c>
      <c r="H1554" s="2">
        <v>2.5000000000000001E-2</v>
      </c>
      <c r="I1554" s="2">
        <v>2.75E-2</v>
      </c>
    </row>
    <row r="1555" spans="2:9" x14ac:dyDescent="0.2">
      <c r="B1555" s="35">
        <v>42747</v>
      </c>
      <c r="C1555">
        <v>74.849999999999994</v>
      </c>
      <c r="E1555">
        <v>0.5</v>
      </c>
      <c r="F1555">
        <f>4*Table3[[#This Row],[DivPay]]</f>
        <v>2</v>
      </c>
      <c r="G1555" s="2">
        <f>Table3[[#This Row],[FwdDiv]]/Table3[[#This Row],[SharePrice]]</f>
        <v>2.6720106880427523E-2</v>
      </c>
      <c r="H1555" s="2">
        <v>2.5000000000000001E-2</v>
      </c>
      <c r="I1555" s="2">
        <v>2.75E-2</v>
      </c>
    </row>
    <row r="1556" spans="2:9" x14ac:dyDescent="0.2">
      <c r="B1556" s="35">
        <v>42746</v>
      </c>
      <c r="C1556">
        <v>75.2</v>
      </c>
      <c r="E1556">
        <v>0.5</v>
      </c>
      <c r="F1556">
        <f>4*Table3[[#This Row],[DivPay]]</f>
        <v>2</v>
      </c>
      <c r="G1556" s="2">
        <f>Table3[[#This Row],[FwdDiv]]/Table3[[#This Row],[SharePrice]]</f>
        <v>2.6595744680851064E-2</v>
      </c>
      <c r="H1556" s="2">
        <v>2.5000000000000001E-2</v>
      </c>
      <c r="I1556" s="2">
        <v>2.75E-2</v>
      </c>
    </row>
    <row r="1557" spans="2:9" x14ac:dyDescent="0.2">
      <c r="B1557" s="35">
        <v>42745</v>
      </c>
      <c r="C1557">
        <v>74.599999999999994</v>
      </c>
      <c r="E1557">
        <v>0.5</v>
      </c>
      <c r="F1557">
        <f>4*Table3[[#This Row],[DivPay]]</f>
        <v>2</v>
      </c>
      <c r="G1557" s="2">
        <f>Table3[[#This Row],[FwdDiv]]/Table3[[#This Row],[SharePrice]]</f>
        <v>2.6809651474530832E-2</v>
      </c>
      <c r="H1557" s="2">
        <v>2.5000000000000001E-2</v>
      </c>
      <c r="I1557" s="2">
        <v>2.75E-2</v>
      </c>
    </row>
    <row r="1558" spans="2:9" x14ac:dyDescent="0.2">
      <c r="B1558" s="35">
        <v>42744</v>
      </c>
      <c r="C1558">
        <v>74.34</v>
      </c>
      <c r="E1558">
        <v>0.5</v>
      </c>
      <c r="F1558">
        <f>4*Table3[[#This Row],[DivPay]]</f>
        <v>2</v>
      </c>
      <c r="G1558" s="2">
        <f>Table3[[#This Row],[FwdDiv]]/Table3[[#This Row],[SharePrice]]</f>
        <v>2.6903416733925208E-2</v>
      </c>
      <c r="H1558" s="2">
        <v>2.5000000000000001E-2</v>
      </c>
      <c r="I1558" s="2">
        <v>2.75E-2</v>
      </c>
    </row>
    <row r="1559" spans="2:9" x14ac:dyDescent="0.2">
      <c r="B1559" s="35">
        <v>42741</v>
      </c>
      <c r="C1559">
        <v>74.150000000000006</v>
      </c>
      <c r="E1559">
        <v>0.5</v>
      </c>
      <c r="F1559">
        <f>4*Table3[[#This Row],[DivPay]]</f>
        <v>2</v>
      </c>
      <c r="G1559" s="2">
        <f>Table3[[#This Row],[FwdDiv]]/Table3[[#This Row],[SharePrice]]</f>
        <v>2.6972353337828724E-2</v>
      </c>
      <c r="H1559" s="2">
        <v>2.5000000000000001E-2</v>
      </c>
      <c r="I1559" s="2">
        <v>2.75E-2</v>
      </c>
    </row>
    <row r="1560" spans="2:9" x14ac:dyDescent="0.2">
      <c r="B1560" s="35">
        <v>42740</v>
      </c>
      <c r="C1560">
        <v>72.92</v>
      </c>
      <c r="E1560">
        <v>0.5</v>
      </c>
      <c r="F1560">
        <f>4*Table3[[#This Row],[DivPay]]</f>
        <v>2</v>
      </c>
      <c r="G1560" s="2">
        <f>Table3[[#This Row],[FwdDiv]]/Table3[[#This Row],[SharePrice]]</f>
        <v>2.7427317608337904E-2</v>
      </c>
      <c r="H1560" s="2">
        <v>2.5000000000000001E-2</v>
      </c>
      <c r="I1560" s="2">
        <v>2.75E-2</v>
      </c>
    </row>
    <row r="1561" spans="2:9" x14ac:dyDescent="0.2">
      <c r="B1561" s="35">
        <v>42739</v>
      </c>
      <c r="C1561">
        <v>73.489999999999995</v>
      </c>
      <c r="E1561">
        <v>0.5</v>
      </c>
      <c r="F1561">
        <f>4*Table3[[#This Row],[DivPay]]</f>
        <v>2</v>
      </c>
      <c r="G1561" s="2">
        <f>Table3[[#This Row],[FwdDiv]]/Table3[[#This Row],[SharePrice]]</f>
        <v>2.7214587018641993E-2</v>
      </c>
      <c r="H1561" s="2">
        <v>2.5000000000000001E-2</v>
      </c>
      <c r="I1561" s="2">
        <v>2.75E-2</v>
      </c>
    </row>
    <row r="1562" spans="2:9" x14ac:dyDescent="0.2">
      <c r="B1562" s="35">
        <v>42738</v>
      </c>
      <c r="C1562">
        <v>73.58</v>
      </c>
      <c r="E1562">
        <v>0.5</v>
      </c>
      <c r="F1562">
        <f>4*Table3[[#This Row],[DivPay]]</f>
        <v>2</v>
      </c>
      <c r="G1562" s="2">
        <f>Table3[[#This Row],[FwdDiv]]/Table3[[#This Row],[SharePrice]]</f>
        <v>2.7181299266104922E-2</v>
      </c>
      <c r="H1562" s="2">
        <v>2.5000000000000001E-2</v>
      </c>
      <c r="I1562" s="2">
        <v>2.75E-2</v>
      </c>
    </row>
    <row r="1563" spans="2:9" x14ac:dyDescent="0.2">
      <c r="B1563" s="35">
        <v>42734</v>
      </c>
      <c r="C1563">
        <v>72.97</v>
      </c>
      <c r="E1563">
        <v>0.5</v>
      </c>
      <c r="F1563">
        <f>4*Table3[[#This Row],[DivPay]]</f>
        <v>2</v>
      </c>
      <c r="G1563" s="2">
        <f>Table3[[#This Row],[FwdDiv]]/Table3[[#This Row],[SharePrice]]</f>
        <v>2.7408524050979856E-2</v>
      </c>
      <c r="H1563" s="2">
        <v>2.5000000000000001E-2</v>
      </c>
      <c r="I1563" s="2">
        <v>2.75E-2</v>
      </c>
    </row>
    <row r="1564" spans="2:9" x14ac:dyDescent="0.2">
      <c r="B1564" s="35">
        <v>42733</v>
      </c>
      <c r="C1564">
        <v>74.150000000000006</v>
      </c>
      <c r="E1564">
        <v>0.5</v>
      </c>
      <c r="F1564">
        <f>4*Table3[[#This Row],[DivPay]]</f>
        <v>2</v>
      </c>
      <c r="G1564" s="2">
        <f>Table3[[#This Row],[FwdDiv]]/Table3[[#This Row],[SharePrice]]</f>
        <v>2.6972353337828724E-2</v>
      </c>
      <c r="H1564" s="2">
        <v>2.5000000000000001E-2</v>
      </c>
      <c r="I1564" s="2">
        <v>2.75E-2</v>
      </c>
    </row>
    <row r="1565" spans="2:9" x14ac:dyDescent="0.2">
      <c r="B1565" s="35">
        <v>42732</v>
      </c>
      <c r="C1565">
        <v>74.05</v>
      </c>
      <c r="E1565">
        <v>0.5</v>
      </c>
      <c r="F1565">
        <f>4*Table3[[#This Row],[DivPay]]</f>
        <v>2</v>
      </c>
      <c r="G1565" s="2">
        <f>Table3[[#This Row],[FwdDiv]]/Table3[[#This Row],[SharePrice]]</f>
        <v>2.7008777852802163E-2</v>
      </c>
      <c r="H1565" s="2">
        <v>2.5000000000000001E-2</v>
      </c>
      <c r="I1565" s="2">
        <v>2.75E-2</v>
      </c>
    </row>
    <row r="1566" spans="2:9" x14ac:dyDescent="0.2">
      <c r="B1566" s="35">
        <v>42731</v>
      </c>
      <c r="C1566">
        <v>74.87</v>
      </c>
      <c r="E1566">
        <v>0.5</v>
      </c>
      <c r="F1566">
        <f>4*Table3[[#This Row],[DivPay]]</f>
        <v>2</v>
      </c>
      <c r="G1566" s="2">
        <f>Table3[[#This Row],[FwdDiv]]/Table3[[#This Row],[SharePrice]]</f>
        <v>2.6712969146520636E-2</v>
      </c>
      <c r="H1566" s="2">
        <v>2.5000000000000001E-2</v>
      </c>
      <c r="I1566" s="2">
        <v>2.75E-2</v>
      </c>
    </row>
    <row r="1567" spans="2:9" x14ac:dyDescent="0.2">
      <c r="B1567" s="35">
        <v>42727</v>
      </c>
      <c r="C1567">
        <v>74.38</v>
      </c>
      <c r="E1567">
        <v>0.5</v>
      </c>
      <c r="F1567">
        <f>4*Table3[[#This Row],[DivPay]]</f>
        <v>2</v>
      </c>
      <c r="G1567" s="2">
        <f>Table3[[#This Row],[FwdDiv]]/Table3[[#This Row],[SharePrice]]</f>
        <v>2.6888948642108095E-2</v>
      </c>
      <c r="H1567" s="2">
        <v>2.5000000000000001E-2</v>
      </c>
      <c r="I1567" s="2">
        <v>2.75E-2</v>
      </c>
    </row>
    <row r="1568" spans="2:9" x14ac:dyDescent="0.2">
      <c r="B1568" s="35">
        <v>42726</v>
      </c>
      <c r="C1568">
        <v>74.2</v>
      </c>
      <c r="E1568">
        <v>0.5</v>
      </c>
      <c r="F1568">
        <f>4*Table3[[#This Row],[DivPay]]</f>
        <v>2</v>
      </c>
      <c r="G1568" s="2">
        <f>Table3[[#This Row],[FwdDiv]]/Table3[[#This Row],[SharePrice]]</f>
        <v>2.6954177897574122E-2</v>
      </c>
      <c r="H1568" s="2">
        <v>2.5000000000000001E-2</v>
      </c>
      <c r="I1568" s="2">
        <v>2.75E-2</v>
      </c>
    </row>
    <row r="1569" spans="2:9" x14ac:dyDescent="0.2">
      <c r="B1569" s="35">
        <v>42725</v>
      </c>
      <c r="C1569">
        <v>74.17</v>
      </c>
      <c r="E1569">
        <v>0.5</v>
      </c>
      <c r="F1569">
        <f>4*Table3[[#This Row],[DivPay]]</f>
        <v>2</v>
      </c>
      <c r="G1569" s="2">
        <f>Table3[[#This Row],[FwdDiv]]/Table3[[#This Row],[SharePrice]]</f>
        <v>2.6965080221113658E-2</v>
      </c>
      <c r="H1569" s="2">
        <v>2.5000000000000001E-2</v>
      </c>
      <c r="I1569" s="2">
        <v>2.75E-2</v>
      </c>
    </row>
    <row r="1570" spans="2:9" x14ac:dyDescent="0.2">
      <c r="B1570" s="35">
        <v>42724</v>
      </c>
      <c r="C1570">
        <v>74.040000000000006</v>
      </c>
      <c r="E1570">
        <v>0.5</v>
      </c>
      <c r="F1570">
        <f>4*Table3[[#This Row],[DivPay]]</f>
        <v>2</v>
      </c>
      <c r="G1570" s="2">
        <f>Table3[[#This Row],[FwdDiv]]/Table3[[#This Row],[SharePrice]]</f>
        <v>2.7012425715829281E-2</v>
      </c>
      <c r="H1570" s="2">
        <v>2.5000000000000001E-2</v>
      </c>
      <c r="I1570" s="2">
        <v>2.75E-2</v>
      </c>
    </row>
    <row r="1571" spans="2:9" x14ac:dyDescent="0.2">
      <c r="B1571" s="35">
        <v>42723</v>
      </c>
      <c r="C1571">
        <v>73.569999999999993</v>
      </c>
      <c r="E1571">
        <v>0.5</v>
      </c>
      <c r="F1571">
        <f>4*Table3[[#This Row],[DivPay]]</f>
        <v>2</v>
      </c>
      <c r="G1571" s="2">
        <f>Table3[[#This Row],[FwdDiv]]/Table3[[#This Row],[SharePrice]]</f>
        <v>2.718499388337638E-2</v>
      </c>
      <c r="H1571" s="2">
        <v>2.5000000000000001E-2</v>
      </c>
      <c r="I1571" s="2">
        <v>2.75E-2</v>
      </c>
    </row>
    <row r="1572" spans="2:9" x14ac:dyDescent="0.2">
      <c r="B1572" s="35">
        <v>42720</v>
      </c>
      <c r="C1572">
        <v>72.89</v>
      </c>
      <c r="E1572">
        <v>0.5</v>
      </c>
      <c r="F1572">
        <f>4*Table3[[#This Row],[DivPay]]</f>
        <v>2</v>
      </c>
      <c r="G1572" s="2">
        <f>Table3[[#This Row],[FwdDiv]]/Table3[[#This Row],[SharePrice]]</f>
        <v>2.7438606118809165E-2</v>
      </c>
      <c r="H1572" s="2">
        <v>2.5000000000000001E-2</v>
      </c>
      <c r="I1572" s="2">
        <v>2.75E-2</v>
      </c>
    </row>
    <row r="1573" spans="2:9" x14ac:dyDescent="0.2">
      <c r="B1573" s="35">
        <v>42719</v>
      </c>
      <c r="C1573">
        <v>73.45</v>
      </c>
      <c r="E1573">
        <v>0.5</v>
      </c>
      <c r="F1573">
        <f>4*Table3[[#This Row],[DivPay]]</f>
        <v>2</v>
      </c>
      <c r="G1573" s="2">
        <f>Table3[[#This Row],[FwdDiv]]/Table3[[#This Row],[SharePrice]]</f>
        <v>2.722940776038121E-2</v>
      </c>
      <c r="H1573" s="2">
        <v>2.5000000000000001E-2</v>
      </c>
      <c r="I1573" s="2">
        <v>2.75E-2</v>
      </c>
    </row>
    <row r="1574" spans="2:9" x14ac:dyDescent="0.2">
      <c r="B1574" s="35">
        <v>42718</v>
      </c>
      <c r="C1574">
        <v>72.5</v>
      </c>
      <c r="E1574">
        <v>0.5</v>
      </c>
      <c r="F1574">
        <f>4*Table3[[#This Row],[DivPay]]</f>
        <v>2</v>
      </c>
      <c r="G1574" s="2">
        <f>Table3[[#This Row],[FwdDiv]]/Table3[[#This Row],[SharePrice]]</f>
        <v>2.7586206896551724E-2</v>
      </c>
      <c r="H1574" s="2">
        <v>2.5000000000000001E-2</v>
      </c>
      <c r="I1574" s="2">
        <v>2.75E-2</v>
      </c>
    </row>
    <row r="1575" spans="2:9" x14ac:dyDescent="0.2">
      <c r="B1575" s="35">
        <v>42717</v>
      </c>
      <c r="C1575">
        <v>73.2</v>
      </c>
      <c r="E1575">
        <v>0.5</v>
      </c>
      <c r="F1575">
        <f>4*Table3[[#This Row],[DivPay]]</f>
        <v>2</v>
      </c>
      <c r="G1575" s="2">
        <f>Table3[[#This Row],[FwdDiv]]/Table3[[#This Row],[SharePrice]]</f>
        <v>2.7322404371584699E-2</v>
      </c>
      <c r="H1575" s="2">
        <v>2.5000000000000001E-2</v>
      </c>
      <c r="I1575" s="2">
        <v>2.75E-2</v>
      </c>
    </row>
    <row r="1576" spans="2:9" x14ac:dyDescent="0.2">
      <c r="B1576" s="35">
        <v>42716</v>
      </c>
      <c r="C1576">
        <v>71.73</v>
      </c>
      <c r="E1576">
        <v>0.5</v>
      </c>
      <c r="F1576">
        <f>4*Table3[[#This Row],[DivPay]]</f>
        <v>2</v>
      </c>
      <c r="G1576" s="2">
        <f>Table3[[#This Row],[FwdDiv]]/Table3[[#This Row],[SharePrice]]</f>
        <v>2.7882336539802034E-2</v>
      </c>
      <c r="H1576" s="2">
        <v>2.5000000000000001E-2</v>
      </c>
      <c r="I1576" s="2">
        <v>2.75E-2</v>
      </c>
    </row>
    <row r="1577" spans="2:9" x14ac:dyDescent="0.2">
      <c r="B1577" s="35">
        <v>42713</v>
      </c>
      <c r="C1577">
        <v>71.989999999999995</v>
      </c>
      <c r="E1577">
        <v>0.5</v>
      </c>
      <c r="F1577">
        <f>4*Table3[[#This Row],[DivPay]]</f>
        <v>2</v>
      </c>
      <c r="G1577" s="2">
        <f>Table3[[#This Row],[FwdDiv]]/Table3[[#This Row],[SharePrice]]</f>
        <v>2.7781636338380333E-2</v>
      </c>
      <c r="H1577" s="2">
        <v>2.5000000000000001E-2</v>
      </c>
      <c r="I1577" s="2">
        <v>2.75E-2</v>
      </c>
    </row>
    <row r="1578" spans="2:9" x14ac:dyDescent="0.2">
      <c r="B1578" s="35">
        <v>42712</v>
      </c>
      <c r="C1578">
        <v>72.13</v>
      </c>
      <c r="E1578">
        <v>0.5</v>
      </c>
      <c r="F1578">
        <f>4*Table3[[#This Row],[DivPay]]</f>
        <v>2</v>
      </c>
      <c r="G1578" s="2">
        <f>Table3[[#This Row],[FwdDiv]]/Table3[[#This Row],[SharePrice]]</f>
        <v>2.772771384999307E-2</v>
      </c>
      <c r="H1578" s="2">
        <v>2.5000000000000001E-2</v>
      </c>
      <c r="I1578" s="2">
        <v>2.75E-2</v>
      </c>
    </row>
    <row r="1579" spans="2:9" x14ac:dyDescent="0.2">
      <c r="B1579" s="35">
        <v>42711</v>
      </c>
      <c r="C1579">
        <v>72.2</v>
      </c>
      <c r="E1579">
        <v>0.5</v>
      </c>
      <c r="F1579">
        <f>4*Table3[[#This Row],[DivPay]]</f>
        <v>2</v>
      </c>
      <c r="G1579" s="2">
        <f>Table3[[#This Row],[FwdDiv]]/Table3[[#This Row],[SharePrice]]</f>
        <v>2.7700831024930747E-2</v>
      </c>
      <c r="H1579" s="2">
        <v>2.5000000000000001E-2</v>
      </c>
      <c r="I1579" s="2">
        <v>2.75E-2</v>
      </c>
    </row>
    <row r="1580" spans="2:9" x14ac:dyDescent="0.2">
      <c r="B1580" s="35">
        <v>42710</v>
      </c>
      <c r="C1580">
        <v>71.37</v>
      </c>
      <c r="E1580">
        <v>0.5</v>
      </c>
      <c r="F1580">
        <f>4*Table3[[#This Row],[DivPay]]</f>
        <v>2</v>
      </c>
      <c r="G1580" s="2">
        <f>Table3[[#This Row],[FwdDiv]]/Table3[[#This Row],[SharePrice]]</f>
        <v>2.802297884265097E-2</v>
      </c>
      <c r="H1580" s="2">
        <v>2.5000000000000001E-2</v>
      </c>
      <c r="I1580" s="2">
        <v>2.75E-2</v>
      </c>
    </row>
    <row r="1581" spans="2:9" x14ac:dyDescent="0.2">
      <c r="B1581" s="35">
        <v>42709</v>
      </c>
      <c r="C1581">
        <v>70.510000000000005</v>
      </c>
      <c r="E1581">
        <v>0.5</v>
      </c>
      <c r="F1581">
        <f>4*Table3[[#This Row],[DivPay]]</f>
        <v>2</v>
      </c>
      <c r="G1581" s="2">
        <f>Table3[[#This Row],[FwdDiv]]/Table3[[#This Row],[SharePrice]]</f>
        <v>2.8364770954474542E-2</v>
      </c>
      <c r="H1581" s="2">
        <v>2.5000000000000001E-2</v>
      </c>
      <c r="I1581" s="2">
        <v>2.75E-2</v>
      </c>
    </row>
    <row r="1582" spans="2:9" x14ac:dyDescent="0.2">
      <c r="B1582" s="35">
        <v>42706</v>
      </c>
      <c r="C1582">
        <v>70.72</v>
      </c>
      <c r="E1582">
        <v>0.5</v>
      </c>
      <c r="F1582">
        <f>4*Table3[[#This Row],[DivPay]]</f>
        <v>2</v>
      </c>
      <c r="G1582" s="2">
        <f>Table3[[#This Row],[FwdDiv]]/Table3[[#This Row],[SharePrice]]</f>
        <v>2.828054298642534E-2</v>
      </c>
      <c r="H1582" s="2">
        <v>2.5000000000000001E-2</v>
      </c>
      <c r="I1582" s="2">
        <v>2.75E-2</v>
      </c>
    </row>
    <row r="1583" spans="2:9" x14ac:dyDescent="0.2">
      <c r="B1583" s="35">
        <v>42705</v>
      </c>
      <c r="C1583">
        <v>70.41</v>
      </c>
      <c r="E1583">
        <v>0.5</v>
      </c>
      <c r="F1583">
        <f>4*Table3[[#This Row],[DivPay]]</f>
        <v>2</v>
      </c>
      <c r="G1583" s="2">
        <f>Table3[[#This Row],[FwdDiv]]/Table3[[#This Row],[SharePrice]]</f>
        <v>2.8405056099985799E-2</v>
      </c>
      <c r="H1583" s="2">
        <v>2.5000000000000001E-2</v>
      </c>
      <c r="I1583" s="2">
        <v>2.75E-2</v>
      </c>
    </row>
    <row r="1584" spans="2:9" x14ac:dyDescent="0.2">
      <c r="B1584" s="35">
        <v>42704</v>
      </c>
      <c r="C1584">
        <v>73.930000000000007</v>
      </c>
      <c r="E1584">
        <v>0.5</v>
      </c>
      <c r="F1584">
        <f>4*Table3[[#This Row],[DivPay]]</f>
        <v>2</v>
      </c>
      <c r="G1584" s="2">
        <f>Table3[[#This Row],[FwdDiv]]/Table3[[#This Row],[SharePrice]]</f>
        <v>2.7052617340727714E-2</v>
      </c>
      <c r="H1584" s="2">
        <v>2.5000000000000001E-2</v>
      </c>
      <c r="I1584" s="2">
        <v>2.75E-2</v>
      </c>
    </row>
    <row r="1585" spans="2:9" x14ac:dyDescent="0.2">
      <c r="B1585" s="35">
        <v>42703</v>
      </c>
      <c r="C1585">
        <v>74.400000000000006</v>
      </c>
      <c r="E1585">
        <v>0.5</v>
      </c>
      <c r="F1585">
        <f>4*Table3[[#This Row],[DivPay]]</f>
        <v>2</v>
      </c>
      <c r="G1585" s="2">
        <f>Table3[[#This Row],[FwdDiv]]/Table3[[#This Row],[SharePrice]]</f>
        <v>2.6881720430107524E-2</v>
      </c>
      <c r="H1585" s="2">
        <v>2.5000000000000001E-2</v>
      </c>
      <c r="I1585" s="2">
        <v>2.75E-2</v>
      </c>
    </row>
    <row r="1586" spans="2:9" x14ac:dyDescent="0.2">
      <c r="B1586" s="35">
        <v>42702</v>
      </c>
      <c r="C1586">
        <v>74.53</v>
      </c>
      <c r="E1586">
        <v>0.5</v>
      </c>
      <c r="F1586">
        <f>4*Table3[[#This Row],[DivPay]]</f>
        <v>2</v>
      </c>
      <c r="G1586" s="2">
        <f>Table3[[#This Row],[FwdDiv]]/Table3[[#This Row],[SharePrice]]</f>
        <v>2.6834831611431638E-2</v>
      </c>
      <c r="H1586" s="2">
        <v>2.5000000000000001E-2</v>
      </c>
      <c r="I1586" s="2">
        <v>2.75E-2</v>
      </c>
    </row>
    <row r="1587" spans="2:9" x14ac:dyDescent="0.2">
      <c r="B1587" s="35">
        <v>42699</v>
      </c>
      <c r="C1587">
        <v>74.430000000000007</v>
      </c>
      <c r="E1587">
        <v>0.5</v>
      </c>
      <c r="F1587">
        <f>4*Table3[[#This Row],[DivPay]]</f>
        <v>2</v>
      </c>
      <c r="G1587" s="2">
        <f>Table3[[#This Row],[FwdDiv]]/Table3[[#This Row],[SharePrice]]</f>
        <v>2.6870885395673786E-2</v>
      </c>
      <c r="H1587" s="2">
        <v>2.5000000000000001E-2</v>
      </c>
      <c r="I1587" s="2">
        <v>2.75E-2</v>
      </c>
    </row>
    <row r="1588" spans="2:9" x14ac:dyDescent="0.2">
      <c r="B1588" s="35">
        <v>42697</v>
      </c>
      <c r="C1588">
        <v>74.06</v>
      </c>
      <c r="E1588">
        <v>0.5</v>
      </c>
      <c r="F1588">
        <f>4*Table3[[#This Row],[DivPay]]</f>
        <v>2</v>
      </c>
      <c r="G1588" s="2">
        <f>Table3[[#This Row],[FwdDiv]]/Table3[[#This Row],[SharePrice]]</f>
        <v>2.7005130974885227E-2</v>
      </c>
      <c r="H1588" s="2">
        <v>2.5000000000000001E-2</v>
      </c>
      <c r="I1588" s="2">
        <v>2.75E-2</v>
      </c>
    </row>
    <row r="1589" spans="2:9" x14ac:dyDescent="0.2">
      <c r="B1589" s="35">
        <v>42696</v>
      </c>
      <c r="C1589">
        <v>74.400000000000006</v>
      </c>
      <c r="E1589">
        <v>0.5</v>
      </c>
      <c r="F1589">
        <f>4*Table3[[#This Row],[DivPay]]</f>
        <v>2</v>
      </c>
      <c r="G1589" s="2">
        <f>Table3[[#This Row],[FwdDiv]]/Table3[[#This Row],[SharePrice]]</f>
        <v>2.6881720430107524E-2</v>
      </c>
      <c r="H1589" s="2">
        <v>2.5000000000000001E-2</v>
      </c>
      <c r="I1589" s="2">
        <v>2.75E-2</v>
      </c>
    </row>
    <row r="1590" spans="2:9" x14ac:dyDescent="0.2">
      <c r="B1590" s="35">
        <v>42695</v>
      </c>
      <c r="C1590">
        <v>73.680000000000007</v>
      </c>
      <c r="E1590">
        <v>0.5</v>
      </c>
      <c r="F1590">
        <f>4*Table3[[#This Row],[DivPay]]</f>
        <v>2</v>
      </c>
      <c r="G1590" s="2">
        <f>Table3[[#This Row],[FwdDiv]]/Table3[[#This Row],[SharePrice]]</f>
        <v>2.7144408251900107E-2</v>
      </c>
      <c r="H1590" s="2">
        <v>2.5000000000000001E-2</v>
      </c>
      <c r="I1590" s="2">
        <v>2.75E-2</v>
      </c>
    </row>
    <row r="1591" spans="2:9" x14ac:dyDescent="0.2">
      <c r="B1591" s="35">
        <v>42692</v>
      </c>
      <c r="C1591">
        <v>72.599999999999994</v>
      </c>
      <c r="E1591">
        <v>0.5</v>
      </c>
      <c r="F1591">
        <f>4*Table3[[#This Row],[DivPay]]</f>
        <v>2</v>
      </c>
      <c r="G1591" s="2">
        <f>Table3[[#This Row],[FwdDiv]]/Table3[[#This Row],[SharePrice]]</f>
        <v>2.7548209366391185E-2</v>
      </c>
      <c r="H1591" s="2">
        <v>2.5000000000000001E-2</v>
      </c>
      <c r="I1591" s="2">
        <v>2.75E-2</v>
      </c>
    </row>
    <row r="1592" spans="2:9" x14ac:dyDescent="0.2">
      <c r="B1592" s="35">
        <v>42691</v>
      </c>
      <c r="C1592">
        <v>72.08</v>
      </c>
      <c r="E1592">
        <v>0.5</v>
      </c>
      <c r="F1592">
        <f>4*Table3[[#This Row],[DivPay]]</f>
        <v>2</v>
      </c>
      <c r="G1592" s="2">
        <f>Table3[[#This Row],[FwdDiv]]/Table3[[#This Row],[SharePrice]]</f>
        <v>2.774694783573807E-2</v>
      </c>
      <c r="H1592" s="2">
        <v>2.5000000000000001E-2</v>
      </c>
      <c r="I1592" s="2">
        <v>2.75E-2</v>
      </c>
    </row>
    <row r="1593" spans="2:9" x14ac:dyDescent="0.2">
      <c r="B1593" s="35">
        <v>42690</v>
      </c>
      <c r="C1593">
        <v>71.2</v>
      </c>
      <c r="E1593">
        <v>0.5</v>
      </c>
      <c r="F1593">
        <f>4*Table3[[#This Row],[DivPay]]</f>
        <v>2</v>
      </c>
      <c r="G1593" s="2">
        <f>Table3[[#This Row],[FwdDiv]]/Table3[[#This Row],[SharePrice]]</f>
        <v>2.8089887640449437E-2</v>
      </c>
      <c r="H1593" s="2">
        <v>2.5000000000000001E-2</v>
      </c>
      <c r="I1593" s="2">
        <v>2.75E-2</v>
      </c>
    </row>
    <row r="1594" spans="2:9" x14ac:dyDescent="0.2">
      <c r="B1594" s="35">
        <v>42689</v>
      </c>
      <c r="C1594">
        <v>71.03</v>
      </c>
      <c r="E1594">
        <v>0.5</v>
      </c>
      <c r="F1594">
        <f>4*Table3[[#This Row],[DivPay]]</f>
        <v>2</v>
      </c>
      <c r="G1594" s="2">
        <f>Table3[[#This Row],[FwdDiv]]/Table3[[#This Row],[SharePrice]]</f>
        <v>2.8157116711248768E-2</v>
      </c>
      <c r="H1594" s="2">
        <v>2.5000000000000001E-2</v>
      </c>
      <c r="I1594" s="2">
        <v>2.75E-2</v>
      </c>
    </row>
    <row r="1595" spans="2:9" x14ac:dyDescent="0.2">
      <c r="B1595" s="35">
        <v>42688</v>
      </c>
      <c r="C1595">
        <v>70.02</v>
      </c>
      <c r="E1595">
        <v>0.5</v>
      </c>
      <c r="F1595">
        <f>4*Table3[[#This Row],[DivPay]]</f>
        <v>2</v>
      </c>
      <c r="G1595" s="2">
        <f>Table3[[#This Row],[FwdDiv]]/Table3[[#This Row],[SharePrice]]</f>
        <v>2.8563267637817767E-2</v>
      </c>
      <c r="H1595" s="2">
        <v>2.5000000000000001E-2</v>
      </c>
      <c r="I1595" s="2">
        <v>2.75E-2</v>
      </c>
    </row>
    <row r="1596" spans="2:9" x14ac:dyDescent="0.2">
      <c r="B1596" s="35">
        <v>42685</v>
      </c>
      <c r="C1596">
        <v>69.849999999999994</v>
      </c>
      <c r="E1596">
        <v>0.5</v>
      </c>
      <c r="F1596">
        <f>4*Table3[[#This Row],[DivPay]]</f>
        <v>2</v>
      </c>
      <c r="G1596" s="2">
        <f>Table3[[#This Row],[FwdDiv]]/Table3[[#This Row],[SharePrice]]</f>
        <v>2.8632784538296353E-2</v>
      </c>
      <c r="H1596" s="2">
        <v>2.5000000000000001E-2</v>
      </c>
      <c r="I1596" s="2">
        <v>2.75E-2</v>
      </c>
    </row>
    <row r="1597" spans="2:9" x14ac:dyDescent="0.2">
      <c r="B1597" s="35">
        <v>42684</v>
      </c>
      <c r="C1597">
        <v>69.14</v>
      </c>
      <c r="E1597">
        <v>0.5</v>
      </c>
      <c r="F1597">
        <f>4*Table3[[#This Row],[DivPay]]</f>
        <v>2</v>
      </c>
      <c r="G1597" s="2">
        <f>Table3[[#This Row],[FwdDiv]]/Table3[[#This Row],[SharePrice]]</f>
        <v>2.8926815157651144E-2</v>
      </c>
      <c r="H1597" s="2">
        <v>2.5000000000000001E-2</v>
      </c>
      <c r="I1597" s="2">
        <v>2.75E-2</v>
      </c>
    </row>
    <row r="1598" spans="2:9" x14ac:dyDescent="0.2">
      <c r="B1598" s="35">
        <v>42683</v>
      </c>
      <c r="C1598">
        <v>69.790000000000006</v>
      </c>
      <c r="E1598">
        <v>0.5</v>
      </c>
      <c r="F1598">
        <f>4*Table3[[#This Row],[DivPay]]</f>
        <v>2</v>
      </c>
      <c r="G1598" s="2">
        <f>Table3[[#This Row],[FwdDiv]]/Table3[[#This Row],[SharePrice]]</f>
        <v>2.8657400773749817E-2</v>
      </c>
      <c r="H1598" s="2">
        <v>2.5000000000000001E-2</v>
      </c>
      <c r="I1598" s="2">
        <v>2.75E-2</v>
      </c>
    </row>
    <row r="1599" spans="2:9" x14ac:dyDescent="0.2">
      <c r="B1599" s="35">
        <v>42682</v>
      </c>
      <c r="C1599">
        <v>69.83</v>
      </c>
      <c r="E1599">
        <v>0.5</v>
      </c>
      <c r="F1599">
        <f>4*Table3[[#This Row],[DivPay]]</f>
        <v>2</v>
      </c>
      <c r="G1599" s="2">
        <f>Table3[[#This Row],[FwdDiv]]/Table3[[#This Row],[SharePrice]]</f>
        <v>2.8640985249892597E-2</v>
      </c>
      <c r="H1599" s="2">
        <v>2.5000000000000001E-2</v>
      </c>
      <c r="I1599" s="2">
        <v>2.75E-2</v>
      </c>
    </row>
    <row r="1600" spans="2:9" x14ac:dyDescent="0.2">
      <c r="B1600" s="35">
        <v>42681</v>
      </c>
      <c r="C1600">
        <v>69.010000000000005</v>
      </c>
      <c r="E1600">
        <v>0.5</v>
      </c>
      <c r="F1600">
        <f>4*Table3[[#This Row],[DivPay]]</f>
        <v>2</v>
      </c>
      <c r="G1600" s="2">
        <f>Table3[[#This Row],[FwdDiv]]/Table3[[#This Row],[SharePrice]]</f>
        <v>2.8981307056948267E-2</v>
      </c>
      <c r="H1600" s="2">
        <v>2.5000000000000001E-2</v>
      </c>
      <c r="I1600" s="2">
        <v>2.75E-2</v>
      </c>
    </row>
    <row r="1601" spans="2:9" x14ac:dyDescent="0.2">
      <c r="B1601" s="35">
        <v>42678</v>
      </c>
      <c r="C1601">
        <v>67.599999999999994</v>
      </c>
      <c r="E1601">
        <v>0.5</v>
      </c>
      <c r="F1601">
        <f>4*Table3[[#This Row],[DivPay]]</f>
        <v>2</v>
      </c>
      <c r="G1601" s="2">
        <f>Table3[[#This Row],[FwdDiv]]/Table3[[#This Row],[SharePrice]]</f>
        <v>2.9585798816568049E-2</v>
      </c>
      <c r="H1601" s="2">
        <v>2.5000000000000001E-2</v>
      </c>
      <c r="I1601" s="2">
        <v>2.75E-2</v>
      </c>
    </row>
    <row r="1602" spans="2:9" x14ac:dyDescent="0.2">
      <c r="B1602" s="35">
        <v>42677</v>
      </c>
      <c r="C1602">
        <v>67.900000000000006</v>
      </c>
      <c r="D1602">
        <v>0.5</v>
      </c>
      <c r="E1602">
        <v>0.5</v>
      </c>
      <c r="F1602">
        <f>4*Table3[[#This Row],[DivPay]]</f>
        <v>2</v>
      </c>
      <c r="G1602" s="2">
        <f>Table3[[#This Row],[FwdDiv]]/Table3[[#This Row],[SharePrice]]</f>
        <v>2.945508100147275E-2</v>
      </c>
      <c r="H1602" s="2">
        <v>2.5000000000000001E-2</v>
      </c>
      <c r="I1602" s="2">
        <v>2.75E-2</v>
      </c>
    </row>
    <row r="1603" spans="2:9" x14ac:dyDescent="0.2">
      <c r="B1603" s="35">
        <v>42676</v>
      </c>
      <c r="C1603">
        <v>68.84</v>
      </c>
      <c r="E1603">
        <v>0.38</v>
      </c>
      <c r="F1603">
        <f>4*Table3[[#This Row],[DivPay]]</f>
        <v>1.52</v>
      </c>
      <c r="G1603" s="2">
        <f>Table3[[#This Row],[FwdDiv]]/Table3[[#This Row],[SharePrice]]</f>
        <v>2.2080185938407902E-2</v>
      </c>
      <c r="H1603" s="2">
        <v>2.5000000000000001E-2</v>
      </c>
      <c r="I1603" s="2">
        <v>2.75E-2</v>
      </c>
    </row>
    <row r="1604" spans="2:9" x14ac:dyDescent="0.2">
      <c r="B1604" s="35">
        <v>42675</v>
      </c>
      <c r="C1604">
        <v>69.44</v>
      </c>
      <c r="E1604">
        <v>0.38</v>
      </c>
      <c r="F1604">
        <f>4*Table3[[#This Row],[DivPay]]</f>
        <v>1.52</v>
      </c>
      <c r="G1604" s="2">
        <f>Table3[[#This Row],[FwdDiv]]/Table3[[#This Row],[SharePrice]]</f>
        <v>2.1889400921658989E-2</v>
      </c>
      <c r="H1604" s="2">
        <v>2.5000000000000001E-2</v>
      </c>
      <c r="I1604" s="2">
        <v>2.75E-2</v>
      </c>
    </row>
    <row r="1605" spans="2:9" x14ac:dyDescent="0.2">
      <c r="B1605" s="35">
        <v>42674</v>
      </c>
      <c r="C1605">
        <v>70.849999999999994</v>
      </c>
      <c r="E1605">
        <v>0.38</v>
      </c>
      <c r="F1605">
        <f>4*Table3[[#This Row],[DivPay]]</f>
        <v>1.52</v>
      </c>
      <c r="G1605" s="2">
        <f>Table3[[#This Row],[FwdDiv]]/Table3[[#This Row],[SharePrice]]</f>
        <v>2.145377558221595E-2</v>
      </c>
      <c r="H1605" s="2">
        <v>2.5000000000000001E-2</v>
      </c>
      <c r="I1605" s="2">
        <v>2.75E-2</v>
      </c>
    </row>
    <row r="1606" spans="2:9" x14ac:dyDescent="0.2">
      <c r="B1606" s="35">
        <v>42671</v>
      </c>
      <c r="C1606">
        <v>70.8</v>
      </c>
      <c r="E1606">
        <v>0.38</v>
      </c>
      <c r="F1606">
        <f>4*Table3[[#This Row],[DivPay]]</f>
        <v>1.52</v>
      </c>
      <c r="G1606" s="2">
        <f>Table3[[#This Row],[FwdDiv]]/Table3[[#This Row],[SharePrice]]</f>
        <v>2.1468926553672319E-2</v>
      </c>
      <c r="H1606" s="2">
        <v>2.5000000000000001E-2</v>
      </c>
      <c r="I1606" s="2">
        <v>2.75E-2</v>
      </c>
    </row>
    <row r="1607" spans="2:9" x14ac:dyDescent="0.2">
      <c r="B1607" s="35">
        <v>42670</v>
      </c>
      <c r="C1607">
        <v>70.73</v>
      </c>
      <c r="E1607">
        <v>0.38</v>
      </c>
      <c r="F1607">
        <f>4*Table3[[#This Row],[DivPay]]</f>
        <v>1.52</v>
      </c>
      <c r="G1607" s="2">
        <f>Table3[[#This Row],[FwdDiv]]/Table3[[#This Row],[SharePrice]]</f>
        <v>2.1490173900749327E-2</v>
      </c>
      <c r="H1607" s="2">
        <v>2.5000000000000001E-2</v>
      </c>
      <c r="I1607" s="2">
        <v>2.75E-2</v>
      </c>
    </row>
    <row r="1608" spans="2:9" x14ac:dyDescent="0.2">
      <c r="B1608" s="35">
        <v>42669</v>
      </c>
      <c r="C1608">
        <v>71.709999999999994</v>
      </c>
      <c r="E1608">
        <v>0.38</v>
      </c>
      <c r="F1608">
        <f>4*Table3[[#This Row],[DivPay]]</f>
        <v>1.52</v>
      </c>
      <c r="G1608" s="2">
        <f>Table3[[#This Row],[FwdDiv]]/Table3[[#This Row],[SharePrice]]</f>
        <v>2.1196485845767679E-2</v>
      </c>
      <c r="H1608" s="2">
        <v>2.5000000000000001E-2</v>
      </c>
      <c r="I1608" s="2">
        <v>2.75E-2</v>
      </c>
    </row>
    <row r="1609" spans="2:9" x14ac:dyDescent="0.2">
      <c r="B1609" s="35">
        <v>42668</v>
      </c>
      <c r="C1609">
        <v>71.2</v>
      </c>
      <c r="E1609">
        <v>0.38</v>
      </c>
      <c r="F1609">
        <f>4*Table3[[#This Row],[DivPay]]</f>
        <v>1.52</v>
      </c>
      <c r="G1609" s="2">
        <f>Table3[[#This Row],[FwdDiv]]/Table3[[#This Row],[SharePrice]]</f>
        <v>2.1348314606741574E-2</v>
      </c>
      <c r="H1609" s="2">
        <v>2.5000000000000001E-2</v>
      </c>
      <c r="I1609" s="2">
        <v>2.75E-2</v>
      </c>
    </row>
    <row r="1610" spans="2:9" x14ac:dyDescent="0.2">
      <c r="B1610" s="35">
        <v>42667</v>
      </c>
      <c r="C1610">
        <v>71.680000000000007</v>
      </c>
      <c r="E1610">
        <v>0.38</v>
      </c>
      <c r="F1610">
        <f>4*Table3[[#This Row],[DivPay]]</f>
        <v>1.52</v>
      </c>
      <c r="G1610" s="2">
        <f>Table3[[#This Row],[FwdDiv]]/Table3[[#This Row],[SharePrice]]</f>
        <v>2.120535714285714E-2</v>
      </c>
      <c r="H1610" s="2">
        <v>2.5000000000000001E-2</v>
      </c>
      <c r="I1610" s="2">
        <v>2.75E-2</v>
      </c>
    </row>
    <row r="1611" spans="2:9" x14ac:dyDescent="0.2">
      <c r="B1611" s="35">
        <v>42664</v>
      </c>
      <c r="C1611">
        <v>69.97</v>
      </c>
      <c r="E1611">
        <v>0.38</v>
      </c>
      <c r="F1611">
        <f>4*Table3[[#This Row],[DivPay]]</f>
        <v>1.52</v>
      </c>
      <c r="G1611" s="2">
        <f>Table3[[#This Row],[FwdDiv]]/Table3[[#This Row],[SharePrice]]</f>
        <v>2.1723595826782908E-2</v>
      </c>
      <c r="H1611" s="2">
        <v>2.5000000000000001E-2</v>
      </c>
      <c r="I1611" s="2">
        <v>2.75E-2</v>
      </c>
    </row>
    <row r="1612" spans="2:9" x14ac:dyDescent="0.2">
      <c r="B1612" s="35">
        <v>42663</v>
      </c>
      <c r="C1612">
        <v>69.75</v>
      </c>
      <c r="E1612">
        <v>0.38</v>
      </c>
      <c r="F1612">
        <f>4*Table3[[#This Row],[DivPay]]</f>
        <v>1.52</v>
      </c>
      <c r="G1612" s="2">
        <f>Table3[[#This Row],[FwdDiv]]/Table3[[#This Row],[SharePrice]]</f>
        <v>2.1792114695340502E-2</v>
      </c>
      <c r="H1612" s="2">
        <v>2.5000000000000001E-2</v>
      </c>
      <c r="I1612" s="2">
        <v>2.75E-2</v>
      </c>
    </row>
    <row r="1613" spans="2:9" x14ac:dyDescent="0.2">
      <c r="B1613" s="35">
        <v>42662</v>
      </c>
      <c r="C1613">
        <v>69.489999999999995</v>
      </c>
      <c r="E1613">
        <v>0.38</v>
      </c>
      <c r="F1613">
        <f>4*Table3[[#This Row],[DivPay]]</f>
        <v>1.52</v>
      </c>
      <c r="G1613" s="2">
        <f>Table3[[#This Row],[FwdDiv]]/Table3[[#This Row],[SharePrice]]</f>
        <v>2.1873650885019431E-2</v>
      </c>
      <c r="H1613" s="2">
        <v>2.5000000000000001E-2</v>
      </c>
      <c r="I1613" s="2">
        <v>2.75E-2</v>
      </c>
    </row>
    <row r="1614" spans="2:9" x14ac:dyDescent="0.2">
      <c r="B1614" s="35">
        <v>42661</v>
      </c>
      <c r="C1614">
        <v>69.25</v>
      </c>
      <c r="E1614">
        <v>0.38</v>
      </c>
      <c r="F1614">
        <f>4*Table3[[#This Row],[DivPay]]</f>
        <v>1.52</v>
      </c>
      <c r="G1614" s="2">
        <f>Table3[[#This Row],[FwdDiv]]/Table3[[#This Row],[SharePrice]]</f>
        <v>2.1949458483754514E-2</v>
      </c>
      <c r="H1614" s="2">
        <v>2.5000000000000001E-2</v>
      </c>
      <c r="I1614" s="2">
        <v>2.75E-2</v>
      </c>
    </row>
    <row r="1615" spans="2:9" x14ac:dyDescent="0.2">
      <c r="B1615" s="35">
        <v>42660</v>
      </c>
      <c r="C1615">
        <v>68.42</v>
      </c>
      <c r="E1615">
        <v>0.38</v>
      </c>
      <c r="F1615">
        <f>4*Table3[[#This Row],[DivPay]]</f>
        <v>1.52</v>
      </c>
      <c r="G1615" s="2">
        <f>Table3[[#This Row],[FwdDiv]]/Table3[[#This Row],[SharePrice]]</f>
        <v>2.2215726395790704E-2</v>
      </c>
      <c r="H1615" s="2">
        <v>2.5000000000000001E-2</v>
      </c>
      <c r="I1615" s="2">
        <v>2.75E-2</v>
      </c>
    </row>
    <row r="1616" spans="2:9" x14ac:dyDescent="0.2">
      <c r="B1616" s="35">
        <v>42657</v>
      </c>
      <c r="C1616">
        <v>68.489999999999995</v>
      </c>
      <c r="E1616">
        <v>0.38</v>
      </c>
      <c r="F1616">
        <f>4*Table3[[#This Row],[DivPay]]</f>
        <v>1.52</v>
      </c>
      <c r="G1616" s="2">
        <f>Table3[[#This Row],[FwdDiv]]/Table3[[#This Row],[SharePrice]]</f>
        <v>2.2193020878960433E-2</v>
      </c>
      <c r="H1616" s="2">
        <v>2.5000000000000001E-2</v>
      </c>
      <c r="I1616" s="2">
        <v>2.75E-2</v>
      </c>
    </row>
    <row r="1617" spans="2:9" x14ac:dyDescent="0.2">
      <c r="B1617" s="35">
        <v>42656</v>
      </c>
      <c r="C1617">
        <v>67.77</v>
      </c>
      <c r="E1617">
        <v>0.38</v>
      </c>
      <c r="F1617">
        <f>4*Table3[[#This Row],[DivPay]]</f>
        <v>1.52</v>
      </c>
      <c r="G1617" s="2">
        <f>Table3[[#This Row],[FwdDiv]]/Table3[[#This Row],[SharePrice]]</f>
        <v>2.242880330529733E-2</v>
      </c>
      <c r="H1617" s="2">
        <v>2.5000000000000001E-2</v>
      </c>
      <c r="I1617" s="2">
        <v>2.75E-2</v>
      </c>
    </row>
    <row r="1618" spans="2:9" x14ac:dyDescent="0.2">
      <c r="B1618" s="35">
        <v>42655</v>
      </c>
      <c r="C1618">
        <v>68.459999999999994</v>
      </c>
      <c r="E1618">
        <v>0.38</v>
      </c>
      <c r="F1618">
        <f>4*Table3[[#This Row],[DivPay]]</f>
        <v>1.52</v>
      </c>
      <c r="G1618" s="2">
        <f>Table3[[#This Row],[FwdDiv]]/Table3[[#This Row],[SharePrice]]</f>
        <v>2.22027461291265E-2</v>
      </c>
      <c r="H1618" s="2">
        <v>2.5000000000000001E-2</v>
      </c>
      <c r="I1618" s="2">
        <v>2.75E-2</v>
      </c>
    </row>
    <row r="1619" spans="2:9" x14ac:dyDescent="0.2">
      <c r="B1619" s="35">
        <v>42654</v>
      </c>
      <c r="C1619">
        <v>68.760000000000005</v>
      </c>
      <c r="E1619">
        <v>0.38</v>
      </c>
      <c r="F1619">
        <f>4*Table3[[#This Row],[DivPay]]</f>
        <v>1.52</v>
      </c>
      <c r="G1619" s="2">
        <f>Table3[[#This Row],[FwdDiv]]/Table3[[#This Row],[SharePrice]]</f>
        <v>2.2105875509016867E-2</v>
      </c>
      <c r="H1619" s="2">
        <v>2.5000000000000001E-2</v>
      </c>
      <c r="I1619" s="2">
        <v>2.75E-2</v>
      </c>
    </row>
    <row r="1620" spans="2:9" x14ac:dyDescent="0.2">
      <c r="B1620" s="35">
        <v>42653</v>
      </c>
      <c r="C1620">
        <v>69.930000000000007</v>
      </c>
      <c r="E1620">
        <v>0.38</v>
      </c>
      <c r="F1620">
        <f>4*Table3[[#This Row],[DivPay]]</f>
        <v>1.52</v>
      </c>
      <c r="G1620" s="2">
        <f>Table3[[#This Row],[FwdDiv]]/Table3[[#This Row],[SharePrice]]</f>
        <v>2.1736021736021734E-2</v>
      </c>
      <c r="H1620" s="2">
        <v>2.5000000000000001E-2</v>
      </c>
      <c r="I1620" s="2">
        <v>2.75E-2</v>
      </c>
    </row>
    <row r="1621" spans="2:9" x14ac:dyDescent="0.2">
      <c r="B1621" s="35">
        <v>42650</v>
      </c>
      <c r="C1621">
        <v>70.87</v>
      </c>
      <c r="E1621">
        <v>0.38</v>
      </c>
      <c r="F1621">
        <f>4*Table3[[#This Row],[DivPay]]</f>
        <v>1.52</v>
      </c>
      <c r="G1621" s="2">
        <f>Table3[[#This Row],[FwdDiv]]/Table3[[#This Row],[SharePrice]]</f>
        <v>2.1447721179624665E-2</v>
      </c>
      <c r="H1621" s="2">
        <v>2.5000000000000001E-2</v>
      </c>
      <c r="I1621" s="2">
        <v>2.75E-2</v>
      </c>
    </row>
    <row r="1622" spans="2:9" x14ac:dyDescent="0.2">
      <c r="B1622" s="35">
        <v>42649</v>
      </c>
      <c r="C1622">
        <v>70.959999999999994</v>
      </c>
      <c r="E1622">
        <v>0.38</v>
      </c>
      <c r="F1622">
        <f>4*Table3[[#This Row],[DivPay]]</f>
        <v>1.52</v>
      </c>
      <c r="G1622" s="2">
        <f>Table3[[#This Row],[FwdDiv]]/Table3[[#This Row],[SharePrice]]</f>
        <v>2.1420518602029315E-2</v>
      </c>
      <c r="H1622" s="2">
        <v>2.5000000000000001E-2</v>
      </c>
      <c r="I1622" s="2">
        <v>2.75E-2</v>
      </c>
    </row>
    <row r="1623" spans="2:9" x14ac:dyDescent="0.2">
      <c r="B1623" s="35">
        <v>42648</v>
      </c>
      <c r="C1623">
        <v>70.599999999999994</v>
      </c>
      <c r="E1623">
        <v>0.38</v>
      </c>
      <c r="F1623">
        <f>4*Table3[[#This Row],[DivPay]]</f>
        <v>1.52</v>
      </c>
      <c r="G1623" s="2">
        <f>Table3[[#This Row],[FwdDiv]]/Table3[[#This Row],[SharePrice]]</f>
        <v>2.1529745042492918E-2</v>
      </c>
      <c r="H1623" s="2">
        <v>2.5000000000000001E-2</v>
      </c>
      <c r="I1623" s="2">
        <v>2.75E-2</v>
      </c>
    </row>
    <row r="1624" spans="2:9" x14ac:dyDescent="0.2">
      <c r="B1624" s="35">
        <v>42647</v>
      </c>
      <c r="C1624">
        <v>69.59</v>
      </c>
      <c r="E1624">
        <v>0.38</v>
      </c>
      <c r="F1624">
        <f>4*Table3[[#This Row],[DivPay]]</f>
        <v>1.52</v>
      </c>
      <c r="G1624" s="2">
        <f>Table3[[#This Row],[FwdDiv]]/Table3[[#This Row],[SharePrice]]</f>
        <v>2.184221870958471E-2</v>
      </c>
      <c r="H1624" s="2">
        <v>2.5000000000000001E-2</v>
      </c>
      <c r="I1624" s="2">
        <v>2.75E-2</v>
      </c>
    </row>
    <row r="1625" spans="2:9" x14ac:dyDescent="0.2">
      <c r="B1625" s="35">
        <v>42646</v>
      </c>
      <c r="C1625">
        <v>69.66</v>
      </c>
      <c r="E1625">
        <v>0.38</v>
      </c>
      <c r="F1625">
        <f>4*Table3[[#This Row],[DivPay]]</f>
        <v>1.52</v>
      </c>
      <c r="G1625" s="2">
        <f>Table3[[#This Row],[FwdDiv]]/Table3[[#This Row],[SharePrice]]</f>
        <v>2.1820269882285387E-2</v>
      </c>
      <c r="H1625" s="2">
        <v>2.5000000000000001E-2</v>
      </c>
      <c r="I1625" s="2">
        <v>2.75E-2</v>
      </c>
    </row>
    <row r="1626" spans="2:9" x14ac:dyDescent="0.2">
      <c r="B1626" s="35">
        <v>42643</v>
      </c>
      <c r="C1626">
        <v>70.180000000000007</v>
      </c>
      <c r="E1626">
        <v>0.38</v>
      </c>
      <c r="F1626">
        <f>4*Table3[[#This Row],[DivPay]]</f>
        <v>1.52</v>
      </c>
      <c r="G1626" s="2">
        <f>Table3[[#This Row],[FwdDiv]]/Table3[[#This Row],[SharePrice]]</f>
        <v>2.165859219150755E-2</v>
      </c>
      <c r="H1626" s="2">
        <v>2.5000000000000001E-2</v>
      </c>
      <c r="I1626" s="2">
        <v>2.75E-2</v>
      </c>
    </row>
    <row r="1627" spans="2:9" x14ac:dyDescent="0.2">
      <c r="B1627" s="35">
        <v>42642</v>
      </c>
      <c r="C1627">
        <v>69.84</v>
      </c>
      <c r="E1627">
        <v>0.38</v>
      </c>
      <c r="F1627">
        <f>4*Table3[[#This Row],[DivPay]]</f>
        <v>1.52</v>
      </c>
      <c r="G1627" s="2">
        <f>Table3[[#This Row],[FwdDiv]]/Table3[[#This Row],[SharePrice]]</f>
        <v>2.1764032073310423E-2</v>
      </c>
      <c r="H1627" s="2">
        <v>2.5000000000000001E-2</v>
      </c>
      <c r="I1627" s="2">
        <v>2.75E-2</v>
      </c>
    </row>
    <row r="1628" spans="2:9" x14ac:dyDescent="0.2">
      <c r="B1628" s="35">
        <v>42641</v>
      </c>
      <c r="C1628">
        <v>69.739999999999995</v>
      </c>
      <c r="E1628">
        <v>0.38</v>
      </c>
      <c r="F1628">
        <f>4*Table3[[#This Row],[DivPay]]</f>
        <v>1.52</v>
      </c>
      <c r="G1628" s="2">
        <f>Table3[[#This Row],[FwdDiv]]/Table3[[#This Row],[SharePrice]]</f>
        <v>2.1795239460854605E-2</v>
      </c>
      <c r="H1628" s="2">
        <v>2.5000000000000001E-2</v>
      </c>
      <c r="I1628" s="2">
        <v>2.75E-2</v>
      </c>
    </row>
    <row r="1629" spans="2:9" x14ac:dyDescent="0.2">
      <c r="B1629" s="35">
        <v>42640</v>
      </c>
      <c r="C1629">
        <v>69.45</v>
      </c>
      <c r="E1629">
        <v>0.38</v>
      </c>
      <c r="F1629">
        <f>4*Table3[[#This Row],[DivPay]]</f>
        <v>1.52</v>
      </c>
      <c r="G1629" s="2">
        <f>Table3[[#This Row],[FwdDiv]]/Table3[[#This Row],[SharePrice]]</f>
        <v>2.1886249100071992E-2</v>
      </c>
      <c r="H1629" s="2">
        <v>2.5000000000000001E-2</v>
      </c>
      <c r="I1629" s="2">
        <v>2.75E-2</v>
      </c>
    </row>
    <row r="1630" spans="2:9" x14ac:dyDescent="0.2">
      <c r="B1630" s="35">
        <v>42639</v>
      </c>
      <c r="C1630">
        <v>68.42</v>
      </c>
      <c r="E1630">
        <v>0.38</v>
      </c>
      <c r="F1630">
        <f>4*Table3[[#This Row],[DivPay]]</f>
        <v>1.52</v>
      </c>
      <c r="G1630" s="2">
        <f>Table3[[#This Row],[FwdDiv]]/Table3[[#This Row],[SharePrice]]</f>
        <v>2.2215726395790704E-2</v>
      </c>
      <c r="H1630" s="2">
        <v>2.5000000000000001E-2</v>
      </c>
      <c r="I1630" s="2">
        <v>2.75E-2</v>
      </c>
    </row>
    <row r="1631" spans="2:9" x14ac:dyDescent="0.2">
      <c r="B1631" s="35">
        <v>42636</v>
      </c>
      <c r="C1631">
        <v>68.98</v>
      </c>
      <c r="E1631">
        <v>0.38</v>
      </c>
      <c r="F1631">
        <f>4*Table3[[#This Row],[DivPay]]</f>
        <v>1.52</v>
      </c>
      <c r="G1631" s="2">
        <f>Table3[[#This Row],[FwdDiv]]/Table3[[#This Row],[SharePrice]]</f>
        <v>2.2035372571759929E-2</v>
      </c>
      <c r="H1631" s="2">
        <v>2.5000000000000001E-2</v>
      </c>
      <c r="I1631" s="2">
        <v>2.75E-2</v>
      </c>
    </row>
    <row r="1632" spans="2:9" x14ac:dyDescent="0.2">
      <c r="B1632" s="35">
        <v>42635</v>
      </c>
      <c r="C1632">
        <v>69.760000000000005</v>
      </c>
      <c r="E1632">
        <v>0.38</v>
      </c>
      <c r="F1632">
        <f>4*Table3[[#This Row],[DivPay]]</f>
        <v>1.52</v>
      </c>
      <c r="G1632" s="2">
        <f>Table3[[#This Row],[FwdDiv]]/Table3[[#This Row],[SharePrice]]</f>
        <v>2.1788990825688071E-2</v>
      </c>
      <c r="H1632" s="2">
        <v>2.5000000000000001E-2</v>
      </c>
      <c r="I1632" s="2">
        <v>2.75E-2</v>
      </c>
    </row>
    <row r="1633" spans="2:9" x14ac:dyDescent="0.2">
      <c r="B1633" s="35">
        <v>42634</v>
      </c>
      <c r="C1633">
        <v>69.56</v>
      </c>
      <c r="E1633">
        <v>0.38</v>
      </c>
      <c r="F1633">
        <f>4*Table3[[#This Row],[DivPay]]</f>
        <v>1.52</v>
      </c>
      <c r="G1633" s="2">
        <f>Table3[[#This Row],[FwdDiv]]/Table3[[#This Row],[SharePrice]]</f>
        <v>2.1851638872915469E-2</v>
      </c>
      <c r="H1633" s="2">
        <v>2.5000000000000001E-2</v>
      </c>
      <c r="I1633" s="2">
        <v>2.75E-2</v>
      </c>
    </row>
    <row r="1634" spans="2:9" x14ac:dyDescent="0.2">
      <c r="B1634" s="35">
        <v>42633</v>
      </c>
      <c r="C1634">
        <v>69.180000000000007</v>
      </c>
      <c r="E1634">
        <v>0.38</v>
      </c>
      <c r="F1634">
        <f>4*Table3[[#This Row],[DivPay]]</f>
        <v>1.52</v>
      </c>
      <c r="G1634" s="2">
        <f>Table3[[#This Row],[FwdDiv]]/Table3[[#This Row],[SharePrice]]</f>
        <v>2.1971668112171147E-2</v>
      </c>
      <c r="H1634" s="2">
        <v>2.5000000000000001E-2</v>
      </c>
      <c r="I1634" s="2">
        <v>2.75E-2</v>
      </c>
    </row>
    <row r="1635" spans="2:9" x14ac:dyDescent="0.2">
      <c r="B1635" s="35">
        <v>42632</v>
      </c>
      <c r="C1635">
        <v>69.540000000000006</v>
      </c>
      <c r="E1635">
        <v>0.38</v>
      </c>
      <c r="F1635">
        <f>4*Table3[[#This Row],[DivPay]]</f>
        <v>1.52</v>
      </c>
      <c r="G1635" s="2">
        <f>Table3[[#This Row],[FwdDiv]]/Table3[[#This Row],[SharePrice]]</f>
        <v>2.185792349726776E-2</v>
      </c>
      <c r="H1635" s="2">
        <v>2.5000000000000001E-2</v>
      </c>
      <c r="I1635" s="2">
        <v>2.75E-2</v>
      </c>
    </row>
    <row r="1636" spans="2:9" x14ac:dyDescent="0.2">
      <c r="B1636" s="35">
        <v>42629</v>
      </c>
      <c r="C1636">
        <v>69.36</v>
      </c>
      <c r="E1636">
        <v>0.38</v>
      </c>
      <c r="F1636">
        <f>4*Table3[[#This Row],[DivPay]]</f>
        <v>1.52</v>
      </c>
      <c r="G1636" s="2">
        <f>Table3[[#This Row],[FwdDiv]]/Table3[[#This Row],[SharePrice]]</f>
        <v>2.1914648212226068E-2</v>
      </c>
      <c r="H1636" s="2">
        <v>2.5000000000000001E-2</v>
      </c>
      <c r="I1636" s="2">
        <v>2.75E-2</v>
      </c>
    </row>
    <row r="1637" spans="2:9" x14ac:dyDescent="0.2">
      <c r="B1637" s="35">
        <v>42628</v>
      </c>
      <c r="C1637">
        <v>69.22</v>
      </c>
      <c r="E1637">
        <v>0.38</v>
      </c>
      <c r="F1637">
        <f>4*Table3[[#This Row],[DivPay]]</f>
        <v>1.52</v>
      </c>
      <c r="G1637" s="2">
        <f>Table3[[#This Row],[FwdDiv]]/Table3[[#This Row],[SharePrice]]</f>
        <v>2.195897139555042E-2</v>
      </c>
      <c r="H1637" s="2">
        <v>2.5000000000000001E-2</v>
      </c>
      <c r="I1637" s="2">
        <v>2.75E-2</v>
      </c>
    </row>
    <row r="1638" spans="2:9" x14ac:dyDescent="0.2">
      <c r="B1638" s="35">
        <v>42627</v>
      </c>
      <c r="C1638">
        <v>67.790000000000006</v>
      </c>
      <c r="E1638">
        <v>0.38</v>
      </c>
      <c r="F1638">
        <f>4*Table3[[#This Row],[DivPay]]</f>
        <v>1.52</v>
      </c>
      <c r="G1638" s="2">
        <f>Table3[[#This Row],[FwdDiv]]/Table3[[#This Row],[SharePrice]]</f>
        <v>2.2422186163150906E-2</v>
      </c>
      <c r="H1638" s="2">
        <v>2.5000000000000001E-2</v>
      </c>
      <c r="I1638" s="2">
        <v>2.75E-2</v>
      </c>
    </row>
    <row r="1639" spans="2:9" x14ac:dyDescent="0.2">
      <c r="B1639" s="35">
        <v>42626</v>
      </c>
      <c r="C1639">
        <v>67.45</v>
      </c>
      <c r="E1639">
        <v>0.38</v>
      </c>
      <c r="F1639">
        <f>4*Table3[[#This Row],[DivPay]]</f>
        <v>1.52</v>
      </c>
      <c r="G1639" s="2">
        <f>Table3[[#This Row],[FwdDiv]]/Table3[[#This Row],[SharePrice]]</f>
        <v>2.2535211267605632E-2</v>
      </c>
      <c r="H1639" s="2">
        <v>2.5000000000000001E-2</v>
      </c>
      <c r="I1639" s="2">
        <v>2.75E-2</v>
      </c>
    </row>
    <row r="1640" spans="2:9" x14ac:dyDescent="0.2">
      <c r="B1640" s="35">
        <v>42625</v>
      </c>
      <c r="C1640">
        <v>67.94</v>
      </c>
      <c r="E1640">
        <v>0.38</v>
      </c>
      <c r="F1640">
        <f>4*Table3[[#This Row],[DivPay]]</f>
        <v>1.52</v>
      </c>
      <c r="G1640" s="2">
        <f>Table3[[#This Row],[FwdDiv]]/Table3[[#This Row],[SharePrice]]</f>
        <v>2.2372681778039447E-2</v>
      </c>
      <c r="H1640" s="2">
        <v>2.5000000000000001E-2</v>
      </c>
      <c r="I1640" s="2">
        <v>2.75E-2</v>
      </c>
    </row>
    <row r="1641" spans="2:9" x14ac:dyDescent="0.2">
      <c r="B1641" s="35">
        <v>42622</v>
      </c>
      <c r="C1641">
        <v>66.67</v>
      </c>
      <c r="E1641">
        <v>0.38</v>
      </c>
      <c r="F1641">
        <f>4*Table3[[#This Row],[DivPay]]</f>
        <v>1.52</v>
      </c>
      <c r="G1641" s="2">
        <f>Table3[[#This Row],[FwdDiv]]/Table3[[#This Row],[SharePrice]]</f>
        <v>2.2798860056997151E-2</v>
      </c>
      <c r="H1641" s="2">
        <v>2.5000000000000001E-2</v>
      </c>
      <c r="I1641" s="2">
        <v>2.75E-2</v>
      </c>
    </row>
    <row r="1642" spans="2:9" x14ac:dyDescent="0.2">
      <c r="B1642" s="35">
        <v>42621</v>
      </c>
      <c r="C1642">
        <v>68.989999999999995</v>
      </c>
      <c r="E1642">
        <v>0.38</v>
      </c>
      <c r="F1642">
        <f>4*Table3[[#This Row],[DivPay]]</f>
        <v>1.52</v>
      </c>
      <c r="G1642" s="2">
        <f>Table3[[#This Row],[FwdDiv]]/Table3[[#This Row],[SharePrice]]</f>
        <v>2.2032178576605308E-2</v>
      </c>
      <c r="H1642" s="2">
        <v>2.5000000000000001E-2</v>
      </c>
      <c r="I1642" s="2">
        <v>2.75E-2</v>
      </c>
    </row>
    <row r="1643" spans="2:9" x14ac:dyDescent="0.2">
      <c r="B1643" s="35">
        <v>42620</v>
      </c>
      <c r="C1643">
        <v>69.489999999999995</v>
      </c>
      <c r="E1643">
        <v>0.38</v>
      </c>
      <c r="F1643">
        <f>4*Table3[[#This Row],[DivPay]]</f>
        <v>1.52</v>
      </c>
      <c r="G1643" s="2">
        <f>Table3[[#This Row],[FwdDiv]]/Table3[[#This Row],[SharePrice]]</f>
        <v>2.1873650885019431E-2</v>
      </c>
      <c r="H1643" s="2">
        <v>2.5000000000000001E-2</v>
      </c>
      <c r="I1643" s="2">
        <v>2.75E-2</v>
      </c>
    </row>
    <row r="1644" spans="2:9" x14ac:dyDescent="0.2">
      <c r="B1644" s="35">
        <v>42619</v>
      </c>
      <c r="C1644">
        <v>69.790000000000006</v>
      </c>
      <c r="E1644">
        <v>0.38</v>
      </c>
      <c r="F1644">
        <f>4*Table3[[#This Row],[DivPay]]</f>
        <v>1.52</v>
      </c>
      <c r="G1644" s="2">
        <f>Table3[[#This Row],[FwdDiv]]/Table3[[#This Row],[SharePrice]]</f>
        <v>2.1779624588049863E-2</v>
      </c>
      <c r="H1644" s="2">
        <v>2.5000000000000001E-2</v>
      </c>
      <c r="I1644" s="2">
        <v>2.75E-2</v>
      </c>
    </row>
    <row r="1645" spans="2:9" x14ac:dyDescent="0.2">
      <c r="B1645" s="35">
        <v>42615</v>
      </c>
      <c r="C1645">
        <v>69.680000000000007</v>
      </c>
      <c r="E1645">
        <v>0.38</v>
      </c>
      <c r="F1645">
        <f>4*Table3[[#This Row],[DivPay]]</f>
        <v>1.52</v>
      </c>
      <c r="G1645" s="2">
        <f>Table3[[#This Row],[FwdDiv]]/Table3[[#This Row],[SharePrice]]</f>
        <v>2.1814006888633754E-2</v>
      </c>
      <c r="H1645" s="2">
        <v>2.5000000000000001E-2</v>
      </c>
      <c r="I1645" s="2">
        <v>2.75E-2</v>
      </c>
    </row>
    <row r="1646" spans="2:9" x14ac:dyDescent="0.2">
      <c r="B1646" s="35">
        <v>42614</v>
      </c>
      <c r="C1646">
        <v>69.7</v>
      </c>
      <c r="E1646">
        <v>0.38</v>
      </c>
      <c r="F1646">
        <f>4*Table3[[#This Row],[DivPay]]</f>
        <v>1.52</v>
      </c>
      <c r="G1646" s="2">
        <f>Table3[[#This Row],[FwdDiv]]/Table3[[#This Row],[SharePrice]]</f>
        <v>2.1807747489239599E-2</v>
      </c>
      <c r="H1646" s="2">
        <v>2.5000000000000001E-2</v>
      </c>
      <c r="I1646" s="2">
        <v>2.75E-2</v>
      </c>
    </row>
    <row r="1647" spans="2:9" x14ac:dyDescent="0.2">
      <c r="B1647" s="35">
        <v>42613</v>
      </c>
      <c r="C1647">
        <v>69.540000000000006</v>
      </c>
      <c r="E1647">
        <v>0.38</v>
      </c>
      <c r="F1647">
        <f>4*Table3[[#This Row],[DivPay]]</f>
        <v>1.52</v>
      </c>
      <c r="G1647" s="2">
        <f>Table3[[#This Row],[FwdDiv]]/Table3[[#This Row],[SharePrice]]</f>
        <v>2.185792349726776E-2</v>
      </c>
      <c r="H1647" s="2">
        <v>2.5000000000000001E-2</v>
      </c>
      <c r="I1647" s="2">
        <v>2.75E-2</v>
      </c>
    </row>
    <row r="1648" spans="2:9" x14ac:dyDescent="0.2">
      <c r="B1648" s="35">
        <v>42612</v>
      </c>
      <c r="C1648">
        <v>69.31</v>
      </c>
      <c r="E1648">
        <v>0.38</v>
      </c>
      <c r="F1648">
        <f>4*Table3[[#This Row],[DivPay]]</f>
        <v>1.52</v>
      </c>
      <c r="G1648" s="2">
        <f>Table3[[#This Row],[FwdDiv]]/Table3[[#This Row],[SharePrice]]</f>
        <v>2.1930457365459528E-2</v>
      </c>
      <c r="H1648" s="2">
        <v>2.5000000000000001E-2</v>
      </c>
      <c r="I1648" s="2">
        <v>2.75E-2</v>
      </c>
    </row>
    <row r="1649" spans="2:9" x14ac:dyDescent="0.2">
      <c r="B1649" s="35">
        <v>42611</v>
      </c>
      <c r="C1649">
        <v>69.98</v>
      </c>
      <c r="E1649">
        <v>0.38</v>
      </c>
      <c r="F1649">
        <f>4*Table3[[#This Row],[DivPay]]</f>
        <v>1.52</v>
      </c>
      <c r="G1649" s="2">
        <f>Table3[[#This Row],[FwdDiv]]/Table3[[#This Row],[SharePrice]]</f>
        <v>2.1720491569019718E-2</v>
      </c>
      <c r="H1649" s="2">
        <v>2.5000000000000001E-2</v>
      </c>
      <c r="I1649" s="2">
        <v>2.75E-2</v>
      </c>
    </row>
    <row r="1650" spans="2:9" x14ac:dyDescent="0.2">
      <c r="B1650" s="35">
        <v>42608</v>
      </c>
      <c r="C1650">
        <v>69.75</v>
      </c>
      <c r="E1650">
        <v>0.38</v>
      </c>
      <c r="F1650">
        <f>4*Table3[[#This Row],[DivPay]]</f>
        <v>1.52</v>
      </c>
      <c r="G1650" s="2">
        <f>Table3[[#This Row],[FwdDiv]]/Table3[[#This Row],[SharePrice]]</f>
        <v>2.1792114695340502E-2</v>
      </c>
      <c r="H1650" s="2">
        <v>2.5000000000000001E-2</v>
      </c>
      <c r="I1650" s="2">
        <v>2.75E-2</v>
      </c>
    </row>
    <row r="1651" spans="2:9" x14ac:dyDescent="0.2">
      <c r="B1651" s="35">
        <v>42607</v>
      </c>
      <c r="C1651">
        <v>69.819999999999993</v>
      </c>
      <c r="E1651">
        <v>0.38</v>
      </c>
      <c r="F1651">
        <f>4*Table3[[#This Row],[DivPay]]</f>
        <v>1.52</v>
      </c>
      <c r="G1651" s="2">
        <f>Table3[[#This Row],[FwdDiv]]/Table3[[#This Row],[SharePrice]]</f>
        <v>2.177026639931252E-2</v>
      </c>
      <c r="H1651" s="2">
        <v>2.5000000000000001E-2</v>
      </c>
      <c r="I1651" s="2">
        <v>2.75E-2</v>
      </c>
    </row>
    <row r="1652" spans="2:9" x14ac:dyDescent="0.2">
      <c r="B1652" s="35">
        <v>42606</v>
      </c>
      <c r="C1652">
        <v>69.900000000000006</v>
      </c>
      <c r="E1652">
        <v>0.38</v>
      </c>
      <c r="F1652">
        <f>4*Table3[[#This Row],[DivPay]]</f>
        <v>1.52</v>
      </c>
      <c r="G1652" s="2">
        <f>Table3[[#This Row],[FwdDiv]]/Table3[[#This Row],[SharePrice]]</f>
        <v>2.1745350500715306E-2</v>
      </c>
      <c r="H1652" s="2">
        <v>2.5000000000000001E-2</v>
      </c>
      <c r="I1652" s="2">
        <v>2.75E-2</v>
      </c>
    </row>
    <row r="1653" spans="2:9" x14ac:dyDescent="0.2">
      <c r="B1653" s="35">
        <v>42605</v>
      </c>
      <c r="C1653">
        <v>69.98</v>
      </c>
      <c r="E1653">
        <v>0.38</v>
      </c>
      <c r="F1653">
        <f>4*Table3[[#This Row],[DivPay]]</f>
        <v>1.52</v>
      </c>
      <c r="G1653" s="2">
        <f>Table3[[#This Row],[FwdDiv]]/Table3[[#This Row],[SharePrice]]</f>
        <v>2.1720491569019718E-2</v>
      </c>
      <c r="H1653" s="2">
        <v>2.5000000000000001E-2</v>
      </c>
      <c r="I1653" s="2">
        <v>2.75E-2</v>
      </c>
    </row>
    <row r="1654" spans="2:9" x14ac:dyDescent="0.2">
      <c r="B1654" s="35">
        <v>42604</v>
      </c>
      <c r="C1654">
        <v>70</v>
      </c>
      <c r="E1654">
        <v>0.38</v>
      </c>
      <c r="F1654">
        <f>4*Table3[[#This Row],[DivPay]]</f>
        <v>1.52</v>
      </c>
      <c r="G1654" s="2">
        <f>Table3[[#This Row],[FwdDiv]]/Table3[[#This Row],[SharePrice]]</f>
        <v>2.1714285714285714E-2</v>
      </c>
      <c r="H1654" s="2">
        <v>2.5000000000000001E-2</v>
      </c>
      <c r="I1654" s="2">
        <v>2.75E-2</v>
      </c>
    </row>
    <row r="1655" spans="2:9" x14ac:dyDescent="0.2">
      <c r="B1655" s="35">
        <v>42601</v>
      </c>
      <c r="C1655">
        <v>70.27</v>
      </c>
      <c r="E1655">
        <v>0.38</v>
      </c>
      <c r="F1655">
        <f>4*Table3[[#This Row],[DivPay]]</f>
        <v>1.52</v>
      </c>
      <c r="G1655" s="2">
        <f>Table3[[#This Row],[FwdDiv]]/Table3[[#This Row],[SharePrice]]</f>
        <v>2.1630852426355488E-2</v>
      </c>
      <c r="H1655" s="2">
        <v>2.5000000000000001E-2</v>
      </c>
      <c r="I1655" s="2">
        <v>2.75E-2</v>
      </c>
    </row>
    <row r="1656" spans="2:9" x14ac:dyDescent="0.2">
      <c r="B1656" s="35">
        <v>42600</v>
      </c>
      <c r="C1656">
        <v>70.13</v>
      </c>
      <c r="E1656">
        <v>0.38</v>
      </c>
      <c r="F1656">
        <f>4*Table3[[#This Row],[DivPay]]</f>
        <v>1.52</v>
      </c>
      <c r="G1656" s="2">
        <f>Table3[[#This Row],[FwdDiv]]/Table3[[#This Row],[SharePrice]]</f>
        <v>2.1674033936974191E-2</v>
      </c>
      <c r="H1656" s="2">
        <v>2.5000000000000001E-2</v>
      </c>
      <c r="I1656" s="2">
        <v>2.75E-2</v>
      </c>
    </row>
    <row r="1657" spans="2:9" x14ac:dyDescent="0.2">
      <c r="B1657" s="35">
        <v>42599</v>
      </c>
      <c r="C1657">
        <v>69.819999999999993</v>
      </c>
      <c r="E1657">
        <v>0.38</v>
      </c>
      <c r="F1657">
        <f>4*Table3[[#This Row],[DivPay]]</f>
        <v>1.52</v>
      </c>
      <c r="G1657" s="2">
        <f>Table3[[#This Row],[FwdDiv]]/Table3[[#This Row],[SharePrice]]</f>
        <v>2.177026639931252E-2</v>
      </c>
      <c r="H1657" s="2">
        <v>2.5000000000000001E-2</v>
      </c>
      <c r="I1657" s="2">
        <v>2.75E-2</v>
      </c>
    </row>
    <row r="1658" spans="2:9" x14ac:dyDescent="0.2">
      <c r="B1658" s="35">
        <v>42598</v>
      </c>
      <c r="C1658">
        <v>69.819999999999993</v>
      </c>
      <c r="E1658">
        <v>0.38</v>
      </c>
      <c r="F1658">
        <f>4*Table3[[#This Row],[DivPay]]</f>
        <v>1.52</v>
      </c>
      <c r="G1658" s="2">
        <f>Table3[[#This Row],[FwdDiv]]/Table3[[#This Row],[SharePrice]]</f>
        <v>2.177026639931252E-2</v>
      </c>
      <c r="H1658" s="2">
        <v>2.5000000000000001E-2</v>
      </c>
      <c r="I1658" s="2">
        <v>2.75E-2</v>
      </c>
    </row>
    <row r="1659" spans="2:9" x14ac:dyDescent="0.2">
      <c r="B1659" s="35">
        <v>42597</v>
      </c>
      <c r="C1659">
        <v>70.33</v>
      </c>
      <c r="E1659">
        <v>0.38</v>
      </c>
      <c r="F1659">
        <f>4*Table3[[#This Row],[DivPay]]</f>
        <v>1.52</v>
      </c>
      <c r="G1659" s="2">
        <f>Table3[[#This Row],[FwdDiv]]/Table3[[#This Row],[SharePrice]]</f>
        <v>2.1612398691881134E-2</v>
      </c>
      <c r="H1659" s="2">
        <v>2.5000000000000001E-2</v>
      </c>
      <c r="I1659" s="2">
        <v>2.75E-2</v>
      </c>
    </row>
    <row r="1660" spans="2:9" x14ac:dyDescent="0.2">
      <c r="B1660" s="35">
        <v>42594</v>
      </c>
      <c r="C1660">
        <v>69.84</v>
      </c>
      <c r="E1660">
        <v>0.38</v>
      </c>
      <c r="F1660">
        <f>4*Table3[[#This Row],[DivPay]]</f>
        <v>1.52</v>
      </c>
      <c r="G1660" s="2">
        <f>Table3[[#This Row],[FwdDiv]]/Table3[[#This Row],[SharePrice]]</f>
        <v>2.1764032073310423E-2</v>
      </c>
      <c r="H1660" s="2">
        <v>2.5000000000000001E-2</v>
      </c>
      <c r="I1660" s="2">
        <v>2.75E-2</v>
      </c>
    </row>
    <row r="1661" spans="2:9" x14ac:dyDescent="0.2">
      <c r="B1661" s="35">
        <v>42593</v>
      </c>
      <c r="C1661">
        <v>70</v>
      </c>
      <c r="E1661">
        <v>0.38</v>
      </c>
      <c r="F1661">
        <f>4*Table3[[#This Row],[DivPay]]</f>
        <v>1.52</v>
      </c>
      <c r="G1661" s="2">
        <f>Table3[[#This Row],[FwdDiv]]/Table3[[#This Row],[SharePrice]]</f>
        <v>2.1714285714285714E-2</v>
      </c>
      <c r="H1661" s="2">
        <v>2.5000000000000001E-2</v>
      </c>
      <c r="I1661" s="2">
        <v>2.75E-2</v>
      </c>
    </row>
    <row r="1662" spans="2:9" x14ac:dyDescent="0.2">
      <c r="B1662" s="35">
        <v>42592</v>
      </c>
      <c r="C1662">
        <v>69.89</v>
      </c>
      <c r="E1662">
        <v>0.38</v>
      </c>
      <c r="F1662">
        <f>4*Table3[[#This Row],[DivPay]]</f>
        <v>1.52</v>
      </c>
      <c r="G1662" s="2">
        <f>Table3[[#This Row],[FwdDiv]]/Table3[[#This Row],[SharePrice]]</f>
        <v>2.1748461868650738E-2</v>
      </c>
      <c r="H1662" s="2">
        <v>2.5000000000000001E-2</v>
      </c>
      <c r="I1662" s="2">
        <v>2.75E-2</v>
      </c>
    </row>
    <row r="1663" spans="2:9" x14ac:dyDescent="0.2">
      <c r="B1663" s="35">
        <v>42591</v>
      </c>
      <c r="C1663">
        <v>70.25</v>
      </c>
      <c r="E1663">
        <v>0.38</v>
      </c>
      <c r="F1663">
        <f>4*Table3[[#This Row],[DivPay]]</f>
        <v>1.52</v>
      </c>
      <c r="G1663" s="2">
        <f>Table3[[#This Row],[FwdDiv]]/Table3[[#This Row],[SharePrice]]</f>
        <v>2.1637010676156584E-2</v>
      </c>
      <c r="H1663" s="2">
        <v>2.5000000000000001E-2</v>
      </c>
      <c r="I1663" s="2">
        <v>2.75E-2</v>
      </c>
    </row>
    <row r="1664" spans="2:9" x14ac:dyDescent="0.2">
      <c r="B1664" s="35">
        <v>42590</v>
      </c>
      <c r="C1664">
        <v>70.14</v>
      </c>
      <c r="E1664">
        <v>0.38</v>
      </c>
      <c r="F1664">
        <f>4*Table3[[#This Row],[DivPay]]</f>
        <v>1.52</v>
      </c>
      <c r="G1664" s="2">
        <f>Table3[[#This Row],[FwdDiv]]/Table3[[#This Row],[SharePrice]]</f>
        <v>2.1670943826632448E-2</v>
      </c>
      <c r="H1664" s="2">
        <v>2.5000000000000001E-2</v>
      </c>
      <c r="I1664" s="2">
        <v>2.75E-2</v>
      </c>
    </row>
    <row r="1665" spans="2:9" x14ac:dyDescent="0.2">
      <c r="B1665" s="35">
        <v>42587</v>
      </c>
      <c r="C1665">
        <v>70.150000000000006</v>
      </c>
      <c r="E1665">
        <v>0.38</v>
      </c>
      <c r="F1665">
        <f>4*Table3[[#This Row],[DivPay]]</f>
        <v>1.52</v>
      </c>
      <c r="G1665" s="2">
        <f>Table3[[#This Row],[FwdDiv]]/Table3[[#This Row],[SharePrice]]</f>
        <v>2.1667854597291515E-2</v>
      </c>
      <c r="H1665" s="2">
        <v>2.5000000000000001E-2</v>
      </c>
      <c r="I1665" s="2">
        <v>2.75E-2</v>
      </c>
    </row>
    <row r="1666" spans="2:9" x14ac:dyDescent="0.2">
      <c r="B1666" s="35">
        <v>42586</v>
      </c>
      <c r="C1666">
        <v>69.61</v>
      </c>
      <c r="E1666">
        <v>0.38</v>
      </c>
      <c r="F1666">
        <f>4*Table3[[#This Row],[DivPay]]</f>
        <v>1.52</v>
      </c>
      <c r="G1666" s="2">
        <f>Table3[[#This Row],[FwdDiv]]/Table3[[#This Row],[SharePrice]]</f>
        <v>2.1835943111621892E-2</v>
      </c>
      <c r="H1666" s="2">
        <v>2.5000000000000001E-2</v>
      </c>
      <c r="I1666" s="2">
        <v>2.75E-2</v>
      </c>
    </row>
    <row r="1667" spans="2:9" x14ac:dyDescent="0.2">
      <c r="B1667" s="35">
        <v>42585</v>
      </c>
      <c r="C1667">
        <v>68.88</v>
      </c>
      <c r="E1667">
        <v>0.38</v>
      </c>
      <c r="F1667">
        <f>4*Table3[[#This Row],[DivPay]]</f>
        <v>1.52</v>
      </c>
      <c r="G1667" s="2">
        <f>Table3[[#This Row],[FwdDiv]]/Table3[[#This Row],[SharePrice]]</f>
        <v>2.2067363530778168E-2</v>
      </c>
      <c r="H1667" s="2">
        <v>2.5000000000000001E-2</v>
      </c>
      <c r="I1667" s="2">
        <v>2.75E-2</v>
      </c>
    </row>
    <row r="1668" spans="2:9" x14ac:dyDescent="0.2">
      <c r="B1668" s="35">
        <v>42584</v>
      </c>
      <c r="C1668">
        <v>68.849999999999994</v>
      </c>
      <c r="E1668">
        <v>0.38</v>
      </c>
      <c r="F1668">
        <f>4*Table3[[#This Row],[DivPay]]</f>
        <v>1.52</v>
      </c>
      <c r="G1668" s="2">
        <f>Table3[[#This Row],[FwdDiv]]/Table3[[#This Row],[SharePrice]]</f>
        <v>2.2076978939724039E-2</v>
      </c>
      <c r="H1668" s="2">
        <v>2.5000000000000001E-2</v>
      </c>
      <c r="I1668" s="2">
        <v>2.75E-2</v>
      </c>
    </row>
    <row r="1669" spans="2:9" x14ac:dyDescent="0.2">
      <c r="B1669" s="35">
        <v>42583</v>
      </c>
      <c r="C1669">
        <v>69.88</v>
      </c>
      <c r="E1669">
        <v>0.38</v>
      </c>
      <c r="F1669">
        <f>4*Table3[[#This Row],[DivPay]]</f>
        <v>1.52</v>
      </c>
      <c r="G1669" s="2">
        <f>Table3[[#This Row],[FwdDiv]]/Table3[[#This Row],[SharePrice]]</f>
        <v>2.1751574127074989E-2</v>
      </c>
      <c r="H1669" s="2">
        <v>2.5000000000000001E-2</v>
      </c>
      <c r="I1669" s="2">
        <v>2.75E-2</v>
      </c>
    </row>
    <row r="1670" spans="2:9" x14ac:dyDescent="0.2">
      <c r="B1670" s="35">
        <v>42580</v>
      </c>
      <c r="C1670">
        <v>69.75</v>
      </c>
      <c r="E1670">
        <v>0.38</v>
      </c>
      <c r="F1670">
        <f>4*Table3[[#This Row],[DivPay]]</f>
        <v>1.52</v>
      </c>
      <c r="G1670" s="2">
        <f>Table3[[#This Row],[FwdDiv]]/Table3[[#This Row],[SharePrice]]</f>
        <v>2.1792114695340502E-2</v>
      </c>
      <c r="H1670" s="2">
        <v>2.5000000000000001E-2</v>
      </c>
      <c r="I1670" s="2">
        <v>2.75E-2</v>
      </c>
    </row>
    <row r="1671" spans="2:9" x14ac:dyDescent="0.2">
      <c r="B1671" s="35">
        <v>42579</v>
      </c>
      <c r="C1671">
        <v>70.23</v>
      </c>
      <c r="D1671">
        <v>0.38</v>
      </c>
      <c r="E1671">
        <v>0.38</v>
      </c>
      <c r="F1671">
        <f>4*Table3[[#This Row],[DivPay]]</f>
        <v>1.52</v>
      </c>
      <c r="G1671" s="2">
        <f>Table3[[#This Row],[FwdDiv]]/Table3[[#This Row],[SharePrice]]</f>
        <v>2.1643172433433003E-2</v>
      </c>
      <c r="H1671" s="2">
        <v>2.5000000000000001E-2</v>
      </c>
      <c r="I1671" s="2">
        <v>2.75E-2</v>
      </c>
    </row>
    <row r="1672" spans="2:9" x14ac:dyDescent="0.2">
      <c r="B1672" s="35">
        <v>42578</v>
      </c>
      <c r="C1672">
        <v>71.27</v>
      </c>
      <c r="E1672">
        <v>0.38</v>
      </c>
      <c r="F1672">
        <f>4*Table3[[#This Row],[DivPay]]</f>
        <v>1.52</v>
      </c>
      <c r="G1672" s="2">
        <f>Table3[[#This Row],[FwdDiv]]/Table3[[#This Row],[SharePrice]]</f>
        <v>2.1327346709695525E-2</v>
      </c>
      <c r="H1672" s="2">
        <v>2.5000000000000001E-2</v>
      </c>
      <c r="I1672" s="2">
        <v>2.75E-2</v>
      </c>
    </row>
    <row r="1673" spans="2:9" x14ac:dyDescent="0.2">
      <c r="B1673" s="35">
        <v>42577</v>
      </c>
      <c r="C1673">
        <v>71.42</v>
      </c>
      <c r="E1673">
        <v>0.38</v>
      </c>
      <c r="F1673">
        <f>4*Table3[[#This Row],[DivPay]]</f>
        <v>1.52</v>
      </c>
      <c r="G1673" s="2">
        <f>Table3[[#This Row],[FwdDiv]]/Table3[[#This Row],[SharePrice]]</f>
        <v>2.1282553906468778E-2</v>
      </c>
      <c r="H1673" s="2">
        <v>2.5000000000000001E-2</v>
      </c>
      <c r="I1673" s="2">
        <v>2.75E-2</v>
      </c>
    </row>
    <row r="1674" spans="2:9" x14ac:dyDescent="0.2">
      <c r="B1674" s="35">
        <v>42576</v>
      </c>
      <c r="C1674">
        <v>66.22</v>
      </c>
      <c r="E1674">
        <v>0.38</v>
      </c>
      <c r="F1674">
        <f>4*Table3[[#This Row],[DivPay]]</f>
        <v>1.52</v>
      </c>
      <c r="G1674" s="2">
        <f>Table3[[#This Row],[FwdDiv]]/Table3[[#This Row],[SharePrice]]</f>
        <v>2.2953790395650861E-2</v>
      </c>
      <c r="H1674" s="2">
        <v>2.5000000000000001E-2</v>
      </c>
      <c r="I1674" s="2">
        <v>2.75E-2</v>
      </c>
    </row>
    <row r="1675" spans="2:9" x14ac:dyDescent="0.2">
      <c r="B1675" s="35">
        <v>42573</v>
      </c>
      <c r="C1675">
        <v>65.489999999999995</v>
      </c>
      <c r="E1675">
        <v>0.38</v>
      </c>
      <c r="F1675">
        <f>4*Table3[[#This Row],[DivPay]]</f>
        <v>1.52</v>
      </c>
      <c r="G1675" s="2">
        <f>Table3[[#This Row],[FwdDiv]]/Table3[[#This Row],[SharePrice]]</f>
        <v>2.3209650328294397E-2</v>
      </c>
      <c r="H1675" s="2">
        <v>2.5000000000000001E-2</v>
      </c>
      <c r="I1675" s="2">
        <v>2.75E-2</v>
      </c>
    </row>
    <row r="1676" spans="2:9" x14ac:dyDescent="0.2">
      <c r="B1676" s="35">
        <v>42572</v>
      </c>
      <c r="C1676">
        <v>64.91</v>
      </c>
      <c r="E1676">
        <v>0.38</v>
      </c>
      <c r="F1676">
        <f>4*Table3[[#This Row],[DivPay]]</f>
        <v>1.52</v>
      </c>
      <c r="G1676" s="2">
        <f>Table3[[#This Row],[FwdDiv]]/Table3[[#This Row],[SharePrice]]</f>
        <v>2.341703897704514E-2</v>
      </c>
      <c r="H1676" s="2">
        <v>2.5000000000000001E-2</v>
      </c>
      <c r="I1676" s="2">
        <v>2.75E-2</v>
      </c>
    </row>
    <row r="1677" spans="2:9" x14ac:dyDescent="0.2">
      <c r="B1677" s="35">
        <v>42571</v>
      </c>
      <c r="C1677">
        <v>65.45</v>
      </c>
      <c r="E1677">
        <v>0.38</v>
      </c>
      <c r="F1677">
        <f>4*Table3[[#This Row],[DivPay]]</f>
        <v>1.52</v>
      </c>
      <c r="G1677" s="2">
        <f>Table3[[#This Row],[FwdDiv]]/Table3[[#This Row],[SharePrice]]</f>
        <v>2.3223834988540869E-2</v>
      </c>
      <c r="H1677" s="2">
        <v>2.5000000000000001E-2</v>
      </c>
      <c r="I1677" s="2">
        <v>2.75E-2</v>
      </c>
    </row>
    <row r="1678" spans="2:9" x14ac:dyDescent="0.2">
      <c r="B1678" s="35">
        <v>42570</v>
      </c>
      <c r="C1678">
        <v>64.94</v>
      </c>
      <c r="E1678">
        <v>0.38</v>
      </c>
      <c r="F1678">
        <f>4*Table3[[#This Row],[DivPay]]</f>
        <v>1.52</v>
      </c>
      <c r="G1678" s="2">
        <f>Table3[[#This Row],[FwdDiv]]/Table3[[#This Row],[SharePrice]]</f>
        <v>2.3406221127194333E-2</v>
      </c>
      <c r="H1678" s="2">
        <v>2.5000000000000001E-2</v>
      </c>
      <c r="I1678" s="2">
        <v>2.75E-2</v>
      </c>
    </row>
    <row r="1679" spans="2:9" x14ac:dyDescent="0.2">
      <c r="B1679" s="35">
        <v>42569</v>
      </c>
      <c r="C1679">
        <v>65.19</v>
      </c>
      <c r="E1679">
        <v>0.38</v>
      </c>
      <c r="F1679">
        <f>4*Table3[[#This Row],[DivPay]]</f>
        <v>1.52</v>
      </c>
      <c r="G1679" s="2">
        <f>Table3[[#This Row],[FwdDiv]]/Table3[[#This Row],[SharePrice]]</f>
        <v>2.3316459579690137E-2</v>
      </c>
      <c r="H1679" s="2">
        <v>2.5000000000000001E-2</v>
      </c>
      <c r="I1679" s="2">
        <v>2.75E-2</v>
      </c>
    </row>
    <row r="1680" spans="2:9" x14ac:dyDescent="0.2">
      <c r="B1680" s="35">
        <v>42566</v>
      </c>
      <c r="C1680">
        <v>64.849999999999994</v>
      </c>
      <c r="E1680">
        <v>0.38</v>
      </c>
      <c r="F1680">
        <f>4*Table3[[#This Row],[DivPay]]</f>
        <v>1.52</v>
      </c>
      <c r="G1680" s="2">
        <f>Table3[[#This Row],[FwdDiv]]/Table3[[#This Row],[SharePrice]]</f>
        <v>2.3438704703161145E-2</v>
      </c>
      <c r="H1680" s="2">
        <v>2.5000000000000001E-2</v>
      </c>
      <c r="I1680" s="2">
        <v>2.75E-2</v>
      </c>
    </row>
    <row r="1681" spans="2:9" x14ac:dyDescent="0.2">
      <c r="B1681" s="35">
        <v>42565</v>
      </c>
      <c r="C1681">
        <v>64.81</v>
      </c>
      <c r="E1681">
        <v>0.38</v>
      </c>
      <c r="F1681">
        <f>4*Table3[[#This Row],[DivPay]]</f>
        <v>1.52</v>
      </c>
      <c r="G1681" s="2">
        <f>Table3[[#This Row],[FwdDiv]]/Table3[[#This Row],[SharePrice]]</f>
        <v>2.3453170806974233E-2</v>
      </c>
      <c r="H1681" s="2">
        <v>2.5000000000000001E-2</v>
      </c>
      <c r="I1681" s="2">
        <v>2.75E-2</v>
      </c>
    </row>
    <row r="1682" spans="2:9" x14ac:dyDescent="0.2">
      <c r="B1682" s="35">
        <v>42564</v>
      </c>
      <c r="C1682">
        <v>64.540000000000006</v>
      </c>
      <c r="E1682">
        <v>0.38</v>
      </c>
      <c r="F1682">
        <f>4*Table3[[#This Row],[DivPay]]</f>
        <v>1.52</v>
      </c>
      <c r="G1682" s="2">
        <f>Table3[[#This Row],[FwdDiv]]/Table3[[#This Row],[SharePrice]]</f>
        <v>2.3551286024171055E-2</v>
      </c>
      <c r="H1682" s="2">
        <v>2.5000000000000001E-2</v>
      </c>
      <c r="I1682" s="2">
        <v>2.75E-2</v>
      </c>
    </row>
    <row r="1683" spans="2:9" x14ac:dyDescent="0.2">
      <c r="B1683" s="35">
        <v>42563</v>
      </c>
      <c r="C1683">
        <v>64.38</v>
      </c>
      <c r="E1683">
        <v>0.38</v>
      </c>
      <c r="F1683">
        <f>4*Table3[[#This Row],[DivPay]]</f>
        <v>1.52</v>
      </c>
      <c r="G1683" s="2">
        <f>Table3[[#This Row],[FwdDiv]]/Table3[[#This Row],[SharePrice]]</f>
        <v>2.3609816713264991E-2</v>
      </c>
      <c r="H1683" s="2">
        <v>2.5000000000000001E-2</v>
      </c>
      <c r="I1683" s="2">
        <v>2.75E-2</v>
      </c>
    </row>
    <row r="1684" spans="2:9" x14ac:dyDescent="0.2">
      <c r="B1684" s="35">
        <v>42562</v>
      </c>
      <c r="C1684">
        <v>63.4</v>
      </c>
      <c r="E1684">
        <v>0.38</v>
      </c>
      <c r="F1684">
        <f>4*Table3[[#This Row],[DivPay]]</f>
        <v>1.52</v>
      </c>
      <c r="G1684" s="2">
        <f>Table3[[#This Row],[FwdDiv]]/Table3[[#This Row],[SharePrice]]</f>
        <v>2.3974763406940065E-2</v>
      </c>
      <c r="H1684" s="2">
        <v>2.5000000000000001E-2</v>
      </c>
      <c r="I1684" s="2">
        <v>2.75E-2</v>
      </c>
    </row>
    <row r="1685" spans="2:9" x14ac:dyDescent="0.2">
      <c r="B1685" s="35">
        <v>42559</v>
      </c>
      <c r="C1685">
        <v>63.27</v>
      </c>
      <c r="E1685">
        <v>0.38</v>
      </c>
      <c r="F1685">
        <f>4*Table3[[#This Row],[DivPay]]</f>
        <v>1.52</v>
      </c>
      <c r="G1685" s="2">
        <f>Table3[[#This Row],[FwdDiv]]/Table3[[#This Row],[SharePrice]]</f>
        <v>2.4024024024024024E-2</v>
      </c>
      <c r="H1685" s="2">
        <v>2.5000000000000001E-2</v>
      </c>
      <c r="I1685" s="2">
        <v>2.75E-2</v>
      </c>
    </row>
    <row r="1686" spans="2:9" x14ac:dyDescent="0.2">
      <c r="B1686" s="35">
        <v>42558</v>
      </c>
      <c r="C1686">
        <v>61.77</v>
      </c>
      <c r="E1686">
        <v>0.38</v>
      </c>
      <c r="F1686">
        <f>4*Table3[[#This Row],[DivPay]]</f>
        <v>1.52</v>
      </c>
      <c r="G1686" s="2">
        <f>Table3[[#This Row],[FwdDiv]]/Table3[[#This Row],[SharePrice]]</f>
        <v>2.4607414602557876E-2</v>
      </c>
      <c r="H1686" s="2">
        <v>2.5000000000000001E-2</v>
      </c>
      <c r="I1686" s="2">
        <v>2.75E-2</v>
      </c>
    </row>
    <row r="1687" spans="2:9" x14ac:dyDescent="0.2">
      <c r="B1687" s="35">
        <v>42557</v>
      </c>
      <c r="C1687">
        <v>61.06</v>
      </c>
      <c r="E1687">
        <v>0.38</v>
      </c>
      <c r="F1687">
        <f>4*Table3[[#This Row],[DivPay]]</f>
        <v>1.52</v>
      </c>
      <c r="G1687" s="2">
        <f>Table3[[#This Row],[FwdDiv]]/Table3[[#This Row],[SharePrice]]</f>
        <v>2.4893547330494595E-2</v>
      </c>
      <c r="H1687" s="2">
        <v>2.5000000000000001E-2</v>
      </c>
      <c r="I1687" s="2">
        <v>2.75E-2</v>
      </c>
    </row>
    <row r="1688" spans="2:9" x14ac:dyDescent="0.2">
      <c r="B1688" s="35">
        <v>42556</v>
      </c>
      <c r="C1688">
        <v>61.25</v>
      </c>
      <c r="E1688">
        <v>0.38</v>
      </c>
      <c r="F1688">
        <f>4*Table3[[#This Row],[DivPay]]</f>
        <v>1.52</v>
      </c>
      <c r="G1688" s="2">
        <f>Table3[[#This Row],[FwdDiv]]/Table3[[#This Row],[SharePrice]]</f>
        <v>2.4816326530612245E-2</v>
      </c>
      <c r="H1688" s="2">
        <v>2.5000000000000001E-2</v>
      </c>
      <c r="I1688" s="2">
        <v>2.75E-2</v>
      </c>
    </row>
    <row r="1689" spans="2:9" x14ac:dyDescent="0.2">
      <c r="B1689" s="35">
        <v>42552</v>
      </c>
      <c r="C1689">
        <v>62.11</v>
      </c>
      <c r="E1689">
        <v>0.38</v>
      </c>
      <c r="F1689">
        <f>4*Table3[[#This Row],[DivPay]]</f>
        <v>1.52</v>
      </c>
      <c r="G1689" s="2">
        <f>Table3[[#This Row],[FwdDiv]]/Table3[[#This Row],[SharePrice]]</f>
        <v>2.447270970858155E-2</v>
      </c>
      <c r="H1689" s="2">
        <v>2.5000000000000001E-2</v>
      </c>
      <c r="I1689" s="2">
        <v>2.75E-2</v>
      </c>
    </row>
    <row r="1690" spans="2:9" x14ac:dyDescent="0.2">
      <c r="B1690" s="35">
        <v>42551</v>
      </c>
      <c r="C1690">
        <v>62.65</v>
      </c>
      <c r="E1690">
        <v>0.38</v>
      </c>
      <c r="F1690">
        <f>4*Table3[[#This Row],[DivPay]]</f>
        <v>1.52</v>
      </c>
      <c r="G1690" s="2">
        <f>Table3[[#This Row],[FwdDiv]]/Table3[[#This Row],[SharePrice]]</f>
        <v>2.4261771747805267E-2</v>
      </c>
      <c r="H1690" s="2">
        <v>2.5000000000000001E-2</v>
      </c>
      <c r="I1690" s="2">
        <v>2.75E-2</v>
      </c>
    </row>
    <row r="1691" spans="2:9" x14ac:dyDescent="0.2">
      <c r="B1691" s="35">
        <v>42550</v>
      </c>
      <c r="C1691">
        <v>61.25</v>
      </c>
      <c r="E1691">
        <v>0.38</v>
      </c>
      <c r="F1691">
        <f>4*Table3[[#This Row],[DivPay]]</f>
        <v>1.52</v>
      </c>
      <c r="G1691" s="2">
        <f>Table3[[#This Row],[FwdDiv]]/Table3[[#This Row],[SharePrice]]</f>
        <v>2.4816326530612245E-2</v>
      </c>
      <c r="H1691" s="2">
        <v>2.5000000000000001E-2</v>
      </c>
      <c r="I1691" s="2">
        <v>2.75E-2</v>
      </c>
    </row>
    <row r="1692" spans="2:9" x14ac:dyDescent="0.2">
      <c r="B1692" s="35">
        <v>42549</v>
      </c>
      <c r="C1692">
        <v>60.27</v>
      </c>
      <c r="E1692">
        <v>0.38</v>
      </c>
      <c r="F1692">
        <f>4*Table3[[#This Row],[DivPay]]</f>
        <v>1.52</v>
      </c>
      <c r="G1692" s="2">
        <f>Table3[[#This Row],[FwdDiv]]/Table3[[#This Row],[SharePrice]]</f>
        <v>2.5219844035175045E-2</v>
      </c>
      <c r="H1692" s="2">
        <v>2.5000000000000001E-2</v>
      </c>
      <c r="I1692" s="2">
        <v>2.75E-2</v>
      </c>
    </row>
    <row r="1693" spans="2:9" x14ac:dyDescent="0.2">
      <c r="B1693" s="35">
        <v>42548</v>
      </c>
      <c r="C1693">
        <v>59.07</v>
      </c>
      <c r="E1693">
        <v>0.38</v>
      </c>
      <c r="F1693">
        <f>4*Table3[[#This Row],[DivPay]]</f>
        <v>1.52</v>
      </c>
      <c r="G1693" s="2">
        <f>Table3[[#This Row],[FwdDiv]]/Table3[[#This Row],[SharePrice]]</f>
        <v>2.5732182156763164E-2</v>
      </c>
      <c r="H1693" s="2">
        <v>2.5000000000000001E-2</v>
      </c>
      <c r="I1693" s="2">
        <v>2.75E-2</v>
      </c>
    </row>
    <row r="1694" spans="2:9" x14ac:dyDescent="0.2">
      <c r="B1694" s="35">
        <v>42545</v>
      </c>
      <c r="C1694">
        <v>60.54</v>
      </c>
      <c r="E1694">
        <v>0.38</v>
      </c>
      <c r="F1694">
        <f>4*Table3[[#This Row],[DivPay]]</f>
        <v>1.52</v>
      </c>
      <c r="G1694" s="2">
        <f>Table3[[#This Row],[FwdDiv]]/Table3[[#This Row],[SharePrice]]</f>
        <v>2.510736703006277E-2</v>
      </c>
      <c r="H1694" s="2">
        <v>2.5000000000000001E-2</v>
      </c>
      <c r="I1694" s="2">
        <v>2.75E-2</v>
      </c>
    </row>
    <row r="1695" spans="2:9" x14ac:dyDescent="0.2">
      <c r="B1695" s="35">
        <v>42544</v>
      </c>
      <c r="C1695">
        <v>63.3</v>
      </c>
      <c r="E1695">
        <v>0.38</v>
      </c>
      <c r="F1695">
        <f>4*Table3[[#This Row],[DivPay]]</f>
        <v>1.52</v>
      </c>
      <c r="G1695" s="2">
        <f>Table3[[#This Row],[FwdDiv]]/Table3[[#This Row],[SharePrice]]</f>
        <v>2.4012638230647712E-2</v>
      </c>
      <c r="H1695" s="2">
        <v>2.5000000000000001E-2</v>
      </c>
      <c r="I1695" s="2">
        <v>2.75E-2</v>
      </c>
    </row>
    <row r="1696" spans="2:9" x14ac:dyDescent="0.2">
      <c r="B1696" s="35">
        <v>42543</v>
      </c>
      <c r="C1696">
        <v>62.06</v>
      </c>
      <c r="E1696">
        <v>0.38</v>
      </c>
      <c r="F1696">
        <f>4*Table3[[#This Row],[DivPay]]</f>
        <v>1.52</v>
      </c>
      <c r="G1696" s="2">
        <f>Table3[[#This Row],[FwdDiv]]/Table3[[#This Row],[SharePrice]]</f>
        <v>2.4492426683854335E-2</v>
      </c>
      <c r="H1696" s="2">
        <v>2.5000000000000001E-2</v>
      </c>
      <c r="I1696" s="2">
        <v>2.75E-2</v>
      </c>
    </row>
    <row r="1697" spans="2:9" x14ac:dyDescent="0.2">
      <c r="B1697" s="35">
        <v>42542</v>
      </c>
      <c r="C1697">
        <v>62.04</v>
      </c>
      <c r="E1697">
        <v>0.38</v>
      </c>
      <c r="F1697">
        <f>4*Table3[[#This Row],[DivPay]]</f>
        <v>1.52</v>
      </c>
      <c r="G1697" s="2">
        <f>Table3[[#This Row],[FwdDiv]]/Table3[[#This Row],[SharePrice]]</f>
        <v>2.4500322372662798E-2</v>
      </c>
      <c r="H1697" s="2">
        <v>2.5000000000000001E-2</v>
      </c>
      <c r="I1697" s="2">
        <v>2.75E-2</v>
      </c>
    </row>
    <row r="1698" spans="2:9" x14ac:dyDescent="0.2">
      <c r="B1698" s="35">
        <v>42541</v>
      </c>
      <c r="C1698">
        <v>62.01</v>
      </c>
      <c r="E1698">
        <v>0.38</v>
      </c>
      <c r="F1698">
        <f>4*Table3[[#This Row],[DivPay]]</f>
        <v>1.52</v>
      </c>
      <c r="G1698" s="2">
        <f>Table3[[#This Row],[FwdDiv]]/Table3[[#This Row],[SharePrice]]</f>
        <v>2.4512175455571682E-2</v>
      </c>
      <c r="H1698" s="2">
        <v>2.5000000000000001E-2</v>
      </c>
      <c r="I1698" s="2">
        <v>2.75E-2</v>
      </c>
    </row>
    <row r="1699" spans="2:9" x14ac:dyDescent="0.2">
      <c r="B1699" s="35">
        <v>42538</v>
      </c>
      <c r="C1699">
        <v>61.62</v>
      </c>
      <c r="E1699">
        <v>0.38</v>
      </c>
      <c r="F1699">
        <f>4*Table3[[#This Row],[DivPay]]</f>
        <v>1.52</v>
      </c>
      <c r="G1699" s="2">
        <f>Table3[[#This Row],[FwdDiv]]/Table3[[#This Row],[SharePrice]]</f>
        <v>2.4667315806556313E-2</v>
      </c>
      <c r="H1699" s="2">
        <v>2.5000000000000001E-2</v>
      </c>
      <c r="I1699" s="2">
        <v>2.75E-2</v>
      </c>
    </row>
    <row r="1700" spans="2:9" x14ac:dyDescent="0.2">
      <c r="B1700" s="35">
        <v>42537</v>
      </c>
      <c r="C1700">
        <v>62.06</v>
      </c>
      <c r="E1700">
        <v>0.38</v>
      </c>
      <c r="F1700">
        <f>4*Table3[[#This Row],[DivPay]]</f>
        <v>1.52</v>
      </c>
      <c r="G1700" s="2">
        <f>Table3[[#This Row],[FwdDiv]]/Table3[[#This Row],[SharePrice]]</f>
        <v>2.4492426683854335E-2</v>
      </c>
      <c r="H1700" s="2">
        <v>2.5000000000000001E-2</v>
      </c>
      <c r="I1700" s="2">
        <v>2.75E-2</v>
      </c>
    </row>
    <row r="1701" spans="2:9" x14ac:dyDescent="0.2">
      <c r="B1701" s="35">
        <v>42536</v>
      </c>
      <c r="C1701">
        <v>61.69</v>
      </c>
      <c r="E1701">
        <v>0.38</v>
      </c>
      <c r="F1701">
        <f>4*Table3[[#This Row],[DivPay]]</f>
        <v>1.52</v>
      </c>
      <c r="G1701" s="2">
        <f>Table3[[#This Row],[FwdDiv]]/Table3[[#This Row],[SharePrice]]</f>
        <v>2.463932566056087E-2</v>
      </c>
      <c r="H1701" s="2">
        <v>2.5000000000000001E-2</v>
      </c>
      <c r="I1701" s="2">
        <v>2.75E-2</v>
      </c>
    </row>
    <row r="1702" spans="2:9" x14ac:dyDescent="0.2">
      <c r="B1702" s="35">
        <v>42535</v>
      </c>
      <c r="C1702">
        <v>61.9</v>
      </c>
      <c r="E1702">
        <v>0.38</v>
      </c>
      <c r="F1702">
        <f>4*Table3[[#This Row],[DivPay]]</f>
        <v>1.52</v>
      </c>
      <c r="G1702" s="2">
        <f>Table3[[#This Row],[FwdDiv]]/Table3[[#This Row],[SharePrice]]</f>
        <v>2.4555735056542811E-2</v>
      </c>
      <c r="H1702" s="2">
        <v>2.5000000000000001E-2</v>
      </c>
      <c r="I1702" s="2">
        <v>2.75E-2</v>
      </c>
    </row>
    <row r="1703" spans="2:9" x14ac:dyDescent="0.2">
      <c r="B1703" s="35">
        <v>42534</v>
      </c>
      <c r="C1703">
        <v>61.53</v>
      </c>
      <c r="E1703">
        <v>0.38</v>
      </c>
      <c r="F1703">
        <f>4*Table3[[#This Row],[DivPay]]</f>
        <v>1.52</v>
      </c>
      <c r="G1703" s="2">
        <f>Table3[[#This Row],[FwdDiv]]/Table3[[#This Row],[SharePrice]]</f>
        <v>2.4703396717048593E-2</v>
      </c>
      <c r="H1703" s="2">
        <v>2.5000000000000001E-2</v>
      </c>
      <c r="I1703" s="2">
        <v>2.75E-2</v>
      </c>
    </row>
    <row r="1704" spans="2:9" x14ac:dyDescent="0.2">
      <c r="B1704" s="35">
        <v>42531</v>
      </c>
      <c r="C1704">
        <v>61.91</v>
      </c>
      <c r="E1704">
        <v>0.38</v>
      </c>
      <c r="F1704">
        <f>4*Table3[[#This Row],[DivPay]]</f>
        <v>1.52</v>
      </c>
      <c r="G1704" s="2">
        <f>Table3[[#This Row],[FwdDiv]]/Table3[[#This Row],[SharePrice]]</f>
        <v>2.4551768696494912E-2</v>
      </c>
      <c r="H1704" s="2">
        <v>2.5000000000000001E-2</v>
      </c>
      <c r="I1704" s="2">
        <v>2.75E-2</v>
      </c>
    </row>
    <row r="1705" spans="2:9" x14ac:dyDescent="0.2">
      <c r="B1705" s="35">
        <v>42530</v>
      </c>
      <c r="C1705">
        <v>62.14</v>
      </c>
      <c r="E1705">
        <v>0.38</v>
      </c>
      <c r="F1705">
        <f>4*Table3[[#This Row],[DivPay]]</f>
        <v>1.52</v>
      </c>
      <c r="G1705" s="2">
        <f>Table3[[#This Row],[FwdDiv]]/Table3[[#This Row],[SharePrice]]</f>
        <v>2.4460894753781784E-2</v>
      </c>
      <c r="H1705" s="2">
        <v>2.5000000000000001E-2</v>
      </c>
      <c r="I1705" s="2">
        <v>2.75E-2</v>
      </c>
    </row>
    <row r="1706" spans="2:9" x14ac:dyDescent="0.2">
      <c r="B1706" s="35">
        <v>42529</v>
      </c>
      <c r="C1706">
        <v>62.08</v>
      </c>
      <c r="E1706">
        <v>0.38</v>
      </c>
      <c r="F1706">
        <f>4*Table3[[#This Row],[DivPay]]</f>
        <v>1.52</v>
      </c>
      <c r="G1706" s="2">
        <f>Table3[[#This Row],[FwdDiv]]/Table3[[#This Row],[SharePrice]]</f>
        <v>2.4484536082474227E-2</v>
      </c>
      <c r="H1706" s="2">
        <v>2.5000000000000001E-2</v>
      </c>
      <c r="I1706" s="2">
        <v>2.75E-2</v>
      </c>
    </row>
    <row r="1707" spans="2:9" x14ac:dyDescent="0.2">
      <c r="B1707" s="35">
        <v>42528</v>
      </c>
      <c r="C1707">
        <v>61.56</v>
      </c>
      <c r="E1707">
        <v>0.38</v>
      </c>
      <c r="F1707">
        <f>4*Table3[[#This Row],[DivPay]]</f>
        <v>1.52</v>
      </c>
      <c r="G1707" s="2">
        <f>Table3[[#This Row],[FwdDiv]]/Table3[[#This Row],[SharePrice]]</f>
        <v>2.4691358024691357E-2</v>
      </c>
      <c r="H1707" s="2">
        <v>2.5000000000000001E-2</v>
      </c>
      <c r="I1707" s="2">
        <v>2.75E-2</v>
      </c>
    </row>
    <row r="1708" spans="2:9" x14ac:dyDescent="0.2">
      <c r="B1708" s="35">
        <v>42527</v>
      </c>
      <c r="C1708">
        <v>61.29</v>
      </c>
      <c r="E1708">
        <v>0.38</v>
      </c>
      <c r="F1708">
        <f>4*Table3[[#This Row],[DivPay]]</f>
        <v>1.52</v>
      </c>
      <c r="G1708" s="2">
        <f>Table3[[#This Row],[FwdDiv]]/Table3[[#This Row],[SharePrice]]</f>
        <v>2.4800130527002775E-2</v>
      </c>
      <c r="H1708" s="2">
        <v>2.5000000000000001E-2</v>
      </c>
      <c r="I1708" s="2">
        <v>2.75E-2</v>
      </c>
    </row>
    <row r="1709" spans="2:9" x14ac:dyDescent="0.2">
      <c r="B1709" s="35">
        <v>42524</v>
      </c>
      <c r="C1709">
        <v>60.53</v>
      </c>
      <c r="E1709">
        <v>0.38</v>
      </c>
      <c r="F1709">
        <f>4*Table3[[#This Row],[DivPay]]</f>
        <v>1.52</v>
      </c>
      <c r="G1709" s="2">
        <f>Table3[[#This Row],[FwdDiv]]/Table3[[#This Row],[SharePrice]]</f>
        <v>2.5111514951263837E-2</v>
      </c>
      <c r="H1709" s="2">
        <v>2.5000000000000001E-2</v>
      </c>
      <c r="I1709" s="2">
        <v>2.75E-2</v>
      </c>
    </row>
    <row r="1710" spans="2:9" x14ac:dyDescent="0.2">
      <c r="B1710" s="35">
        <v>42523</v>
      </c>
      <c r="C1710">
        <v>60.76</v>
      </c>
      <c r="E1710">
        <v>0.38</v>
      </c>
      <c r="F1710">
        <f>4*Table3[[#This Row],[DivPay]]</f>
        <v>1.52</v>
      </c>
      <c r="G1710" s="2">
        <f>Table3[[#This Row],[FwdDiv]]/Table3[[#This Row],[SharePrice]]</f>
        <v>2.5016458196181701E-2</v>
      </c>
      <c r="H1710" s="2">
        <v>2.5000000000000001E-2</v>
      </c>
      <c r="I1710" s="2">
        <v>2.75E-2</v>
      </c>
    </row>
    <row r="1711" spans="2:9" x14ac:dyDescent="0.2">
      <c r="B1711" s="35">
        <v>42522</v>
      </c>
      <c r="C1711">
        <v>61.07</v>
      </c>
      <c r="E1711">
        <v>0.38</v>
      </c>
      <c r="F1711">
        <f>4*Table3[[#This Row],[DivPay]]</f>
        <v>1.52</v>
      </c>
      <c r="G1711" s="2">
        <f>Table3[[#This Row],[FwdDiv]]/Table3[[#This Row],[SharePrice]]</f>
        <v>2.4889471098739152E-2</v>
      </c>
      <c r="H1711" s="2">
        <v>2.5000000000000001E-2</v>
      </c>
      <c r="I1711" s="2">
        <v>2.75E-2</v>
      </c>
    </row>
    <row r="1712" spans="2:9" x14ac:dyDescent="0.2">
      <c r="B1712" s="35">
        <v>42521</v>
      </c>
      <c r="C1712">
        <v>60.6</v>
      </c>
      <c r="E1712">
        <v>0.38</v>
      </c>
      <c r="F1712">
        <f>4*Table3[[#This Row],[DivPay]]</f>
        <v>1.52</v>
      </c>
      <c r="G1712" s="2">
        <f>Table3[[#This Row],[FwdDiv]]/Table3[[#This Row],[SharePrice]]</f>
        <v>2.5082508250825083E-2</v>
      </c>
      <c r="H1712" s="2">
        <v>2.5000000000000001E-2</v>
      </c>
      <c r="I1712" s="2">
        <v>2.75E-2</v>
      </c>
    </row>
    <row r="1713" spans="2:9" x14ac:dyDescent="0.2">
      <c r="B1713" s="35">
        <v>42517</v>
      </c>
      <c r="C1713">
        <v>61.02</v>
      </c>
      <c r="E1713">
        <v>0.38</v>
      </c>
      <c r="F1713">
        <f>4*Table3[[#This Row],[DivPay]]</f>
        <v>1.52</v>
      </c>
      <c r="G1713" s="2">
        <f>Table3[[#This Row],[FwdDiv]]/Table3[[#This Row],[SharePrice]]</f>
        <v>2.4909865617830217E-2</v>
      </c>
      <c r="H1713" s="2">
        <v>2.5000000000000001E-2</v>
      </c>
      <c r="I1713" s="2">
        <v>2.75E-2</v>
      </c>
    </row>
    <row r="1714" spans="2:9" x14ac:dyDescent="0.2">
      <c r="B1714" s="35">
        <v>42516</v>
      </c>
      <c r="C1714">
        <v>60.77</v>
      </c>
      <c r="E1714">
        <v>0.38</v>
      </c>
      <c r="F1714">
        <f>4*Table3[[#This Row],[DivPay]]</f>
        <v>1.52</v>
      </c>
      <c r="G1714" s="2">
        <f>Table3[[#This Row],[FwdDiv]]/Table3[[#This Row],[SharePrice]]</f>
        <v>2.5012341615928912E-2</v>
      </c>
      <c r="H1714" s="2">
        <v>2.5000000000000001E-2</v>
      </c>
      <c r="I1714" s="2">
        <v>2.75E-2</v>
      </c>
    </row>
    <row r="1715" spans="2:9" x14ac:dyDescent="0.2">
      <c r="B1715" s="35">
        <v>42515</v>
      </c>
      <c r="C1715">
        <v>60.44</v>
      </c>
      <c r="E1715">
        <v>0.38</v>
      </c>
      <c r="F1715">
        <f>4*Table3[[#This Row],[DivPay]]</f>
        <v>1.52</v>
      </c>
      <c r="G1715" s="2">
        <f>Table3[[#This Row],[FwdDiv]]/Table3[[#This Row],[SharePrice]]</f>
        <v>2.5148908007941763E-2</v>
      </c>
      <c r="H1715" s="2">
        <v>2.5000000000000001E-2</v>
      </c>
      <c r="I1715" s="2">
        <v>2.75E-2</v>
      </c>
    </row>
    <row r="1716" spans="2:9" x14ac:dyDescent="0.2">
      <c r="B1716" s="35">
        <v>42514</v>
      </c>
      <c r="C1716">
        <v>60.09</v>
      </c>
      <c r="E1716">
        <v>0.38</v>
      </c>
      <c r="F1716">
        <f>4*Table3[[#This Row],[DivPay]]</f>
        <v>1.52</v>
      </c>
      <c r="G1716" s="2">
        <f>Table3[[#This Row],[FwdDiv]]/Table3[[#This Row],[SharePrice]]</f>
        <v>2.5295390247961388E-2</v>
      </c>
      <c r="H1716" s="2">
        <v>2.5000000000000001E-2</v>
      </c>
      <c r="I1716" s="2">
        <v>2.75E-2</v>
      </c>
    </row>
    <row r="1717" spans="2:9" x14ac:dyDescent="0.2">
      <c r="B1717" s="35">
        <v>42513</v>
      </c>
      <c r="C1717">
        <v>58.73</v>
      </c>
      <c r="E1717">
        <v>0.38</v>
      </c>
      <c r="F1717">
        <f>4*Table3[[#This Row],[DivPay]]</f>
        <v>1.52</v>
      </c>
      <c r="G1717" s="2">
        <f>Table3[[#This Row],[FwdDiv]]/Table3[[#This Row],[SharePrice]]</f>
        <v>2.5881151030137921E-2</v>
      </c>
      <c r="H1717" s="2">
        <v>2.5000000000000001E-2</v>
      </c>
      <c r="I1717" s="2">
        <v>2.75E-2</v>
      </c>
    </row>
    <row r="1718" spans="2:9" x14ac:dyDescent="0.2">
      <c r="B1718" s="35">
        <v>42510</v>
      </c>
      <c r="C1718">
        <v>58.53</v>
      </c>
      <c r="E1718">
        <v>0.38</v>
      </c>
      <c r="F1718">
        <f>4*Table3[[#This Row],[DivPay]]</f>
        <v>1.52</v>
      </c>
      <c r="G1718" s="2">
        <f>Table3[[#This Row],[FwdDiv]]/Table3[[#This Row],[SharePrice]]</f>
        <v>2.5969588245344268E-2</v>
      </c>
      <c r="H1718" s="2">
        <v>2.5000000000000001E-2</v>
      </c>
      <c r="I1718" s="2">
        <v>2.75E-2</v>
      </c>
    </row>
    <row r="1719" spans="2:9" x14ac:dyDescent="0.2">
      <c r="B1719" s="35">
        <v>42509</v>
      </c>
      <c r="C1719">
        <v>57.23</v>
      </c>
      <c r="E1719">
        <v>0.38</v>
      </c>
      <c r="F1719">
        <f>4*Table3[[#This Row],[DivPay]]</f>
        <v>1.52</v>
      </c>
      <c r="G1719" s="2">
        <f>Table3[[#This Row],[FwdDiv]]/Table3[[#This Row],[SharePrice]]</f>
        <v>2.655949676742967E-2</v>
      </c>
      <c r="H1719" s="2">
        <v>2.5000000000000001E-2</v>
      </c>
      <c r="I1719" s="2">
        <v>2.75E-2</v>
      </c>
    </row>
    <row r="1720" spans="2:9" x14ac:dyDescent="0.2">
      <c r="B1720" s="35">
        <v>42508</v>
      </c>
      <c r="C1720">
        <v>58.01</v>
      </c>
      <c r="E1720">
        <v>0.38</v>
      </c>
      <c r="F1720">
        <f>4*Table3[[#This Row],[DivPay]]</f>
        <v>1.52</v>
      </c>
      <c r="G1720" s="2">
        <f>Table3[[#This Row],[FwdDiv]]/Table3[[#This Row],[SharePrice]]</f>
        <v>2.6202378900189623E-2</v>
      </c>
      <c r="H1720" s="2">
        <v>2.5000000000000001E-2</v>
      </c>
      <c r="I1720" s="2">
        <v>2.75E-2</v>
      </c>
    </row>
    <row r="1721" spans="2:9" x14ac:dyDescent="0.2">
      <c r="B1721" s="35">
        <v>42507</v>
      </c>
      <c r="C1721">
        <v>57.43</v>
      </c>
      <c r="E1721">
        <v>0.38</v>
      </c>
      <c r="F1721">
        <f>4*Table3[[#This Row],[DivPay]]</f>
        <v>1.52</v>
      </c>
      <c r="G1721" s="2">
        <f>Table3[[#This Row],[FwdDiv]]/Table3[[#This Row],[SharePrice]]</f>
        <v>2.6467003308375415E-2</v>
      </c>
      <c r="H1721" s="2">
        <v>2.5000000000000001E-2</v>
      </c>
      <c r="I1721" s="2">
        <v>2.75E-2</v>
      </c>
    </row>
    <row r="1722" spans="2:9" x14ac:dyDescent="0.2">
      <c r="B1722" s="35">
        <v>42506</v>
      </c>
      <c r="C1722">
        <v>58.02</v>
      </c>
      <c r="E1722">
        <v>0.38</v>
      </c>
      <c r="F1722">
        <f>4*Table3[[#This Row],[DivPay]]</f>
        <v>1.52</v>
      </c>
      <c r="G1722" s="2">
        <f>Table3[[#This Row],[FwdDiv]]/Table3[[#This Row],[SharePrice]]</f>
        <v>2.6197862805928989E-2</v>
      </c>
      <c r="H1722" s="2">
        <v>2.5000000000000001E-2</v>
      </c>
      <c r="I1722" s="2">
        <v>2.75E-2</v>
      </c>
    </row>
    <row r="1723" spans="2:9" x14ac:dyDescent="0.2">
      <c r="B1723" s="35">
        <v>42503</v>
      </c>
      <c r="C1723">
        <v>57.12</v>
      </c>
      <c r="E1723">
        <v>0.38</v>
      </c>
      <c r="F1723">
        <f>4*Table3[[#This Row],[DivPay]]</f>
        <v>1.52</v>
      </c>
      <c r="G1723" s="2">
        <f>Table3[[#This Row],[FwdDiv]]/Table3[[#This Row],[SharePrice]]</f>
        <v>2.6610644257703084E-2</v>
      </c>
      <c r="H1723" s="2">
        <v>2.5000000000000001E-2</v>
      </c>
      <c r="I1723" s="2">
        <v>2.75E-2</v>
      </c>
    </row>
    <row r="1724" spans="2:9" x14ac:dyDescent="0.2">
      <c r="B1724" s="35">
        <v>42502</v>
      </c>
      <c r="C1724">
        <v>57.16</v>
      </c>
      <c r="E1724">
        <v>0.38</v>
      </c>
      <c r="F1724">
        <f>4*Table3[[#This Row],[DivPay]]</f>
        <v>1.52</v>
      </c>
      <c r="G1724" s="2">
        <f>Table3[[#This Row],[FwdDiv]]/Table3[[#This Row],[SharePrice]]</f>
        <v>2.6592022393282018E-2</v>
      </c>
      <c r="H1724" s="2">
        <v>2.5000000000000001E-2</v>
      </c>
      <c r="I1724" s="2">
        <v>2.75E-2</v>
      </c>
    </row>
    <row r="1725" spans="2:9" x14ac:dyDescent="0.2">
      <c r="B1725" s="35">
        <v>42501</v>
      </c>
      <c r="C1725">
        <v>57.63</v>
      </c>
      <c r="E1725">
        <v>0.38</v>
      </c>
      <c r="F1725">
        <f>4*Table3[[#This Row],[DivPay]]</f>
        <v>1.52</v>
      </c>
      <c r="G1725" s="2">
        <f>Table3[[#This Row],[FwdDiv]]/Table3[[#This Row],[SharePrice]]</f>
        <v>2.6375151830643762E-2</v>
      </c>
      <c r="H1725" s="2">
        <v>2.5000000000000001E-2</v>
      </c>
      <c r="I1725" s="2">
        <v>2.75E-2</v>
      </c>
    </row>
    <row r="1726" spans="2:9" x14ac:dyDescent="0.2">
      <c r="B1726" s="35">
        <v>42500</v>
      </c>
      <c r="C1726">
        <v>57.63</v>
      </c>
      <c r="E1726">
        <v>0.38</v>
      </c>
      <c r="F1726">
        <f>4*Table3[[#This Row],[DivPay]]</f>
        <v>1.52</v>
      </c>
      <c r="G1726" s="2">
        <f>Table3[[#This Row],[FwdDiv]]/Table3[[#This Row],[SharePrice]]</f>
        <v>2.6375151830643762E-2</v>
      </c>
      <c r="H1726" s="2">
        <v>2.5000000000000001E-2</v>
      </c>
      <c r="I1726" s="2">
        <v>2.75E-2</v>
      </c>
    </row>
    <row r="1727" spans="2:9" x14ac:dyDescent="0.2">
      <c r="B1727" s="35">
        <v>42499</v>
      </c>
      <c r="C1727">
        <v>56.91</v>
      </c>
      <c r="E1727">
        <v>0.38</v>
      </c>
      <c r="F1727">
        <f>4*Table3[[#This Row],[DivPay]]</f>
        <v>1.52</v>
      </c>
      <c r="G1727" s="2">
        <f>Table3[[#This Row],[FwdDiv]]/Table3[[#This Row],[SharePrice]]</f>
        <v>2.6708838516956601E-2</v>
      </c>
      <c r="H1727" s="2">
        <v>2.5000000000000001E-2</v>
      </c>
      <c r="I1727" s="2">
        <v>2.75E-2</v>
      </c>
    </row>
    <row r="1728" spans="2:9" x14ac:dyDescent="0.2">
      <c r="B1728" s="35">
        <v>42496</v>
      </c>
      <c r="C1728">
        <v>57.2</v>
      </c>
      <c r="E1728">
        <v>0.38</v>
      </c>
      <c r="F1728">
        <f>4*Table3[[#This Row],[DivPay]]</f>
        <v>1.52</v>
      </c>
      <c r="G1728" s="2">
        <f>Table3[[#This Row],[FwdDiv]]/Table3[[#This Row],[SharePrice]]</f>
        <v>2.6573426573426571E-2</v>
      </c>
      <c r="H1728" s="2">
        <v>2.5000000000000001E-2</v>
      </c>
      <c r="I1728" s="2">
        <v>2.75E-2</v>
      </c>
    </row>
    <row r="1729" spans="2:9" x14ac:dyDescent="0.2">
      <c r="B1729" s="35">
        <v>42495</v>
      </c>
      <c r="C1729">
        <v>56.64</v>
      </c>
      <c r="E1729">
        <v>0.38</v>
      </c>
      <c r="F1729">
        <f>4*Table3[[#This Row],[DivPay]]</f>
        <v>1.52</v>
      </c>
      <c r="G1729" s="2">
        <f>Table3[[#This Row],[FwdDiv]]/Table3[[#This Row],[SharePrice]]</f>
        <v>2.6836158192090395E-2</v>
      </c>
      <c r="H1729" s="2">
        <v>2.5000000000000001E-2</v>
      </c>
      <c r="I1729" s="2">
        <v>2.75E-2</v>
      </c>
    </row>
    <row r="1730" spans="2:9" x14ac:dyDescent="0.2">
      <c r="B1730" s="35">
        <v>42494</v>
      </c>
      <c r="C1730">
        <v>56.43</v>
      </c>
      <c r="E1730">
        <v>0.38</v>
      </c>
      <c r="F1730">
        <f>4*Table3[[#This Row],[DivPay]]</f>
        <v>1.52</v>
      </c>
      <c r="G1730" s="2">
        <f>Table3[[#This Row],[FwdDiv]]/Table3[[#This Row],[SharePrice]]</f>
        <v>2.6936026936026935E-2</v>
      </c>
      <c r="H1730" s="2">
        <v>2.5000000000000001E-2</v>
      </c>
      <c r="I1730" s="2">
        <v>2.75E-2</v>
      </c>
    </row>
    <row r="1731" spans="2:9" x14ac:dyDescent="0.2">
      <c r="B1731" s="35">
        <v>42493</v>
      </c>
      <c r="C1731">
        <v>57.2</v>
      </c>
      <c r="E1731">
        <v>0.38</v>
      </c>
      <c r="F1731">
        <f>4*Table3[[#This Row],[DivPay]]</f>
        <v>1.52</v>
      </c>
      <c r="G1731" s="2">
        <f>Table3[[#This Row],[FwdDiv]]/Table3[[#This Row],[SharePrice]]</f>
        <v>2.6573426573426571E-2</v>
      </c>
      <c r="H1731" s="2">
        <v>2.5000000000000001E-2</v>
      </c>
      <c r="I1731" s="2">
        <v>2.75E-2</v>
      </c>
    </row>
    <row r="1732" spans="2:9" x14ac:dyDescent="0.2">
      <c r="B1732" s="35">
        <v>42492</v>
      </c>
      <c r="C1732">
        <v>57.85</v>
      </c>
      <c r="E1732">
        <v>0.38</v>
      </c>
      <c r="F1732">
        <f>4*Table3[[#This Row],[DivPay]]</f>
        <v>1.52</v>
      </c>
      <c r="G1732" s="2">
        <f>Table3[[#This Row],[FwdDiv]]/Table3[[#This Row],[SharePrice]]</f>
        <v>2.627484874675886E-2</v>
      </c>
      <c r="H1732" s="2">
        <v>2.5000000000000001E-2</v>
      </c>
      <c r="I1732" s="2">
        <v>2.75E-2</v>
      </c>
    </row>
    <row r="1733" spans="2:9" x14ac:dyDescent="0.2">
      <c r="B1733" s="35">
        <v>42489</v>
      </c>
      <c r="C1733">
        <v>57.04</v>
      </c>
      <c r="E1733">
        <v>0.38</v>
      </c>
      <c r="F1733">
        <f>4*Table3[[#This Row],[DivPay]]</f>
        <v>1.52</v>
      </c>
      <c r="G1733" s="2">
        <f>Table3[[#This Row],[FwdDiv]]/Table3[[#This Row],[SharePrice]]</f>
        <v>2.6647966339410939E-2</v>
      </c>
      <c r="H1733" s="2">
        <v>2.5000000000000001E-2</v>
      </c>
      <c r="I1733" s="2">
        <v>2.75E-2</v>
      </c>
    </row>
    <row r="1734" spans="2:9" x14ac:dyDescent="0.2">
      <c r="B1734" s="35">
        <v>42488</v>
      </c>
      <c r="C1734">
        <v>58.69</v>
      </c>
      <c r="D1734">
        <v>0.38</v>
      </c>
      <c r="E1734">
        <v>0.38</v>
      </c>
      <c r="F1734">
        <f>4*Table3[[#This Row],[DivPay]]</f>
        <v>1.52</v>
      </c>
      <c r="G1734" s="2">
        <f>Table3[[#This Row],[FwdDiv]]/Table3[[#This Row],[SharePrice]]</f>
        <v>2.58987902538763E-2</v>
      </c>
      <c r="H1734" s="2">
        <v>2.5000000000000001E-2</v>
      </c>
      <c r="I1734" s="2">
        <v>2.75E-2</v>
      </c>
    </row>
    <row r="1735" spans="2:9" x14ac:dyDescent="0.2">
      <c r="B1735" s="35">
        <v>42487</v>
      </c>
      <c r="C1735">
        <v>59.92</v>
      </c>
      <c r="E1735">
        <v>0.38</v>
      </c>
      <c r="F1735">
        <f>4*Table3[[#This Row],[DivPay]]</f>
        <v>1.52</v>
      </c>
      <c r="G1735" s="2">
        <f>Table3[[#This Row],[FwdDiv]]/Table3[[#This Row],[SharePrice]]</f>
        <v>2.5367156208277702E-2</v>
      </c>
      <c r="H1735" s="2">
        <v>2.5000000000000001E-2</v>
      </c>
      <c r="I1735" s="2">
        <v>2.75E-2</v>
      </c>
    </row>
    <row r="1736" spans="2:9" x14ac:dyDescent="0.2">
      <c r="B1736" s="35">
        <v>42486</v>
      </c>
      <c r="C1736">
        <v>59.4</v>
      </c>
      <c r="E1736">
        <v>0.38</v>
      </c>
      <c r="F1736">
        <f>4*Table3[[#This Row],[DivPay]]</f>
        <v>1.52</v>
      </c>
      <c r="G1736" s="2">
        <f>Table3[[#This Row],[FwdDiv]]/Table3[[#This Row],[SharePrice]]</f>
        <v>2.5589225589225589E-2</v>
      </c>
      <c r="H1736" s="2">
        <v>2.5000000000000001E-2</v>
      </c>
      <c r="I1736" s="2">
        <v>2.75E-2</v>
      </c>
    </row>
    <row r="1737" spans="2:9" x14ac:dyDescent="0.2">
      <c r="B1737" s="35">
        <v>42485</v>
      </c>
      <c r="C1737">
        <v>59.02</v>
      </c>
      <c r="E1737">
        <v>0.38</v>
      </c>
      <c r="F1737">
        <f>4*Table3[[#This Row],[DivPay]]</f>
        <v>1.52</v>
      </c>
      <c r="G1737" s="2">
        <f>Table3[[#This Row],[FwdDiv]]/Table3[[#This Row],[SharePrice]]</f>
        <v>2.5753981701118263E-2</v>
      </c>
      <c r="H1737" s="2">
        <v>2.5000000000000001E-2</v>
      </c>
      <c r="I1737" s="2">
        <v>2.75E-2</v>
      </c>
    </row>
    <row r="1738" spans="2:9" x14ac:dyDescent="0.2">
      <c r="B1738" s="35">
        <v>42482</v>
      </c>
      <c r="C1738">
        <v>58.68</v>
      </c>
      <c r="E1738">
        <v>0.38</v>
      </c>
      <c r="F1738">
        <f>4*Table3[[#This Row],[DivPay]]</f>
        <v>1.52</v>
      </c>
      <c r="G1738" s="2">
        <f>Table3[[#This Row],[FwdDiv]]/Table3[[#This Row],[SharePrice]]</f>
        <v>2.5903203817314247E-2</v>
      </c>
      <c r="H1738" s="2">
        <v>2.5000000000000001E-2</v>
      </c>
      <c r="I1738" s="2">
        <v>2.75E-2</v>
      </c>
    </row>
    <row r="1739" spans="2:9" x14ac:dyDescent="0.2">
      <c r="B1739" s="35">
        <v>42481</v>
      </c>
      <c r="C1739">
        <v>58.86</v>
      </c>
      <c r="E1739">
        <v>0.38</v>
      </c>
      <c r="F1739">
        <f>4*Table3[[#This Row],[DivPay]]</f>
        <v>1.52</v>
      </c>
      <c r="G1739" s="2">
        <f>Table3[[#This Row],[FwdDiv]]/Table3[[#This Row],[SharePrice]]</f>
        <v>2.5823989126741421E-2</v>
      </c>
      <c r="H1739" s="2">
        <v>2.5000000000000001E-2</v>
      </c>
      <c r="I1739" s="2">
        <v>2.75E-2</v>
      </c>
    </row>
    <row r="1740" spans="2:9" x14ac:dyDescent="0.2">
      <c r="B1740" s="35">
        <v>42480</v>
      </c>
      <c r="C1740">
        <v>59.05</v>
      </c>
      <c r="E1740">
        <v>0.38</v>
      </c>
      <c r="F1740">
        <f>4*Table3[[#This Row],[DivPay]]</f>
        <v>1.52</v>
      </c>
      <c r="G1740" s="2">
        <f>Table3[[#This Row],[FwdDiv]]/Table3[[#This Row],[SharePrice]]</f>
        <v>2.5740897544453856E-2</v>
      </c>
      <c r="H1740" s="2">
        <v>2.5000000000000001E-2</v>
      </c>
      <c r="I1740" s="2">
        <v>2.75E-2</v>
      </c>
    </row>
    <row r="1741" spans="2:9" x14ac:dyDescent="0.2">
      <c r="B1741" s="35">
        <v>42479</v>
      </c>
      <c r="C1741">
        <v>58.42</v>
      </c>
      <c r="E1741">
        <v>0.38</v>
      </c>
      <c r="F1741">
        <f>4*Table3[[#This Row],[DivPay]]</f>
        <v>1.52</v>
      </c>
      <c r="G1741" s="2">
        <f>Table3[[#This Row],[FwdDiv]]/Table3[[#This Row],[SharePrice]]</f>
        <v>2.6018486819582333E-2</v>
      </c>
      <c r="H1741" s="2">
        <v>2.5000000000000001E-2</v>
      </c>
      <c r="I1741" s="2">
        <v>2.75E-2</v>
      </c>
    </row>
    <row r="1742" spans="2:9" x14ac:dyDescent="0.2">
      <c r="B1742" s="35">
        <v>42478</v>
      </c>
      <c r="C1742">
        <v>58.95</v>
      </c>
      <c r="E1742">
        <v>0.38</v>
      </c>
      <c r="F1742">
        <f>4*Table3[[#This Row],[DivPay]]</f>
        <v>1.52</v>
      </c>
      <c r="G1742" s="2">
        <f>Table3[[#This Row],[FwdDiv]]/Table3[[#This Row],[SharePrice]]</f>
        <v>2.578456318914334E-2</v>
      </c>
      <c r="H1742" s="2">
        <v>2.5000000000000001E-2</v>
      </c>
      <c r="I1742" s="2">
        <v>2.75E-2</v>
      </c>
    </row>
    <row r="1743" spans="2:9" x14ac:dyDescent="0.2">
      <c r="B1743" s="35">
        <v>42475</v>
      </c>
      <c r="C1743">
        <v>58.93</v>
      </c>
      <c r="E1743">
        <v>0.38</v>
      </c>
      <c r="F1743">
        <f>4*Table3[[#This Row],[DivPay]]</f>
        <v>1.52</v>
      </c>
      <c r="G1743" s="2">
        <f>Table3[[#This Row],[FwdDiv]]/Table3[[#This Row],[SharePrice]]</f>
        <v>2.5793314101476329E-2</v>
      </c>
      <c r="H1743" s="2">
        <v>2.5000000000000001E-2</v>
      </c>
      <c r="I1743" s="2">
        <v>2.75E-2</v>
      </c>
    </row>
    <row r="1744" spans="2:9" x14ac:dyDescent="0.2">
      <c r="B1744" s="35">
        <v>42474</v>
      </c>
      <c r="C1744">
        <v>59.22</v>
      </c>
      <c r="E1744">
        <v>0.38</v>
      </c>
      <c r="F1744">
        <f>4*Table3[[#This Row],[DivPay]]</f>
        <v>1.52</v>
      </c>
      <c r="G1744" s="2">
        <f>Table3[[#This Row],[FwdDiv]]/Table3[[#This Row],[SharePrice]]</f>
        <v>2.5667004390408647E-2</v>
      </c>
      <c r="H1744" s="2">
        <v>2.5000000000000001E-2</v>
      </c>
      <c r="I1744" s="2">
        <v>2.75E-2</v>
      </c>
    </row>
    <row r="1745" spans="2:9" x14ac:dyDescent="0.2">
      <c r="B1745" s="35">
        <v>42473</v>
      </c>
      <c r="C1745">
        <v>59.17</v>
      </c>
      <c r="E1745">
        <v>0.38</v>
      </c>
      <c r="F1745">
        <f>4*Table3[[#This Row],[DivPay]]</f>
        <v>1.52</v>
      </c>
      <c r="G1745" s="2">
        <f>Table3[[#This Row],[FwdDiv]]/Table3[[#This Row],[SharePrice]]</f>
        <v>2.5688693594727058E-2</v>
      </c>
      <c r="H1745" s="2">
        <v>2.5000000000000001E-2</v>
      </c>
      <c r="I1745" s="2">
        <v>2.75E-2</v>
      </c>
    </row>
    <row r="1746" spans="2:9" x14ac:dyDescent="0.2">
      <c r="B1746" s="35">
        <v>42472</v>
      </c>
      <c r="C1746">
        <v>58.44</v>
      </c>
      <c r="E1746">
        <v>0.38</v>
      </c>
      <c r="F1746">
        <f>4*Table3[[#This Row],[DivPay]]</f>
        <v>1.52</v>
      </c>
      <c r="G1746" s="2">
        <f>Table3[[#This Row],[FwdDiv]]/Table3[[#This Row],[SharePrice]]</f>
        <v>2.6009582477754964E-2</v>
      </c>
      <c r="H1746" s="2">
        <v>2.5000000000000001E-2</v>
      </c>
      <c r="I1746" s="2">
        <v>2.75E-2</v>
      </c>
    </row>
    <row r="1747" spans="2:9" x14ac:dyDescent="0.2">
      <c r="B1747" s="35">
        <v>42471</v>
      </c>
      <c r="C1747">
        <v>57.82</v>
      </c>
      <c r="E1747">
        <v>0.38</v>
      </c>
      <c r="F1747">
        <f>4*Table3[[#This Row],[DivPay]]</f>
        <v>1.52</v>
      </c>
      <c r="G1747" s="2">
        <f>Table3[[#This Row],[FwdDiv]]/Table3[[#This Row],[SharePrice]]</f>
        <v>2.6288481494292634E-2</v>
      </c>
      <c r="H1747" s="2">
        <v>2.5000000000000001E-2</v>
      </c>
      <c r="I1747" s="2">
        <v>2.75E-2</v>
      </c>
    </row>
    <row r="1748" spans="2:9" x14ac:dyDescent="0.2">
      <c r="B1748" s="35">
        <v>42468</v>
      </c>
      <c r="C1748">
        <v>57.89</v>
      </c>
      <c r="E1748">
        <v>0.38</v>
      </c>
      <c r="F1748">
        <f>4*Table3[[#This Row],[DivPay]]</f>
        <v>1.52</v>
      </c>
      <c r="G1748" s="2">
        <f>Table3[[#This Row],[FwdDiv]]/Table3[[#This Row],[SharePrice]]</f>
        <v>2.6256693729486958E-2</v>
      </c>
      <c r="H1748" s="2">
        <v>2.5000000000000001E-2</v>
      </c>
      <c r="I1748" s="2">
        <v>2.75E-2</v>
      </c>
    </row>
    <row r="1749" spans="2:9" x14ac:dyDescent="0.2">
      <c r="B1749" s="35">
        <v>42467</v>
      </c>
      <c r="C1749">
        <v>57.15</v>
      </c>
      <c r="E1749">
        <v>0.38</v>
      </c>
      <c r="F1749">
        <f>4*Table3[[#This Row],[DivPay]]</f>
        <v>1.52</v>
      </c>
      <c r="G1749" s="2">
        <f>Table3[[#This Row],[FwdDiv]]/Table3[[#This Row],[SharePrice]]</f>
        <v>2.6596675415573055E-2</v>
      </c>
      <c r="H1749" s="2">
        <v>2.5000000000000001E-2</v>
      </c>
      <c r="I1749" s="2">
        <v>2.75E-2</v>
      </c>
    </row>
    <row r="1750" spans="2:9" x14ac:dyDescent="0.2">
      <c r="B1750" s="35">
        <v>42466</v>
      </c>
      <c r="C1750">
        <v>58.36</v>
      </c>
      <c r="E1750">
        <v>0.38</v>
      </c>
      <c r="F1750">
        <f>4*Table3[[#This Row],[DivPay]]</f>
        <v>1.52</v>
      </c>
      <c r="G1750" s="2">
        <f>Table3[[#This Row],[FwdDiv]]/Table3[[#This Row],[SharePrice]]</f>
        <v>2.604523646333105E-2</v>
      </c>
      <c r="H1750" s="2">
        <v>2.5000000000000001E-2</v>
      </c>
      <c r="I1750" s="2">
        <v>2.75E-2</v>
      </c>
    </row>
    <row r="1751" spans="2:9" x14ac:dyDescent="0.2">
      <c r="B1751" s="35">
        <v>42465</v>
      </c>
      <c r="C1751">
        <v>57.71</v>
      </c>
      <c r="E1751">
        <v>0.38</v>
      </c>
      <c r="F1751">
        <f>4*Table3[[#This Row],[DivPay]]</f>
        <v>1.52</v>
      </c>
      <c r="G1751" s="2">
        <f>Table3[[#This Row],[FwdDiv]]/Table3[[#This Row],[SharePrice]]</f>
        <v>2.6338589499220241E-2</v>
      </c>
      <c r="H1751" s="2">
        <v>2.5000000000000001E-2</v>
      </c>
      <c r="I1751" s="2">
        <v>2.75E-2</v>
      </c>
    </row>
    <row r="1752" spans="2:9" x14ac:dyDescent="0.2">
      <c r="B1752" s="35">
        <v>42464</v>
      </c>
      <c r="C1752">
        <v>57.72</v>
      </c>
      <c r="E1752">
        <v>0.38</v>
      </c>
      <c r="F1752">
        <f>4*Table3[[#This Row],[DivPay]]</f>
        <v>1.52</v>
      </c>
      <c r="G1752" s="2">
        <f>Table3[[#This Row],[FwdDiv]]/Table3[[#This Row],[SharePrice]]</f>
        <v>2.6334026334026334E-2</v>
      </c>
      <c r="H1752" s="2">
        <v>2.5000000000000001E-2</v>
      </c>
      <c r="I1752" s="2">
        <v>2.75E-2</v>
      </c>
    </row>
    <row r="1753" spans="2:9" x14ac:dyDescent="0.2">
      <c r="B1753" s="35">
        <v>42461</v>
      </c>
      <c r="C1753">
        <v>57.94</v>
      </c>
      <c r="E1753">
        <v>0.38</v>
      </c>
      <c r="F1753">
        <f>4*Table3[[#This Row],[DivPay]]</f>
        <v>1.52</v>
      </c>
      <c r="G1753" s="2">
        <f>Table3[[#This Row],[FwdDiv]]/Table3[[#This Row],[SharePrice]]</f>
        <v>2.6234035208836728E-2</v>
      </c>
      <c r="H1753" s="2">
        <v>2.5000000000000001E-2</v>
      </c>
      <c r="I1753" s="2">
        <v>2.75E-2</v>
      </c>
    </row>
    <row r="1754" spans="2:9" x14ac:dyDescent="0.2">
      <c r="B1754" s="35">
        <v>42460</v>
      </c>
      <c r="C1754">
        <v>57.42</v>
      </c>
      <c r="E1754">
        <v>0.38</v>
      </c>
      <c r="F1754">
        <f>4*Table3[[#This Row],[DivPay]]</f>
        <v>1.52</v>
      </c>
      <c r="G1754" s="2">
        <f>Table3[[#This Row],[FwdDiv]]/Table3[[#This Row],[SharePrice]]</f>
        <v>2.647161267850923E-2</v>
      </c>
      <c r="H1754" s="2">
        <v>2.5000000000000001E-2</v>
      </c>
      <c r="I1754" s="2">
        <v>2.75E-2</v>
      </c>
    </row>
    <row r="1755" spans="2:9" x14ac:dyDescent="0.2">
      <c r="B1755" s="35">
        <v>42459</v>
      </c>
      <c r="C1755">
        <v>58.37</v>
      </c>
      <c r="E1755">
        <v>0.38</v>
      </c>
      <c r="F1755">
        <f>4*Table3[[#This Row],[DivPay]]</f>
        <v>1.52</v>
      </c>
      <c r="G1755" s="2">
        <f>Table3[[#This Row],[FwdDiv]]/Table3[[#This Row],[SharePrice]]</f>
        <v>2.6040774370395751E-2</v>
      </c>
      <c r="H1755" s="2">
        <v>2.5000000000000001E-2</v>
      </c>
      <c r="I1755" s="2">
        <v>2.75E-2</v>
      </c>
    </row>
    <row r="1756" spans="2:9" x14ac:dyDescent="0.2">
      <c r="B1756" s="35">
        <v>42458</v>
      </c>
      <c r="C1756">
        <v>57.41</v>
      </c>
      <c r="E1756">
        <v>0.38</v>
      </c>
      <c r="F1756">
        <f>4*Table3[[#This Row],[DivPay]]</f>
        <v>1.52</v>
      </c>
      <c r="G1756" s="2">
        <f>Table3[[#This Row],[FwdDiv]]/Table3[[#This Row],[SharePrice]]</f>
        <v>2.6476223654415609E-2</v>
      </c>
      <c r="H1756" s="2">
        <v>2.5000000000000001E-2</v>
      </c>
      <c r="I1756" s="2">
        <v>2.75E-2</v>
      </c>
    </row>
    <row r="1757" spans="2:9" x14ac:dyDescent="0.2">
      <c r="B1757" s="35">
        <v>42457</v>
      </c>
      <c r="C1757">
        <v>56.52</v>
      </c>
      <c r="E1757">
        <v>0.38</v>
      </c>
      <c r="F1757">
        <f>4*Table3[[#This Row],[DivPay]]</f>
        <v>1.52</v>
      </c>
      <c r="G1757" s="2">
        <f>Table3[[#This Row],[FwdDiv]]/Table3[[#This Row],[SharePrice]]</f>
        <v>2.689313517338995E-2</v>
      </c>
      <c r="H1757" s="2">
        <v>2.5000000000000001E-2</v>
      </c>
      <c r="I1757" s="2">
        <v>2.75E-2</v>
      </c>
    </row>
    <row r="1758" spans="2:9" x14ac:dyDescent="0.2">
      <c r="B1758" s="35">
        <v>42453</v>
      </c>
      <c r="C1758">
        <v>56.7</v>
      </c>
      <c r="E1758">
        <v>0.38</v>
      </c>
      <c r="F1758">
        <f>4*Table3[[#This Row],[DivPay]]</f>
        <v>1.52</v>
      </c>
      <c r="G1758" s="2">
        <f>Table3[[#This Row],[FwdDiv]]/Table3[[#This Row],[SharePrice]]</f>
        <v>2.6807760141093474E-2</v>
      </c>
      <c r="H1758" s="2">
        <v>2.5000000000000001E-2</v>
      </c>
      <c r="I1758" s="2">
        <v>2.75E-2</v>
      </c>
    </row>
    <row r="1759" spans="2:9" x14ac:dyDescent="0.2">
      <c r="B1759" s="35">
        <v>42452</v>
      </c>
      <c r="C1759">
        <v>56.6</v>
      </c>
      <c r="E1759">
        <v>0.38</v>
      </c>
      <c r="F1759">
        <f>4*Table3[[#This Row],[DivPay]]</f>
        <v>1.52</v>
      </c>
      <c r="G1759" s="2">
        <f>Table3[[#This Row],[FwdDiv]]/Table3[[#This Row],[SharePrice]]</f>
        <v>2.6855123674911659E-2</v>
      </c>
      <c r="H1759" s="2">
        <v>2.5000000000000001E-2</v>
      </c>
      <c r="I1759" s="2">
        <v>2.75E-2</v>
      </c>
    </row>
    <row r="1760" spans="2:9" x14ac:dyDescent="0.2">
      <c r="B1760" s="35">
        <v>42451</v>
      </c>
      <c r="C1760">
        <v>56.9</v>
      </c>
      <c r="E1760">
        <v>0.38</v>
      </c>
      <c r="F1760">
        <f>4*Table3[[#This Row],[DivPay]]</f>
        <v>1.52</v>
      </c>
      <c r="G1760" s="2">
        <f>Table3[[#This Row],[FwdDiv]]/Table3[[#This Row],[SharePrice]]</f>
        <v>2.671353251318102E-2</v>
      </c>
      <c r="H1760" s="2">
        <v>2.5000000000000001E-2</v>
      </c>
      <c r="I1760" s="2">
        <v>2.75E-2</v>
      </c>
    </row>
    <row r="1761" spans="2:9" x14ac:dyDescent="0.2">
      <c r="B1761" s="35">
        <v>42450</v>
      </c>
      <c r="C1761">
        <v>57.02</v>
      </c>
      <c r="E1761">
        <v>0.38</v>
      </c>
      <c r="F1761">
        <f>4*Table3[[#This Row],[DivPay]]</f>
        <v>1.52</v>
      </c>
      <c r="G1761" s="2">
        <f>Table3[[#This Row],[FwdDiv]]/Table3[[#This Row],[SharePrice]]</f>
        <v>2.6657313223430373E-2</v>
      </c>
      <c r="H1761" s="2">
        <v>2.5000000000000001E-2</v>
      </c>
      <c r="I1761" s="2">
        <v>2.75E-2</v>
      </c>
    </row>
    <row r="1762" spans="2:9" x14ac:dyDescent="0.2">
      <c r="B1762" s="35">
        <v>42447</v>
      </c>
      <c r="C1762">
        <v>57.09</v>
      </c>
      <c r="E1762">
        <v>0.38</v>
      </c>
      <c r="F1762">
        <f>4*Table3[[#This Row],[DivPay]]</f>
        <v>1.52</v>
      </c>
      <c r="G1762" s="2">
        <f>Table3[[#This Row],[FwdDiv]]/Table3[[#This Row],[SharePrice]]</f>
        <v>2.6624627780697144E-2</v>
      </c>
      <c r="H1762" s="2">
        <v>2.5000000000000001E-2</v>
      </c>
      <c r="I1762" s="2">
        <v>2.75E-2</v>
      </c>
    </row>
    <row r="1763" spans="2:9" x14ac:dyDescent="0.2">
      <c r="B1763" s="35">
        <v>42446</v>
      </c>
      <c r="C1763">
        <v>56.6</v>
      </c>
      <c r="E1763">
        <v>0.38</v>
      </c>
      <c r="F1763">
        <f>4*Table3[[#This Row],[DivPay]]</f>
        <v>1.52</v>
      </c>
      <c r="G1763" s="2">
        <f>Table3[[#This Row],[FwdDiv]]/Table3[[#This Row],[SharePrice]]</f>
        <v>2.6855123674911659E-2</v>
      </c>
      <c r="H1763" s="2">
        <v>2.5000000000000001E-2</v>
      </c>
      <c r="I1763" s="2">
        <v>2.75E-2</v>
      </c>
    </row>
    <row r="1764" spans="2:9" x14ac:dyDescent="0.2">
      <c r="B1764" s="35">
        <v>42445</v>
      </c>
      <c r="C1764">
        <v>56.14</v>
      </c>
      <c r="E1764">
        <v>0.38</v>
      </c>
      <c r="F1764">
        <f>4*Table3[[#This Row],[DivPay]]</f>
        <v>1.52</v>
      </c>
      <c r="G1764" s="2">
        <f>Table3[[#This Row],[FwdDiv]]/Table3[[#This Row],[SharePrice]]</f>
        <v>2.7075169219807623E-2</v>
      </c>
      <c r="H1764" s="2">
        <v>2.5000000000000001E-2</v>
      </c>
      <c r="I1764" s="2">
        <v>2.75E-2</v>
      </c>
    </row>
    <row r="1765" spans="2:9" x14ac:dyDescent="0.2">
      <c r="B1765" s="35">
        <v>42444</v>
      </c>
      <c r="C1765">
        <v>55.73</v>
      </c>
      <c r="E1765">
        <v>0.38</v>
      </c>
      <c r="F1765">
        <f>4*Table3[[#This Row],[DivPay]]</f>
        <v>1.52</v>
      </c>
      <c r="G1765" s="2">
        <f>Table3[[#This Row],[FwdDiv]]/Table3[[#This Row],[SharePrice]]</f>
        <v>2.7274358514265209E-2</v>
      </c>
      <c r="H1765" s="2">
        <v>2.5000000000000001E-2</v>
      </c>
      <c r="I1765" s="2">
        <v>2.75E-2</v>
      </c>
    </row>
    <row r="1766" spans="2:9" x14ac:dyDescent="0.2">
      <c r="B1766" s="35">
        <v>42443</v>
      </c>
      <c r="C1766">
        <v>55.61</v>
      </c>
      <c r="E1766">
        <v>0.38</v>
      </c>
      <c r="F1766">
        <f>4*Table3[[#This Row],[DivPay]]</f>
        <v>1.52</v>
      </c>
      <c r="G1766" s="2">
        <f>Table3[[#This Row],[FwdDiv]]/Table3[[#This Row],[SharePrice]]</f>
        <v>2.7333213450818197E-2</v>
      </c>
      <c r="H1766" s="2">
        <v>2.5000000000000001E-2</v>
      </c>
      <c r="I1766" s="2">
        <v>2.75E-2</v>
      </c>
    </row>
    <row r="1767" spans="2:9" x14ac:dyDescent="0.2">
      <c r="B1767" s="35">
        <v>42440</v>
      </c>
      <c r="C1767">
        <v>56.06</v>
      </c>
      <c r="E1767">
        <v>0.38</v>
      </c>
      <c r="F1767">
        <f>4*Table3[[#This Row],[DivPay]]</f>
        <v>1.52</v>
      </c>
      <c r="G1767" s="2">
        <f>Table3[[#This Row],[FwdDiv]]/Table3[[#This Row],[SharePrice]]</f>
        <v>2.7113806635747414E-2</v>
      </c>
      <c r="H1767" s="2">
        <v>2.5000000000000001E-2</v>
      </c>
      <c r="I1767" s="2">
        <v>2.75E-2</v>
      </c>
    </row>
    <row r="1768" spans="2:9" x14ac:dyDescent="0.2">
      <c r="B1768" s="35">
        <v>42439</v>
      </c>
      <c r="C1768">
        <v>55.49</v>
      </c>
      <c r="E1768">
        <v>0.38</v>
      </c>
      <c r="F1768">
        <f>4*Table3[[#This Row],[DivPay]]</f>
        <v>1.52</v>
      </c>
      <c r="G1768" s="2">
        <f>Table3[[#This Row],[FwdDiv]]/Table3[[#This Row],[SharePrice]]</f>
        <v>2.7392322941070461E-2</v>
      </c>
      <c r="H1768" s="2">
        <v>2.5000000000000001E-2</v>
      </c>
      <c r="I1768" s="2">
        <v>2.75E-2</v>
      </c>
    </row>
    <row r="1769" spans="2:9" x14ac:dyDescent="0.2">
      <c r="B1769" s="35">
        <v>42438</v>
      </c>
      <c r="C1769">
        <v>54.75</v>
      </c>
      <c r="E1769">
        <v>0.38</v>
      </c>
      <c r="F1769">
        <f>4*Table3[[#This Row],[DivPay]]</f>
        <v>1.52</v>
      </c>
      <c r="G1769" s="2">
        <f>Table3[[#This Row],[FwdDiv]]/Table3[[#This Row],[SharePrice]]</f>
        <v>2.7762557077625569E-2</v>
      </c>
      <c r="H1769" s="2">
        <v>2.5000000000000001E-2</v>
      </c>
      <c r="I1769" s="2">
        <v>2.75E-2</v>
      </c>
    </row>
    <row r="1770" spans="2:9" x14ac:dyDescent="0.2">
      <c r="B1770" s="35">
        <v>42437</v>
      </c>
      <c r="C1770">
        <v>54.53</v>
      </c>
      <c r="E1770">
        <v>0.38</v>
      </c>
      <c r="F1770">
        <f>4*Table3[[#This Row],[DivPay]]</f>
        <v>1.52</v>
      </c>
      <c r="G1770" s="2">
        <f>Table3[[#This Row],[FwdDiv]]/Table3[[#This Row],[SharePrice]]</f>
        <v>2.7874564459930314E-2</v>
      </c>
      <c r="H1770" s="2">
        <v>2.5000000000000001E-2</v>
      </c>
      <c r="I1770" s="2">
        <v>2.75E-2</v>
      </c>
    </row>
    <row r="1771" spans="2:9" x14ac:dyDescent="0.2">
      <c r="B1771" s="35">
        <v>42436</v>
      </c>
      <c r="C1771">
        <v>55.49</v>
      </c>
      <c r="E1771">
        <v>0.38</v>
      </c>
      <c r="F1771">
        <f>4*Table3[[#This Row],[DivPay]]</f>
        <v>1.52</v>
      </c>
      <c r="G1771" s="2">
        <f>Table3[[#This Row],[FwdDiv]]/Table3[[#This Row],[SharePrice]]</f>
        <v>2.7392322941070461E-2</v>
      </c>
      <c r="H1771" s="2">
        <v>2.5000000000000001E-2</v>
      </c>
      <c r="I1771" s="2">
        <v>2.75E-2</v>
      </c>
    </row>
    <row r="1772" spans="2:9" x14ac:dyDescent="0.2">
      <c r="B1772" s="35">
        <v>42433</v>
      </c>
      <c r="C1772">
        <v>54.89</v>
      </c>
      <c r="E1772">
        <v>0.38</v>
      </c>
      <c r="F1772">
        <f>4*Table3[[#This Row],[DivPay]]</f>
        <v>1.52</v>
      </c>
      <c r="G1772" s="2">
        <f>Table3[[#This Row],[FwdDiv]]/Table3[[#This Row],[SharePrice]]</f>
        <v>2.7691747130624885E-2</v>
      </c>
      <c r="H1772" s="2">
        <v>2.5000000000000001E-2</v>
      </c>
      <c r="I1772" s="2">
        <v>2.75E-2</v>
      </c>
    </row>
    <row r="1773" spans="2:9" x14ac:dyDescent="0.2">
      <c r="B1773" s="35">
        <v>42432</v>
      </c>
      <c r="C1773">
        <v>54.87</v>
      </c>
      <c r="E1773">
        <v>0.38</v>
      </c>
      <c r="F1773">
        <f>4*Table3[[#This Row],[DivPay]]</f>
        <v>1.52</v>
      </c>
      <c r="G1773" s="2">
        <f>Table3[[#This Row],[FwdDiv]]/Table3[[#This Row],[SharePrice]]</f>
        <v>2.7701840714415893E-2</v>
      </c>
      <c r="H1773" s="2">
        <v>2.5000000000000001E-2</v>
      </c>
      <c r="I1773" s="2">
        <v>2.75E-2</v>
      </c>
    </row>
    <row r="1774" spans="2:9" x14ac:dyDescent="0.2">
      <c r="B1774" s="35">
        <v>42431</v>
      </c>
      <c r="C1774">
        <v>54.42</v>
      </c>
      <c r="E1774">
        <v>0.38</v>
      </c>
      <c r="F1774">
        <f>4*Table3[[#This Row],[DivPay]]</f>
        <v>1.52</v>
      </c>
      <c r="G1774" s="2">
        <f>Table3[[#This Row],[FwdDiv]]/Table3[[#This Row],[SharePrice]]</f>
        <v>2.7930907754502021E-2</v>
      </c>
      <c r="H1774" s="2">
        <v>2.5000000000000001E-2</v>
      </c>
      <c r="I1774" s="2">
        <v>2.75E-2</v>
      </c>
    </row>
    <row r="1775" spans="2:9" x14ac:dyDescent="0.2">
      <c r="B1775" s="35">
        <v>42430</v>
      </c>
      <c r="C1775">
        <v>54.22</v>
      </c>
      <c r="E1775">
        <v>0.38</v>
      </c>
      <c r="F1775">
        <f>4*Table3[[#This Row],[DivPay]]</f>
        <v>1.52</v>
      </c>
      <c r="G1775" s="2">
        <f>Table3[[#This Row],[FwdDiv]]/Table3[[#This Row],[SharePrice]]</f>
        <v>2.8033935817041684E-2</v>
      </c>
      <c r="H1775" s="2">
        <v>2.5000000000000001E-2</v>
      </c>
      <c r="I1775" s="2">
        <v>2.75E-2</v>
      </c>
    </row>
    <row r="1776" spans="2:9" x14ac:dyDescent="0.2">
      <c r="B1776" s="35">
        <v>42429</v>
      </c>
      <c r="C1776">
        <v>53.02</v>
      </c>
      <c r="E1776">
        <v>0.38</v>
      </c>
      <c r="F1776">
        <f>4*Table3[[#This Row],[DivPay]]</f>
        <v>1.52</v>
      </c>
      <c r="G1776" s="2">
        <f>Table3[[#This Row],[FwdDiv]]/Table3[[#This Row],[SharePrice]]</f>
        <v>2.8668427008675969E-2</v>
      </c>
      <c r="H1776" s="2">
        <v>2.5000000000000001E-2</v>
      </c>
      <c r="I1776" s="2">
        <v>2.75E-2</v>
      </c>
    </row>
    <row r="1777" spans="2:9" x14ac:dyDescent="0.2">
      <c r="B1777" s="35">
        <v>42426</v>
      </c>
      <c r="C1777">
        <v>53.3</v>
      </c>
      <c r="E1777">
        <v>0.38</v>
      </c>
      <c r="F1777">
        <f>4*Table3[[#This Row],[DivPay]]</f>
        <v>1.52</v>
      </c>
      <c r="G1777" s="2">
        <f>Table3[[#This Row],[FwdDiv]]/Table3[[#This Row],[SharePrice]]</f>
        <v>2.8517823639774863E-2</v>
      </c>
      <c r="H1777" s="2">
        <v>2.5000000000000001E-2</v>
      </c>
      <c r="I1777" s="2">
        <v>2.75E-2</v>
      </c>
    </row>
    <row r="1778" spans="2:9" x14ac:dyDescent="0.2">
      <c r="B1778" s="35">
        <v>42425</v>
      </c>
      <c r="C1778">
        <v>53.11</v>
      </c>
      <c r="E1778">
        <v>0.38</v>
      </c>
      <c r="F1778">
        <f>4*Table3[[#This Row],[DivPay]]</f>
        <v>1.52</v>
      </c>
      <c r="G1778" s="2">
        <f>Table3[[#This Row],[FwdDiv]]/Table3[[#This Row],[SharePrice]]</f>
        <v>2.8619845603464509E-2</v>
      </c>
      <c r="H1778" s="2">
        <v>2.5000000000000001E-2</v>
      </c>
      <c r="I1778" s="2">
        <v>2.75E-2</v>
      </c>
    </row>
    <row r="1779" spans="2:9" x14ac:dyDescent="0.2">
      <c r="B1779" s="35">
        <v>42424</v>
      </c>
      <c r="C1779">
        <v>52.46</v>
      </c>
      <c r="E1779">
        <v>0.38</v>
      </c>
      <c r="F1779">
        <f>4*Table3[[#This Row],[DivPay]]</f>
        <v>1.52</v>
      </c>
      <c r="G1779" s="2">
        <f>Table3[[#This Row],[FwdDiv]]/Table3[[#This Row],[SharePrice]]</f>
        <v>2.8974456728936334E-2</v>
      </c>
      <c r="H1779" s="2">
        <v>2.5000000000000001E-2</v>
      </c>
      <c r="I1779" s="2">
        <v>2.75E-2</v>
      </c>
    </row>
    <row r="1780" spans="2:9" x14ac:dyDescent="0.2">
      <c r="B1780" s="35">
        <v>42423</v>
      </c>
      <c r="C1780">
        <v>52.24</v>
      </c>
      <c r="E1780">
        <v>0.38</v>
      </c>
      <c r="F1780">
        <f>4*Table3[[#This Row],[DivPay]]</f>
        <v>1.52</v>
      </c>
      <c r="G1780" s="2">
        <f>Table3[[#This Row],[FwdDiv]]/Table3[[#This Row],[SharePrice]]</f>
        <v>2.9096477794793262E-2</v>
      </c>
      <c r="H1780" s="2">
        <v>2.5000000000000001E-2</v>
      </c>
      <c r="I1780" s="2">
        <v>2.75E-2</v>
      </c>
    </row>
    <row r="1781" spans="2:9" x14ac:dyDescent="0.2">
      <c r="B1781" s="35">
        <v>42422</v>
      </c>
      <c r="C1781">
        <v>53.3</v>
      </c>
      <c r="E1781">
        <v>0.38</v>
      </c>
      <c r="F1781">
        <f>4*Table3[[#This Row],[DivPay]]</f>
        <v>1.52</v>
      </c>
      <c r="G1781" s="2">
        <f>Table3[[#This Row],[FwdDiv]]/Table3[[#This Row],[SharePrice]]</f>
        <v>2.8517823639774863E-2</v>
      </c>
      <c r="H1781" s="2">
        <v>2.5000000000000001E-2</v>
      </c>
      <c r="I1781" s="2">
        <v>2.75E-2</v>
      </c>
    </row>
    <row r="1782" spans="2:9" x14ac:dyDescent="0.2">
      <c r="B1782" s="35">
        <v>42419</v>
      </c>
      <c r="C1782">
        <v>52.76</v>
      </c>
      <c r="E1782">
        <v>0.38</v>
      </c>
      <c r="F1782">
        <f>4*Table3[[#This Row],[DivPay]]</f>
        <v>1.52</v>
      </c>
      <c r="G1782" s="2">
        <f>Table3[[#This Row],[FwdDiv]]/Table3[[#This Row],[SharePrice]]</f>
        <v>2.8809704321455649E-2</v>
      </c>
      <c r="H1782" s="2">
        <v>2.5000000000000001E-2</v>
      </c>
      <c r="I1782" s="2">
        <v>2.75E-2</v>
      </c>
    </row>
    <row r="1783" spans="2:9" x14ac:dyDescent="0.2">
      <c r="B1783" s="35">
        <v>42418</v>
      </c>
      <c r="C1783">
        <v>53.06</v>
      </c>
      <c r="E1783">
        <v>0.38</v>
      </c>
      <c r="F1783">
        <f>4*Table3[[#This Row],[DivPay]]</f>
        <v>1.52</v>
      </c>
      <c r="G1783" s="2">
        <f>Table3[[#This Row],[FwdDiv]]/Table3[[#This Row],[SharePrice]]</f>
        <v>2.8646814926498301E-2</v>
      </c>
      <c r="H1783" s="2">
        <v>2.5000000000000001E-2</v>
      </c>
      <c r="I1783" s="2">
        <v>2.75E-2</v>
      </c>
    </row>
    <row r="1784" spans="2:9" x14ac:dyDescent="0.2">
      <c r="B1784" s="35">
        <v>42417</v>
      </c>
      <c r="C1784">
        <v>53.69</v>
      </c>
      <c r="E1784">
        <v>0.38</v>
      </c>
      <c r="F1784">
        <f>4*Table3[[#This Row],[DivPay]]</f>
        <v>1.52</v>
      </c>
      <c r="G1784" s="2">
        <f>Table3[[#This Row],[FwdDiv]]/Table3[[#This Row],[SharePrice]]</f>
        <v>2.8310672378468991E-2</v>
      </c>
      <c r="H1784" s="2">
        <v>2.5000000000000001E-2</v>
      </c>
      <c r="I1784" s="2">
        <v>2.75E-2</v>
      </c>
    </row>
    <row r="1785" spans="2:9" x14ac:dyDescent="0.2">
      <c r="B1785" s="35">
        <v>42416</v>
      </c>
      <c r="C1785">
        <v>52.54</v>
      </c>
      <c r="E1785">
        <v>0.38</v>
      </c>
      <c r="F1785">
        <f>4*Table3[[#This Row],[DivPay]]</f>
        <v>1.52</v>
      </c>
      <c r="G1785" s="2">
        <f>Table3[[#This Row],[FwdDiv]]/Table3[[#This Row],[SharePrice]]</f>
        <v>2.893033878949372E-2</v>
      </c>
      <c r="H1785" s="2">
        <v>2.5000000000000001E-2</v>
      </c>
      <c r="I1785" s="2">
        <v>2.75E-2</v>
      </c>
    </row>
    <row r="1786" spans="2:9" x14ac:dyDescent="0.2">
      <c r="B1786" s="35">
        <v>42412</v>
      </c>
      <c r="C1786">
        <v>51.14</v>
      </c>
      <c r="E1786">
        <v>0.38</v>
      </c>
      <c r="F1786">
        <f>4*Table3[[#This Row],[DivPay]]</f>
        <v>1.52</v>
      </c>
      <c r="G1786" s="2">
        <f>Table3[[#This Row],[FwdDiv]]/Table3[[#This Row],[SharePrice]]</f>
        <v>2.9722330856472429E-2</v>
      </c>
      <c r="H1786" s="2">
        <v>2.5000000000000001E-2</v>
      </c>
      <c r="I1786" s="2">
        <v>2.75E-2</v>
      </c>
    </row>
    <row r="1787" spans="2:9" x14ac:dyDescent="0.2">
      <c r="B1787" s="35">
        <v>42411</v>
      </c>
      <c r="C1787">
        <v>50.38</v>
      </c>
      <c r="E1787">
        <v>0.38</v>
      </c>
      <c r="F1787">
        <f>4*Table3[[#This Row],[DivPay]]</f>
        <v>1.52</v>
      </c>
      <c r="G1787" s="2">
        <f>Table3[[#This Row],[FwdDiv]]/Table3[[#This Row],[SharePrice]]</f>
        <v>3.017070265978563E-2</v>
      </c>
      <c r="H1787" s="2">
        <v>2.5000000000000001E-2</v>
      </c>
      <c r="I1787" s="2">
        <v>2.75E-2</v>
      </c>
    </row>
    <row r="1788" spans="2:9" x14ac:dyDescent="0.2">
      <c r="B1788" s="35">
        <v>42410</v>
      </c>
      <c r="C1788">
        <v>50.75</v>
      </c>
      <c r="E1788">
        <v>0.38</v>
      </c>
      <c r="F1788">
        <f>4*Table3[[#This Row],[DivPay]]</f>
        <v>1.52</v>
      </c>
      <c r="G1788" s="2">
        <f>Table3[[#This Row],[FwdDiv]]/Table3[[#This Row],[SharePrice]]</f>
        <v>2.9950738916256159E-2</v>
      </c>
      <c r="H1788" s="2">
        <v>2.5000000000000001E-2</v>
      </c>
      <c r="I1788" s="2">
        <v>2.75E-2</v>
      </c>
    </row>
    <row r="1789" spans="2:9" x14ac:dyDescent="0.2">
      <c r="B1789" s="35">
        <v>42409</v>
      </c>
      <c r="C1789">
        <v>50.68</v>
      </c>
      <c r="E1789">
        <v>0.38</v>
      </c>
      <c r="F1789">
        <f>4*Table3[[#This Row],[DivPay]]</f>
        <v>1.52</v>
      </c>
      <c r="G1789" s="2">
        <f>Table3[[#This Row],[FwdDiv]]/Table3[[#This Row],[SharePrice]]</f>
        <v>2.999210734017364E-2</v>
      </c>
      <c r="H1789" s="2">
        <v>2.5000000000000001E-2</v>
      </c>
      <c r="I1789" s="2">
        <v>2.75E-2</v>
      </c>
    </row>
    <row r="1790" spans="2:9" x14ac:dyDescent="0.2">
      <c r="B1790" s="35">
        <v>42408</v>
      </c>
      <c r="C1790">
        <v>50.9</v>
      </c>
      <c r="E1790">
        <v>0.38</v>
      </c>
      <c r="F1790">
        <f>4*Table3[[#This Row],[DivPay]]</f>
        <v>1.52</v>
      </c>
      <c r="G1790" s="2">
        <f>Table3[[#This Row],[FwdDiv]]/Table3[[#This Row],[SharePrice]]</f>
        <v>2.9862475442043224E-2</v>
      </c>
      <c r="H1790" s="2">
        <v>2.5000000000000001E-2</v>
      </c>
      <c r="I1790" s="2">
        <v>2.75E-2</v>
      </c>
    </row>
    <row r="1791" spans="2:9" x14ac:dyDescent="0.2">
      <c r="B1791" s="35">
        <v>42405</v>
      </c>
      <c r="C1791">
        <v>49.88</v>
      </c>
      <c r="E1791">
        <v>0.38</v>
      </c>
      <c r="F1791">
        <f>4*Table3[[#This Row],[DivPay]]</f>
        <v>1.52</v>
      </c>
      <c r="G1791" s="2">
        <f>Table3[[#This Row],[FwdDiv]]/Table3[[#This Row],[SharePrice]]</f>
        <v>3.0473135525260625E-2</v>
      </c>
      <c r="H1791" s="2">
        <v>2.5000000000000001E-2</v>
      </c>
      <c r="I1791" s="2">
        <v>2.75E-2</v>
      </c>
    </row>
    <row r="1792" spans="2:9" x14ac:dyDescent="0.2">
      <c r="B1792" s="35">
        <v>42404</v>
      </c>
      <c r="C1792">
        <v>51.26</v>
      </c>
      <c r="E1792">
        <v>0.38</v>
      </c>
      <c r="F1792">
        <f>4*Table3[[#This Row],[DivPay]]</f>
        <v>1.52</v>
      </c>
      <c r="G1792" s="2">
        <f>Table3[[#This Row],[FwdDiv]]/Table3[[#This Row],[SharePrice]]</f>
        <v>2.9652750682793601E-2</v>
      </c>
      <c r="H1792" s="2">
        <v>2.5000000000000001E-2</v>
      </c>
      <c r="I1792" s="2">
        <v>2.75E-2</v>
      </c>
    </row>
    <row r="1793" spans="2:9" x14ac:dyDescent="0.2">
      <c r="B1793" s="35">
        <v>42403</v>
      </c>
      <c r="C1793">
        <v>50.25</v>
      </c>
      <c r="E1793">
        <v>0.38</v>
      </c>
      <c r="F1793">
        <f>4*Table3[[#This Row],[DivPay]]</f>
        <v>1.52</v>
      </c>
      <c r="G1793" s="2">
        <f>Table3[[#This Row],[FwdDiv]]/Table3[[#This Row],[SharePrice]]</f>
        <v>3.0248756218905472E-2</v>
      </c>
      <c r="H1793" s="2">
        <v>2.5000000000000001E-2</v>
      </c>
      <c r="I1793" s="2">
        <v>2.75E-2</v>
      </c>
    </row>
    <row r="1794" spans="2:9" x14ac:dyDescent="0.2">
      <c r="B1794" s="35">
        <v>42402</v>
      </c>
      <c r="C1794">
        <v>50.64</v>
      </c>
      <c r="E1794">
        <v>0.38</v>
      </c>
      <c r="F1794">
        <f>4*Table3[[#This Row],[DivPay]]</f>
        <v>1.52</v>
      </c>
      <c r="G1794" s="2">
        <f>Table3[[#This Row],[FwdDiv]]/Table3[[#This Row],[SharePrice]]</f>
        <v>3.0015797788309637E-2</v>
      </c>
      <c r="H1794" s="2">
        <v>2.5000000000000001E-2</v>
      </c>
      <c r="I1794" s="2">
        <v>2.75E-2</v>
      </c>
    </row>
    <row r="1795" spans="2:9" x14ac:dyDescent="0.2">
      <c r="B1795" s="35">
        <v>42401</v>
      </c>
      <c r="C1795">
        <v>52.83</v>
      </c>
      <c r="E1795">
        <v>0.38</v>
      </c>
      <c r="F1795">
        <f>4*Table3[[#This Row],[DivPay]]</f>
        <v>1.52</v>
      </c>
      <c r="G1795" s="2">
        <f>Table3[[#This Row],[FwdDiv]]/Table3[[#This Row],[SharePrice]]</f>
        <v>2.8771531326897599E-2</v>
      </c>
      <c r="H1795" s="2">
        <v>2.5000000000000001E-2</v>
      </c>
      <c r="I1795" s="2">
        <v>2.75E-2</v>
      </c>
    </row>
    <row r="1796" spans="2:9" x14ac:dyDescent="0.2">
      <c r="B1796" s="35">
        <v>42398</v>
      </c>
      <c r="C1796">
        <v>52.93</v>
      </c>
      <c r="E1796">
        <v>0.38</v>
      </c>
      <c r="F1796">
        <f>4*Table3[[#This Row],[DivPay]]</f>
        <v>1.52</v>
      </c>
      <c r="G1796" s="2">
        <f>Table3[[#This Row],[FwdDiv]]/Table3[[#This Row],[SharePrice]]</f>
        <v>2.8717173625543171E-2</v>
      </c>
      <c r="H1796" s="2">
        <v>2.5000000000000001E-2</v>
      </c>
      <c r="I1796" s="2">
        <v>2.75E-2</v>
      </c>
    </row>
    <row r="1797" spans="2:9" x14ac:dyDescent="0.2">
      <c r="B1797" s="35">
        <v>42397</v>
      </c>
      <c r="C1797">
        <v>51.13</v>
      </c>
      <c r="D1797">
        <v>0.38</v>
      </c>
      <c r="E1797">
        <v>0.38</v>
      </c>
      <c r="F1797">
        <f>4*Table3[[#This Row],[DivPay]]</f>
        <v>1.52</v>
      </c>
      <c r="G1797" s="2">
        <f>Table3[[#This Row],[FwdDiv]]/Table3[[#This Row],[SharePrice]]</f>
        <v>2.9728143946802267E-2</v>
      </c>
      <c r="H1797" s="2">
        <v>2.5000000000000001E-2</v>
      </c>
      <c r="I1797" s="2">
        <v>2.75E-2</v>
      </c>
    </row>
    <row r="1798" spans="2:9" x14ac:dyDescent="0.2">
      <c r="B1798" s="35">
        <v>42396</v>
      </c>
      <c r="C1798">
        <v>50.67</v>
      </c>
      <c r="E1798">
        <v>0.38</v>
      </c>
      <c r="F1798">
        <f>4*Table3[[#This Row],[DivPay]]</f>
        <v>1.52</v>
      </c>
      <c r="G1798" s="2">
        <f>Table3[[#This Row],[FwdDiv]]/Table3[[#This Row],[SharePrice]]</f>
        <v>2.9998026445628576E-2</v>
      </c>
      <c r="H1798" s="2">
        <v>2.5000000000000001E-2</v>
      </c>
      <c r="I1798" s="2">
        <v>2.75E-2</v>
      </c>
    </row>
    <row r="1799" spans="2:9" x14ac:dyDescent="0.2">
      <c r="B1799" s="35">
        <v>42395</v>
      </c>
      <c r="C1799">
        <v>50.7</v>
      </c>
      <c r="E1799">
        <v>0.38</v>
      </c>
      <c r="F1799">
        <f>4*Table3[[#This Row],[DivPay]]</f>
        <v>1.52</v>
      </c>
      <c r="G1799" s="2">
        <f>Table3[[#This Row],[FwdDiv]]/Table3[[#This Row],[SharePrice]]</f>
        <v>2.9980276134122286E-2</v>
      </c>
      <c r="H1799" s="2">
        <v>2.5000000000000001E-2</v>
      </c>
      <c r="I1799" s="2">
        <v>2.75E-2</v>
      </c>
    </row>
    <row r="1800" spans="2:9" x14ac:dyDescent="0.2">
      <c r="B1800" s="35">
        <v>42394</v>
      </c>
      <c r="C1800">
        <v>50.08</v>
      </c>
      <c r="E1800">
        <v>0.38</v>
      </c>
      <c r="F1800">
        <f>4*Table3[[#This Row],[DivPay]]</f>
        <v>1.52</v>
      </c>
      <c r="G1800" s="2">
        <f>Table3[[#This Row],[FwdDiv]]/Table3[[#This Row],[SharePrice]]</f>
        <v>3.0351437699680513E-2</v>
      </c>
      <c r="H1800" s="2">
        <v>2.5000000000000001E-2</v>
      </c>
      <c r="I1800" s="2">
        <v>2.75E-2</v>
      </c>
    </row>
    <row r="1801" spans="2:9" x14ac:dyDescent="0.2">
      <c r="B1801" s="35">
        <v>42391</v>
      </c>
      <c r="C1801">
        <v>50.3</v>
      </c>
      <c r="E1801">
        <v>0.38</v>
      </c>
      <c r="F1801">
        <f>4*Table3[[#This Row],[DivPay]]</f>
        <v>1.52</v>
      </c>
      <c r="G1801" s="2">
        <f>Table3[[#This Row],[FwdDiv]]/Table3[[#This Row],[SharePrice]]</f>
        <v>3.0218687872763422E-2</v>
      </c>
      <c r="H1801" s="2">
        <v>2.5000000000000001E-2</v>
      </c>
      <c r="I1801" s="2">
        <v>2.75E-2</v>
      </c>
    </row>
    <row r="1802" spans="2:9" x14ac:dyDescent="0.2">
      <c r="B1802" s="35">
        <v>42390</v>
      </c>
      <c r="C1802">
        <v>49.83</v>
      </c>
      <c r="E1802">
        <v>0.38</v>
      </c>
      <c r="F1802">
        <f>4*Table3[[#This Row],[DivPay]]</f>
        <v>1.52</v>
      </c>
      <c r="G1802" s="2">
        <f>Table3[[#This Row],[FwdDiv]]/Table3[[#This Row],[SharePrice]]</f>
        <v>3.0503712622917921E-2</v>
      </c>
      <c r="H1802" s="2">
        <v>2.5000000000000001E-2</v>
      </c>
      <c r="I1802" s="2">
        <v>2.75E-2</v>
      </c>
    </row>
    <row r="1803" spans="2:9" x14ac:dyDescent="0.2">
      <c r="B1803" s="35">
        <v>42389</v>
      </c>
      <c r="C1803">
        <v>49.01</v>
      </c>
      <c r="E1803">
        <v>0.38</v>
      </c>
      <c r="F1803">
        <f>4*Table3[[#This Row],[DivPay]]</f>
        <v>1.52</v>
      </c>
      <c r="G1803" s="2">
        <f>Table3[[#This Row],[FwdDiv]]/Table3[[#This Row],[SharePrice]]</f>
        <v>3.1014078759436851E-2</v>
      </c>
      <c r="H1803" s="2">
        <v>2.5000000000000001E-2</v>
      </c>
      <c r="I1803" s="2">
        <v>2.75E-2</v>
      </c>
    </row>
    <row r="1804" spans="2:9" x14ac:dyDescent="0.2">
      <c r="B1804" s="35">
        <v>42388</v>
      </c>
      <c r="C1804">
        <v>48.22</v>
      </c>
      <c r="E1804">
        <v>0.38</v>
      </c>
      <c r="F1804">
        <f>4*Table3[[#This Row],[DivPay]]</f>
        <v>1.52</v>
      </c>
      <c r="G1804" s="2">
        <f>Table3[[#This Row],[FwdDiv]]/Table3[[#This Row],[SharePrice]]</f>
        <v>3.1522189962671095E-2</v>
      </c>
      <c r="H1804" s="2">
        <v>2.5000000000000001E-2</v>
      </c>
      <c r="I1804" s="2">
        <v>2.75E-2</v>
      </c>
    </row>
    <row r="1805" spans="2:9" x14ac:dyDescent="0.2">
      <c r="B1805" s="35">
        <v>42384</v>
      </c>
      <c r="C1805">
        <v>48.03</v>
      </c>
      <c r="E1805">
        <v>0.38</v>
      </c>
      <c r="F1805">
        <f>4*Table3[[#This Row],[DivPay]]</f>
        <v>1.52</v>
      </c>
      <c r="G1805" s="2">
        <f>Table3[[#This Row],[FwdDiv]]/Table3[[#This Row],[SharePrice]]</f>
        <v>3.1646887362065376E-2</v>
      </c>
      <c r="H1805" s="2">
        <v>2.5000000000000001E-2</v>
      </c>
      <c r="I1805" s="2">
        <v>2.75E-2</v>
      </c>
    </row>
    <row r="1806" spans="2:9" x14ac:dyDescent="0.2">
      <c r="B1806" s="35">
        <v>42383</v>
      </c>
      <c r="C1806">
        <v>50.03</v>
      </c>
      <c r="E1806">
        <v>0.38</v>
      </c>
      <c r="F1806">
        <f>4*Table3[[#This Row],[DivPay]]</f>
        <v>1.52</v>
      </c>
      <c r="G1806" s="2">
        <f>Table3[[#This Row],[FwdDiv]]/Table3[[#This Row],[SharePrice]]</f>
        <v>3.0381770937437536E-2</v>
      </c>
      <c r="H1806" s="2">
        <v>2.5000000000000001E-2</v>
      </c>
      <c r="I1806" s="2">
        <v>2.75E-2</v>
      </c>
    </row>
    <row r="1807" spans="2:9" x14ac:dyDescent="0.2">
      <c r="B1807" s="35">
        <v>42382</v>
      </c>
      <c r="C1807">
        <v>49.82</v>
      </c>
      <c r="E1807">
        <v>0.38</v>
      </c>
      <c r="F1807">
        <f>4*Table3[[#This Row],[DivPay]]</f>
        <v>1.52</v>
      </c>
      <c r="G1807" s="2">
        <f>Table3[[#This Row],[FwdDiv]]/Table3[[#This Row],[SharePrice]]</f>
        <v>3.0509835407466882E-2</v>
      </c>
      <c r="H1807" s="2">
        <v>2.5000000000000001E-2</v>
      </c>
      <c r="I1807" s="2">
        <v>2.75E-2</v>
      </c>
    </row>
    <row r="1808" spans="2:9" x14ac:dyDescent="0.2">
      <c r="B1808" s="35">
        <v>42381</v>
      </c>
      <c r="C1808">
        <v>51.53</v>
      </c>
      <c r="E1808">
        <v>0.38</v>
      </c>
      <c r="F1808">
        <f>4*Table3[[#This Row],[DivPay]]</f>
        <v>1.52</v>
      </c>
      <c r="G1808" s="2">
        <f>Table3[[#This Row],[FwdDiv]]/Table3[[#This Row],[SharePrice]]</f>
        <v>2.9497380166893072E-2</v>
      </c>
      <c r="H1808" s="2">
        <v>2.5000000000000001E-2</v>
      </c>
      <c r="I1808" s="2">
        <v>2.75E-2</v>
      </c>
    </row>
    <row r="1809" spans="2:9" x14ac:dyDescent="0.2">
      <c r="B1809" s="35">
        <v>42380</v>
      </c>
      <c r="C1809">
        <v>51.21</v>
      </c>
      <c r="E1809">
        <v>0.38</v>
      </c>
      <c r="F1809">
        <f>4*Table3[[#This Row],[DivPay]]</f>
        <v>1.52</v>
      </c>
      <c r="G1809" s="2">
        <f>Table3[[#This Row],[FwdDiv]]/Table3[[#This Row],[SharePrice]]</f>
        <v>2.9681702792423353E-2</v>
      </c>
      <c r="H1809" s="2">
        <v>2.5000000000000001E-2</v>
      </c>
      <c r="I1809" s="2">
        <v>2.75E-2</v>
      </c>
    </row>
    <row r="1810" spans="2:9" x14ac:dyDescent="0.2">
      <c r="B1810" s="35">
        <v>42377</v>
      </c>
      <c r="C1810">
        <v>50.36</v>
      </c>
      <c r="E1810">
        <v>0.38</v>
      </c>
      <c r="F1810">
        <f>4*Table3[[#This Row],[DivPay]]</f>
        <v>1.52</v>
      </c>
      <c r="G1810" s="2">
        <f>Table3[[#This Row],[FwdDiv]]/Table3[[#This Row],[SharePrice]]</f>
        <v>3.0182684670373314E-2</v>
      </c>
      <c r="H1810" s="2">
        <v>2.5000000000000001E-2</v>
      </c>
      <c r="I1810" s="2">
        <v>2.75E-2</v>
      </c>
    </row>
    <row r="1811" spans="2:9" x14ac:dyDescent="0.2">
      <c r="B1811" s="35">
        <v>42376</v>
      </c>
      <c r="C1811">
        <v>51.7</v>
      </c>
      <c r="E1811">
        <v>0.38</v>
      </c>
      <c r="F1811">
        <f>4*Table3[[#This Row],[DivPay]]</f>
        <v>1.52</v>
      </c>
      <c r="G1811" s="2">
        <f>Table3[[#This Row],[FwdDiv]]/Table3[[#This Row],[SharePrice]]</f>
        <v>2.9400386847195356E-2</v>
      </c>
      <c r="H1811" s="2">
        <v>2.5000000000000001E-2</v>
      </c>
      <c r="I1811" s="2">
        <v>2.75E-2</v>
      </c>
    </row>
    <row r="1812" spans="2:9" x14ac:dyDescent="0.2">
      <c r="B1812" s="35">
        <v>42375</v>
      </c>
      <c r="C1812">
        <v>53.42</v>
      </c>
      <c r="E1812">
        <v>0.38</v>
      </c>
      <c r="F1812">
        <f>4*Table3[[#This Row],[DivPay]]</f>
        <v>1.52</v>
      </c>
      <c r="G1812" s="2">
        <f>Table3[[#This Row],[FwdDiv]]/Table3[[#This Row],[SharePrice]]</f>
        <v>2.8453762635716959E-2</v>
      </c>
      <c r="H1812" s="2">
        <v>2.5000000000000001E-2</v>
      </c>
      <c r="I1812" s="2">
        <v>2.75E-2</v>
      </c>
    </row>
    <row r="1813" spans="2:9" x14ac:dyDescent="0.2">
      <c r="B1813" s="35">
        <v>42374</v>
      </c>
      <c r="C1813">
        <v>53.77</v>
      </c>
      <c r="E1813">
        <v>0.38</v>
      </c>
      <c r="F1813">
        <f>4*Table3[[#This Row],[DivPay]]</f>
        <v>1.52</v>
      </c>
      <c r="G1813" s="2">
        <f>Table3[[#This Row],[FwdDiv]]/Table3[[#This Row],[SharePrice]]</f>
        <v>2.8268551236749116E-2</v>
      </c>
      <c r="H1813" s="2">
        <v>2.5000000000000001E-2</v>
      </c>
      <c r="I1813" s="2">
        <v>2.75E-2</v>
      </c>
    </row>
    <row r="1814" spans="2:9" x14ac:dyDescent="0.2">
      <c r="B1814" s="35">
        <v>42373</v>
      </c>
      <c r="C1814">
        <v>54.34</v>
      </c>
      <c r="E1814">
        <v>0.38</v>
      </c>
      <c r="F1814">
        <f>4*Table3[[#This Row],[DivPay]]</f>
        <v>1.52</v>
      </c>
      <c r="G1814" s="2">
        <f>Table3[[#This Row],[FwdDiv]]/Table3[[#This Row],[SharePrice]]</f>
        <v>2.7972027972027972E-2</v>
      </c>
      <c r="H1814" s="2">
        <v>2.5000000000000001E-2</v>
      </c>
      <c r="I1814" s="2">
        <v>2.75E-2</v>
      </c>
    </row>
    <row r="1815" spans="2:9" hidden="1" x14ac:dyDescent="0.2">
      <c r="B1815" s="35">
        <v>42369</v>
      </c>
      <c r="C1815">
        <v>54.81</v>
      </c>
      <c r="E1815">
        <v>0.38</v>
      </c>
      <c r="F1815">
        <f>4*Table3[[#This Row],[DivPay]]</f>
        <v>1.52</v>
      </c>
      <c r="G1815" s="2">
        <f>Table3[[#This Row],[FwdDiv]]/Table3[[#This Row],[SharePrice]]</f>
        <v>2.7732165663200144E-2</v>
      </c>
      <c r="H1815" s="2">
        <v>2.5000000000000001E-2</v>
      </c>
      <c r="I1815" s="2">
        <v>2.75E-2</v>
      </c>
    </row>
    <row r="1816" spans="2:9" hidden="1" x14ac:dyDescent="0.2">
      <c r="B1816" s="35">
        <v>42368</v>
      </c>
      <c r="C1816">
        <v>56.16</v>
      </c>
      <c r="E1816">
        <v>0.38</v>
      </c>
      <c r="F1816">
        <f>4*Table3[[#This Row],[DivPay]]</f>
        <v>1.52</v>
      </c>
      <c r="G1816" s="2">
        <f>Table3[[#This Row],[FwdDiv]]/Table3[[#This Row],[SharePrice]]</f>
        <v>2.7065527065527069E-2</v>
      </c>
      <c r="H1816" s="2">
        <v>2.5000000000000001E-2</v>
      </c>
      <c r="I1816" s="2">
        <v>2.75E-2</v>
      </c>
    </row>
    <row r="1817" spans="2:9" hidden="1" x14ac:dyDescent="0.2">
      <c r="B1817" s="35">
        <v>42367</v>
      </c>
      <c r="C1817">
        <v>57.02</v>
      </c>
      <c r="E1817">
        <v>0.38</v>
      </c>
      <c r="F1817">
        <f>4*Table3[[#This Row],[DivPay]]</f>
        <v>1.52</v>
      </c>
      <c r="G1817" s="2">
        <f>Table3[[#This Row],[FwdDiv]]/Table3[[#This Row],[SharePrice]]</f>
        <v>2.6657313223430373E-2</v>
      </c>
      <c r="H1817" s="2">
        <v>2.5000000000000001E-2</v>
      </c>
      <c r="I1817" s="2">
        <v>2.75E-2</v>
      </c>
    </row>
    <row r="1818" spans="2:9" hidden="1" x14ac:dyDescent="0.2">
      <c r="B1818" s="35">
        <v>42366</v>
      </c>
      <c r="C1818">
        <v>56.42</v>
      </c>
      <c r="E1818">
        <v>0.38</v>
      </c>
      <c r="F1818">
        <f>4*Table3[[#This Row],[DivPay]]</f>
        <v>1.52</v>
      </c>
      <c r="G1818" s="2">
        <f>Table3[[#This Row],[FwdDiv]]/Table3[[#This Row],[SharePrice]]</f>
        <v>2.6940801134349521E-2</v>
      </c>
      <c r="H1818" s="2">
        <v>2.5000000000000001E-2</v>
      </c>
      <c r="I1818" s="2">
        <v>2.75E-2</v>
      </c>
    </row>
    <row r="1819" spans="2:9" hidden="1" x14ac:dyDescent="0.2">
      <c r="B1819" s="35">
        <v>42362</v>
      </c>
      <c r="C1819">
        <v>56.75</v>
      </c>
      <c r="E1819">
        <v>0.38</v>
      </c>
      <c r="F1819">
        <f>4*Table3[[#This Row],[DivPay]]</f>
        <v>1.52</v>
      </c>
      <c r="G1819" s="2">
        <f>Table3[[#This Row],[FwdDiv]]/Table3[[#This Row],[SharePrice]]</f>
        <v>2.6784140969162994E-2</v>
      </c>
      <c r="H1819" s="2">
        <v>2.5000000000000001E-2</v>
      </c>
      <c r="I1819" s="2">
        <v>2.75E-2</v>
      </c>
    </row>
    <row r="1820" spans="2:9" hidden="1" x14ac:dyDescent="0.2">
      <c r="B1820" s="35">
        <v>42361</v>
      </c>
      <c r="C1820">
        <v>56.7</v>
      </c>
      <c r="E1820">
        <v>0.38</v>
      </c>
      <c r="F1820">
        <f>4*Table3[[#This Row],[DivPay]]</f>
        <v>1.52</v>
      </c>
      <c r="G1820" s="2">
        <f>Table3[[#This Row],[FwdDiv]]/Table3[[#This Row],[SharePrice]]</f>
        <v>2.6807760141093474E-2</v>
      </c>
      <c r="H1820" s="2">
        <v>2.5000000000000001E-2</v>
      </c>
      <c r="I1820" s="2">
        <v>2.75E-2</v>
      </c>
    </row>
    <row r="1821" spans="2:9" hidden="1" x14ac:dyDescent="0.2">
      <c r="B1821" s="35">
        <v>42360</v>
      </c>
      <c r="C1821">
        <v>55.61</v>
      </c>
      <c r="E1821">
        <v>0.38</v>
      </c>
      <c r="F1821">
        <f>4*Table3[[#This Row],[DivPay]]</f>
        <v>1.52</v>
      </c>
      <c r="G1821" s="2">
        <f>Table3[[#This Row],[FwdDiv]]/Table3[[#This Row],[SharePrice]]</f>
        <v>2.7333213450818197E-2</v>
      </c>
      <c r="H1821" s="2">
        <v>2.5000000000000001E-2</v>
      </c>
      <c r="I1821" s="2">
        <v>2.75E-2</v>
      </c>
    </row>
    <row r="1822" spans="2:9" hidden="1" x14ac:dyDescent="0.2">
      <c r="B1822" s="35">
        <v>42359</v>
      </c>
      <c r="C1822">
        <v>55.82</v>
      </c>
      <c r="E1822">
        <v>0.38</v>
      </c>
      <c r="F1822">
        <f>4*Table3[[#This Row],[DivPay]]</f>
        <v>1.52</v>
      </c>
      <c r="G1822" s="2">
        <f>Table3[[#This Row],[FwdDiv]]/Table3[[#This Row],[SharePrice]]</f>
        <v>2.7230383375134361E-2</v>
      </c>
      <c r="H1822" s="2">
        <v>2.5000000000000001E-2</v>
      </c>
      <c r="I1822" s="2">
        <v>2.75E-2</v>
      </c>
    </row>
    <row r="1823" spans="2:9" hidden="1" x14ac:dyDescent="0.2">
      <c r="B1823" s="35">
        <v>42356</v>
      </c>
      <c r="C1823">
        <v>54.94</v>
      </c>
      <c r="E1823">
        <v>0.38</v>
      </c>
      <c r="F1823">
        <f>4*Table3[[#This Row],[DivPay]]</f>
        <v>1.52</v>
      </c>
      <c r="G1823" s="2">
        <f>Table3[[#This Row],[FwdDiv]]/Table3[[#This Row],[SharePrice]]</f>
        <v>2.7666545322169642E-2</v>
      </c>
      <c r="H1823" s="2">
        <v>2.5000000000000001E-2</v>
      </c>
      <c r="I1823" s="2">
        <v>2.75E-2</v>
      </c>
    </row>
    <row r="1824" spans="2:9" hidden="1" x14ac:dyDescent="0.2">
      <c r="B1824" s="35">
        <v>42355</v>
      </c>
      <c r="C1824">
        <v>56.53</v>
      </c>
      <c r="E1824">
        <v>0.38</v>
      </c>
      <c r="F1824">
        <f>4*Table3[[#This Row],[DivPay]]</f>
        <v>1.52</v>
      </c>
      <c r="G1824" s="2">
        <f>Table3[[#This Row],[FwdDiv]]/Table3[[#This Row],[SharePrice]]</f>
        <v>2.6888377852467716E-2</v>
      </c>
      <c r="H1824" s="2">
        <v>2.5000000000000001E-2</v>
      </c>
      <c r="I1824" s="2">
        <v>2.75E-2</v>
      </c>
    </row>
    <row r="1825" spans="2:9" hidden="1" x14ac:dyDescent="0.2">
      <c r="B1825" s="35">
        <v>42354</v>
      </c>
      <c r="C1825">
        <v>58.07</v>
      </c>
      <c r="E1825">
        <v>0.38</v>
      </c>
      <c r="F1825">
        <f>4*Table3[[#This Row],[DivPay]]</f>
        <v>1.52</v>
      </c>
      <c r="G1825" s="2">
        <f>Table3[[#This Row],[FwdDiv]]/Table3[[#This Row],[SharePrice]]</f>
        <v>2.6175305665576028E-2</v>
      </c>
      <c r="H1825" s="2">
        <v>2.5000000000000001E-2</v>
      </c>
      <c r="I1825" s="2">
        <v>2.75E-2</v>
      </c>
    </row>
    <row r="1826" spans="2:9" hidden="1" x14ac:dyDescent="0.2">
      <c r="B1826" s="35">
        <v>42353</v>
      </c>
      <c r="C1826">
        <v>57.55</v>
      </c>
      <c r="E1826">
        <v>0.38</v>
      </c>
      <c r="F1826">
        <f>4*Table3[[#This Row],[DivPay]]</f>
        <v>1.52</v>
      </c>
      <c r="G1826" s="2">
        <f>Table3[[#This Row],[FwdDiv]]/Table3[[#This Row],[SharePrice]]</f>
        <v>2.6411815812337099E-2</v>
      </c>
      <c r="H1826" s="2">
        <v>2.5000000000000001E-2</v>
      </c>
      <c r="I1826" s="2">
        <v>2.75E-2</v>
      </c>
    </row>
    <row r="1827" spans="2:9" hidden="1" x14ac:dyDescent="0.2">
      <c r="B1827" s="35">
        <v>42352</v>
      </c>
      <c r="C1827">
        <v>56.22</v>
      </c>
      <c r="E1827">
        <v>0.38</v>
      </c>
      <c r="F1827">
        <f>4*Table3[[#This Row],[DivPay]]</f>
        <v>1.52</v>
      </c>
      <c r="G1827" s="2">
        <f>Table3[[#This Row],[FwdDiv]]/Table3[[#This Row],[SharePrice]]</f>
        <v>2.7036641764496622E-2</v>
      </c>
      <c r="H1827" s="2">
        <v>2.5000000000000001E-2</v>
      </c>
      <c r="I1827" s="2">
        <v>2.75E-2</v>
      </c>
    </row>
    <row r="1828" spans="2:9" hidden="1" x14ac:dyDescent="0.2">
      <c r="B1828" s="35">
        <v>42349</v>
      </c>
      <c r="C1828">
        <v>56.21</v>
      </c>
      <c r="E1828">
        <v>0.38</v>
      </c>
      <c r="F1828">
        <f>4*Table3[[#This Row],[DivPay]]</f>
        <v>1.52</v>
      </c>
      <c r="G1828" s="2">
        <f>Table3[[#This Row],[FwdDiv]]/Table3[[#This Row],[SharePrice]]</f>
        <v>2.7041451698985947E-2</v>
      </c>
      <c r="H1828" s="2">
        <v>2.5000000000000001E-2</v>
      </c>
      <c r="I1828" s="2">
        <v>2.75E-2</v>
      </c>
    </row>
    <row r="1829" spans="2:9" hidden="1" x14ac:dyDescent="0.2">
      <c r="B1829" s="35">
        <v>42348</v>
      </c>
      <c r="C1829">
        <v>56.93</v>
      </c>
      <c r="E1829">
        <v>0.38</v>
      </c>
      <c r="F1829">
        <f>4*Table3[[#This Row],[DivPay]]</f>
        <v>1.52</v>
      </c>
      <c r="G1829" s="2">
        <f>Table3[[#This Row],[FwdDiv]]/Table3[[#This Row],[SharePrice]]</f>
        <v>2.6699455471631828E-2</v>
      </c>
      <c r="H1829" s="2">
        <v>2.5000000000000001E-2</v>
      </c>
      <c r="I1829" s="2">
        <v>2.75E-2</v>
      </c>
    </row>
    <row r="1830" spans="2:9" hidden="1" x14ac:dyDescent="0.2">
      <c r="B1830" s="35">
        <v>42347</v>
      </c>
      <c r="C1830">
        <v>56.76</v>
      </c>
      <c r="E1830">
        <v>0.38</v>
      </c>
      <c r="F1830">
        <f>4*Table3[[#This Row],[DivPay]]</f>
        <v>1.52</v>
      </c>
      <c r="G1830" s="2">
        <f>Table3[[#This Row],[FwdDiv]]/Table3[[#This Row],[SharePrice]]</f>
        <v>2.6779422128259338E-2</v>
      </c>
      <c r="H1830" s="2">
        <v>2.5000000000000001E-2</v>
      </c>
      <c r="I1830" s="2">
        <v>2.75E-2</v>
      </c>
    </row>
    <row r="1831" spans="2:9" hidden="1" x14ac:dyDescent="0.2">
      <c r="B1831" s="35">
        <v>42346</v>
      </c>
      <c r="C1831">
        <v>57.67</v>
      </c>
      <c r="E1831">
        <v>0.38</v>
      </c>
      <c r="F1831">
        <f>4*Table3[[#This Row],[DivPay]]</f>
        <v>1.52</v>
      </c>
      <c r="G1831" s="2">
        <f>Table3[[#This Row],[FwdDiv]]/Table3[[#This Row],[SharePrice]]</f>
        <v>2.6356857985087568E-2</v>
      </c>
      <c r="H1831" s="2">
        <v>2.5000000000000001E-2</v>
      </c>
      <c r="I1831" s="2">
        <v>2.75E-2</v>
      </c>
    </row>
    <row r="1832" spans="2:9" hidden="1" x14ac:dyDescent="0.2">
      <c r="B1832" s="35">
        <v>42345</v>
      </c>
      <c r="C1832">
        <v>58.35</v>
      </c>
      <c r="E1832">
        <v>0.38</v>
      </c>
      <c r="F1832">
        <f>4*Table3[[#This Row],[DivPay]]</f>
        <v>1.52</v>
      </c>
      <c r="G1832" s="2">
        <f>Table3[[#This Row],[FwdDiv]]/Table3[[#This Row],[SharePrice]]</f>
        <v>2.6049700085689801E-2</v>
      </c>
      <c r="H1832" s="2">
        <v>2.5000000000000001E-2</v>
      </c>
      <c r="I1832" s="2">
        <v>2.75E-2</v>
      </c>
    </row>
    <row r="1833" spans="2:9" hidden="1" x14ac:dyDescent="0.2">
      <c r="B1833" s="35">
        <v>42342</v>
      </c>
      <c r="C1833">
        <v>58.88</v>
      </c>
      <c r="E1833">
        <v>0.38</v>
      </c>
      <c r="F1833">
        <f>4*Table3[[#This Row],[DivPay]]</f>
        <v>1.52</v>
      </c>
      <c r="G1833" s="2">
        <f>Table3[[#This Row],[FwdDiv]]/Table3[[#This Row],[SharePrice]]</f>
        <v>2.5815217391304348E-2</v>
      </c>
      <c r="H1833" s="2">
        <v>2.5000000000000001E-2</v>
      </c>
      <c r="I1833" s="2">
        <v>2.75E-2</v>
      </c>
    </row>
    <row r="1834" spans="2:9" hidden="1" x14ac:dyDescent="0.2">
      <c r="B1834" s="35">
        <v>42341</v>
      </c>
      <c r="C1834">
        <v>57.69</v>
      </c>
      <c r="E1834">
        <v>0.38</v>
      </c>
      <c r="F1834">
        <f>4*Table3[[#This Row],[DivPay]]</f>
        <v>1.52</v>
      </c>
      <c r="G1834" s="2">
        <f>Table3[[#This Row],[FwdDiv]]/Table3[[#This Row],[SharePrice]]</f>
        <v>2.6347720575489689E-2</v>
      </c>
      <c r="H1834" s="2">
        <v>2.5000000000000001E-2</v>
      </c>
      <c r="I1834" s="2">
        <v>2.75E-2</v>
      </c>
    </row>
    <row r="1835" spans="2:9" hidden="1" x14ac:dyDescent="0.2">
      <c r="B1835" s="35">
        <v>42340</v>
      </c>
      <c r="C1835">
        <v>57.55</v>
      </c>
      <c r="E1835">
        <v>0.38</v>
      </c>
      <c r="F1835">
        <f>4*Table3[[#This Row],[DivPay]]</f>
        <v>1.52</v>
      </c>
      <c r="G1835" s="2">
        <f>Table3[[#This Row],[FwdDiv]]/Table3[[#This Row],[SharePrice]]</f>
        <v>2.6411815812337099E-2</v>
      </c>
      <c r="H1835" s="2">
        <v>2.5000000000000001E-2</v>
      </c>
      <c r="I1835" s="2">
        <v>2.75E-2</v>
      </c>
    </row>
    <row r="1836" spans="2:9" hidden="1" x14ac:dyDescent="0.2">
      <c r="B1836" s="35">
        <v>42339</v>
      </c>
      <c r="C1836">
        <v>58.31</v>
      </c>
      <c r="E1836">
        <v>0.38</v>
      </c>
      <c r="F1836">
        <f>4*Table3[[#This Row],[DivPay]]</f>
        <v>1.52</v>
      </c>
      <c r="G1836" s="2">
        <f>Table3[[#This Row],[FwdDiv]]/Table3[[#This Row],[SharePrice]]</f>
        <v>2.6067569885096894E-2</v>
      </c>
      <c r="H1836" s="2">
        <v>2.5000000000000001E-2</v>
      </c>
      <c r="I1836" s="2">
        <v>2.75E-2</v>
      </c>
    </row>
    <row r="1837" spans="2:9" hidden="1" x14ac:dyDescent="0.2">
      <c r="B1837" s="35">
        <v>42338</v>
      </c>
      <c r="C1837">
        <v>58.12</v>
      </c>
      <c r="E1837">
        <v>0.38</v>
      </c>
      <c r="F1837">
        <f>4*Table3[[#This Row],[DivPay]]</f>
        <v>1.52</v>
      </c>
      <c r="G1837" s="2">
        <f>Table3[[#This Row],[FwdDiv]]/Table3[[#This Row],[SharePrice]]</f>
        <v>2.615278733654508E-2</v>
      </c>
      <c r="H1837" s="2">
        <v>2.5000000000000001E-2</v>
      </c>
      <c r="I1837" s="2">
        <v>2.75E-2</v>
      </c>
    </row>
    <row r="1838" spans="2:9" hidden="1" x14ac:dyDescent="0.2">
      <c r="B1838" s="35">
        <v>42335</v>
      </c>
      <c r="C1838">
        <v>57.55</v>
      </c>
      <c r="E1838">
        <v>0.38</v>
      </c>
      <c r="F1838">
        <f>4*Table3[[#This Row],[DivPay]]</f>
        <v>1.52</v>
      </c>
      <c r="G1838" s="2">
        <f>Table3[[#This Row],[FwdDiv]]/Table3[[#This Row],[SharePrice]]</f>
        <v>2.6411815812337099E-2</v>
      </c>
      <c r="H1838" s="2">
        <v>2.5000000000000001E-2</v>
      </c>
      <c r="I1838" s="2">
        <v>2.75E-2</v>
      </c>
    </row>
    <row r="1839" spans="2:9" hidden="1" x14ac:dyDescent="0.2">
      <c r="B1839" s="35">
        <v>42333</v>
      </c>
      <c r="C1839">
        <v>57.27</v>
      </c>
      <c r="E1839">
        <v>0.38</v>
      </c>
      <c r="F1839">
        <f>4*Table3[[#This Row],[DivPay]]</f>
        <v>1.52</v>
      </c>
      <c r="G1839" s="2">
        <f>Table3[[#This Row],[FwdDiv]]/Table3[[#This Row],[SharePrice]]</f>
        <v>2.6540946394272742E-2</v>
      </c>
      <c r="H1839" s="2">
        <v>2.5000000000000001E-2</v>
      </c>
      <c r="I1839" s="2">
        <v>2.75E-2</v>
      </c>
    </row>
    <row r="1840" spans="2:9" hidden="1" x14ac:dyDescent="0.2">
      <c r="B1840" s="35">
        <v>42332</v>
      </c>
      <c r="C1840">
        <v>57.85</v>
      </c>
      <c r="E1840">
        <v>0.38</v>
      </c>
      <c r="F1840">
        <f>4*Table3[[#This Row],[DivPay]]</f>
        <v>1.52</v>
      </c>
      <c r="G1840" s="2">
        <f>Table3[[#This Row],[FwdDiv]]/Table3[[#This Row],[SharePrice]]</f>
        <v>2.627484874675886E-2</v>
      </c>
      <c r="H1840" s="2">
        <v>2.5000000000000001E-2</v>
      </c>
      <c r="I1840" s="2">
        <v>2.75E-2</v>
      </c>
    </row>
    <row r="1841" spans="2:9" hidden="1" x14ac:dyDescent="0.2">
      <c r="B1841" s="35">
        <v>42331</v>
      </c>
      <c r="C1841">
        <v>57.35</v>
      </c>
      <c r="E1841">
        <v>0.38</v>
      </c>
      <c r="F1841">
        <f>4*Table3[[#This Row],[DivPay]]</f>
        <v>1.52</v>
      </c>
      <c r="G1841" s="2">
        <f>Table3[[#This Row],[FwdDiv]]/Table3[[#This Row],[SharePrice]]</f>
        <v>2.6503923278116827E-2</v>
      </c>
      <c r="H1841" s="2">
        <v>2.5000000000000001E-2</v>
      </c>
      <c r="I1841" s="2">
        <v>2.75E-2</v>
      </c>
    </row>
    <row r="1842" spans="2:9" hidden="1" x14ac:dyDescent="0.2">
      <c r="B1842" s="35">
        <v>42328</v>
      </c>
      <c r="C1842">
        <v>58.12</v>
      </c>
      <c r="E1842">
        <v>0.38</v>
      </c>
      <c r="F1842">
        <f>4*Table3[[#This Row],[DivPay]]</f>
        <v>1.52</v>
      </c>
      <c r="G1842" s="2">
        <f>Table3[[#This Row],[FwdDiv]]/Table3[[#This Row],[SharePrice]]</f>
        <v>2.615278733654508E-2</v>
      </c>
      <c r="H1842" s="2">
        <v>2.5000000000000001E-2</v>
      </c>
      <c r="I1842" s="2">
        <v>2.75E-2</v>
      </c>
    </row>
    <row r="1843" spans="2:9" hidden="1" x14ac:dyDescent="0.2">
      <c r="B1843" s="35">
        <v>42327</v>
      </c>
      <c r="C1843">
        <v>57.95</v>
      </c>
      <c r="E1843">
        <v>0.38</v>
      </c>
      <c r="F1843">
        <f>4*Table3[[#This Row],[DivPay]]</f>
        <v>1.52</v>
      </c>
      <c r="G1843" s="2">
        <f>Table3[[#This Row],[FwdDiv]]/Table3[[#This Row],[SharePrice]]</f>
        <v>2.6229508196721311E-2</v>
      </c>
      <c r="H1843" s="2">
        <v>2.5000000000000001E-2</v>
      </c>
      <c r="I1843" s="2">
        <v>2.75E-2</v>
      </c>
    </row>
    <row r="1844" spans="2:9" hidden="1" x14ac:dyDescent="0.2">
      <c r="B1844" s="35">
        <v>42326</v>
      </c>
      <c r="C1844">
        <v>57.96</v>
      </c>
      <c r="E1844">
        <v>0.38</v>
      </c>
      <c r="F1844">
        <f>4*Table3[[#This Row],[DivPay]]</f>
        <v>1.52</v>
      </c>
      <c r="G1844" s="2">
        <f>Table3[[#This Row],[FwdDiv]]/Table3[[#This Row],[SharePrice]]</f>
        <v>2.6224982746721876E-2</v>
      </c>
      <c r="H1844" s="2">
        <v>2.5000000000000001E-2</v>
      </c>
      <c r="I1844" s="2">
        <v>2.75E-2</v>
      </c>
    </row>
    <row r="1845" spans="2:9" hidden="1" x14ac:dyDescent="0.2">
      <c r="B1845" s="35">
        <v>42325</v>
      </c>
      <c r="C1845">
        <v>57.07</v>
      </c>
      <c r="E1845">
        <v>0.38</v>
      </c>
      <c r="F1845">
        <f>4*Table3[[#This Row],[DivPay]]</f>
        <v>1.52</v>
      </c>
      <c r="G1845" s="2">
        <f>Table3[[#This Row],[FwdDiv]]/Table3[[#This Row],[SharePrice]]</f>
        <v>2.6633958296828457E-2</v>
      </c>
      <c r="H1845" s="2">
        <v>2.5000000000000001E-2</v>
      </c>
      <c r="I1845" s="2">
        <v>2.75E-2</v>
      </c>
    </row>
    <row r="1846" spans="2:9" hidden="1" x14ac:dyDescent="0.2">
      <c r="B1846" s="35">
        <v>42324</v>
      </c>
      <c r="C1846">
        <v>56.88</v>
      </c>
      <c r="E1846">
        <v>0.38</v>
      </c>
      <c r="F1846">
        <f>4*Table3[[#This Row],[DivPay]]</f>
        <v>1.52</v>
      </c>
      <c r="G1846" s="2">
        <f>Table3[[#This Row],[FwdDiv]]/Table3[[#This Row],[SharePrice]]</f>
        <v>2.672292545710267E-2</v>
      </c>
      <c r="H1846" s="2">
        <v>2.5000000000000001E-2</v>
      </c>
      <c r="I1846" s="2">
        <v>2.75E-2</v>
      </c>
    </row>
    <row r="1847" spans="2:9" hidden="1" x14ac:dyDescent="0.2">
      <c r="B1847" s="35">
        <v>42321</v>
      </c>
      <c r="C1847">
        <v>56.13</v>
      </c>
      <c r="E1847">
        <v>0.38</v>
      </c>
      <c r="F1847">
        <f>4*Table3[[#This Row],[DivPay]]</f>
        <v>1.52</v>
      </c>
      <c r="G1847" s="2">
        <f>Table3[[#This Row],[FwdDiv]]/Table3[[#This Row],[SharePrice]]</f>
        <v>2.7079992873686086E-2</v>
      </c>
      <c r="H1847" s="2">
        <v>2.5000000000000001E-2</v>
      </c>
      <c r="I1847" s="2">
        <v>2.75E-2</v>
      </c>
    </row>
    <row r="1848" spans="2:9" hidden="1" x14ac:dyDescent="0.2">
      <c r="B1848" s="35">
        <v>42320</v>
      </c>
      <c r="C1848">
        <v>56.67</v>
      </c>
      <c r="E1848">
        <v>0.38</v>
      </c>
      <c r="F1848">
        <f>4*Table3[[#This Row],[DivPay]]</f>
        <v>1.52</v>
      </c>
      <c r="G1848" s="2">
        <f>Table3[[#This Row],[FwdDiv]]/Table3[[#This Row],[SharePrice]]</f>
        <v>2.6821951649902948E-2</v>
      </c>
      <c r="H1848" s="2">
        <v>2.5000000000000001E-2</v>
      </c>
      <c r="I1848" s="2">
        <v>2.75E-2</v>
      </c>
    </row>
    <row r="1849" spans="2:9" hidden="1" x14ac:dyDescent="0.2">
      <c r="B1849" s="35">
        <v>42319</v>
      </c>
      <c r="C1849">
        <v>57.6</v>
      </c>
      <c r="E1849">
        <v>0.38</v>
      </c>
      <c r="F1849">
        <f>4*Table3[[#This Row],[DivPay]]</f>
        <v>1.52</v>
      </c>
      <c r="G1849" s="2">
        <f>Table3[[#This Row],[FwdDiv]]/Table3[[#This Row],[SharePrice]]</f>
        <v>2.6388888888888889E-2</v>
      </c>
      <c r="H1849" s="2">
        <v>2.5000000000000001E-2</v>
      </c>
      <c r="I1849" s="2">
        <v>2.75E-2</v>
      </c>
    </row>
    <row r="1850" spans="2:9" hidden="1" x14ac:dyDescent="0.2">
      <c r="B1850" s="35">
        <v>42318</v>
      </c>
      <c r="C1850">
        <v>57.03</v>
      </c>
      <c r="E1850">
        <v>0.38</v>
      </c>
      <c r="F1850">
        <f>4*Table3[[#This Row],[DivPay]]</f>
        <v>1.52</v>
      </c>
      <c r="G1850" s="2">
        <f>Table3[[#This Row],[FwdDiv]]/Table3[[#This Row],[SharePrice]]</f>
        <v>2.6652638961949852E-2</v>
      </c>
      <c r="H1850" s="2">
        <v>2.5000000000000001E-2</v>
      </c>
      <c r="I1850" s="2">
        <v>2.75E-2</v>
      </c>
    </row>
    <row r="1851" spans="2:9" hidden="1" x14ac:dyDescent="0.2">
      <c r="B1851" s="35">
        <v>42317</v>
      </c>
      <c r="C1851">
        <v>57.21</v>
      </c>
      <c r="E1851">
        <v>0.38</v>
      </c>
      <c r="F1851">
        <f>4*Table3[[#This Row],[DivPay]]</f>
        <v>1.52</v>
      </c>
      <c r="G1851" s="2">
        <f>Table3[[#This Row],[FwdDiv]]/Table3[[#This Row],[SharePrice]]</f>
        <v>2.6568781681524208E-2</v>
      </c>
      <c r="H1851" s="2">
        <v>2.5000000000000001E-2</v>
      </c>
      <c r="I1851" s="2">
        <v>2.75E-2</v>
      </c>
    </row>
    <row r="1852" spans="2:9" hidden="1" x14ac:dyDescent="0.2">
      <c r="B1852" s="35">
        <v>42314</v>
      </c>
      <c r="C1852">
        <v>57.63</v>
      </c>
      <c r="E1852">
        <v>0.38</v>
      </c>
      <c r="F1852">
        <f>4*Table3[[#This Row],[DivPay]]</f>
        <v>1.52</v>
      </c>
      <c r="G1852" s="2">
        <f>Table3[[#This Row],[FwdDiv]]/Table3[[#This Row],[SharePrice]]</f>
        <v>2.6375151830643762E-2</v>
      </c>
      <c r="H1852" s="2">
        <v>2.5000000000000001E-2</v>
      </c>
      <c r="I1852" s="2">
        <v>2.75E-2</v>
      </c>
    </row>
    <row r="1853" spans="2:9" hidden="1" x14ac:dyDescent="0.2">
      <c r="B1853" s="35">
        <v>42313</v>
      </c>
      <c r="C1853">
        <v>57.4</v>
      </c>
      <c r="E1853">
        <v>0.38</v>
      </c>
      <c r="F1853">
        <f>4*Table3[[#This Row],[DivPay]]</f>
        <v>1.52</v>
      </c>
      <c r="G1853" s="2">
        <f>Table3[[#This Row],[FwdDiv]]/Table3[[#This Row],[SharePrice]]</f>
        <v>2.64808362369338E-2</v>
      </c>
      <c r="H1853" s="2">
        <v>2.5000000000000001E-2</v>
      </c>
      <c r="I1853" s="2">
        <v>2.75E-2</v>
      </c>
    </row>
    <row r="1854" spans="2:9" hidden="1" x14ac:dyDescent="0.2">
      <c r="B1854" s="35">
        <v>42312</v>
      </c>
      <c r="C1854">
        <v>56.95</v>
      </c>
      <c r="E1854">
        <v>0.38</v>
      </c>
      <c r="F1854">
        <f>4*Table3[[#This Row],[DivPay]]</f>
        <v>1.52</v>
      </c>
      <c r="G1854" s="2">
        <f>Table3[[#This Row],[FwdDiv]]/Table3[[#This Row],[SharePrice]]</f>
        <v>2.6690079016681297E-2</v>
      </c>
      <c r="H1854" s="2">
        <v>2.5000000000000001E-2</v>
      </c>
      <c r="I1854" s="2">
        <v>2.75E-2</v>
      </c>
    </row>
    <row r="1855" spans="2:9" hidden="1" x14ac:dyDescent="0.2">
      <c r="B1855" s="35">
        <v>42311</v>
      </c>
      <c r="C1855">
        <v>57.15</v>
      </c>
      <c r="E1855">
        <v>0.38</v>
      </c>
      <c r="F1855">
        <f>4*Table3[[#This Row],[DivPay]]</f>
        <v>1.52</v>
      </c>
      <c r="G1855" s="2">
        <f>Table3[[#This Row],[FwdDiv]]/Table3[[#This Row],[SharePrice]]</f>
        <v>2.6596675415573055E-2</v>
      </c>
      <c r="H1855" s="2">
        <v>2.5000000000000001E-2</v>
      </c>
      <c r="I1855" s="2">
        <v>2.75E-2</v>
      </c>
    </row>
    <row r="1856" spans="2:9" hidden="1" x14ac:dyDescent="0.2">
      <c r="B1856" s="35">
        <v>42310</v>
      </c>
      <c r="C1856">
        <v>56.99</v>
      </c>
      <c r="E1856">
        <v>0.38</v>
      </c>
      <c r="F1856">
        <f>4*Table3[[#This Row],[DivPay]]</f>
        <v>1.52</v>
      </c>
      <c r="G1856" s="2">
        <f>Table3[[#This Row],[FwdDiv]]/Table3[[#This Row],[SharePrice]]</f>
        <v>2.6671345850149148E-2</v>
      </c>
      <c r="H1856" s="2">
        <v>2.5000000000000001E-2</v>
      </c>
      <c r="I1856" s="2">
        <v>2.75E-2</v>
      </c>
    </row>
    <row r="1857" spans="2:9" hidden="1" x14ac:dyDescent="0.2">
      <c r="B1857" s="35">
        <v>42307</v>
      </c>
      <c r="C1857">
        <v>56.72</v>
      </c>
      <c r="E1857">
        <v>0.38</v>
      </c>
      <c r="F1857">
        <f>4*Table3[[#This Row],[DivPay]]</f>
        <v>1.52</v>
      </c>
      <c r="G1857" s="2">
        <f>Table3[[#This Row],[FwdDiv]]/Table3[[#This Row],[SharePrice]]</f>
        <v>2.6798307475317348E-2</v>
      </c>
      <c r="H1857" s="2">
        <v>2.5000000000000001E-2</v>
      </c>
      <c r="I1857" s="2">
        <v>2.75E-2</v>
      </c>
    </row>
    <row r="1858" spans="2:9" hidden="1" x14ac:dyDescent="0.2">
      <c r="B1858" s="35">
        <v>42306</v>
      </c>
      <c r="C1858">
        <v>56.57</v>
      </c>
      <c r="E1858">
        <v>0.38</v>
      </c>
      <c r="F1858">
        <f>4*Table3[[#This Row],[DivPay]]</f>
        <v>1.52</v>
      </c>
      <c r="G1858" s="2">
        <f>Table3[[#This Row],[FwdDiv]]/Table3[[#This Row],[SharePrice]]</f>
        <v>2.6869365388014849E-2</v>
      </c>
      <c r="H1858" s="2">
        <v>2.5000000000000001E-2</v>
      </c>
      <c r="I1858" s="2">
        <v>2.75E-2</v>
      </c>
    </row>
    <row r="1859" spans="2:9" hidden="1" x14ac:dyDescent="0.2">
      <c r="B1859" s="35">
        <v>42305</v>
      </c>
      <c r="C1859">
        <v>58.67</v>
      </c>
      <c r="D1859">
        <v>0.38</v>
      </c>
      <c r="E1859">
        <v>0.38</v>
      </c>
      <c r="F1859">
        <f>4*Table3[[#This Row],[DivPay]]</f>
        <v>1.52</v>
      </c>
      <c r="G1859" s="2">
        <f>Table3[[#This Row],[FwdDiv]]/Table3[[#This Row],[SharePrice]]</f>
        <v>2.5907618885290608E-2</v>
      </c>
      <c r="H1859" s="2">
        <v>2.5000000000000001E-2</v>
      </c>
      <c r="I1859" s="2">
        <v>2.75E-2</v>
      </c>
    </row>
    <row r="1860" spans="2:9" hidden="1" x14ac:dyDescent="0.2">
      <c r="B1860" s="35">
        <v>42304</v>
      </c>
      <c r="C1860">
        <v>58.42</v>
      </c>
      <c r="E1860">
        <v>0.34</v>
      </c>
      <c r="F1860">
        <f>4*Table3[[#This Row],[DivPay]]</f>
        <v>1.36</v>
      </c>
      <c r="G1860" s="2">
        <f>Table3[[#This Row],[FwdDiv]]/Table3[[#This Row],[SharePrice]]</f>
        <v>2.3279698733310511E-2</v>
      </c>
      <c r="H1860" s="2">
        <v>2.5000000000000001E-2</v>
      </c>
      <c r="I1860" s="2">
        <v>2.75E-2</v>
      </c>
    </row>
    <row r="1861" spans="2:9" hidden="1" x14ac:dyDescent="0.2">
      <c r="B1861" s="35">
        <v>42303</v>
      </c>
      <c r="C1861">
        <v>58.81</v>
      </c>
      <c r="E1861">
        <v>0.34</v>
      </c>
      <c r="F1861">
        <f>4*Table3[[#This Row],[DivPay]]</f>
        <v>1.36</v>
      </c>
      <c r="G1861" s="2">
        <f>Table3[[#This Row],[FwdDiv]]/Table3[[#This Row],[SharePrice]]</f>
        <v>2.3125318823329365E-2</v>
      </c>
      <c r="H1861" s="2">
        <v>2.5000000000000001E-2</v>
      </c>
      <c r="I1861" s="2">
        <v>2.75E-2</v>
      </c>
    </row>
    <row r="1862" spans="2:9" hidden="1" x14ac:dyDescent="0.2">
      <c r="B1862" s="35">
        <v>42300</v>
      </c>
      <c r="C1862">
        <v>58.98</v>
      </c>
      <c r="E1862">
        <v>0.34</v>
      </c>
      <c r="F1862">
        <f>4*Table3[[#This Row],[DivPay]]</f>
        <v>1.36</v>
      </c>
      <c r="G1862" s="2">
        <f>Table3[[#This Row],[FwdDiv]]/Table3[[#This Row],[SharePrice]]</f>
        <v>2.3058663953882674E-2</v>
      </c>
      <c r="H1862" s="2">
        <v>2.5000000000000001E-2</v>
      </c>
      <c r="I1862" s="2">
        <v>2.75E-2</v>
      </c>
    </row>
    <row r="1863" spans="2:9" hidden="1" x14ac:dyDescent="0.2">
      <c r="B1863" s="35">
        <v>42299</v>
      </c>
      <c r="C1863">
        <v>58.09</v>
      </c>
      <c r="E1863">
        <v>0.34</v>
      </c>
      <c r="F1863">
        <f>4*Table3[[#This Row],[DivPay]]</f>
        <v>1.36</v>
      </c>
      <c r="G1863" s="2">
        <f>Table3[[#This Row],[FwdDiv]]/Table3[[#This Row],[SharePrice]]</f>
        <v>2.3411946978825961E-2</v>
      </c>
      <c r="H1863" s="2">
        <v>2.5000000000000001E-2</v>
      </c>
      <c r="I1863" s="2">
        <v>2.75E-2</v>
      </c>
    </row>
    <row r="1864" spans="2:9" hidden="1" x14ac:dyDescent="0.2">
      <c r="B1864" s="35">
        <v>42298</v>
      </c>
      <c r="C1864">
        <v>51.9</v>
      </c>
      <c r="E1864">
        <v>0.34</v>
      </c>
      <c r="F1864">
        <f>4*Table3[[#This Row],[DivPay]]</f>
        <v>1.36</v>
      </c>
      <c r="G1864" s="2">
        <f>Table3[[#This Row],[FwdDiv]]/Table3[[#This Row],[SharePrice]]</f>
        <v>2.6204238921001929E-2</v>
      </c>
      <c r="H1864" s="2">
        <v>2.5000000000000001E-2</v>
      </c>
      <c r="I1864" s="2">
        <v>2.75E-2</v>
      </c>
    </row>
    <row r="1865" spans="2:9" hidden="1" x14ac:dyDescent="0.2">
      <c r="B1865" s="35">
        <v>42297</v>
      </c>
      <c r="C1865">
        <v>52.43</v>
      </c>
      <c r="E1865">
        <v>0.34</v>
      </c>
      <c r="F1865">
        <f>4*Table3[[#This Row],[DivPay]]</f>
        <v>1.36</v>
      </c>
      <c r="G1865" s="2">
        <f>Table3[[#This Row],[FwdDiv]]/Table3[[#This Row],[SharePrice]]</f>
        <v>2.5939347701697504E-2</v>
      </c>
      <c r="H1865" s="2">
        <v>2.5000000000000001E-2</v>
      </c>
      <c r="I1865" s="2">
        <v>2.75E-2</v>
      </c>
    </row>
    <row r="1866" spans="2:9" hidden="1" x14ac:dyDescent="0.2">
      <c r="B1866" s="35">
        <v>42296</v>
      </c>
      <c r="C1866">
        <v>52.64</v>
      </c>
      <c r="E1866">
        <v>0.34</v>
      </c>
      <c r="F1866">
        <f>4*Table3[[#This Row],[DivPay]]</f>
        <v>1.36</v>
      </c>
      <c r="G1866" s="2">
        <f>Table3[[#This Row],[FwdDiv]]/Table3[[#This Row],[SharePrice]]</f>
        <v>2.5835866261398176E-2</v>
      </c>
      <c r="H1866" s="2">
        <v>2.5000000000000001E-2</v>
      </c>
      <c r="I1866" s="2">
        <v>2.75E-2</v>
      </c>
    </row>
    <row r="1867" spans="2:9" hidden="1" x14ac:dyDescent="0.2">
      <c r="B1867" s="35">
        <v>42293</v>
      </c>
      <c r="C1867">
        <v>52.57</v>
      </c>
      <c r="E1867">
        <v>0.34</v>
      </c>
      <c r="F1867">
        <f>4*Table3[[#This Row],[DivPay]]</f>
        <v>1.36</v>
      </c>
      <c r="G1867" s="2">
        <f>Table3[[#This Row],[FwdDiv]]/Table3[[#This Row],[SharePrice]]</f>
        <v>2.5870268213810159E-2</v>
      </c>
      <c r="H1867" s="2">
        <v>2.5000000000000001E-2</v>
      </c>
      <c r="I1867" s="2">
        <v>2.75E-2</v>
      </c>
    </row>
    <row r="1868" spans="2:9" hidden="1" x14ac:dyDescent="0.2">
      <c r="B1868" s="35">
        <v>42292</v>
      </c>
      <c r="C1868">
        <v>52.43</v>
      </c>
      <c r="E1868">
        <v>0.34</v>
      </c>
      <c r="F1868">
        <f>4*Table3[[#This Row],[DivPay]]</f>
        <v>1.36</v>
      </c>
      <c r="G1868" s="2">
        <f>Table3[[#This Row],[FwdDiv]]/Table3[[#This Row],[SharePrice]]</f>
        <v>2.5939347701697504E-2</v>
      </c>
      <c r="H1868" s="2">
        <v>2.5000000000000001E-2</v>
      </c>
      <c r="I1868" s="2">
        <v>2.75E-2</v>
      </c>
    </row>
    <row r="1869" spans="2:9" hidden="1" x14ac:dyDescent="0.2">
      <c r="B1869" s="35">
        <v>42291</v>
      </c>
      <c r="C1869">
        <v>52.65</v>
      </c>
      <c r="E1869">
        <v>0.34</v>
      </c>
      <c r="F1869">
        <f>4*Table3[[#This Row],[DivPay]]</f>
        <v>1.36</v>
      </c>
      <c r="G1869" s="2">
        <f>Table3[[#This Row],[FwdDiv]]/Table3[[#This Row],[SharePrice]]</f>
        <v>2.58309591642925E-2</v>
      </c>
      <c r="H1869" s="2">
        <v>2.5000000000000001E-2</v>
      </c>
      <c r="I1869" s="2">
        <v>2.75E-2</v>
      </c>
    </row>
    <row r="1870" spans="2:9" hidden="1" x14ac:dyDescent="0.2">
      <c r="B1870" s="35">
        <v>42290</v>
      </c>
      <c r="C1870">
        <v>50.91</v>
      </c>
      <c r="E1870">
        <v>0.34</v>
      </c>
      <c r="F1870">
        <f>4*Table3[[#This Row],[DivPay]]</f>
        <v>1.36</v>
      </c>
      <c r="G1870" s="2">
        <f>Table3[[#This Row],[FwdDiv]]/Table3[[#This Row],[SharePrice]]</f>
        <v>2.6713808681987826E-2</v>
      </c>
      <c r="H1870" s="2">
        <v>2.5000000000000001E-2</v>
      </c>
      <c r="I1870" s="2">
        <v>2.75E-2</v>
      </c>
    </row>
    <row r="1871" spans="2:9" hidden="1" x14ac:dyDescent="0.2">
      <c r="B1871" s="35">
        <v>42289</v>
      </c>
      <c r="C1871">
        <v>51.34</v>
      </c>
      <c r="E1871">
        <v>0.34</v>
      </c>
      <c r="F1871">
        <f>4*Table3[[#This Row],[DivPay]]</f>
        <v>1.36</v>
      </c>
      <c r="G1871" s="2">
        <f>Table3[[#This Row],[FwdDiv]]/Table3[[#This Row],[SharePrice]]</f>
        <v>2.6490066225165563E-2</v>
      </c>
      <c r="H1871" s="2">
        <v>2.5000000000000001E-2</v>
      </c>
      <c r="I1871" s="2">
        <v>2.75E-2</v>
      </c>
    </row>
    <row r="1872" spans="2:9" hidden="1" x14ac:dyDescent="0.2">
      <c r="B1872" s="35">
        <v>42286</v>
      </c>
      <c r="C1872">
        <v>50.87</v>
      </c>
      <c r="E1872">
        <v>0.34</v>
      </c>
      <c r="F1872">
        <f>4*Table3[[#This Row],[DivPay]]</f>
        <v>1.36</v>
      </c>
      <c r="G1872" s="2">
        <f>Table3[[#This Row],[FwdDiv]]/Table3[[#This Row],[SharePrice]]</f>
        <v>2.673481423235699E-2</v>
      </c>
      <c r="H1872" s="2">
        <v>2.5000000000000001E-2</v>
      </c>
      <c r="I1872" s="2">
        <v>2.75E-2</v>
      </c>
    </row>
    <row r="1873" spans="2:9" hidden="1" x14ac:dyDescent="0.2">
      <c r="B1873" s="35">
        <v>42285</v>
      </c>
      <c r="C1873">
        <v>51.52</v>
      </c>
      <c r="E1873">
        <v>0.34</v>
      </c>
      <c r="F1873">
        <f>4*Table3[[#This Row],[DivPay]]</f>
        <v>1.36</v>
      </c>
      <c r="G1873" s="2">
        <f>Table3[[#This Row],[FwdDiv]]/Table3[[#This Row],[SharePrice]]</f>
        <v>2.6397515527950312E-2</v>
      </c>
      <c r="H1873" s="2">
        <v>2.5000000000000001E-2</v>
      </c>
      <c r="I1873" s="2">
        <v>2.75E-2</v>
      </c>
    </row>
    <row r="1874" spans="2:9" hidden="1" x14ac:dyDescent="0.2">
      <c r="B1874" s="35">
        <v>42284</v>
      </c>
      <c r="C1874">
        <v>51.04</v>
      </c>
      <c r="E1874">
        <v>0.34</v>
      </c>
      <c r="F1874">
        <f>4*Table3[[#This Row],[DivPay]]</f>
        <v>1.36</v>
      </c>
      <c r="G1874" s="2">
        <f>Table3[[#This Row],[FwdDiv]]/Table3[[#This Row],[SharePrice]]</f>
        <v>2.6645768025078374E-2</v>
      </c>
      <c r="H1874" s="2">
        <v>2.5000000000000001E-2</v>
      </c>
      <c r="I1874" s="2">
        <v>2.75E-2</v>
      </c>
    </row>
    <row r="1875" spans="2:9" hidden="1" x14ac:dyDescent="0.2">
      <c r="B1875" s="35">
        <v>42283</v>
      </c>
      <c r="C1875">
        <v>50.46</v>
      </c>
      <c r="E1875">
        <v>0.34</v>
      </c>
      <c r="F1875">
        <f>4*Table3[[#This Row],[DivPay]]</f>
        <v>1.36</v>
      </c>
      <c r="G1875" s="2">
        <f>Table3[[#This Row],[FwdDiv]]/Table3[[#This Row],[SharePrice]]</f>
        <v>2.6952041220768927E-2</v>
      </c>
      <c r="H1875" s="2">
        <v>2.5000000000000001E-2</v>
      </c>
      <c r="I1875" s="2">
        <v>2.75E-2</v>
      </c>
    </row>
    <row r="1876" spans="2:9" hidden="1" x14ac:dyDescent="0.2">
      <c r="B1876" s="35">
        <v>42282</v>
      </c>
      <c r="C1876">
        <v>50.13</v>
      </c>
      <c r="E1876">
        <v>0.34</v>
      </c>
      <c r="F1876">
        <f>4*Table3[[#This Row],[DivPay]]</f>
        <v>1.36</v>
      </c>
      <c r="G1876" s="2">
        <f>Table3[[#This Row],[FwdDiv]]/Table3[[#This Row],[SharePrice]]</f>
        <v>2.712946339517255E-2</v>
      </c>
      <c r="H1876" s="2">
        <v>2.5000000000000001E-2</v>
      </c>
      <c r="I1876" s="2">
        <v>2.75E-2</v>
      </c>
    </row>
    <row r="1877" spans="2:9" hidden="1" x14ac:dyDescent="0.2">
      <c r="B1877" s="35">
        <v>42279</v>
      </c>
      <c r="C1877">
        <v>48.77</v>
      </c>
      <c r="E1877">
        <v>0.34</v>
      </c>
      <c r="F1877">
        <f>4*Table3[[#This Row],[DivPay]]</f>
        <v>1.36</v>
      </c>
      <c r="G1877" s="2">
        <f>Table3[[#This Row],[FwdDiv]]/Table3[[#This Row],[SharePrice]]</f>
        <v>2.7885995489030143E-2</v>
      </c>
      <c r="H1877" s="2">
        <v>2.5000000000000001E-2</v>
      </c>
      <c r="I1877" s="2">
        <v>2.75E-2</v>
      </c>
    </row>
    <row r="1878" spans="2:9" hidden="1" x14ac:dyDescent="0.2">
      <c r="B1878" s="35">
        <v>42278</v>
      </c>
      <c r="C1878">
        <v>48.44</v>
      </c>
      <c r="E1878">
        <v>0.34</v>
      </c>
      <c r="F1878">
        <f>4*Table3[[#This Row],[DivPay]]</f>
        <v>1.36</v>
      </c>
      <c r="G1878" s="2">
        <f>Table3[[#This Row],[FwdDiv]]/Table3[[#This Row],[SharePrice]]</f>
        <v>2.8075970272502068E-2</v>
      </c>
      <c r="H1878" s="2">
        <v>2.5000000000000001E-2</v>
      </c>
      <c r="I1878" s="2">
        <v>2.75E-2</v>
      </c>
    </row>
    <row r="1879" spans="2:9" hidden="1" x14ac:dyDescent="0.2">
      <c r="B1879" s="35">
        <v>42277</v>
      </c>
      <c r="C1879">
        <v>49.52</v>
      </c>
      <c r="E1879">
        <v>0.34</v>
      </c>
      <c r="F1879">
        <f>4*Table3[[#This Row],[DivPay]]</f>
        <v>1.36</v>
      </c>
      <c r="G1879" s="2">
        <f>Table3[[#This Row],[FwdDiv]]/Table3[[#This Row],[SharePrice]]</f>
        <v>2.7463651050080775E-2</v>
      </c>
      <c r="H1879" s="2">
        <v>2.5000000000000001E-2</v>
      </c>
      <c r="I1879" s="2">
        <v>2.75E-2</v>
      </c>
    </row>
    <row r="1880" spans="2:9" hidden="1" x14ac:dyDescent="0.2">
      <c r="B1880" s="35">
        <v>42276</v>
      </c>
      <c r="C1880">
        <v>47.53</v>
      </c>
      <c r="E1880">
        <v>0.34</v>
      </c>
      <c r="F1880">
        <f>4*Table3[[#This Row],[DivPay]]</f>
        <v>1.36</v>
      </c>
      <c r="G1880" s="2">
        <f>Table3[[#This Row],[FwdDiv]]/Table3[[#This Row],[SharePrice]]</f>
        <v>2.8613507258573534E-2</v>
      </c>
      <c r="H1880" s="2">
        <v>2.5000000000000001E-2</v>
      </c>
      <c r="I1880" s="2">
        <v>2.75E-2</v>
      </c>
    </row>
    <row r="1881" spans="2:9" hidden="1" x14ac:dyDescent="0.2">
      <c r="B1881" s="35">
        <v>42275</v>
      </c>
      <c r="C1881">
        <v>46.95</v>
      </c>
      <c r="E1881">
        <v>0.34</v>
      </c>
      <c r="F1881">
        <f>4*Table3[[#This Row],[DivPay]]</f>
        <v>1.36</v>
      </c>
      <c r="G1881" s="2">
        <f>Table3[[#This Row],[FwdDiv]]/Table3[[#This Row],[SharePrice]]</f>
        <v>2.8966986155484559E-2</v>
      </c>
      <c r="H1881" s="2">
        <v>2.5000000000000001E-2</v>
      </c>
      <c r="I1881" s="2">
        <v>2.75E-2</v>
      </c>
    </row>
    <row r="1882" spans="2:9" hidden="1" x14ac:dyDescent="0.2">
      <c r="B1882" s="35">
        <v>42272</v>
      </c>
      <c r="C1882">
        <v>47.17</v>
      </c>
      <c r="E1882">
        <v>0.34</v>
      </c>
      <c r="F1882">
        <f>4*Table3[[#This Row],[DivPay]]</f>
        <v>1.36</v>
      </c>
      <c r="G1882" s="2">
        <f>Table3[[#This Row],[FwdDiv]]/Table3[[#This Row],[SharePrice]]</f>
        <v>2.8831884672461311E-2</v>
      </c>
      <c r="H1882" s="2">
        <v>2.5000000000000001E-2</v>
      </c>
      <c r="I1882" s="2">
        <v>2.75E-2</v>
      </c>
    </row>
    <row r="1883" spans="2:9" hidden="1" x14ac:dyDescent="0.2">
      <c r="B1883" s="35">
        <v>42271</v>
      </c>
      <c r="C1883">
        <v>46.75</v>
      </c>
      <c r="E1883">
        <v>0.34</v>
      </c>
      <c r="F1883">
        <f>4*Table3[[#This Row],[DivPay]]</f>
        <v>1.36</v>
      </c>
      <c r="G1883" s="2">
        <f>Table3[[#This Row],[FwdDiv]]/Table3[[#This Row],[SharePrice]]</f>
        <v>2.9090909090909094E-2</v>
      </c>
      <c r="H1883" s="2">
        <v>2.5000000000000001E-2</v>
      </c>
      <c r="I1883" s="2">
        <v>2.75E-2</v>
      </c>
    </row>
    <row r="1884" spans="2:9" hidden="1" x14ac:dyDescent="0.2">
      <c r="B1884" s="35">
        <v>42270</v>
      </c>
      <c r="C1884">
        <v>46.58</v>
      </c>
      <c r="E1884">
        <v>0.34</v>
      </c>
      <c r="F1884">
        <f>4*Table3[[#This Row],[DivPay]]</f>
        <v>1.36</v>
      </c>
      <c r="G1884" s="2">
        <f>Table3[[#This Row],[FwdDiv]]/Table3[[#This Row],[SharePrice]]</f>
        <v>2.9197080291970805E-2</v>
      </c>
      <c r="H1884" s="2">
        <v>2.5000000000000001E-2</v>
      </c>
      <c r="I1884" s="2">
        <v>2.75E-2</v>
      </c>
    </row>
    <row r="1885" spans="2:9" hidden="1" x14ac:dyDescent="0.2">
      <c r="B1885" s="35">
        <v>42269</v>
      </c>
      <c r="C1885">
        <v>46.61</v>
      </c>
      <c r="E1885">
        <v>0.34</v>
      </c>
      <c r="F1885">
        <f>4*Table3[[#This Row],[DivPay]]</f>
        <v>1.36</v>
      </c>
      <c r="G1885" s="2">
        <f>Table3[[#This Row],[FwdDiv]]/Table3[[#This Row],[SharePrice]]</f>
        <v>2.9178287921046989E-2</v>
      </c>
      <c r="H1885" s="2">
        <v>2.5000000000000001E-2</v>
      </c>
      <c r="I1885" s="2">
        <v>2.75E-2</v>
      </c>
    </row>
    <row r="1886" spans="2:9" hidden="1" x14ac:dyDescent="0.2">
      <c r="B1886" s="35">
        <v>42268</v>
      </c>
      <c r="C1886">
        <v>47.45</v>
      </c>
      <c r="E1886">
        <v>0.34</v>
      </c>
      <c r="F1886">
        <f>4*Table3[[#This Row],[DivPay]]</f>
        <v>1.36</v>
      </c>
      <c r="G1886" s="2">
        <f>Table3[[#This Row],[FwdDiv]]/Table3[[#This Row],[SharePrice]]</f>
        <v>2.8661749209694415E-2</v>
      </c>
      <c r="H1886" s="2">
        <v>2.5000000000000001E-2</v>
      </c>
      <c r="I1886" s="2">
        <v>2.75E-2</v>
      </c>
    </row>
    <row r="1887" spans="2:9" hidden="1" x14ac:dyDescent="0.2">
      <c r="B1887" s="35">
        <v>42265</v>
      </c>
      <c r="C1887">
        <v>47.8</v>
      </c>
      <c r="E1887">
        <v>0.34</v>
      </c>
      <c r="F1887">
        <f>4*Table3[[#This Row],[DivPay]]</f>
        <v>1.36</v>
      </c>
      <c r="G1887" s="2">
        <f>Table3[[#This Row],[FwdDiv]]/Table3[[#This Row],[SharePrice]]</f>
        <v>2.8451882845188289E-2</v>
      </c>
      <c r="H1887" s="2">
        <v>2.5000000000000001E-2</v>
      </c>
      <c r="I1887" s="2">
        <v>2.75E-2</v>
      </c>
    </row>
    <row r="1888" spans="2:9" hidden="1" x14ac:dyDescent="0.2">
      <c r="B1888" s="35">
        <v>42264</v>
      </c>
      <c r="C1888">
        <v>48.15</v>
      </c>
      <c r="E1888">
        <v>0.34</v>
      </c>
      <c r="F1888">
        <f>4*Table3[[#This Row],[DivPay]]</f>
        <v>1.36</v>
      </c>
      <c r="G1888" s="2">
        <f>Table3[[#This Row],[FwdDiv]]/Table3[[#This Row],[SharePrice]]</f>
        <v>2.824506749740395E-2</v>
      </c>
      <c r="H1888" s="2">
        <v>2.5000000000000001E-2</v>
      </c>
      <c r="I1888" s="2">
        <v>2.75E-2</v>
      </c>
    </row>
    <row r="1889" spans="2:9" hidden="1" x14ac:dyDescent="0.2">
      <c r="B1889" s="35">
        <v>42263</v>
      </c>
      <c r="C1889">
        <v>48.7</v>
      </c>
      <c r="E1889">
        <v>0.34</v>
      </c>
      <c r="F1889">
        <f>4*Table3[[#This Row],[DivPay]]</f>
        <v>1.36</v>
      </c>
      <c r="G1889" s="2">
        <f>Table3[[#This Row],[FwdDiv]]/Table3[[#This Row],[SharePrice]]</f>
        <v>2.7926078028747435E-2</v>
      </c>
      <c r="H1889" s="2">
        <v>2.5000000000000001E-2</v>
      </c>
      <c r="I1889" s="2">
        <v>2.75E-2</v>
      </c>
    </row>
    <row r="1890" spans="2:9" hidden="1" x14ac:dyDescent="0.2">
      <c r="B1890" s="35">
        <v>42262</v>
      </c>
      <c r="C1890">
        <v>48.3</v>
      </c>
      <c r="E1890">
        <v>0.34</v>
      </c>
      <c r="F1890">
        <f>4*Table3[[#This Row],[DivPay]]</f>
        <v>1.36</v>
      </c>
      <c r="G1890" s="2">
        <f>Table3[[#This Row],[FwdDiv]]/Table3[[#This Row],[SharePrice]]</f>
        <v>2.8157349896480336E-2</v>
      </c>
      <c r="H1890" s="2">
        <v>2.5000000000000001E-2</v>
      </c>
      <c r="I1890" s="2">
        <v>2.75E-2</v>
      </c>
    </row>
    <row r="1891" spans="2:9" hidden="1" x14ac:dyDescent="0.2">
      <c r="B1891" s="35">
        <v>42261</v>
      </c>
      <c r="C1891">
        <v>47.83</v>
      </c>
      <c r="E1891">
        <v>0.34</v>
      </c>
      <c r="F1891">
        <f>4*Table3[[#This Row],[DivPay]]</f>
        <v>1.36</v>
      </c>
      <c r="G1891" s="2">
        <f>Table3[[#This Row],[FwdDiv]]/Table3[[#This Row],[SharePrice]]</f>
        <v>2.8434037215136945E-2</v>
      </c>
      <c r="H1891" s="2">
        <v>2.5000000000000001E-2</v>
      </c>
      <c r="I1891" s="2">
        <v>2.75E-2</v>
      </c>
    </row>
    <row r="1892" spans="2:9" hidden="1" x14ac:dyDescent="0.2">
      <c r="B1892" s="35">
        <v>42258</v>
      </c>
      <c r="C1892">
        <v>47.57</v>
      </c>
      <c r="E1892">
        <v>0.34</v>
      </c>
      <c r="F1892">
        <f>4*Table3[[#This Row],[DivPay]]</f>
        <v>1.36</v>
      </c>
      <c r="G1892" s="2">
        <f>Table3[[#This Row],[FwdDiv]]/Table3[[#This Row],[SharePrice]]</f>
        <v>2.8589447130544461E-2</v>
      </c>
      <c r="H1892" s="2">
        <v>2.5000000000000001E-2</v>
      </c>
      <c r="I1892" s="2">
        <v>2.75E-2</v>
      </c>
    </row>
    <row r="1893" spans="2:9" hidden="1" x14ac:dyDescent="0.2">
      <c r="B1893" s="35">
        <v>42257</v>
      </c>
      <c r="C1893">
        <v>47.41</v>
      </c>
      <c r="E1893">
        <v>0.34</v>
      </c>
      <c r="F1893">
        <f>4*Table3[[#This Row],[DivPay]]</f>
        <v>1.36</v>
      </c>
      <c r="G1893" s="2">
        <f>Table3[[#This Row],[FwdDiv]]/Table3[[#This Row],[SharePrice]]</f>
        <v>2.8685931238135419E-2</v>
      </c>
      <c r="H1893" s="2">
        <v>2.5000000000000001E-2</v>
      </c>
      <c r="I1893" s="2">
        <v>2.75E-2</v>
      </c>
    </row>
    <row r="1894" spans="2:9" hidden="1" x14ac:dyDescent="0.2">
      <c r="B1894" s="35">
        <v>42256</v>
      </c>
      <c r="C1894">
        <v>47.61</v>
      </c>
      <c r="E1894">
        <v>0.34</v>
      </c>
      <c r="F1894">
        <f>4*Table3[[#This Row],[DivPay]]</f>
        <v>1.36</v>
      </c>
      <c r="G1894" s="2">
        <f>Table3[[#This Row],[FwdDiv]]/Table3[[#This Row],[SharePrice]]</f>
        <v>2.8565427431211932E-2</v>
      </c>
      <c r="H1894" s="2">
        <v>2.5000000000000001E-2</v>
      </c>
      <c r="I1894" s="2">
        <v>2.75E-2</v>
      </c>
    </row>
    <row r="1895" spans="2:9" hidden="1" x14ac:dyDescent="0.2">
      <c r="B1895" s="35">
        <v>42255</v>
      </c>
      <c r="C1895">
        <v>48.69</v>
      </c>
      <c r="E1895">
        <v>0.34</v>
      </c>
      <c r="F1895">
        <f>4*Table3[[#This Row],[DivPay]]</f>
        <v>1.36</v>
      </c>
      <c r="G1895" s="2">
        <f>Table3[[#This Row],[FwdDiv]]/Table3[[#This Row],[SharePrice]]</f>
        <v>2.79318135140686E-2</v>
      </c>
      <c r="H1895" s="2">
        <v>2.5000000000000001E-2</v>
      </c>
      <c r="I1895" s="2">
        <v>2.75E-2</v>
      </c>
    </row>
    <row r="1896" spans="2:9" hidden="1" x14ac:dyDescent="0.2">
      <c r="B1896" s="35">
        <v>42251</v>
      </c>
      <c r="C1896">
        <v>46.53</v>
      </c>
      <c r="E1896">
        <v>0.34</v>
      </c>
      <c r="F1896">
        <f>4*Table3[[#This Row],[DivPay]]</f>
        <v>1.36</v>
      </c>
      <c r="G1896" s="2">
        <f>Table3[[#This Row],[FwdDiv]]/Table3[[#This Row],[SharePrice]]</f>
        <v>2.9228454760369657E-2</v>
      </c>
      <c r="H1896" s="2">
        <v>2.5000000000000001E-2</v>
      </c>
      <c r="I1896" s="2">
        <v>2.75E-2</v>
      </c>
    </row>
    <row r="1897" spans="2:9" hidden="1" x14ac:dyDescent="0.2">
      <c r="B1897" s="35">
        <v>42250</v>
      </c>
      <c r="C1897">
        <v>47.46</v>
      </c>
      <c r="E1897">
        <v>0.34</v>
      </c>
      <c r="F1897">
        <f>4*Table3[[#This Row],[DivPay]]</f>
        <v>1.36</v>
      </c>
      <c r="G1897" s="2">
        <f>Table3[[#This Row],[FwdDiv]]/Table3[[#This Row],[SharePrice]]</f>
        <v>2.8655710071639275E-2</v>
      </c>
      <c r="H1897" s="2">
        <v>2.5000000000000001E-2</v>
      </c>
      <c r="I1897" s="2">
        <v>2.75E-2</v>
      </c>
    </row>
    <row r="1898" spans="2:9" hidden="1" x14ac:dyDescent="0.2">
      <c r="B1898" s="35">
        <v>42249</v>
      </c>
      <c r="C1898">
        <v>47.35</v>
      </c>
      <c r="E1898">
        <v>0.34</v>
      </c>
      <c r="F1898">
        <f>4*Table3[[#This Row],[DivPay]]</f>
        <v>1.36</v>
      </c>
      <c r="G1898" s="2">
        <f>Table3[[#This Row],[FwdDiv]]/Table3[[#This Row],[SharePrice]]</f>
        <v>2.8722280887011616E-2</v>
      </c>
      <c r="H1898" s="2">
        <v>2.5000000000000001E-2</v>
      </c>
      <c r="I1898" s="2">
        <v>2.75E-2</v>
      </c>
    </row>
    <row r="1899" spans="2:9" hidden="1" x14ac:dyDescent="0.2">
      <c r="B1899" s="35">
        <v>42248</v>
      </c>
      <c r="C1899">
        <v>46.34</v>
      </c>
      <c r="E1899">
        <v>0.34</v>
      </c>
      <c r="F1899">
        <f>4*Table3[[#This Row],[DivPay]]</f>
        <v>1.36</v>
      </c>
      <c r="G1899" s="2">
        <f>Table3[[#This Row],[FwdDiv]]/Table3[[#This Row],[SharePrice]]</f>
        <v>2.93482952093224E-2</v>
      </c>
      <c r="H1899" s="2">
        <v>2.5000000000000001E-2</v>
      </c>
      <c r="I1899" s="2">
        <v>2.75E-2</v>
      </c>
    </row>
    <row r="1900" spans="2:9" hidden="1" x14ac:dyDescent="0.2">
      <c r="B1900" s="35">
        <v>42247</v>
      </c>
      <c r="C1900">
        <v>47.84</v>
      </c>
      <c r="E1900">
        <v>0.34</v>
      </c>
      <c r="F1900">
        <f>4*Table3[[#This Row],[DivPay]]</f>
        <v>1.36</v>
      </c>
      <c r="G1900" s="2">
        <f>Table3[[#This Row],[FwdDiv]]/Table3[[#This Row],[SharePrice]]</f>
        <v>2.8428093645484948E-2</v>
      </c>
      <c r="H1900" s="2">
        <v>2.5000000000000001E-2</v>
      </c>
      <c r="I1900" s="2">
        <v>2.75E-2</v>
      </c>
    </row>
    <row r="1901" spans="2:9" hidden="1" x14ac:dyDescent="0.2">
      <c r="B1901" s="35">
        <v>42244</v>
      </c>
      <c r="C1901">
        <v>47.99</v>
      </c>
      <c r="E1901">
        <v>0.34</v>
      </c>
      <c r="F1901">
        <f>4*Table3[[#This Row],[DivPay]]</f>
        <v>1.36</v>
      </c>
      <c r="G1901" s="2">
        <f>Table3[[#This Row],[FwdDiv]]/Table3[[#This Row],[SharePrice]]</f>
        <v>2.8339237341112732E-2</v>
      </c>
      <c r="H1901" s="2">
        <v>2.5000000000000001E-2</v>
      </c>
      <c r="I1901" s="2">
        <v>2.75E-2</v>
      </c>
    </row>
    <row r="1902" spans="2:9" hidden="1" x14ac:dyDescent="0.2">
      <c r="B1902" s="35">
        <v>42243</v>
      </c>
      <c r="C1902">
        <v>47.06</v>
      </c>
      <c r="E1902">
        <v>0.34</v>
      </c>
      <c r="F1902">
        <f>4*Table3[[#This Row],[DivPay]]</f>
        <v>1.36</v>
      </c>
      <c r="G1902" s="2">
        <f>Table3[[#This Row],[FwdDiv]]/Table3[[#This Row],[SharePrice]]</f>
        <v>2.8899277518062049E-2</v>
      </c>
      <c r="H1902" s="2">
        <v>2.5000000000000001E-2</v>
      </c>
      <c r="I1902" s="2">
        <v>2.75E-2</v>
      </c>
    </row>
    <row r="1903" spans="2:9" hidden="1" x14ac:dyDescent="0.2">
      <c r="B1903" s="35">
        <v>42242</v>
      </c>
      <c r="C1903">
        <v>45.41</v>
      </c>
      <c r="E1903">
        <v>0.34</v>
      </c>
      <c r="F1903">
        <f>4*Table3[[#This Row],[DivPay]]</f>
        <v>1.36</v>
      </c>
      <c r="G1903" s="2">
        <f>Table3[[#This Row],[FwdDiv]]/Table3[[#This Row],[SharePrice]]</f>
        <v>2.9949350363356095E-2</v>
      </c>
      <c r="H1903" s="2">
        <v>2.5000000000000001E-2</v>
      </c>
      <c r="I1903" s="2">
        <v>2.75E-2</v>
      </c>
    </row>
    <row r="1904" spans="2:9" hidden="1" x14ac:dyDescent="0.2">
      <c r="B1904" s="35">
        <v>42241</v>
      </c>
      <c r="C1904">
        <v>43.52</v>
      </c>
      <c r="E1904">
        <v>0.34</v>
      </c>
      <c r="F1904">
        <f>4*Table3[[#This Row],[DivPay]]</f>
        <v>1.36</v>
      </c>
      <c r="G1904" s="2">
        <f>Table3[[#This Row],[FwdDiv]]/Table3[[#This Row],[SharePrice]]</f>
        <v>3.125E-2</v>
      </c>
      <c r="H1904" s="2">
        <v>2.5000000000000001E-2</v>
      </c>
      <c r="I1904" s="2">
        <v>2.75E-2</v>
      </c>
    </row>
    <row r="1905" spans="2:9" hidden="1" x14ac:dyDescent="0.2">
      <c r="B1905" s="35">
        <v>42240</v>
      </c>
      <c r="C1905">
        <v>44.89</v>
      </c>
      <c r="E1905">
        <v>0.34</v>
      </c>
      <c r="F1905">
        <f>4*Table3[[#This Row],[DivPay]]</f>
        <v>1.36</v>
      </c>
      <c r="G1905" s="2">
        <f>Table3[[#This Row],[FwdDiv]]/Table3[[#This Row],[SharePrice]]</f>
        <v>3.029627979505458E-2</v>
      </c>
      <c r="H1905" s="2">
        <v>2.5000000000000001E-2</v>
      </c>
      <c r="I1905" s="2">
        <v>2.75E-2</v>
      </c>
    </row>
    <row r="1906" spans="2:9" hidden="1" x14ac:dyDescent="0.2">
      <c r="B1906" s="35">
        <v>42237</v>
      </c>
      <c r="C1906">
        <v>45.96</v>
      </c>
      <c r="E1906">
        <v>0.34</v>
      </c>
      <c r="F1906">
        <f>4*Table3[[#This Row],[DivPay]]</f>
        <v>1.36</v>
      </c>
      <c r="G1906" s="2">
        <f>Table3[[#This Row],[FwdDiv]]/Table3[[#This Row],[SharePrice]]</f>
        <v>2.9590948651000874E-2</v>
      </c>
      <c r="H1906" s="2">
        <v>2.5000000000000001E-2</v>
      </c>
      <c r="I1906" s="2">
        <v>2.75E-2</v>
      </c>
    </row>
    <row r="1907" spans="2:9" hidden="1" x14ac:dyDescent="0.2">
      <c r="B1907" s="35">
        <v>42236</v>
      </c>
      <c r="C1907">
        <v>47.43</v>
      </c>
      <c r="E1907">
        <v>0.34</v>
      </c>
      <c r="F1907">
        <f>4*Table3[[#This Row],[DivPay]]</f>
        <v>1.36</v>
      </c>
      <c r="G1907" s="2">
        <f>Table3[[#This Row],[FwdDiv]]/Table3[[#This Row],[SharePrice]]</f>
        <v>2.8673835125448032E-2</v>
      </c>
      <c r="H1907" s="2">
        <v>2.5000000000000001E-2</v>
      </c>
      <c r="I1907" s="2">
        <v>2.75E-2</v>
      </c>
    </row>
    <row r="1908" spans="2:9" hidden="1" x14ac:dyDescent="0.2">
      <c r="B1908" s="35">
        <v>42235</v>
      </c>
      <c r="C1908">
        <v>49.2</v>
      </c>
      <c r="E1908">
        <v>0.34</v>
      </c>
      <c r="F1908">
        <f>4*Table3[[#This Row],[DivPay]]</f>
        <v>1.36</v>
      </c>
      <c r="G1908" s="2">
        <f>Table3[[#This Row],[FwdDiv]]/Table3[[#This Row],[SharePrice]]</f>
        <v>2.7642276422764227E-2</v>
      </c>
      <c r="H1908" s="2">
        <v>2.5000000000000001E-2</v>
      </c>
      <c r="I1908" s="2">
        <v>2.75E-2</v>
      </c>
    </row>
    <row r="1909" spans="2:9" hidden="1" x14ac:dyDescent="0.2">
      <c r="B1909" s="35">
        <v>42234</v>
      </c>
      <c r="C1909">
        <v>49.91</v>
      </c>
      <c r="E1909">
        <v>0.34</v>
      </c>
      <c r="F1909">
        <f>4*Table3[[#This Row],[DivPay]]</f>
        <v>1.36</v>
      </c>
      <c r="G1909" s="2">
        <f>Table3[[#This Row],[FwdDiv]]/Table3[[#This Row],[SharePrice]]</f>
        <v>2.7249048286916454E-2</v>
      </c>
      <c r="H1909" s="2">
        <v>2.5000000000000001E-2</v>
      </c>
      <c r="I1909" s="2">
        <v>2.75E-2</v>
      </c>
    </row>
    <row r="1910" spans="2:9" hidden="1" x14ac:dyDescent="0.2">
      <c r="B1910" s="35">
        <v>42233</v>
      </c>
      <c r="C1910">
        <v>50.9</v>
      </c>
      <c r="E1910">
        <v>0.34</v>
      </c>
      <c r="F1910">
        <f>4*Table3[[#This Row],[DivPay]]</f>
        <v>1.36</v>
      </c>
      <c r="G1910" s="2">
        <f>Table3[[#This Row],[FwdDiv]]/Table3[[#This Row],[SharePrice]]</f>
        <v>2.6719056974459726E-2</v>
      </c>
      <c r="H1910" s="2">
        <v>2.5000000000000001E-2</v>
      </c>
      <c r="I1910" s="2">
        <v>2.75E-2</v>
      </c>
    </row>
    <row r="1911" spans="2:9" hidden="1" x14ac:dyDescent="0.2">
      <c r="B1911" s="35">
        <v>42230</v>
      </c>
      <c r="C1911">
        <v>50.64</v>
      </c>
      <c r="E1911">
        <v>0.34</v>
      </c>
      <c r="F1911">
        <f>4*Table3[[#This Row],[DivPay]]</f>
        <v>1.36</v>
      </c>
      <c r="G1911" s="2">
        <f>Table3[[#This Row],[FwdDiv]]/Table3[[#This Row],[SharePrice]]</f>
        <v>2.6856240126382307E-2</v>
      </c>
      <c r="H1911" s="2">
        <v>2.5000000000000001E-2</v>
      </c>
      <c r="I1911" s="2">
        <v>2.75E-2</v>
      </c>
    </row>
    <row r="1912" spans="2:9" hidden="1" x14ac:dyDescent="0.2">
      <c r="B1912" s="35">
        <v>42229</v>
      </c>
      <c r="C1912">
        <v>50.63</v>
      </c>
      <c r="E1912">
        <v>0.34</v>
      </c>
      <c r="F1912">
        <f>4*Table3[[#This Row],[DivPay]]</f>
        <v>1.36</v>
      </c>
      <c r="G1912" s="2">
        <f>Table3[[#This Row],[FwdDiv]]/Table3[[#This Row],[SharePrice]]</f>
        <v>2.6861544538810983E-2</v>
      </c>
      <c r="H1912" s="2">
        <v>2.5000000000000001E-2</v>
      </c>
      <c r="I1912" s="2">
        <v>2.75E-2</v>
      </c>
    </row>
    <row r="1913" spans="2:9" hidden="1" x14ac:dyDescent="0.2">
      <c r="B1913" s="35">
        <v>42228</v>
      </c>
      <c r="C1913">
        <v>51.11</v>
      </c>
      <c r="E1913">
        <v>0.34</v>
      </c>
      <c r="F1913">
        <f>4*Table3[[#This Row],[DivPay]]</f>
        <v>1.36</v>
      </c>
      <c r="G1913" s="2">
        <f>Table3[[#This Row],[FwdDiv]]/Table3[[#This Row],[SharePrice]]</f>
        <v>2.660927411465467E-2</v>
      </c>
      <c r="H1913" s="2">
        <v>2.5000000000000001E-2</v>
      </c>
      <c r="I1913" s="2">
        <v>2.75E-2</v>
      </c>
    </row>
    <row r="1914" spans="2:9" hidden="1" x14ac:dyDescent="0.2">
      <c r="B1914" s="35">
        <v>42227</v>
      </c>
      <c r="C1914">
        <v>50.64</v>
      </c>
      <c r="E1914">
        <v>0.34</v>
      </c>
      <c r="F1914">
        <f>4*Table3[[#This Row],[DivPay]]</f>
        <v>1.36</v>
      </c>
      <c r="G1914" s="2">
        <f>Table3[[#This Row],[FwdDiv]]/Table3[[#This Row],[SharePrice]]</f>
        <v>2.6856240126382307E-2</v>
      </c>
      <c r="H1914" s="2">
        <v>2.5000000000000001E-2</v>
      </c>
      <c r="I1914" s="2">
        <v>2.75E-2</v>
      </c>
    </row>
    <row r="1915" spans="2:9" hidden="1" x14ac:dyDescent="0.2">
      <c r="B1915" s="35">
        <v>42226</v>
      </c>
      <c r="C1915">
        <v>52.08</v>
      </c>
      <c r="E1915">
        <v>0.34</v>
      </c>
      <c r="F1915">
        <f>4*Table3[[#This Row],[DivPay]]</f>
        <v>1.36</v>
      </c>
      <c r="G1915" s="2">
        <f>Table3[[#This Row],[FwdDiv]]/Table3[[#This Row],[SharePrice]]</f>
        <v>2.61136712749616E-2</v>
      </c>
      <c r="H1915" s="2">
        <v>2.5000000000000001E-2</v>
      </c>
      <c r="I1915" s="2">
        <v>2.75E-2</v>
      </c>
    </row>
    <row r="1916" spans="2:9" hidden="1" x14ac:dyDescent="0.2">
      <c r="B1916" s="35">
        <v>42223</v>
      </c>
      <c r="C1916">
        <v>50.32</v>
      </c>
      <c r="E1916">
        <v>0.34</v>
      </c>
      <c r="F1916">
        <f>4*Table3[[#This Row],[DivPay]]</f>
        <v>1.36</v>
      </c>
      <c r="G1916" s="2">
        <f>Table3[[#This Row],[FwdDiv]]/Table3[[#This Row],[SharePrice]]</f>
        <v>2.7027027027027029E-2</v>
      </c>
      <c r="H1916" s="2">
        <v>2.5000000000000001E-2</v>
      </c>
      <c r="I1916" s="2">
        <v>2.75E-2</v>
      </c>
    </row>
    <row r="1917" spans="2:9" hidden="1" x14ac:dyDescent="0.2">
      <c r="B1917" s="35">
        <v>42222</v>
      </c>
      <c r="C1917">
        <v>50.25</v>
      </c>
      <c r="E1917">
        <v>0.34</v>
      </c>
      <c r="F1917">
        <f>4*Table3[[#This Row],[DivPay]]</f>
        <v>1.36</v>
      </c>
      <c r="G1917" s="2">
        <f>Table3[[#This Row],[FwdDiv]]/Table3[[#This Row],[SharePrice]]</f>
        <v>2.7064676616915424E-2</v>
      </c>
      <c r="H1917" s="2">
        <v>2.5000000000000001E-2</v>
      </c>
      <c r="I1917" s="2">
        <v>2.75E-2</v>
      </c>
    </row>
    <row r="1918" spans="2:9" hidden="1" x14ac:dyDescent="0.2">
      <c r="B1918" s="35">
        <v>42221</v>
      </c>
      <c r="C1918">
        <v>50.86</v>
      </c>
      <c r="E1918">
        <v>0.34</v>
      </c>
      <c r="F1918">
        <f>4*Table3[[#This Row],[DivPay]]</f>
        <v>1.36</v>
      </c>
      <c r="G1918" s="2">
        <f>Table3[[#This Row],[FwdDiv]]/Table3[[#This Row],[SharePrice]]</f>
        <v>2.6740070782540308E-2</v>
      </c>
      <c r="H1918" s="2">
        <v>2.5000000000000001E-2</v>
      </c>
      <c r="I1918" s="2">
        <v>2.75E-2</v>
      </c>
    </row>
    <row r="1919" spans="2:9" hidden="1" x14ac:dyDescent="0.2">
      <c r="B1919" s="35">
        <v>42220</v>
      </c>
      <c r="C1919">
        <v>49.84</v>
      </c>
      <c r="E1919">
        <v>0.34</v>
      </c>
      <c r="F1919">
        <f>4*Table3[[#This Row],[DivPay]]</f>
        <v>1.36</v>
      </c>
      <c r="G1919" s="2">
        <f>Table3[[#This Row],[FwdDiv]]/Table3[[#This Row],[SharePrice]]</f>
        <v>2.7287319422150885E-2</v>
      </c>
      <c r="H1919" s="2">
        <v>2.5000000000000001E-2</v>
      </c>
      <c r="I1919" s="2">
        <v>2.75E-2</v>
      </c>
    </row>
    <row r="1920" spans="2:9" hidden="1" x14ac:dyDescent="0.2">
      <c r="B1920" s="35">
        <v>42219</v>
      </c>
      <c r="C1920">
        <v>50.09</v>
      </c>
      <c r="E1920">
        <v>0.34</v>
      </c>
      <c r="F1920">
        <f>4*Table3[[#This Row],[DivPay]]</f>
        <v>1.36</v>
      </c>
      <c r="G1920" s="2">
        <f>Table3[[#This Row],[FwdDiv]]/Table3[[#This Row],[SharePrice]]</f>
        <v>2.7151127969654621E-2</v>
      </c>
      <c r="H1920" s="2">
        <v>2.5000000000000001E-2</v>
      </c>
      <c r="I1920" s="2">
        <v>2.75E-2</v>
      </c>
    </row>
    <row r="1921" spans="2:9" hidden="1" x14ac:dyDescent="0.2">
      <c r="B1921" s="35">
        <v>42216</v>
      </c>
      <c r="C1921">
        <v>49.98</v>
      </c>
      <c r="E1921">
        <v>0.34</v>
      </c>
      <c r="F1921">
        <f>4*Table3[[#This Row],[DivPay]]</f>
        <v>1.36</v>
      </c>
      <c r="G1921" s="2">
        <f>Table3[[#This Row],[FwdDiv]]/Table3[[#This Row],[SharePrice]]</f>
        <v>2.7210884353741499E-2</v>
      </c>
      <c r="H1921" s="2">
        <v>2.5000000000000001E-2</v>
      </c>
      <c r="I1921" s="2">
        <v>2.75E-2</v>
      </c>
    </row>
    <row r="1922" spans="2:9" hidden="1" x14ac:dyDescent="0.2">
      <c r="B1922" s="35">
        <v>42215</v>
      </c>
      <c r="C1922">
        <v>50.24</v>
      </c>
      <c r="E1922">
        <v>0.34</v>
      </c>
      <c r="F1922">
        <f>4*Table3[[#This Row],[DivPay]]</f>
        <v>1.36</v>
      </c>
      <c r="G1922" s="2">
        <f>Table3[[#This Row],[FwdDiv]]/Table3[[#This Row],[SharePrice]]</f>
        <v>2.7070063694267517E-2</v>
      </c>
      <c r="H1922" s="2">
        <v>2.5000000000000001E-2</v>
      </c>
      <c r="I1922" s="2">
        <v>2.75E-2</v>
      </c>
    </row>
    <row r="1923" spans="2:9" hidden="1" x14ac:dyDescent="0.2">
      <c r="B1923" s="35">
        <v>42214</v>
      </c>
      <c r="C1923">
        <v>49.96</v>
      </c>
      <c r="D1923">
        <v>0.34</v>
      </c>
      <c r="E1923">
        <v>0.34</v>
      </c>
      <c r="F1923">
        <f>4*Table3[[#This Row],[DivPay]]</f>
        <v>1.36</v>
      </c>
      <c r="G1923" s="2">
        <f>Table3[[#This Row],[FwdDiv]]/Table3[[#This Row],[SharePrice]]</f>
        <v>2.722177742193755E-2</v>
      </c>
      <c r="H1923" s="2">
        <v>2.5000000000000001E-2</v>
      </c>
      <c r="I1923" s="2">
        <v>2.75E-2</v>
      </c>
    </row>
    <row r="1924" spans="2:9" hidden="1" x14ac:dyDescent="0.2">
      <c r="B1924" s="35">
        <v>42213</v>
      </c>
      <c r="C1924">
        <v>50.08</v>
      </c>
      <c r="E1924">
        <v>0.34</v>
      </c>
      <c r="F1924">
        <f>4*Table3[[#This Row],[DivPay]]</f>
        <v>1.36</v>
      </c>
      <c r="G1924" s="2">
        <f>Table3[[#This Row],[FwdDiv]]/Table3[[#This Row],[SharePrice]]</f>
        <v>2.7156549520766776E-2</v>
      </c>
      <c r="H1924" s="2">
        <v>2.5000000000000001E-2</v>
      </c>
      <c r="I1924" s="2">
        <v>2.75E-2</v>
      </c>
    </row>
    <row r="1925" spans="2:9" hidden="1" x14ac:dyDescent="0.2">
      <c r="B1925" s="35">
        <v>42212</v>
      </c>
      <c r="C1925">
        <v>49.03</v>
      </c>
      <c r="E1925">
        <v>0.34</v>
      </c>
      <c r="F1925">
        <f>4*Table3[[#This Row],[DivPay]]</f>
        <v>1.36</v>
      </c>
      <c r="G1925" s="2">
        <f>Table3[[#This Row],[FwdDiv]]/Table3[[#This Row],[SharePrice]]</f>
        <v>2.7738119518662046E-2</v>
      </c>
      <c r="H1925" s="2">
        <v>2.5000000000000001E-2</v>
      </c>
      <c r="I1925" s="2">
        <v>2.75E-2</v>
      </c>
    </row>
    <row r="1926" spans="2:9" hidden="1" x14ac:dyDescent="0.2">
      <c r="B1926" s="35">
        <v>42209</v>
      </c>
      <c r="C1926">
        <v>49.03</v>
      </c>
      <c r="E1926">
        <v>0.34</v>
      </c>
      <c r="F1926">
        <f>4*Table3[[#This Row],[DivPay]]</f>
        <v>1.36</v>
      </c>
      <c r="G1926" s="2">
        <f>Table3[[#This Row],[FwdDiv]]/Table3[[#This Row],[SharePrice]]</f>
        <v>2.7738119518662046E-2</v>
      </c>
      <c r="H1926" s="2">
        <v>2.5000000000000001E-2</v>
      </c>
      <c r="I1926" s="2">
        <v>2.75E-2</v>
      </c>
    </row>
    <row r="1927" spans="2:9" hidden="1" x14ac:dyDescent="0.2">
      <c r="B1927" s="35">
        <v>42208</v>
      </c>
      <c r="C1927">
        <v>50.51</v>
      </c>
      <c r="E1927">
        <v>0.34</v>
      </c>
      <c r="F1927">
        <f>4*Table3[[#This Row],[DivPay]]</f>
        <v>1.36</v>
      </c>
      <c r="G1927" s="2">
        <f>Table3[[#This Row],[FwdDiv]]/Table3[[#This Row],[SharePrice]]</f>
        <v>2.6925361314591174E-2</v>
      </c>
      <c r="H1927" s="2">
        <v>2.5000000000000001E-2</v>
      </c>
      <c r="I1927" s="2">
        <v>2.75E-2</v>
      </c>
    </row>
    <row r="1928" spans="2:9" hidden="1" x14ac:dyDescent="0.2">
      <c r="B1928" s="35">
        <v>42207</v>
      </c>
      <c r="C1928">
        <v>49.3</v>
      </c>
      <c r="E1928">
        <v>0.34</v>
      </c>
      <c r="F1928">
        <f>4*Table3[[#This Row],[DivPay]]</f>
        <v>1.36</v>
      </c>
      <c r="G1928" s="2">
        <f>Table3[[#This Row],[FwdDiv]]/Table3[[#This Row],[SharePrice]]</f>
        <v>2.7586206896551727E-2</v>
      </c>
      <c r="H1928" s="2">
        <v>2.5000000000000001E-2</v>
      </c>
      <c r="I1928" s="2">
        <v>2.75E-2</v>
      </c>
    </row>
    <row r="1929" spans="2:9" hidden="1" x14ac:dyDescent="0.2">
      <c r="B1929" s="35">
        <v>42206</v>
      </c>
      <c r="C1929">
        <v>50.23</v>
      </c>
      <c r="E1929">
        <v>0.34</v>
      </c>
      <c r="F1929">
        <f>4*Table3[[#This Row],[DivPay]]</f>
        <v>1.36</v>
      </c>
      <c r="G1929" s="2">
        <f>Table3[[#This Row],[FwdDiv]]/Table3[[#This Row],[SharePrice]]</f>
        <v>2.7075452916583718E-2</v>
      </c>
      <c r="H1929" s="2">
        <v>2.5000000000000001E-2</v>
      </c>
      <c r="I1929" s="2">
        <v>2.75E-2</v>
      </c>
    </row>
    <row r="1930" spans="2:9" hidden="1" x14ac:dyDescent="0.2">
      <c r="B1930" s="35">
        <v>42205</v>
      </c>
      <c r="C1930">
        <v>50.09</v>
      </c>
      <c r="E1930">
        <v>0.34</v>
      </c>
      <c r="F1930">
        <f>4*Table3[[#This Row],[DivPay]]</f>
        <v>1.36</v>
      </c>
      <c r="G1930" s="2">
        <f>Table3[[#This Row],[FwdDiv]]/Table3[[#This Row],[SharePrice]]</f>
        <v>2.7151127969654621E-2</v>
      </c>
      <c r="H1930" s="2">
        <v>2.5000000000000001E-2</v>
      </c>
      <c r="I1930" s="2">
        <v>2.75E-2</v>
      </c>
    </row>
    <row r="1931" spans="2:9" hidden="1" x14ac:dyDescent="0.2">
      <c r="B1931" s="35">
        <v>42202</v>
      </c>
      <c r="C1931">
        <v>49.36</v>
      </c>
      <c r="E1931">
        <v>0.34</v>
      </c>
      <c r="F1931">
        <f>4*Table3[[#This Row],[DivPay]]</f>
        <v>1.36</v>
      </c>
      <c r="G1931" s="2">
        <f>Table3[[#This Row],[FwdDiv]]/Table3[[#This Row],[SharePrice]]</f>
        <v>2.755267423014587E-2</v>
      </c>
      <c r="H1931" s="2">
        <v>2.5000000000000001E-2</v>
      </c>
      <c r="I1931" s="2">
        <v>2.75E-2</v>
      </c>
    </row>
    <row r="1932" spans="2:9" hidden="1" x14ac:dyDescent="0.2">
      <c r="B1932" s="35">
        <v>42201</v>
      </c>
      <c r="C1932">
        <v>49.36</v>
      </c>
      <c r="E1932">
        <v>0.34</v>
      </c>
      <c r="F1932">
        <f>4*Table3[[#This Row],[DivPay]]</f>
        <v>1.36</v>
      </c>
      <c r="G1932" s="2">
        <f>Table3[[#This Row],[FwdDiv]]/Table3[[#This Row],[SharePrice]]</f>
        <v>2.755267423014587E-2</v>
      </c>
      <c r="H1932" s="2">
        <v>2.5000000000000001E-2</v>
      </c>
      <c r="I1932" s="2">
        <v>2.75E-2</v>
      </c>
    </row>
    <row r="1933" spans="2:9" hidden="1" x14ac:dyDescent="0.2">
      <c r="B1933" s="35">
        <v>42200</v>
      </c>
      <c r="C1933">
        <v>49.49</v>
      </c>
      <c r="E1933">
        <v>0.34</v>
      </c>
      <c r="F1933">
        <f>4*Table3[[#This Row],[DivPay]]</f>
        <v>1.36</v>
      </c>
      <c r="G1933" s="2">
        <f>Table3[[#This Row],[FwdDiv]]/Table3[[#This Row],[SharePrice]]</f>
        <v>2.7480299050313194E-2</v>
      </c>
      <c r="H1933" s="2">
        <v>2.5000000000000001E-2</v>
      </c>
      <c r="I1933" s="2">
        <v>2.75E-2</v>
      </c>
    </row>
    <row r="1934" spans="2:9" hidden="1" x14ac:dyDescent="0.2">
      <c r="B1934" s="35">
        <v>42199</v>
      </c>
      <c r="C1934">
        <v>49.76</v>
      </c>
      <c r="E1934">
        <v>0.34</v>
      </c>
      <c r="F1934">
        <f>4*Table3[[#This Row],[DivPay]]</f>
        <v>1.36</v>
      </c>
      <c r="G1934" s="2">
        <f>Table3[[#This Row],[FwdDiv]]/Table3[[#This Row],[SharePrice]]</f>
        <v>2.7331189710610937E-2</v>
      </c>
      <c r="H1934" s="2">
        <v>2.5000000000000001E-2</v>
      </c>
      <c r="I1934" s="2">
        <v>2.75E-2</v>
      </c>
    </row>
    <row r="1935" spans="2:9" hidden="1" x14ac:dyDescent="0.2">
      <c r="B1935" s="35">
        <v>42198</v>
      </c>
      <c r="C1935">
        <v>49.33</v>
      </c>
      <c r="E1935">
        <v>0.34</v>
      </c>
      <c r="F1935">
        <f>4*Table3[[#This Row],[DivPay]]</f>
        <v>1.36</v>
      </c>
      <c r="G1935" s="2">
        <f>Table3[[#This Row],[FwdDiv]]/Table3[[#This Row],[SharePrice]]</f>
        <v>2.7569430366916687E-2</v>
      </c>
      <c r="H1935" s="2">
        <v>2.5000000000000001E-2</v>
      </c>
      <c r="I1935" s="2">
        <v>2.75E-2</v>
      </c>
    </row>
    <row r="1936" spans="2:9" hidden="1" x14ac:dyDescent="0.2">
      <c r="B1936" s="35">
        <v>42195</v>
      </c>
      <c r="C1936">
        <v>49.01</v>
      </c>
      <c r="E1936">
        <v>0.34</v>
      </c>
      <c r="F1936">
        <f>4*Table3[[#This Row],[DivPay]]</f>
        <v>1.36</v>
      </c>
      <c r="G1936" s="2">
        <f>Table3[[#This Row],[FwdDiv]]/Table3[[#This Row],[SharePrice]]</f>
        <v>2.7749438890022446E-2</v>
      </c>
      <c r="H1936" s="2">
        <v>2.5000000000000001E-2</v>
      </c>
      <c r="I1936" s="2">
        <v>2.75E-2</v>
      </c>
    </row>
    <row r="1937" spans="2:9" hidden="1" x14ac:dyDescent="0.2">
      <c r="B1937" s="35">
        <v>42194</v>
      </c>
      <c r="C1937">
        <v>48.11</v>
      </c>
      <c r="E1937">
        <v>0.34</v>
      </c>
      <c r="F1937">
        <f>4*Table3[[#This Row],[DivPay]]</f>
        <v>1.36</v>
      </c>
      <c r="G1937" s="2">
        <f>Table3[[#This Row],[FwdDiv]]/Table3[[#This Row],[SharePrice]]</f>
        <v>2.826855123674912E-2</v>
      </c>
      <c r="H1937" s="2">
        <v>2.5000000000000001E-2</v>
      </c>
      <c r="I1937" s="2">
        <v>2.75E-2</v>
      </c>
    </row>
    <row r="1938" spans="2:9" hidden="1" x14ac:dyDescent="0.2">
      <c r="B1938" s="35">
        <v>42193</v>
      </c>
      <c r="C1938">
        <v>49.53</v>
      </c>
      <c r="E1938">
        <v>0.34</v>
      </c>
      <c r="F1938">
        <f>4*Table3[[#This Row],[DivPay]]</f>
        <v>1.36</v>
      </c>
      <c r="G1938" s="2">
        <f>Table3[[#This Row],[FwdDiv]]/Table3[[#This Row],[SharePrice]]</f>
        <v>2.7458106198263679E-2</v>
      </c>
      <c r="H1938" s="2">
        <v>2.5000000000000001E-2</v>
      </c>
      <c r="I1938" s="2">
        <v>2.75E-2</v>
      </c>
    </row>
    <row r="1939" spans="2:9" hidden="1" x14ac:dyDescent="0.2">
      <c r="B1939" s="35">
        <v>42192</v>
      </c>
      <c r="C1939">
        <v>51.21</v>
      </c>
      <c r="E1939">
        <v>0.34</v>
      </c>
      <c r="F1939">
        <f>4*Table3[[#This Row],[DivPay]]</f>
        <v>1.36</v>
      </c>
      <c r="G1939" s="2">
        <f>Table3[[#This Row],[FwdDiv]]/Table3[[#This Row],[SharePrice]]</f>
        <v>2.6557313024799845E-2</v>
      </c>
      <c r="H1939" s="2">
        <v>2.5000000000000001E-2</v>
      </c>
      <c r="I1939" s="2">
        <v>2.75E-2</v>
      </c>
    </row>
    <row r="1940" spans="2:9" hidden="1" x14ac:dyDescent="0.2">
      <c r="B1940" s="35">
        <v>42191</v>
      </c>
      <c r="C1940">
        <v>51.39</v>
      </c>
      <c r="E1940">
        <v>0.34</v>
      </c>
      <c r="F1940">
        <f>4*Table3[[#This Row],[DivPay]]</f>
        <v>1.36</v>
      </c>
      <c r="G1940" s="2">
        <f>Table3[[#This Row],[FwdDiv]]/Table3[[#This Row],[SharePrice]]</f>
        <v>2.6464292663942401E-2</v>
      </c>
      <c r="H1940" s="2">
        <v>2.5000000000000001E-2</v>
      </c>
      <c r="I1940" s="2">
        <v>2.75E-2</v>
      </c>
    </row>
    <row r="1941" spans="2:9" hidden="1" x14ac:dyDescent="0.2">
      <c r="B1941" s="35">
        <v>42187</v>
      </c>
      <c r="C1941">
        <v>51.97</v>
      </c>
      <c r="E1941">
        <v>0.34</v>
      </c>
      <c r="F1941">
        <f>4*Table3[[#This Row],[DivPay]]</f>
        <v>1.36</v>
      </c>
      <c r="G1941" s="2">
        <f>Table3[[#This Row],[FwdDiv]]/Table3[[#This Row],[SharePrice]]</f>
        <v>2.6168943621319996E-2</v>
      </c>
      <c r="H1941" s="2">
        <v>2.5000000000000001E-2</v>
      </c>
      <c r="I1941" s="2">
        <v>2.75E-2</v>
      </c>
    </row>
    <row r="1942" spans="2:9" hidden="1" x14ac:dyDescent="0.2">
      <c r="B1942" s="35">
        <v>42186</v>
      </c>
      <c r="C1942">
        <v>51.91</v>
      </c>
      <c r="E1942">
        <v>0.34</v>
      </c>
      <c r="F1942">
        <f>4*Table3[[#This Row],[DivPay]]</f>
        <v>1.36</v>
      </c>
      <c r="G1942" s="2">
        <f>Table3[[#This Row],[FwdDiv]]/Table3[[#This Row],[SharePrice]]</f>
        <v>2.6199190907339631E-2</v>
      </c>
      <c r="H1942" s="2">
        <v>2.5000000000000001E-2</v>
      </c>
      <c r="I1942" s="2">
        <v>2.75E-2</v>
      </c>
    </row>
    <row r="1943" spans="2:9" hidden="1" x14ac:dyDescent="0.2">
      <c r="B1943" s="35">
        <v>42185</v>
      </c>
      <c r="C1943">
        <v>51.51</v>
      </c>
      <c r="E1943">
        <v>0.34</v>
      </c>
      <c r="F1943">
        <f>4*Table3[[#This Row],[DivPay]]</f>
        <v>1.36</v>
      </c>
      <c r="G1943" s="2">
        <f>Table3[[#This Row],[FwdDiv]]/Table3[[#This Row],[SharePrice]]</f>
        <v>2.6402640264026406E-2</v>
      </c>
      <c r="H1943" s="2">
        <v>2.5000000000000001E-2</v>
      </c>
      <c r="I1943" s="2">
        <v>2.75E-2</v>
      </c>
    </row>
    <row r="1944" spans="2:9" hidden="1" x14ac:dyDescent="0.2">
      <c r="B1944" s="35">
        <v>42184</v>
      </c>
      <c r="C1944">
        <v>51.52</v>
      </c>
      <c r="E1944">
        <v>0.34</v>
      </c>
      <c r="F1944">
        <f>4*Table3[[#This Row],[DivPay]]</f>
        <v>1.36</v>
      </c>
      <c r="G1944" s="2">
        <f>Table3[[#This Row],[FwdDiv]]/Table3[[#This Row],[SharePrice]]</f>
        <v>2.6397515527950312E-2</v>
      </c>
      <c r="H1944" s="2">
        <v>2.5000000000000001E-2</v>
      </c>
      <c r="I1944" s="2">
        <v>2.75E-2</v>
      </c>
    </row>
    <row r="1945" spans="2:9" hidden="1" x14ac:dyDescent="0.2">
      <c r="B1945" s="35">
        <v>42181</v>
      </c>
      <c r="C1945">
        <v>52.9</v>
      </c>
      <c r="E1945">
        <v>0.34</v>
      </c>
      <c r="F1945">
        <f>4*Table3[[#This Row],[DivPay]]</f>
        <v>1.36</v>
      </c>
      <c r="G1945" s="2">
        <f>Table3[[#This Row],[FwdDiv]]/Table3[[#This Row],[SharePrice]]</f>
        <v>2.5708884688090738E-2</v>
      </c>
      <c r="H1945" s="2">
        <v>2.5000000000000001E-2</v>
      </c>
      <c r="I1945" s="2">
        <v>2.75E-2</v>
      </c>
    </row>
    <row r="1946" spans="2:9" hidden="1" x14ac:dyDescent="0.2">
      <c r="B1946" s="35">
        <v>42180</v>
      </c>
      <c r="C1946">
        <v>53.8</v>
      </c>
      <c r="E1946">
        <v>0.34</v>
      </c>
      <c r="F1946">
        <f>4*Table3[[#This Row],[DivPay]]</f>
        <v>1.36</v>
      </c>
      <c r="G1946" s="2">
        <f>Table3[[#This Row],[FwdDiv]]/Table3[[#This Row],[SharePrice]]</f>
        <v>2.5278810408921937E-2</v>
      </c>
      <c r="H1946" s="2">
        <v>2.5000000000000001E-2</v>
      </c>
      <c r="I1946" s="2">
        <v>2.75E-2</v>
      </c>
    </row>
    <row r="1947" spans="2:9" hidden="1" x14ac:dyDescent="0.2">
      <c r="B1947" s="35">
        <v>42179</v>
      </c>
      <c r="C1947">
        <v>53.99</v>
      </c>
      <c r="E1947">
        <v>0.34</v>
      </c>
      <c r="F1947">
        <f>4*Table3[[#This Row],[DivPay]]</f>
        <v>1.36</v>
      </c>
      <c r="G1947" s="2">
        <f>Table3[[#This Row],[FwdDiv]]/Table3[[#This Row],[SharePrice]]</f>
        <v>2.5189849972217078E-2</v>
      </c>
      <c r="H1947" s="2">
        <v>2.5000000000000001E-2</v>
      </c>
      <c r="I1947" s="2">
        <v>2.75E-2</v>
      </c>
    </row>
    <row r="1948" spans="2:9" hidden="1" x14ac:dyDescent="0.2">
      <c r="B1948" s="35">
        <v>42178</v>
      </c>
      <c r="C1948">
        <v>54.83</v>
      </c>
      <c r="E1948">
        <v>0.34</v>
      </c>
      <c r="F1948">
        <f>4*Table3[[#This Row],[DivPay]]</f>
        <v>1.36</v>
      </c>
      <c r="G1948" s="2">
        <f>Table3[[#This Row],[FwdDiv]]/Table3[[#This Row],[SharePrice]]</f>
        <v>2.4803939449206641E-2</v>
      </c>
      <c r="H1948" s="2">
        <v>2.5000000000000001E-2</v>
      </c>
      <c r="I1948" s="2">
        <v>2.75E-2</v>
      </c>
    </row>
    <row r="1949" spans="2:9" hidden="1" x14ac:dyDescent="0.2">
      <c r="B1949" s="35">
        <v>42177</v>
      </c>
      <c r="C1949">
        <v>55.5</v>
      </c>
      <c r="E1949">
        <v>0.34</v>
      </c>
      <c r="F1949">
        <f>4*Table3[[#This Row],[DivPay]]</f>
        <v>1.36</v>
      </c>
      <c r="G1949" s="2">
        <f>Table3[[#This Row],[FwdDiv]]/Table3[[#This Row],[SharePrice]]</f>
        <v>2.4504504504504507E-2</v>
      </c>
      <c r="H1949" s="2">
        <v>2.5000000000000001E-2</v>
      </c>
      <c r="I1949" s="2">
        <v>2.75E-2</v>
      </c>
    </row>
    <row r="1950" spans="2:9" hidden="1" x14ac:dyDescent="0.2">
      <c r="B1950" s="35">
        <v>42174</v>
      </c>
      <c r="C1950">
        <v>54.51</v>
      </c>
      <c r="E1950">
        <v>0.34</v>
      </c>
      <c r="F1950">
        <f>4*Table3[[#This Row],[DivPay]]</f>
        <v>1.36</v>
      </c>
      <c r="G1950" s="2">
        <f>Table3[[#This Row],[FwdDiv]]/Table3[[#This Row],[SharePrice]]</f>
        <v>2.4949550541185108E-2</v>
      </c>
      <c r="H1950" s="2">
        <v>2.5000000000000001E-2</v>
      </c>
      <c r="I1950" s="2">
        <v>2.75E-2</v>
      </c>
    </row>
    <row r="1951" spans="2:9" hidden="1" x14ac:dyDescent="0.2">
      <c r="B1951" s="35">
        <v>42173</v>
      </c>
      <c r="C1951">
        <v>54.22</v>
      </c>
      <c r="E1951">
        <v>0.34</v>
      </c>
      <c r="F1951">
        <f>4*Table3[[#This Row],[DivPay]]</f>
        <v>1.36</v>
      </c>
      <c r="G1951" s="2">
        <f>Table3[[#This Row],[FwdDiv]]/Table3[[#This Row],[SharePrice]]</f>
        <v>2.5082995204721507E-2</v>
      </c>
      <c r="H1951" s="2">
        <v>2.5000000000000001E-2</v>
      </c>
      <c r="I1951" s="2">
        <v>2.75E-2</v>
      </c>
    </row>
    <row r="1952" spans="2:9" hidden="1" x14ac:dyDescent="0.2">
      <c r="B1952" s="35">
        <v>42172</v>
      </c>
      <c r="C1952">
        <v>53.29</v>
      </c>
      <c r="E1952">
        <v>0.34</v>
      </c>
      <c r="F1952">
        <f>4*Table3[[#This Row],[DivPay]]</f>
        <v>1.36</v>
      </c>
      <c r="G1952" s="2">
        <f>Table3[[#This Row],[FwdDiv]]/Table3[[#This Row],[SharePrice]]</f>
        <v>2.5520735597673112E-2</v>
      </c>
      <c r="H1952" s="2">
        <v>2.5000000000000001E-2</v>
      </c>
      <c r="I1952" s="2">
        <v>2.75E-2</v>
      </c>
    </row>
    <row r="1953" spans="2:9" hidden="1" x14ac:dyDescent="0.2">
      <c r="B1953" s="35">
        <v>42171</v>
      </c>
      <c r="C1953">
        <v>53.09</v>
      </c>
      <c r="E1953">
        <v>0.34</v>
      </c>
      <c r="F1953">
        <f>4*Table3[[#This Row],[DivPay]]</f>
        <v>1.36</v>
      </c>
      <c r="G1953" s="2">
        <f>Table3[[#This Row],[FwdDiv]]/Table3[[#This Row],[SharePrice]]</f>
        <v>2.5616877001318514E-2</v>
      </c>
      <c r="H1953" s="2">
        <v>2.5000000000000001E-2</v>
      </c>
      <c r="I1953" s="2">
        <v>2.75E-2</v>
      </c>
    </row>
    <row r="1954" spans="2:9" hidden="1" x14ac:dyDescent="0.2">
      <c r="B1954" s="35">
        <v>42170</v>
      </c>
      <c r="C1954">
        <v>53.05</v>
      </c>
      <c r="E1954">
        <v>0.34</v>
      </c>
      <c r="F1954">
        <f>4*Table3[[#This Row],[DivPay]]</f>
        <v>1.36</v>
      </c>
      <c r="G1954" s="2">
        <f>Table3[[#This Row],[FwdDiv]]/Table3[[#This Row],[SharePrice]]</f>
        <v>2.5636192271442038E-2</v>
      </c>
      <c r="H1954" s="2">
        <v>2.5000000000000001E-2</v>
      </c>
      <c r="I1954" s="2">
        <v>2.75E-2</v>
      </c>
    </row>
    <row r="1955" spans="2:9" hidden="1" x14ac:dyDescent="0.2">
      <c r="B1955" s="35">
        <v>42167</v>
      </c>
      <c r="C1955">
        <v>53.01</v>
      </c>
      <c r="E1955">
        <v>0.34</v>
      </c>
      <c r="F1955">
        <f>4*Table3[[#This Row],[DivPay]]</f>
        <v>1.36</v>
      </c>
      <c r="G1955" s="2">
        <f>Table3[[#This Row],[FwdDiv]]/Table3[[#This Row],[SharePrice]]</f>
        <v>2.5655536691190344E-2</v>
      </c>
      <c r="H1955" s="2">
        <v>2.5000000000000001E-2</v>
      </c>
      <c r="I1955" s="2">
        <v>2.75E-2</v>
      </c>
    </row>
    <row r="1956" spans="2:9" hidden="1" x14ac:dyDescent="0.2">
      <c r="B1956" s="35">
        <v>42166</v>
      </c>
      <c r="C1956">
        <v>53.64</v>
      </c>
      <c r="E1956">
        <v>0.34</v>
      </c>
      <c r="F1956">
        <f>4*Table3[[#This Row],[DivPay]]</f>
        <v>1.36</v>
      </c>
      <c r="G1956" s="2">
        <f>Table3[[#This Row],[FwdDiv]]/Table3[[#This Row],[SharePrice]]</f>
        <v>2.5354213273676363E-2</v>
      </c>
      <c r="H1956" s="2">
        <v>2.5000000000000001E-2</v>
      </c>
      <c r="I1956" s="2">
        <v>2.75E-2</v>
      </c>
    </row>
    <row r="1957" spans="2:9" hidden="1" x14ac:dyDescent="0.2">
      <c r="B1957" s="35">
        <v>42165</v>
      </c>
      <c r="C1957">
        <v>54.19</v>
      </c>
      <c r="E1957">
        <v>0.34</v>
      </c>
      <c r="F1957">
        <f>4*Table3[[#This Row],[DivPay]]</f>
        <v>1.36</v>
      </c>
      <c r="G1957" s="2">
        <f>Table3[[#This Row],[FwdDiv]]/Table3[[#This Row],[SharePrice]]</f>
        <v>2.50968813434213E-2</v>
      </c>
      <c r="H1957" s="2">
        <v>2.5000000000000001E-2</v>
      </c>
      <c r="I1957" s="2">
        <v>2.75E-2</v>
      </c>
    </row>
    <row r="1958" spans="2:9" hidden="1" x14ac:dyDescent="0.2">
      <c r="B1958" s="35">
        <v>42164</v>
      </c>
      <c r="C1958">
        <v>52.92</v>
      </c>
      <c r="E1958">
        <v>0.34</v>
      </c>
      <c r="F1958">
        <f>4*Table3[[#This Row],[DivPay]]</f>
        <v>1.36</v>
      </c>
      <c r="G1958" s="2">
        <f>Table3[[#This Row],[FwdDiv]]/Table3[[#This Row],[SharePrice]]</f>
        <v>2.5699168556311415E-2</v>
      </c>
      <c r="H1958" s="2">
        <v>2.5000000000000001E-2</v>
      </c>
      <c r="I1958" s="2">
        <v>2.75E-2</v>
      </c>
    </row>
    <row r="1959" spans="2:9" hidden="1" x14ac:dyDescent="0.2">
      <c r="B1959" s="35">
        <v>42163</v>
      </c>
      <c r="C1959">
        <v>52.82</v>
      </c>
      <c r="E1959">
        <v>0.34</v>
      </c>
      <c r="F1959">
        <f>4*Table3[[#This Row],[DivPay]]</f>
        <v>1.36</v>
      </c>
      <c r="G1959" s="2">
        <f>Table3[[#This Row],[FwdDiv]]/Table3[[#This Row],[SharePrice]]</f>
        <v>2.5747822794396063E-2</v>
      </c>
      <c r="H1959" s="2">
        <v>2.5000000000000001E-2</v>
      </c>
      <c r="I1959" s="2">
        <v>2.75E-2</v>
      </c>
    </row>
    <row r="1960" spans="2:9" hidden="1" x14ac:dyDescent="0.2">
      <c r="B1960" s="35">
        <v>42160</v>
      </c>
      <c r="C1960">
        <v>53.79</v>
      </c>
      <c r="E1960">
        <v>0.34</v>
      </c>
      <c r="F1960">
        <f>4*Table3[[#This Row],[DivPay]]</f>
        <v>1.36</v>
      </c>
      <c r="G1960" s="2">
        <f>Table3[[#This Row],[FwdDiv]]/Table3[[#This Row],[SharePrice]]</f>
        <v>2.5283509946086635E-2</v>
      </c>
      <c r="H1960" s="2">
        <v>2.5000000000000001E-2</v>
      </c>
      <c r="I1960" s="2">
        <v>2.75E-2</v>
      </c>
    </row>
    <row r="1961" spans="2:9" hidden="1" x14ac:dyDescent="0.2">
      <c r="B1961" s="35">
        <v>42159</v>
      </c>
      <c r="C1961">
        <v>53.98</v>
      </c>
      <c r="E1961">
        <v>0.34</v>
      </c>
      <c r="F1961">
        <f>4*Table3[[#This Row],[DivPay]]</f>
        <v>1.36</v>
      </c>
      <c r="G1961" s="2">
        <f>Table3[[#This Row],[FwdDiv]]/Table3[[#This Row],[SharePrice]]</f>
        <v>2.5194516487587998E-2</v>
      </c>
      <c r="H1961" s="2">
        <v>2.5000000000000001E-2</v>
      </c>
      <c r="I1961" s="2">
        <v>2.75E-2</v>
      </c>
    </row>
    <row r="1962" spans="2:9" hidden="1" x14ac:dyDescent="0.2">
      <c r="B1962" s="35">
        <v>42158</v>
      </c>
      <c r="C1962">
        <v>54.89</v>
      </c>
      <c r="E1962">
        <v>0.34</v>
      </c>
      <c r="F1962">
        <f>4*Table3[[#This Row],[DivPay]]</f>
        <v>1.36</v>
      </c>
      <c r="G1962" s="2">
        <f>Table3[[#This Row],[FwdDiv]]/Table3[[#This Row],[SharePrice]]</f>
        <v>2.4776826380032795E-2</v>
      </c>
      <c r="H1962" s="2">
        <v>2.5000000000000001E-2</v>
      </c>
      <c r="I1962" s="2">
        <v>2.75E-2</v>
      </c>
    </row>
    <row r="1963" spans="2:9" hidden="1" x14ac:dyDescent="0.2">
      <c r="B1963" s="35">
        <v>42157</v>
      </c>
      <c r="C1963">
        <v>55.25</v>
      </c>
      <c r="E1963">
        <v>0.34</v>
      </c>
      <c r="F1963">
        <f>4*Table3[[#This Row],[DivPay]]</f>
        <v>1.36</v>
      </c>
      <c r="G1963" s="2">
        <f>Table3[[#This Row],[FwdDiv]]/Table3[[#This Row],[SharePrice]]</f>
        <v>2.4615384615384619E-2</v>
      </c>
      <c r="H1963" s="2">
        <v>2.5000000000000001E-2</v>
      </c>
      <c r="I1963" s="2">
        <v>2.75E-2</v>
      </c>
    </row>
    <row r="1964" spans="2:9" hidden="1" x14ac:dyDescent="0.2">
      <c r="B1964" s="35">
        <v>42156</v>
      </c>
      <c r="C1964">
        <v>55.71</v>
      </c>
      <c r="E1964">
        <v>0.34</v>
      </c>
      <c r="F1964">
        <f>4*Table3[[#This Row],[DivPay]]</f>
        <v>1.36</v>
      </c>
      <c r="G1964" s="2">
        <f>Table3[[#This Row],[FwdDiv]]/Table3[[#This Row],[SharePrice]]</f>
        <v>2.441213426673847E-2</v>
      </c>
      <c r="H1964" s="2">
        <v>2.5000000000000001E-2</v>
      </c>
      <c r="I1964" s="2">
        <v>2.75E-2</v>
      </c>
    </row>
    <row r="1965" spans="2:9" hidden="1" x14ac:dyDescent="0.2">
      <c r="B1965" s="35">
        <v>42153</v>
      </c>
      <c r="C1965">
        <v>55.92</v>
      </c>
      <c r="E1965">
        <v>0.34</v>
      </c>
      <c r="F1965">
        <f>4*Table3[[#This Row],[DivPay]]</f>
        <v>1.36</v>
      </c>
      <c r="G1965" s="2">
        <f>Table3[[#This Row],[FwdDiv]]/Table3[[#This Row],[SharePrice]]</f>
        <v>2.4320457796852647E-2</v>
      </c>
      <c r="H1965" s="2">
        <v>2.5000000000000001E-2</v>
      </c>
      <c r="I1965" s="2">
        <v>2.75E-2</v>
      </c>
    </row>
    <row r="1966" spans="2:9" hidden="1" x14ac:dyDescent="0.2">
      <c r="B1966" s="35">
        <v>42152</v>
      </c>
      <c r="C1966">
        <v>55.91</v>
      </c>
      <c r="E1966">
        <v>0.34</v>
      </c>
      <c r="F1966">
        <f>4*Table3[[#This Row],[DivPay]]</f>
        <v>1.36</v>
      </c>
      <c r="G1966" s="2">
        <f>Table3[[#This Row],[FwdDiv]]/Table3[[#This Row],[SharePrice]]</f>
        <v>2.4324807726703635E-2</v>
      </c>
      <c r="H1966" s="2">
        <v>2.5000000000000001E-2</v>
      </c>
      <c r="I1966" s="2">
        <v>2.75E-2</v>
      </c>
    </row>
    <row r="1967" spans="2:9" hidden="1" x14ac:dyDescent="0.2">
      <c r="B1967" s="35">
        <v>42151</v>
      </c>
      <c r="C1967">
        <v>55.97</v>
      </c>
      <c r="E1967">
        <v>0.34</v>
      </c>
      <c r="F1967">
        <f>4*Table3[[#This Row],[DivPay]]</f>
        <v>1.36</v>
      </c>
      <c r="G1967" s="2">
        <f>Table3[[#This Row],[FwdDiv]]/Table3[[#This Row],[SharePrice]]</f>
        <v>2.4298731463283905E-2</v>
      </c>
      <c r="H1967" s="2">
        <v>2.5000000000000001E-2</v>
      </c>
      <c r="I1967" s="2">
        <v>2.75E-2</v>
      </c>
    </row>
    <row r="1968" spans="2:9" hidden="1" x14ac:dyDescent="0.2">
      <c r="B1968" s="35">
        <v>42150</v>
      </c>
      <c r="C1968">
        <v>54.56</v>
      </c>
      <c r="E1968">
        <v>0.34</v>
      </c>
      <c r="F1968">
        <f>4*Table3[[#This Row],[DivPay]]</f>
        <v>1.36</v>
      </c>
      <c r="G1968" s="2">
        <f>Table3[[#This Row],[FwdDiv]]/Table3[[#This Row],[SharePrice]]</f>
        <v>2.49266862170088E-2</v>
      </c>
      <c r="H1968" s="2">
        <v>2.5000000000000001E-2</v>
      </c>
      <c r="I1968" s="2">
        <v>2.75E-2</v>
      </c>
    </row>
    <row r="1969" spans="2:9" hidden="1" x14ac:dyDescent="0.2">
      <c r="B1969" s="35">
        <v>42146</v>
      </c>
      <c r="C1969">
        <v>55.37</v>
      </c>
      <c r="E1969">
        <v>0.34</v>
      </c>
      <c r="F1969">
        <f>4*Table3[[#This Row],[DivPay]]</f>
        <v>1.36</v>
      </c>
      <c r="G1969" s="2">
        <f>Table3[[#This Row],[FwdDiv]]/Table3[[#This Row],[SharePrice]]</f>
        <v>2.4562037204262237E-2</v>
      </c>
      <c r="H1969" s="2">
        <v>2.5000000000000001E-2</v>
      </c>
      <c r="I1969" s="2">
        <v>2.75E-2</v>
      </c>
    </row>
    <row r="1970" spans="2:9" hidden="1" x14ac:dyDescent="0.2">
      <c r="B1970" s="35">
        <v>42145</v>
      </c>
      <c r="C1970">
        <v>55.5</v>
      </c>
      <c r="E1970">
        <v>0.34</v>
      </c>
      <c r="F1970">
        <f>4*Table3[[#This Row],[DivPay]]</f>
        <v>1.36</v>
      </c>
      <c r="G1970" s="2">
        <f>Table3[[#This Row],[FwdDiv]]/Table3[[#This Row],[SharePrice]]</f>
        <v>2.4504504504504507E-2</v>
      </c>
      <c r="H1970" s="2">
        <v>2.5000000000000001E-2</v>
      </c>
      <c r="I1970" s="2">
        <v>2.75E-2</v>
      </c>
    </row>
    <row r="1971" spans="2:9" hidden="1" x14ac:dyDescent="0.2">
      <c r="B1971" s="35">
        <v>42144</v>
      </c>
      <c r="C1971">
        <v>55.63</v>
      </c>
      <c r="E1971">
        <v>0.34</v>
      </c>
      <c r="F1971">
        <f>4*Table3[[#This Row],[DivPay]]</f>
        <v>1.36</v>
      </c>
      <c r="G1971" s="2">
        <f>Table3[[#This Row],[FwdDiv]]/Table3[[#This Row],[SharePrice]]</f>
        <v>2.4447240697465396E-2</v>
      </c>
      <c r="H1971" s="2">
        <v>2.5000000000000001E-2</v>
      </c>
      <c r="I1971" s="2">
        <v>2.75E-2</v>
      </c>
    </row>
    <row r="1972" spans="2:9" hidden="1" x14ac:dyDescent="0.2">
      <c r="B1972" s="35">
        <v>42143</v>
      </c>
      <c r="C1972">
        <v>55.78</v>
      </c>
      <c r="E1972">
        <v>0.34</v>
      </c>
      <c r="F1972">
        <f>4*Table3[[#This Row],[DivPay]]</f>
        <v>1.36</v>
      </c>
      <c r="G1972" s="2">
        <f>Table3[[#This Row],[FwdDiv]]/Table3[[#This Row],[SharePrice]]</f>
        <v>2.438149874506992E-2</v>
      </c>
      <c r="H1972" s="2">
        <v>2.5000000000000001E-2</v>
      </c>
      <c r="I1972" s="2">
        <v>2.75E-2</v>
      </c>
    </row>
    <row r="1973" spans="2:9" hidden="1" x14ac:dyDescent="0.2">
      <c r="B1973" s="35">
        <v>42142</v>
      </c>
      <c r="C1973">
        <v>55.79</v>
      </c>
      <c r="E1973">
        <v>0.34</v>
      </c>
      <c r="F1973">
        <f>4*Table3[[#This Row],[DivPay]]</f>
        <v>1.36</v>
      </c>
      <c r="G1973" s="2">
        <f>Table3[[#This Row],[FwdDiv]]/Table3[[#This Row],[SharePrice]]</f>
        <v>2.4377128517655496E-2</v>
      </c>
      <c r="H1973" s="2">
        <v>2.5000000000000001E-2</v>
      </c>
      <c r="I1973" s="2">
        <v>2.75E-2</v>
      </c>
    </row>
    <row r="1974" spans="2:9" hidden="1" x14ac:dyDescent="0.2">
      <c r="B1974" s="35">
        <v>42139</v>
      </c>
      <c r="C1974">
        <v>55.61</v>
      </c>
      <c r="E1974">
        <v>0.34</v>
      </c>
      <c r="F1974">
        <f>4*Table3[[#This Row],[DivPay]]</f>
        <v>1.36</v>
      </c>
      <c r="G1974" s="2">
        <f>Table3[[#This Row],[FwdDiv]]/Table3[[#This Row],[SharePrice]]</f>
        <v>2.4456033087574179E-2</v>
      </c>
      <c r="H1974" s="2">
        <v>2.5000000000000001E-2</v>
      </c>
      <c r="I1974" s="2">
        <v>2.75E-2</v>
      </c>
    </row>
    <row r="1975" spans="2:9" hidden="1" x14ac:dyDescent="0.2">
      <c r="B1975" s="35">
        <v>42138</v>
      </c>
      <c r="C1975">
        <v>55.61</v>
      </c>
      <c r="E1975">
        <v>0.34</v>
      </c>
      <c r="F1975">
        <f>4*Table3[[#This Row],[DivPay]]</f>
        <v>1.36</v>
      </c>
      <c r="G1975" s="2">
        <f>Table3[[#This Row],[FwdDiv]]/Table3[[#This Row],[SharePrice]]</f>
        <v>2.4456033087574179E-2</v>
      </c>
      <c r="H1975" s="2">
        <v>2.5000000000000001E-2</v>
      </c>
      <c r="I1975" s="2">
        <v>2.75E-2</v>
      </c>
    </row>
    <row r="1976" spans="2:9" hidden="1" x14ac:dyDescent="0.2">
      <c r="B1976" s="35">
        <v>42137</v>
      </c>
      <c r="C1976">
        <v>54.69</v>
      </c>
      <c r="E1976">
        <v>0.34</v>
      </c>
      <c r="F1976">
        <f>4*Table3[[#This Row],[DivPay]]</f>
        <v>1.36</v>
      </c>
      <c r="G1976" s="2">
        <f>Table3[[#This Row],[FwdDiv]]/Table3[[#This Row],[SharePrice]]</f>
        <v>2.4867434631559705E-2</v>
      </c>
      <c r="H1976" s="2">
        <v>2.5000000000000001E-2</v>
      </c>
      <c r="I1976" s="2">
        <v>2.75E-2</v>
      </c>
    </row>
    <row r="1977" spans="2:9" hidden="1" x14ac:dyDescent="0.2">
      <c r="B1977" s="35">
        <v>42136</v>
      </c>
      <c r="C1977">
        <v>54.17</v>
      </c>
      <c r="E1977">
        <v>0.34</v>
      </c>
      <c r="F1977">
        <f>4*Table3[[#This Row],[DivPay]]</f>
        <v>1.36</v>
      </c>
      <c r="G1977" s="2">
        <f>Table3[[#This Row],[FwdDiv]]/Table3[[#This Row],[SharePrice]]</f>
        <v>2.5106147314011448E-2</v>
      </c>
      <c r="H1977" s="2">
        <v>2.5000000000000001E-2</v>
      </c>
      <c r="I1977" s="2">
        <v>2.75E-2</v>
      </c>
    </row>
    <row r="1978" spans="2:9" hidden="1" x14ac:dyDescent="0.2">
      <c r="B1978" s="35">
        <v>42135</v>
      </c>
      <c r="C1978">
        <v>54.44</v>
      </c>
      <c r="E1978">
        <v>0.34</v>
      </c>
      <c r="F1978">
        <f>4*Table3[[#This Row],[DivPay]]</f>
        <v>1.36</v>
      </c>
      <c r="G1978" s="2">
        <f>Table3[[#This Row],[FwdDiv]]/Table3[[#This Row],[SharePrice]]</f>
        <v>2.4981631153563558E-2</v>
      </c>
      <c r="H1978" s="2">
        <v>2.5000000000000001E-2</v>
      </c>
      <c r="I1978" s="2">
        <v>2.75E-2</v>
      </c>
    </row>
    <row r="1979" spans="2:9" hidden="1" x14ac:dyDescent="0.2">
      <c r="B1979" s="35">
        <v>42132</v>
      </c>
      <c r="C1979">
        <v>54.7</v>
      </c>
      <c r="E1979">
        <v>0.34</v>
      </c>
      <c r="F1979">
        <f>4*Table3[[#This Row],[DivPay]]</f>
        <v>1.36</v>
      </c>
      <c r="G1979" s="2">
        <f>Table3[[#This Row],[FwdDiv]]/Table3[[#This Row],[SharePrice]]</f>
        <v>2.4862888482632541E-2</v>
      </c>
      <c r="H1979" s="2">
        <v>2.5000000000000001E-2</v>
      </c>
      <c r="I1979" s="2">
        <v>2.75E-2</v>
      </c>
    </row>
    <row r="1980" spans="2:9" hidden="1" x14ac:dyDescent="0.2">
      <c r="B1980" s="35">
        <v>42131</v>
      </c>
      <c r="C1980">
        <v>54.06</v>
      </c>
      <c r="E1980">
        <v>0.34</v>
      </c>
      <c r="F1980">
        <f>4*Table3[[#This Row],[DivPay]]</f>
        <v>1.36</v>
      </c>
      <c r="G1980" s="2">
        <f>Table3[[#This Row],[FwdDiv]]/Table3[[#This Row],[SharePrice]]</f>
        <v>2.5157232704402517E-2</v>
      </c>
      <c r="H1980" s="2">
        <v>2.5000000000000001E-2</v>
      </c>
      <c r="I1980" s="2">
        <v>2.75E-2</v>
      </c>
    </row>
    <row r="1981" spans="2:9" hidden="1" x14ac:dyDescent="0.2">
      <c r="B1981" s="35">
        <v>42130</v>
      </c>
      <c r="C1981">
        <v>53.7</v>
      </c>
      <c r="E1981">
        <v>0.34</v>
      </c>
      <c r="F1981">
        <f>4*Table3[[#This Row],[DivPay]]</f>
        <v>1.36</v>
      </c>
      <c r="G1981" s="2">
        <f>Table3[[#This Row],[FwdDiv]]/Table3[[#This Row],[SharePrice]]</f>
        <v>2.532588454376164E-2</v>
      </c>
      <c r="H1981" s="2">
        <v>2.5000000000000001E-2</v>
      </c>
      <c r="I1981" s="2">
        <v>2.75E-2</v>
      </c>
    </row>
    <row r="1982" spans="2:9" hidden="1" x14ac:dyDescent="0.2">
      <c r="B1982" s="35">
        <v>42129</v>
      </c>
      <c r="C1982">
        <v>54.01</v>
      </c>
      <c r="E1982">
        <v>0.34</v>
      </c>
      <c r="F1982">
        <f>4*Table3[[#This Row],[DivPay]]</f>
        <v>1.36</v>
      </c>
      <c r="G1982" s="2">
        <f>Table3[[#This Row],[FwdDiv]]/Table3[[#This Row],[SharePrice]]</f>
        <v>2.5180522125532311E-2</v>
      </c>
      <c r="H1982" s="2">
        <v>2.5000000000000001E-2</v>
      </c>
      <c r="I1982" s="2">
        <v>2.75E-2</v>
      </c>
    </row>
    <row r="1983" spans="2:9" hidden="1" x14ac:dyDescent="0.2">
      <c r="B1983" s="35">
        <v>42128</v>
      </c>
      <c r="C1983">
        <v>55.3</v>
      </c>
      <c r="E1983">
        <v>0.34</v>
      </c>
      <c r="F1983">
        <f>4*Table3[[#This Row],[DivPay]]</f>
        <v>1.36</v>
      </c>
      <c r="G1983" s="2">
        <f>Table3[[#This Row],[FwdDiv]]/Table3[[#This Row],[SharePrice]]</f>
        <v>2.4593128390596748E-2</v>
      </c>
      <c r="H1983" s="2">
        <v>2.5000000000000001E-2</v>
      </c>
      <c r="I1983" s="2">
        <v>2.75E-2</v>
      </c>
    </row>
    <row r="1984" spans="2:9" hidden="1" x14ac:dyDescent="0.2">
      <c r="B1984" s="35">
        <v>42125</v>
      </c>
      <c r="C1984">
        <v>55.31</v>
      </c>
      <c r="E1984">
        <v>0.34</v>
      </c>
      <c r="F1984">
        <f>4*Table3[[#This Row],[DivPay]]</f>
        <v>1.36</v>
      </c>
      <c r="G1984" s="2">
        <f>Table3[[#This Row],[FwdDiv]]/Table3[[#This Row],[SharePrice]]</f>
        <v>2.4588681974326523E-2</v>
      </c>
      <c r="H1984" s="2">
        <v>2.5000000000000001E-2</v>
      </c>
      <c r="I1984" s="2">
        <v>2.75E-2</v>
      </c>
    </row>
    <row r="1985" spans="2:9" hidden="1" x14ac:dyDescent="0.2">
      <c r="B1985" s="35">
        <v>42124</v>
      </c>
      <c r="C1985">
        <v>54.21</v>
      </c>
      <c r="E1985">
        <v>0.34</v>
      </c>
      <c r="F1985">
        <f>4*Table3[[#This Row],[DivPay]]</f>
        <v>1.36</v>
      </c>
      <c r="G1985" s="2">
        <f>Table3[[#This Row],[FwdDiv]]/Table3[[#This Row],[SharePrice]]</f>
        <v>2.508762220992437E-2</v>
      </c>
      <c r="H1985" s="2">
        <v>2.5000000000000001E-2</v>
      </c>
      <c r="I1985" s="2">
        <v>2.75E-2</v>
      </c>
    </row>
    <row r="1986" spans="2:9" hidden="1" x14ac:dyDescent="0.2">
      <c r="B1986" s="35">
        <v>42123</v>
      </c>
      <c r="C1986">
        <v>55.02</v>
      </c>
      <c r="E1986">
        <v>0.34</v>
      </c>
      <c r="F1986">
        <f>4*Table3[[#This Row],[DivPay]]</f>
        <v>1.36</v>
      </c>
      <c r="G1986" s="2">
        <f>Table3[[#This Row],[FwdDiv]]/Table3[[#This Row],[SharePrice]]</f>
        <v>2.4718284260268994E-2</v>
      </c>
      <c r="H1986" s="2">
        <v>2.5000000000000001E-2</v>
      </c>
      <c r="I1986" s="2">
        <v>2.75E-2</v>
      </c>
    </row>
    <row r="1987" spans="2:9" hidden="1" x14ac:dyDescent="0.2">
      <c r="B1987" s="35">
        <v>42122</v>
      </c>
      <c r="C1987">
        <v>55.09</v>
      </c>
      <c r="D1987">
        <v>0.34</v>
      </c>
      <c r="E1987">
        <v>0.34</v>
      </c>
      <c r="F1987">
        <f>4*Table3[[#This Row],[DivPay]]</f>
        <v>1.36</v>
      </c>
      <c r="G1987" s="2">
        <f>Table3[[#This Row],[FwdDiv]]/Table3[[#This Row],[SharePrice]]</f>
        <v>2.4686876021056452E-2</v>
      </c>
      <c r="H1987" s="2">
        <v>2.5000000000000001E-2</v>
      </c>
      <c r="I1987" s="2">
        <v>2.75E-2</v>
      </c>
    </row>
    <row r="1988" spans="2:9" hidden="1" x14ac:dyDescent="0.2">
      <c r="B1988" s="35">
        <v>42121</v>
      </c>
      <c r="C1988">
        <v>55.56</v>
      </c>
      <c r="E1988">
        <v>0.34</v>
      </c>
      <c r="F1988">
        <f>4*Table3[[#This Row],[DivPay]]</f>
        <v>1.36</v>
      </c>
      <c r="G1988" s="2">
        <f>Table3[[#This Row],[FwdDiv]]/Table3[[#This Row],[SharePrice]]</f>
        <v>2.4478041756659467E-2</v>
      </c>
      <c r="H1988" s="2">
        <v>2.5000000000000001E-2</v>
      </c>
      <c r="I1988" s="2">
        <v>2.75E-2</v>
      </c>
    </row>
    <row r="1989" spans="2:9" hidden="1" x14ac:dyDescent="0.2">
      <c r="B1989" s="35">
        <v>42118</v>
      </c>
      <c r="C1989">
        <v>54.73</v>
      </c>
      <c r="E1989">
        <v>0.34</v>
      </c>
      <c r="F1989">
        <f>4*Table3[[#This Row],[DivPay]]</f>
        <v>1.36</v>
      </c>
      <c r="G1989" s="2">
        <f>Table3[[#This Row],[FwdDiv]]/Table3[[#This Row],[SharePrice]]</f>
        <v>2.4849260003654308E-2</v>
      </c>
      <c r="H1989" s="2">
        <v>2.5000000000000001E-2</v>
      </c>
      <c r="I1989" s="2">
        <v>2.75E-2</v>
      </c>
    </row>
    <row r="1990" spans="2:9" hidden="1" x14ac:dyDescent="0.2">
      <c r="B1990" s="35">
        <v>42117</v>
      </c>
      <c r="C1990">
        <v>54.72</v>
      </c>
      <c r="E1990">
        <v>0.34</v>
      </c>
      <c r="F1990">
        <f>4*Table3[[#This Row],[DivPay]]</f>
        <v>1.36</v>
      </c>
      <c r="G1990" s="2">
        <f>Table3[[#This Row],[FwdDiv]]/Table3[[#This Row],[SharePrice]]</f>
        <v>2.4853801169590645E-2</v>
      </c>
      <c r="H1990" s="2">
        <v>2.5000000000000001E-2</v>
      </c>
      <c r="I1990" s="2">
        <v>2.75E-2</v>
      </c>
    </row>
    <row r="1991" spans="2:9" hidden="1" x14ac:dyDescent="0.2">
      <c r="B1991" s="35">
        <v>42116</v>
      </c>
      <c r="C1991">
        <v>58.73</v>
      </c>
      <c r="E1991">
        <v>0.34</v>
      </c>
      <c r="F1991">
        <f>4*Table3[[#This Row],[DivPay]]</f>
        <v>1.36</v>
      </c>
      <c r="G1991" s="2">
        <f>Table3[[#This Row],[FwdDiv]]/Table3[[#This Row],[SharePrice]]</f>
        <v>2.3156819342754983E-2</v>
      </c>
      <c r="H1991" s="2">
        <v>2.5000000000000001E-2</v>
      </c>
      <c r="I1991" s="2">
        <v>2.75E-2</v>
      </c>
    </row>
    <row r="1992" spans="2:9" hidden="1" x14ac:dyDescent="0.2">
      <c r="B1992" s="35">
        <v>42115</v>
      </c>
      <c r="C1992">
        <v>58.16</v>
      </c>
      <c r="E1992">
        <v>0.34</v>
      </c>
      <c r="F1992">
        <f>4*Table3[[#This Row],[DivPay]]</f>
        <v>1.36</v>
      </c>
      <c r="G1992" s="2">
        <f>Table3[[#This Row],[FwdDiv]]/Table3[[#This Row],[SharePrice]]</f>
        <v>2.3383768913342505E-2</v>
      </c>
      <c r="H1992" s="2">
        <v>2.5000000000000001E-2</v>
      </c>
      <c r="I1992" s="2">
        <v>2.75E-2</v>
      </c>
    </row>
    <row r="1993" spans="2:9" hidden="1" x14ac:dyDescent="0.2">
      <c r="B1993" s="35">
        <v>42114</v>
      </c>
      <c r="C1993">
        <v>58.17</v>
      </c>
      <c r="E1993">
        <v>0.34</v>
      </c>
      <c r="F1993">
        <f>4*Table3[[#This Row],[DivPay]]</f>
        <v>1.36</v>
      </c>
      <c r="G1993" s="2">
        <f>Table3[[#This Row],[FwdDiv]]/Table3[[#This Row],[SharePrice]]</f>
        <v>2.3379749011517965E-2</v>
      </c>
      <c r="H1993" s="2">
        <v>2.5000000000000001E-2</v>
      </c>
      <c r="I1993" s="2">
        <v>2.75E-2</v>
      </c>
    </row>
    <row r="1994" spans="2:9" hidden="1" x14ac:dyDescent="0.2">
      <c r="B1994" s="35">
        <v>42111</v>
      </c>
      <c r="C1994">
        <v>57.33</v>
      </c>
      <c r="E1994">
        <v>0.34</v>
      </c>
      <c r="F1994">
        <f>4*Table3[[#This Row],[DivPay]]</f>
        <v>1.36</v>
      </c>
      <c r="G1994" s="2">
        <f>Table3[[#This Row],[FwdDiv]]/Table3[[#This Row],[SharePrice]]</f>
        <v>2.3722309436595153E-2</v>
      </c>
      <c r="H1994" s="2">
        <v>2.5000000000000001E-2</v>
      </c>
      <c r="I1994" s="2">
        <v>2.75E-2</v>
      </c>
    </row>
    <row r="1995" spans="2:9" hidden="1" x14ac:dyDescent="0.2">
      <c r="B1995" s="35">
        <v>42110</v>
      </c>
      <c r="C1995">
        <v>58.41</v>
      </c>
      <c r="E1995">
        <v>0.34</v>
      </c>
      <c r="F1995">
        <f>4*Table3[[#This Row],[DivPay]]</f>
        <v>1.36</v>
      </c>
      <c r="G1995" s="2">
        <f>Table3[[#This Row],[FwdDiv]]/Table3[[#This Row],[SharePrice]]</f>
        <v>2.3283684300633455E-2</v>
      </c>
      <c r="H1995" s="2">
        <v>2.5000000000000001E-2</v>
      </c>
      <c r="I1995" s="2">
        <v>2.75E-2</v>
      </c>
    </row>
    <row r="1996" spans="2:9" hidden="1" x14ac:dyDescent="0.2">
      <c r="B1996" s="35">
        <v>42109</v>
      </c>
      <c r="C1996">
        <v>58.5</v>
      </c>
      <c r="E1996">
        <v>0.34</v>
      </c>
      <c r="F1996">
        <f>4*Table3[[#This Row],[DivPay]]</f>
        <v>1.36</v>
      </c>
      <c r="G1996" s="2">
        <f>Table3[[#This Row],[FwdDiv]]/Table3[[#This Row],[SharePrice]]</f>
        <v>2.3247863247863248E-2</v>
      </c>
      <c r="H1996" s="2">
        <v>2.5000000000000001E-2</v>
      </c>
      <c r="I1996" s="2">
        <v>2.75E-2</v>
      </c>
    </row>
    <row r="1997" spans="2:9" hidden="1" x14ac:dyDescent="0.2">
      <c r="B1997" s="35">
        <v>42108</v>
      </c>
      <c r="C1997">
        <v>56.75</v>
      </c>
      <c r="E1997">
        <v>0.34</v>
      </c>
      <c r="F1997">
        <f>4*Table3[[#This Row],[DivPay]]</f>
        <v>1.36</v>
      </c>
      <c r="G1997" s="2">
        <f>Table3[[#This Row],[FwdDiv]]/Table3[[#This Row],[SharePrice]]</f>
        <v>2.3964757709251102E-2</v>
      </c>
      <c r="H1997" s="2">
        <v>2.5000000000000001E-2</v>
      </c>
      <c r="I1997" s="2">
        <v>2.75E-2</v>
      </c>
    </row>
    <row r="1998" spans="2:9" hidden="1" x14ac:dyDescent="0.2">
      <c r="B1998" s="35">
        <v>42107</v>
      </c>
      <c r="C1998">
        <v>57.21</v>
      </c>
      <c r="E1998">
        <v>0.34</v>
      </c>
      <c r="F1998">
        <f>4*Table3[[#This Row],[DivPay]]</f>
        <v>1.36</v>
      </c>
      <c r="G1998" s="2">
        <f>Table3[[#This Row],[FwdDiv]]/Table3[[#This Row],[SharePrice]]</f>
        <v>2.3772067820311136E-2</v>
      </c>
      <c r="H1998" s="2">
        <v>2.5000000000000001E-2</v>
      </c>
      <c r="I1998" s="2">
        <v>2.75E-2</v>
      </c>
    </row>
    <row r="1999" spans="2:9" hidden="1" x14ac:dyDescent="0.2">
      <c r="B1999" s="35">
        <v>42104</v>
      </c>
      <c r="C1999">
        <v>57.7</v>
      </c>
      <c r="E1999">
        <v>0.34</v>
      </c>
      <c r="F1999">
        <f>4*Table3[[#This Row],[DivPay]]</f>
        <v>1.36</v>
      </c>
      <c r="G1999" s="2">
        <f>Table3[[#This Row],[FwdDiv]]/Table3[[#This Row],[SharePrice]]</f>
        <v>2.3570190641247834E-2</v>
      </c>
      <c r="H1999" s="2">
        <v>2.5000000000000001E-2</v>
      </c>
      <c r="I1999" s="2">
        <v>2.75E-2</v>
      </c>
    </row>
    <row r="2000" spans="2:9" hidden="1" x14ac:dyDescent="0.2">
      <c r="B2000" s="35">
        <v>42103</v>
      </c>
      <c r="C2000">
        <v>57.78</v>
      </c>
      <c r="E2000">
        <v>0.34</v>
      </c>
      <c r="F2000">
        <f>4*Table3[[#This Row],[DivPay]]</f>
        <v>1.36</v>
      </c>
      <c r="G2000" s="2">
        <f>Table3[[#This Row],[FwdDiv]]/Table3[[#This Row],[SharePrice]]</f>
        <v>2.3537556247836624E-2</v>
      </c>
      <c r="H2000" s="2">
        <v>2.5000000000000001E-2</v>
      </c>
      <c r="I2000" s="2">
        <v>2.75E-2</v>
      </c>
    </row>
    <row r="2001" spans="2:9" hidden="1" x14ac:dyDescent="0.2">
      <c r="B2001" s="35">
        <v>42102</v>
      </c>
      <c r="C2001">
        <v>56.97</v>
      </c>
      <c r="E2001">
        <v>0.34</v>
      </c>
      <c r="F2001">
        <f>4*Table3[[#This Row],[DivPay]]</f>
        <v>1.36</v>
      </c>
      <c r="G2001" s="2">
        <f>Table3[[#This Row],[FwdDiv]]/Table3[[#This Row],[SharePrice]]</f>
        <v>2.3872213445673165E-2</v>
      </c>
      <c r="H2001" s="2">
        <v>2.5000000000000001E-2</v>
      </c>
      <c r="I2001" s="2">
        <v>2.75E-2</v>
      </c>
    </row>
    <row r="2002" spans="2:9" hidden="1" x14ac:dyDescent="0.2">
      <c r="B2002" s="35">
        <v>42101</v>
      </c>
      <c r="C2002">
        <v>56.94</v>
      </c>
      <c r="E2002">
        <v>0.34</v>
      </c>
      <c r="F2002">
        <f>4*Table3[[#This Row],[DivPay]]</f>
        <v>1.36</v>
      </c>
      <c r="G2002" s="2">
        <f>Table3[[#This Row],[FwdDiv]]/Table3[[#This Row],[SharePrice]]</f>
        <v>2.3884791008078683E-2</v>
      </c>
      <c r="H2002" s="2">
        <v>2.5000000000000001E-2</v>
      </c>
      <c r="I2002" s="2">
        <v>2.75E-2</v>
      </c>
    </row>
    <row r="2003" spans="2:9" hidden="1" x14ac:dyDescent="0.2">
      <c r="B2003" s="35">
        <v>42100</v>
      </c>
      <c r="C2003">
        <v>56.81</v>
      </c>
      <c r="E2003">
        <v>0.34</v>
      </c>
      <c r="F2003">
        <f>4*Table3[[#This Row],[DivPay]]</f>
        <v>1.36</v>
      </c>
      <c r="G2003" s="2">
        <f>Table3[[#This Row],[FwdDiv]]/Table3[[#This Row],[SharePrice]]</f>
        <v>2.393944728040838E-2</v>
      </c>
      <c r="H2003" s="2">
        <v>2.5000000000000001E-2</v>
      </c>
      <c r="I2003" s="2">
        <v>2.75E-2</v>
      </c>
    </row>
    <row r="2004" spans="2:9" hidden="1" x14ac:dyDescent="0.2">
      <c r="B2004" s="35">
        <v>42096</v>
      </c>
      <c r="C2004">
        <v>56.72</v>
      </c>
      <c r="E2004">
        <v>0.34</v>
      </c>
      <c r="F2004">
        <f>4*Table3[[#This Row],[DivPay]]</f>
        <v>1.36</v>
      </c>
      <c r="G2004" s="2">
        <f>Table3[[#This Row],[FwdDiv]]/Table3[[#This Row],[SharePrice]]</f>
        <v>2.3977433004231313E-2</v>
      </c>
      <c r="H2004" s="2">
        <v>2.5000000000000001E-2</v>
      </c>
      <c r="I2004" s="2">
        <v>2.75E-2</v>
      </c>
    </row>
    <row r="2005" spans="2:9" hidden="1" x14ac:dyDescent="0.2">
      <c r="B2005" s="35">
        <v>42095</v>
      </c>
      <c r="C2005">
        <v>56.54</v>
      </c>
      <c r="E2005">
        <v>0.34</v>
      </c>
      <c r="F2005">
        <f>4*Table3[[#This Row],[DivPay]]</f>
        <v>1.36</v>
      </c>
      <c r="G2005" s="2">
        <f>Table3[[#This Row],[FwdDiv]]/Table3[[#This Row],[SharePrice]]</f>
        <v>2.4053767244428724E-2</v>
      </c>
      <c r="H2005" s="2">
        <v>2.5000000000000001E-2</v>
      </c>
      <c r="I2005" s="2">
        <v>2.75E-2</v>
      </c>
    </row>
    <row r="2006" spans="2:9" hidden="1" x14ac:dyDescent="0.2">
      <c r="B2006" s="35">
        <v>42094</v>
      </c>
      <c r="C2006">
        <v>57.19</v>
      </c>
      <c r="E2006">
        <v>0.34</v>
      </c>
      <c r="F2006">
        <f>4*Table3[[#This Row],[DivPay]]</f>
        <v>1.36</v>
      </c>
      <c r="G2006" s="2">
        <f>Table3[[#This Row],[FwdDiv]]/Table3[[#This Row],[SharePrice]]</f>
        <v>2.3780381185521948E-2</v>
      </c>
      <c r="H2006" s="2">
        <v>2.5000000000000001E-2</v>
      </c>
      <c r="I2006" s="2">
        <v>2.75E-2</v>
      </c>
    </row>
    <row r="2007" spans="2:9" hidden="1" x14ac:dyDescent="0.2">
      <c r="B2007" s="35">
        <v>42093</v>
      </c>
      <c r="C2007">
        <v>58</v>
      </c>
      <c r="E2007">
        <v>0.34</v>
      </c>
      <c r="F2007">
        <f>4*Table3[[#This Row],[DivPay]]</f>
        <v>1.36</v>
      </c>
      <c r="G2007" s="2">
        <f>Table3[[#This Row],[FwdDiv]]/Table3[[#This Row],[SharePrice]]</f>
        <v>2.3448275862068966E-2</v>
      </c>
      <c r="H2007" s="2">
        <v>2.5000000000000001E-2</v>
      </c>
      <c r="I2007" s="2">
        <v>2.75E-2</v>
      </c>
    </row>
    <row r="2008" spans="2:9" hidden="1" x14ac:dyDescent="0.2">
      <c r="B2008" s="35">
        <v>42090</v>
      </c>
      <c r="C2008">
        <v>56.76</v>
      </c>
      <c r="E2008">
        <v>0.34</v>
      </c>
      <c r="F2008">
        <f>4*Table3[[#This Row],[DivPay]]</f>
        <v>1.36</v>
      </c>
      <c r="G2008" s="2">
        <f>Table3[[#This Row],[FwdDiv]]/Table3[[#This Row],[SharePrice]]</f>
        <v>2.3960535588442567E-2</v>
      </c>
      <c r="H2008" s="2">
        <v>2.5000000000000001E-2</v>
      </c>
      <c r="I2008" s="2">
        <v>2.75E-2</v>
      </c>
    </row>
    <row r="2009" spans="2:9" hidden="1" x14ac:dyDescent="0.2">
      <c r="B2009" s="35">
        <v>42089</v>
      </c>
      <c r="C2009">
        <v>55.8</v>
      </c>
      <c r="E2009">
        <v>0.34</v>
      </c>
      <c r="F2009">
        <f>4*Table3[[#This Row],[DivPay]]</f>
        <v>1.36</v>
      </c>
      <c r="G2009" s="2">
        <f>Table3[[#This Row],[FwdDiv]]/Table3[[#This Row],[SharePrice]]</f>
        <v>2.4372759856630826E-2</v>
      </c>
      <c r="H2009" s="2">
        <v>2.5000000000000001E-2</v>
      </c>
      <c r="I2009" s="2">
        <v>2.75E-2</v>
      </c>
    </row>
    <row r="2010" spans="2:9" hidden="1" x14ac:dyDescent="0.2">
      <c r="B2010" s="35">
        <v>42088</v>
      </c>
      <c r="C2010">
        <v>55.73</v>
      </c>
      <c r="E2010">
        <v>0.34</v>
      </c>
      <c r="F2010">
        <f>4*Table3[[#This Row],[DivPay]]</f>
        <v>1.36</v>
      </c>
      <c r="G2010" s="2">
        <f>Table3[[#This Row],[FwdDiv]]/Table3[[#This Row],[SharePrice]]</f>
        <v>2.4403373407500453E-2</v>
      </c>
      <c r="H2010" s="2">
        <v>2.5000000000000001E-2</v>
      </c>
      <c r="I2010" s="2">
        <v>2.75E-2</v>
      </c>
    </row>
    <row r="2011" spans="2:9" hidden="1" x14ac:dyDescent="0.2">
      <c r="B2011" s="35">
        <v>42087</v>
      </c>
      <c r="C2011">
        <v>58.44</v>
      </c>
      <c r="E2011">
        <v>0.34</v>
      </c>
      <c r="F2011">
        <f>4*Table3[[#This Row],[DivPay]]</f>
        <v>1.36</v>
      </c>
      <c r="G2011" s="2">
        <f>Table3[[#This Row],[FwdDiv]]/Table3[[#This Row],[SharePrice]]</f>
        <v>2.3271731690622865E-2</v>
      </c>
      <c r="H2011" s="2">
        <v>2.5000000000000001E-2</v>
      </c>
      <c r="I2011" s="2">
        <v>2.75E-2</v>
      </c>
    </row>
    <row r="2012" spans="2:9" hidden="1" x14ac:dyDescent="0.2">
      <c r="B2012" s="35">
        <v>42086</v>
      </c>
      <c r="C2012">
        <v>58.66</v>
      </c>
      <c r="E2012">
        <v>0.34</v>
      </c>
      <c r="F2012">
        <f>4*Table3[[#This Row],[DivPay]]</f>
        <v>1.36</v>
      </c>
      <c r="G2012" s="2">
        <f>Table3[[#This Row],[FwdDiv]]/Table3[[#This Row],[SharePrice]]</f>
        <v>2.3184452778724857E-2</v>
      </c>
      <c r="H2012" s="2">
        <v>2.5000000000000001E-2</v>
      </c>
      <c r="I2012" s="2">
        <v>2.75E-2</v>
      </c>
    </row>
    <row r="2013" spans="2:9" hidden="1" x14ac:dyDescent="0.2">
      <c r="B2013" s="35">
        <v>42083</v>
      </c>
      <c r="C2013">
        <v>59.28</v>
      </c>
      <c r="E2013">
        <v>0.34</v>
      </c>
      <c r="F2013">
        <f>4*Table3[[#This Row],[DivPay]]</f>
        <v>1.36</v>
      </c>
      <c r="G2013" s="2">
        <f>Table3[[#This Row],[FwdDiv]]/Table3[[#This Row],[SharePrice]]</f>
        <v>2.2941970310391364E-2</v>
      </c>
      <c r="H2013" s="2">
        <v>2.5000000000000001E-2</v>
      </c>
      <c r="I2013" s="2">
        <v>2.75E-2</v>
      </c>
    </row>
    <row r="2014" spans="2:9" hidden="1" x14ac:dyDescent="0.2">
      <c r="B2014" s="35">
        <v>42082</v>
      </c>
      <c r="C2014">
        <v>58.53</v>
      </c>
      <c r="E2014">
        <v>0.34</v>
      </c>
      <c r="F2014">
        <f>4*Table3[[#This Row],[DivPay]]</f>
        <v>1.36</v>
      </c>
      <c r="G2014" s="2">
        <f>Table3[[#This Row],[FwdDiv]]/Table3[[#This Row],[SharePrice]]</f>
        <v>2.3235947377413295E-2</v>
      </c>
      <c r="H2014" s="2">
        <v>2.5000000000000001E-2</v>
      </c>
      <c r="I2014" s="2">
        <v>2.75E-2</v>
      </c>
    </row>
    <row r="2015" spans="2:9" hidden="1" x14ac:dyDescent="0.2">
      <c r="B2015" s="35">
        <v>42081</v>
      </c>
      <c r="C2015">
        <v>58.3</v>
      </c>
      <c r="E2015">
        <v>0.34</v>
      </c>
      <c r="F2015">
        <f>4*Table3[[#This Row],[DivPay]]</f>
        <v>1.36</v>
      </c>
      <c r="G2015" s="2">
        <f>Table3[[#This Row],[FwdDiv]]/Table3[[#This Row],[SharePrice]]</f>
        <v>2.3327615780445971E-2</v>
      </c>
      <c r="H2015" s="2">
        <v>2.5000000000000001E-2</v>
      </c>
      <c r="I2015" s="2">
        <v>2.75E-2</v>
      </c>
    </row>
    <row r="2016" spans="2:9" hidden="1" x14ac:dyDescent="0.2">
      <c r="B2016" s="35">
        <v>42080</v>
      </c>
      <c r="C2016">
        <v>57.97</v>
      </c>
      <c r="E2016">
        <v>0.34</v>
      </c>
      <c r="F2016">
        <f>4*Table3[[#This Row],[DivPay]]</f>
        <v>1.36</v>
      </c>
      <c r="G2016" s="2">
        <f>Table3[[#This Row],[FwdDiv]]/Table3[[#This Row],[SharePrice]]</f>
        <v>2.3460410557184754E-2</v>
      </c>
      <c r="H2016" s="2">
        <v>2.5000000000000001E-2</v>
      </c>
      <c r="I2016" s="2">
        <v>2.75E-2</v>
      </c>
    </row>
    <row r="2017" spans="2:9" hidden="1" x14ac:dyDescent="0.2">
      <c r="B2017" s="35">
        <v>42079</v>
      </c>
      <c r="C2017">
        <v>58.33</v>
      </c>
      <c r="E2017">
        <v>0.34</v>
      </c>
      <c r="F2017">
        <f>4*Table3[[#This Row],[DivPay]]</f>
        <v>1.36</v>
      </c>
      <c r="G2017" s="2">
        <f>Table3[[#This Row],[FwdDiv]]/Table3[[#This Row],[SharePrice]]</f>
        <v>2.3315618035316305E-2</v>
      </c>
      <c r="H2017" s="2">
        <v>2.5000000000000001E-2</v>
      </c>
      <c r="I2017" s="2">
        <v>2.75E-2</v>
      </c>
    </row>
    <row r="2018" spans="2:9" hidden="1" x14ac:dyDescent="0.2">
      <c r="B2018" s="35">
        <v>42076</v>
      </c>
      <c r="C2018">
        <v>57.12</v>
      </c>
      <c r="E2018">
        <v>0.34</v>
      </c>
      <c r="F2018">
        <f>4*Table3[[#This Row],[DivPay]]</f>
        <v>1.36</v>
      </c>
      <c r="G2018" s="2">
        <f>Table3[[#This Row],[FwdDiv]]/Table3[[#This Row],[SharePrice]]</f>
        <v>2.3809523809523812E-2</v>
      </c>
      <c r="H2018" s="2">
        <v>2.5000000000000001E-2</v>
      </c>
      <c r="I2018" s="2">
        <v>2.75E-2</v>
      </c>
    </row>
    <row r="2019" spans="2:9" hidden="1" x14ac:dyDescent="0.2">
      <c r="B2019" s="35">
        <v>42075</v>
      </c>
      <c r="C2019">
        <v>57.22</v>
      </c>
      <c r="E2019">
        <v>0.34</v>
      </c>
      <c r="F2019">
        <f>4*Table3[[#This Row],[DivPay]]</f>
        <v>1.36</v>
      </c>
      <c r="G2019" s="2">
        <f>Table3[[#This Row],[FwdDiv]]/Table3[[#This Row],[SharePrice]]</f>
        <v>2.3767913317022021E-2</v>
      </c>
      <c r="H2019" s="2">
        <v>2.5000000000000001E-2</v>
      </c>
      <c r="I2019" s="2">
        <v>2.75E-2</v>
      </c>
    </row>
    <row r="2020" spans="2:9" hidden="1" x14ac:dyDescent="0.2">
      <c r="B2020" s="35">
        <v>42074</v>
      </c>
      <c r="C2020">
        <v>57.17</v>
      </c>
      <c r="E2020">
        <v>0.34</v>
      </c>
      <c r="F2020">
        <f>4*Table3[[#This Row],[DivPay]]</f>
        <v>1.36</v>
      </c>
      <c r="G2020" s="2">
        <f>Table3[[#This Row],[FwdDiv]]/Table3[[#This Row],[SharePrice]]</f>
        <v>2.378870036732552E-2</v>
      </c>
      <c r="H2020" s="2">
        <v>2.5000000000000001E-2</v>
      </c>
      <c r="I2020" s="2">
        <v>2.75E-2</v>
      </c>
    </row>
    <row r="2021" spans="2:9" hidden="1" x14ac:dyDescent="0.2">
      <c r="B2021" s="35">
        <v>42073</v>
      </c>
      <c r="C2021">
        <v>57.1</v>
      </c>
      <c r="E2021">
        <v>0.34</v>
      </c>
      <c r="F2021">
        <f>4*Table3[[#This Row],[DivPay]]</f>
        <v>1.36</v>
      </c>
      <c r="G2021" s="2">
        <f>Table3[[#This Row],[FwdDiv]]/Table3[[#This Row],[SharePrice]]</f>
        <v>2.3817863397548163E-2</v>
      </c>
      <c r="H2021" s="2">
        <v>2.5000000000000001E-2</v>
      </c>
      <c r="I2021" s="2">
        <v>2.75E-2</v>
      </c>
    </row>
    <row r="2022" spans="2:9" hidden="1" x14ac:dyDescent="0.2">
      <c r="B2022" s="35">
        <v>42072</v>
      </c>
      <c r="C2022">
        <v>58.42</v>
      </c>
      <c r="E2022">
        <v>0.34</v>
      </c>
      <c r="F2022">
        <f>4*Table3[[#This Row],[DivPay]]</f>
        <v>1.36</v>
      </c>
      <c r="G2022" s="2">
        <f>Table3[[#This Row],[FwdDiv]]/Table3[[#This Row],[SharePrice]]</f>
        <v>2.3279698733310511E-2</v>
      </c>
      <c r="H2022" s="2">
        <v>2.5000000000000001E-2</v>
      </c>
      <c r="I2022" s="2">
        <v>2.75E-2</v>
      </c>
    </row>
    <row r="2023" spans="2:9" hidden="1" x14ac:dyDescent="0.2">
      <c r="B2023" s="35">
        <v>42069</v>
      </c>
      <c r="C2023">
        <v>57.64</v>
      </c>
      <c r="E2023">
        <v>0.34</v>
      </c>
      <c r="F2023">
        <f>4*Table3[[#This Row],[DivPay]]</f>
        <v>1.36</v>
      </c>
      <c r="G2023" s="2">
        <f>Table3[[#This Row],[FwdDiv]]/Table3[[#This Row],[SharePrice]]</f>
        <v>2.3594725884802221E-2</v>
      </c>
      <c r="H2023" s="2">
        <v>2.5000000000000001E-2</v>
      </c>
      <c r="I2023" s="2">
        <v>2.75E-2</v>
      </c>
    </row>
    <row r="2024" spans="2:9" hidden="1" x14ac:dyDescent="0.2">
      <c r="B2024" s="35">
        <v>42068</v>
      </c>
      <c r="C2024">
        <v>58.34</v>
      </c>
      <c r="E2024">
        <v>0.34</v>
      </c>
      <c r="F2024">
        <f>4*Table3[[#This Row],[DivPay]]</f>
        <v>1.36</v>
      </c>
      <c r="G2024" s="2">
        <f>Table3[[#This Row],[FwdDiv]]/Table3[[#This Row],[SharePrice]]</f>
        <v>2.3311621528968117E-2</v>
      </c>
      <c r="H2024" s="2">
        <v>2.5000000000000001E-2</v>
      </c>
      <c r="I2024" s="2">
        <v>2.75E-2</v>
      </c>
    </row>
    <row r="2025" spans="2:9" hidden="1" x14ac:dyDescent="0.2">
      <c r="B2025" s="35">
        <v>42067</v>
      </c>
      <c r="C2025">
        <v>58.32</v>
      </c>
      <c r="E2025">
        <v>0.34</v>
      </c>
      <c r="F2025">
        <f>4*Table3[[#This Row],[DivPay]]</f>
        <v>1.36</v>
      </c>
      <c r="G2025" s="2">
        <f>Table3[[#This Row],[FwdDiv]]/Table3[[#This Row],[SharePrice]]</f>
        <v>2.3319615912208505E-2</v>
      </c>
      <c r="H2025" s="2">
        <v>2.5000000000000001E-2</v>
      </c>
      <c r="I2025" s="2">
        <v>2.75E-2</v>
      </c>
    </row>
    <row r="2026" spans="2:9" hidden="1" x14ac:dyDescent="0.2">
      <c r="B2026" s="35">
        <v>42066</v>
      </c>
      <c r="C2026">
        <v>58.57</v>
      </c>
      <c r="E2026">
        <v>0.34</v>
      </c>
      <c r="F2026">
        <f>4*Table3[[#This Row],[DivPay]]</f>
        <v>1.36</v>
      </c>
      <c r="G2026" s="2">
        <f>Table3[[#This Row],[FwdDiv]]/Table3[[#This Row],[SharePrice]]</f>
        <v>2.322007853850094E-2</v>
      </c>
      <c r="H2026" s="2">
        <v>2.5000000000000001E-2</v>
      </c>
      <c r="I2026" s="2">
        <v>2.75E-2</v>
      </c>
    </row>
    <row r="2027" spans="2:9" hidden="1" x14ac:dyDescent="0.2">
      <c r="B2027" s="35">
        <v>42065</v>
      </c>
      <c r="C2027">
        <v>59.94</v>
      </c>
      <c r="E2027">
        <v>0.34</v>
      </c>
      <c r="F2027">
        <f>4*Table3[[#This Row],[DivPay]]</f>
        <v>1.36</v>
      </c>
      <c r="G2027" s="2">
        <f>Table3[[#This Row],[FwdDiv]]/Table3[[#This Row],[SharePrice]]</f>
        <v>2.2689356022689358E-2</v>
      </c>
      <c r="H2027" s="2">
        <v>2.5000000000000001E-2</v>
      </c>
      <c r="I2027" s="2">
        <v>2.75E-2</v>
      </c>
    </row>
    <row r="2028" spans="2:9" hidden="1" x14ac:dyDescent="0.2">
      <c r="B2028" s="35">
        <v>42062</v>
      </c>
      <c r="C2028">
        <v>58.8</v>
      </c>
      <c r="E2028">
        <v>0.34</v>
      </c>
      <c r="F2028">
        <f>4*Table3[[#This Row],[DivPay]]</f>
        <v>1.36</v>
      </c>
      <c r="G2028" s="2">
        <f>Table3[[#This Row],[FwdDiv]]/Table3[[#This Row],[SharePrice]]</f>
        <v>2.3129251700680274E-2</v>
      </c>
      <c r="H2028" s="2">
        <v>2.5000000000000001E-2</v>
      </c>
      <c r="I2028" s="2">
        <v>2.75E-2</v>
      </c>
    </row>
    <row r="2029" spans="2:9" hidden="1" x14ac:dyDescent="0.2">
      <c r="B2029" s="35">
        <v>42061</v>
      </c>
      <c r="C2029">
        <v>59.42</v>
      </c>
      <c r="E2029">
        <v>0.34</v>
      </c>
      <c r="F2029">
        <f>4*Table3[[#This Row],[DivPay]]</f>
        <v>1.36</v>
      </c>
      <c r="G2029" s="2">
        <f>Table3[[#This Row],[FwdDiv]]/Table3[[#This Row],[SharePrice]]</f>
        <v>2.2887916526422081E-2</v>
      </c>
      <c r="H2029" s="2">
        <v>2.5000000000000001E-2</v>
      </c>
      <c r="I2029" s="2">
        <v>2.75E-2</v>
      </c>
    </row>
    <row r="2030" spans="2:9" hidden="1" x14ac:dyDescent="0.2">
      <c r="B2030" s="35">
        <v>42060</v>
      </c>
      <c r="C2030">
        <v>59.1</v>
      </c>
      <c r="E2030">
        <v>0.34</v>
      </c>
      <c r="F2030">
        <f>4*Table3[[#This Row],[DivPay]]</f>
        <v>1.36</v>
      </c>
      <c r="G2030" s="2">
        <f>Table3[[#This Row],[FwdDiv]]/Table3[[#This Row],[SharePrice]]</f>
        <v>2.3011844331641287E-2</v>
      </c>
      <c r="H2030" s="2">
        <v>2.5000000000000001E-2</v>
      </c>
      <c r="I2030" s="2">
        <v>2.75E-2</v>
      </c>
    </row>
    <row r="2031" spans="2:9" hidden="1" x14ac:dyDescent="0.2">
      <c r="B2031" s="35">
        <v>42059</v>
      </c>
      <c r="C2031">
        <v>58.96</v>
      </c>
      <c r="E2031">
        <v>0.34</v>
      </c>
      <c r="F2031">
        <f>4*Table3[[#This Row],[DivPay]]</f>
        <v>1.36</v>
      </c>
      <c r="G2031" s="2">
        <f>Table3[[#This Row],[FwdDiv]]/Table3[[#This Row],[SharePrice]]</f>
        <v>2.306648575305292E-2</v>
      </c>
      <c r="H2031" s="2">
        <v>2.5000000000000001E-2</v>
      </c>
      <c r="I2031" s="2">
        <v>2.75E-2</v>
      </c>
    </row>
    <row r="2032" spans="2:9" hidden="1" x14ac:dyDescent="0.2">
      <c r="B2032" s="35">
        <v>42058</v>
      </c>
      <c r="C2032">
        <v>58.27</v>
      </c>
      <c r="E2032">
        <v>0.34</v>
      </c>
      <c r="F2032">
        <f>4*Table3[[#This Row],[DivPay]]</f>
        <v>1.36</v>
      </c>
      <c r="G2032" s="2">
        <f>Table3[[#This Row],[FwdDiv]]/Table3[[#This Row],[SharePrice]]</f>
        <v>2.3339625879526343E-2</v>
      </c>
      <c r="H2032" s="2">
        <v>2.5000000000000001E-2</v>
      </c>
      <c r="I2032" s="2">
        <v>2.75E-2</v>
      </c>
    </row>
    <row r="2033" spans="2:9" hidden="1" x14ac:dyDescent="0.2">
      <c r="B2033" s="35">
        <v>42055</v>
      </c>
      <c r="C2033">
        <v>58.52</v>
      </c>
      <c r="E2033">
        <v>0.34</v>
      </c>
      <c r="F2033">
        <f>4*Table3[[#This Row],[DivPay]]</f>
        <v>1.36</v>
      </c>
      <c r="G2033" s="2">
        <f>Table3[[#This Row],[FwdDiv]]/Table3[[#This Row],[SharePrice]]</f>
        <v>2.3239917976760081E-2</v>
      </c>
      <c r="H2033" s="2">
        <v>2.5000000000000001E-2</v>
      </c>
      <c r="I2033" s="2">
        <v>2.75E-2</v>
      </c>
    </row>
    <row r="2034" spans="2:9" hidden="1" x14ac:dyDescent="0.2">
      <c r="B2034" s="35">
        <v>42054</v>
      </c>
      <c r="C2034">
        <v>58.04</v>
      </c>
      <c r="E2034">
        <v>0.34</v>
      </c>
      <c r="F2034">
        <f>4*Table3[[#This Row],[DivPay]]</f>
        <v>1.36</v>
      </c>
      <c r="G2034" s="2">
        <f>Table3[[#This Row],[FwdDiv]]/Table3[[#This Row],[SharePrice]]</f>
        <v>2.3432115782219161E-2</v>
      </c>
      <c r="H2034" s="2">
        <v>2.5000000000000001E-2</v>
      </c>
      <c r="I2034" s="2">
        <v>2.75E-2</v>
      </c>
    </row>
    <row r="2035" spans="2:9" hidden="1" x14ac:dyDescent="0.2">
      <c r="B2035" s="35">
        <v>42053</v>
      </c>
      <c r="C2035">
        <v>57.94</v>
      </c>
      <c r="E2035">
        <v>0.34</v>
      </c>
      <c r="F2035">
        <f>4*Table3[[#This Row],[DivPay]]</f>
        <v>1.36</v>
      </c>
      <c r="G2035" s="2">
        <f>Table3[[#This Row],[FwdDiv]]/Table3[[#This Row],[SharePrice]]</f>
        <v>2.3472557818432865E-2</v>
      </c>
      <c r="H2035" s="2">
        <v>2.5000000000000001E-2</v>
      </c>
      <c r="I2035" s="2">
        <v>2.75E-2</v>
      </c>
    </row>
    <row r="2036" spans="2:9" hidden="1" x14ac:dyDescent="0.2">
      <c r="B2036" s="35">
        <v>42052</v>
      </c>
      <c r="C2036">
        <v>58.2</v>
      </c>
      <c r="E2036">
        <v>0.34</v>
      </c>
      <c r="F2036">
        <f>4*Table3[[#This Row],[DivPay]]</f>
        <v>1.36</v>
      </c>
      <c r="G2036" s="2">
        <f>Table3[[#This Row],[FwdDiv]]/Table3[[#This Row],[SharePrice]]</f>
        <v>2.3367697594501718E-2</v>
      </c>
      <c r="H2036" s="2">
        <v>2.5000000000000001E-2</v>
      </c>
      <c r="I2036" s="2">
        <v>2.75E-2</v>
      </c>
    </row>
    <row r="2037" spans="2:9" hidden="1" x14ac:dyDescent="0.2">
      <c r="B2037" s="35">
        <v>42048</v>
      </c>
      <c r="C2037">
        <v>57.97</v>
      </c>
      <c r="E2037">
        <v>0.34</v>
      </c>
      <c r="F2037">
        <f>4*Table3[[#This Row],[DivPay]]</f>
        <v>1.36</v>
      </c>
      <c r="G2037" s="2">
        <f>Table3[[#This Row],[FwdDiv]]/Table3[[#This Row],[SharePrice]]</f>
        <v>2.3460410557184754E-2</v>
      </c>
      <c r="H2037" s="2">
        <v>2.5000000000000001E-2</v>
      </c>
      <c r="I2037" s="2">
        <v>2.75E-2</v>
      </c>
    </row>
    <row r="2038" spans="2:9" hidden="1" x14ac:dyDescent="0.2">
      <c r="B2038" s="35">
        <v>42047</v>
      </c>
      <c r="C2038">
        <v>57.44</v>
      </c>
      <c r="E2038">
        <v>0.34</v>
      </c>
      <c r="F2038">
        <f>4*Table3[[#This Row],[DivPay]]</f>
        <v>1.36</v>
      </c>
      <c r="G2038" s="2">
        <f>Table3[[#This Row],[FwdDiv]]/Table3[[#This Row],[SharePrice]]</f>
        <v>2.3676880222841229E-2</v>
      </c>
      <c r="H2038" s="2">
        <v>2.5000000000000001E-2</v>
      </c>
      <c r="I2038" s="2">
        <v>2.75E-2</v>
      </c>
    </row>
    <row r="2039" spans="2:9" hidden="1" x14ac:dyDescent="0.2">
      <c r="B2039" s="35">
        <v>42046</v>
      </c>
      <c r="C2039">
        <v>56</v>
      </c>
      <c r="E2039">
        <v>0.34</v>
      </c>
      <c r="F2039">
        <f>4*Table3[[#This Row],[DivPay]]</f>
        <v>1.36</v>
      </c>
      <c r="G2039" s="2">
        <f>Table3[[#This Row],[FwdDiv]]/Table3[[#This Row],[SharePrice]]</f>
        <v>2.4285714285714289E-2</v>
      </c>
      <c r="H2039" s="2">
        <v>2.5000000000000001E-2</v>
      </c>
      <c r="I2039" s="2">
        <v>2.75E-2</v>
      </c>
    </row>
    <row r="2040" spans="2:9" hidden="1" x14ac:dyDescent="0.2">
      <c r="B2040" s="35">
        <v>42045</v>
      </c>
      <c r="C2040">
        <v>55.82</v>
      </c>
      <c r="E2040">
        <v>0.34</v>
      </c>
      <c r="F2040">
        <f>4*Table3[[#This Row],[DivPay]]</f>
        <v>1.36</v>
      </c>
      <c r="G2040" s="2">
        <f>Table3[[#This Row],[FwdDiv]]/Table3[[#This Row],[SharePrice]]</f>
        <v>2.4364027230383375E-2</v>
      </c>
      <c r="H2040" s="2">
        <v>2.5000000000000001E-2</v>
      </c>
      <c r="I2040" s="2">
        <v>2.75E-2</v>
      </c>
    </row>
    <row r="2041" spans="2:9" hidden="1" x14ac:dyDescent="0.2">
      <c r="B2041" s="35">
        <v>42044</v>
      </c>
      <c r="C2041">
        <v>54.27</v>
      </c>
      <c r="E2041">
        <v>0.34</v>
      </c>
      <c r="F2041">
        <f>4*Table3[[#This Row],[DivPay]]</f>
        <v>1.36</v>
      </c>
      <c r="G2041" s="2">
        <f>Table3[[#This Row],[FwdDiv]]/Table3[[#This Row],[SharePrice]]</f>
        <v>2.505988575640317E-2</v>
      </c>
      <c r="H2041" s="2">
        <v>2.5000000000000001E-2</v>
      </c>
      <c r="I2041" s="2">
        <v>2.75E-2</v>
      </c>
    </row>
    <row r="2042" spans="2:9" hidden="1" x14ac:dyDescent="0.2">
      <c r="B2042" s="35">
        <v>42041</v>
      </c>
      <c r="C2042">
        <v>54.36</v>
      </c>
      <c r="E2042">
        <v>0.34</v>
      </c>
      <c r="F2042">
        <f>4*Table3[[#This Row],[DivPay]]</f>
        <v>1.36</v>
      </c>
      <c r="G2042" s="2">
        <f>Table3[[#This Row],[FwdDiv]]/Table3[[#This Row],[SharePrice]]</f>
        <v>2.5018395879323033E-2</v>
      </c>
      <c r="H2042" s="2">
        <v>2.5000000000000001E-2</v>
      </c>
      <c r="I2042" s="2">
        <v>2.75E-2</v>
      </c>
    </row>
    <row r="2043" spans="2:9" hidden="1" x14ac:dyDescent="0.2">
      <c r="B2043" s="35">
        <v>42040</v>
      </c>
      <c r="C2043">
        <v>55.31</v>
      </c>
      <c r="E2043">
        <v>0.34</v>
      </c>
      <c r="F2043">
        <f>4*Table3[[#This Row],[DivPay]]</f>
        <v>1.36</v>
      </c>
      <c r="G2043" s="2">
        <f>Table3[[#This Row],[FwdDiv]]/Table3[[#This Row],[SharePrice]]</f>
        <v>2.4588681974326523E-2</v>
      </c>
      <c r="H2043" s="2">
        <v>2.5000000000000001E-2</v>
      </c>
      <c r="I2043" s="2">
        <v>2.75E-2</v>
      </c>
    </row>
    <row r="2044" spans="2:9" hidden="1" x14ac:dyDescent="0.2">
      <c r="B2044" s="35">
        <v>42039</v>
      </c>
      <c r="C2044">
        <v>54.62</v>
      </c>
      <c r="E2044">
        <v>0.34</v>
      </c>
      <c r="F2044">
        <f>4*Table3[[#This Row],[DivPay]]</f>
        <v>1.36</v>
      </c>
      <c r="G2044" s="2">
        <f>Table3[[#This Row],[FwdDiv]]/Table3[[#This Row],[SharePrice]]</f>
        <v>2.4899304284145003E-2</v>
      </c>
      <c r="H2044" s="2">
        <v>2.5000000000000001E-2</v>
      </c>
      <c r="I2044" s="2">
        <v>2.75E-2</v>
      </c>
    </row>
    <row r="2045" spans="2:9" hidden="1" x14ac:dyDescent="0.2">
      <c r="B2045" s="35">
        <v>42038</v>
      </c>
      <c r="C2045">
        <v>54.44</v>
      </c>
      <c r="E2045">
        <v>0.34</v>
      </c>
      <c r="F2045">
        <f>4*Table3[[#This Row],[DivPay]]</f>
        <v>1.36</v>
      </c>
      <c r="G2045" s="2">
        <f>Table3[[#This Row],[FwdDiv]]/Table3[[#This Row],[SharePrice]]</f>
        <v>2.4981631153563558E-2</v>
      </c>
      <c r="H2045" s="2">
        <v>2.5000000000000001E-2</v>
      </c>
      <c r="I2045" s="2">
        <v>2.75E-2</v>
      </c>
    </row>
    <row r="2046" spans="2:9" hidden="1" x14ac:dyDescent="0.2">
      <c r="B2046" s="35">
        <v>42037</v>
      </c>
      <c r="C2046">
        <v>53.49</v>
      </c>
      <c r="E2046">
        <v>0.34</v>
      </c>
      <c r="F2046">
        <f>4*Table3[[#This Row],[DivPay]]</f>
        <v>1.36</v>
      </c>
      <c r="G2046" s="2">
        <f>Table3[[#This Row],[FwdDiv]]/Table3[[#This Row],[SharePrice]]</f>
        <v>2.5425313142643485E-2</v>
      </c>
      <c r="H2046" s="2">
        <v>2.5000000000000001E-2</v>
      </c>
      <c r="I2046" s="2">
        <v>2.75E-2</v>
      </c>
    </row>
    <row r="2047" spans="2:9" hidden="1" x14ac:dyDescent="0.2">
      <c r="B2047" s="35">
        <v>42034</v>
      </c>
      <c r="C2047">
        <v>53.45</v>
      </c>
      <c r="E2047">
        <v>0.34</v>
      </c>
      <c r="F2047">
        <f>4*Table3[[#This Row],[DivPay]]</f>
        <v>1.36</v>
      </c>
      <c r="G2047" s="2">
        <f>Table3[[#This Row],[FwdDiv]]/Table3[[#This Row],[SharePrice]]</f>
        <v>2.5444340505144995E-2</v>
      </c>
      <c r="H2047" s="2">
        <v>2.5000000000000001E-2</v>
      </c>
      <c r="I2047" s="2">
        <v>2.75E-2</v>
      </c>
    </row>
    <row r="2048" spans="2:9" hidden="1" x14ac:dyDescent="0.2">
      <c r="B2048" s="35">
        <v>42033</v>
      </c>
      <c r="C2048">
        <v>54.67</v>
      </c>
      <c r="E2048">
        <v>0.34</v>
      </c>
      <c r="F2048">
        <f>4*Table3[[#This Row],[DivPay]]</f>
        <v>1.36</v>
      </c>
      <c r="G2048" s="2">
        <f>Table3[[#This Row],[FwdDiv]]/Table3[[#This Row],[SharePrice]]</f>
        <v>2.487653191878544E-2</v>
      </c>
      <c r="H2048" s="2">
        <v>2.5000000000000001E-2</v>
      </c>
      <c r="I2048" s="2">
        <v>2.75E-2</v>
      </c>
    </row>
    <row r="2049" spans="2:9" hidden="1" x14ac:dyDescent="0.2">
      <c r="B2049" s="35">
        <v>42032</v>
      </c>
      <c r="C2049">
        <v>53.94</v>
      </c>
      <c r="D2049">
        <v>0.34</v>
      </c>
      <c r="E2049">
        <v>0.34</v>
      </c>
      <c r="F2049">
        <f>4*Table3[[#This Row],[DivPay]]</f>
        <v>1.36</v>
      </c>
      <c r="G2049" s="2">
        <f>Table3[[#This Row],[FwdDiv]]/Table3[[#This Row],[SharePrice]]</f>
        <v>2.5213199851687063E-2</v>
      </c>
      <c r="H2049" s="2">
        <v>2.5000000000000001E-2</v>
      </c>
      <c r="I2049" s="2">
        <v>2.75E-2</v>
      </c>
    </row>
    <row r="2050" spans="2:9" hidden="1" x14ac:dyDescent="0.2">
      <c r="B2050" s="35">
        <v>42031</v>
      </c>
      <c r="C2050">
        <v>54.83</v>
      </c>
      <c r="E2050">
        <v>0.34</v>
      </c>
      <c r="F2050">
        <f>4*Table3[[#This Row],[DivPay]]</f>
        <v>1.36</v>
      </c>
      <c r="G2050" s="2">
        <f>Table3[[#This Row],[FwdDiv]]/Table3[[#This Row],[SharePrice]]</f>
        <v>2.4803939449206641E-2</v>
      </c>
      <c r="H2050" s="2">
        <v>2.5000000000000001E-2</v>
      </c>
      <c r="I2050" s="2">
        <v>2.75E-2</v>
      </c>
    </row>
    <row r="2051" spans="2:9" hidden="1" x14ac:dyDescent="0.2">
      <c r="B2051" s="35">
        <v>42030</v>
      </c>
      <c r="C2051">
        <v>55.05</v>
      </c>
      <c r="E2051">
        <v>0.34</v>
      </c>
      <c r="F2051">
        <f>4*Table3[[#This Row],[DivPay]]</f>
        <v>1.36</v>
      </c>
      <c r="G2051" s="2">
        <f>Table3[[#This Row],[FwdDiv]]/Table3[[#This Row],[SharePrice]]</f>
        <v>2.4704813805631248E-2</v>
      </c>
      <c r="H2051" s="2">
        <v>2.5000000000000001E-2</v>
      </c>
      <c r="I2051" s="2">
        <v>2.75E-2</v>
      </c>
    </row>
    <row r="2052" spans="2:9" hidden="1" x14ac:dyDescent="0.2">
      <c r="B2052" s="35">
        <v>42027</v>
      </c>
      <c r="C2052">
        <v>55.06</v>
      </c>
      <c r="E2052">
        <v>0.34</v>
      </c>
      <c r="F2052">
        <f>4*Table3[[#This Row],[DivPay]]</f>
        <v>1.36</v>
      </c>
      <c r="G2052" s="2">
        <f>Table3[[#This Row],[FwdDiv]]/Table3[[#This Row],[SharePrice]]</f>
        <v>2.4700326916091538E-2</v>
      </c>
      <c r="H2052" s="2">
        <v>2.5000000000000001E-2</v>
      </c>
      <c r="I2052" s="2">
        <v>2.75E-2</v>
      </c>
    </row>
    <row r="2053" spans="2:9" hidden="1" x14ac:dyDescent="0.2">
      <c r="B2053" s="35">
        <v>42026</v>
      </c>
      <c r="C2053">
        <v>54.97</v>
      </c>
      <c r="E2053">
        <v>0.34</v>
      </c>
      <c r="F2053">
        <f>4*Table3[[#This Row],[DivPay]]</f>
        <v>1.36</v>
      </c>
      <c r="G2053" s="2">
        <f>Table3[[#This Row],[FwdDiv]]/Table3[[#This Row],[SharePrice]]</f>
        <v>2.4740767691468074E-2</v>
      </c>
      <c r="H2053" s="2">
        <v>2.5000000000000001E-2</v>
      </c>
      <c r="I2053" s="2">
        <v>2.75E-2</v>
      </c>
    </row>
    <row r="2054" spans="2:9" hidden="1" x14ac:dyDescent="0.2">
      <c r="B2054" s="35">
        <v>42025</v>
      </c>
      <c r="C2054">
        <v>54.28</v>
      </c>
      <c r="E2054">
        <v>0.34</v>
      </c>
      <c r="F2054">
        <f>4*Table3[[#This Row],[DivPay]]</f>
        <v>1.36</v>
      </c>
      <c r="G2054" s="2">
        <f>Table3[[#This Row],[FwdDiv]]/Table3[[#This Row],[SharePrice]]</f>
        <v>2.5055268975681652E-2</v>
      </c>
      <c r="H2054" s="2">
        <v>2.5000000000000001E-2</v>
      </c>
      <c r="I2054" s="2">
        <v>2.75E-2</v>
      </c>
    </row>
    <row r="2055" spans="2:9" hidden="1" x14ac:dyDescent="0.2">
      <c r="B2055" s="35">
        <v>42024</v>
      </c>
      <c r="C2055">
        <v>53.81</v>
      </c>
      <c r="E2055">
        <v>0.34</v>
      </c>
      <c r="F2055">
        <f>4*Table3[[#This Row],[DivPay]]</f>
        <v>1.36</v>
      </c>
      <c r="G2055" s="2">
        <f>Table3[[#This Row],[FwdDiv]]/Table3[[#This Row],[SharePrice]]</f>
        <v>2.5274112618472403E-2</v>
      </c>
      <c r="H2055" s="2">
        <v>2.5000000000000001E-2</v>
      </c>
      <c r="I2055" s="2">
        <v>2.75E-2</v>
      </c>
    </row>
    <row r="2056" spans="2:9" hidden="1" x14ac:dyDescent="0.2">
      <c r="B2056" s="35">
        <v>42020</v>
      </c>
      <c r="C2056">
        <v>53.29</v>
      </c>
      <c r="E2056">
        <v>0.34</v>
      </c>
      <c r="F2056">
        <f>4*Table3[[#This Row],[DivPay]]</f>
        <v>1.36</v>
      </c>
      <c r="G2056" s="2">
        <f>Table3[[#This Row],[FwdDiv]]/Table3[[#This Row],[SharePrice]]</f>
        <v>2.5520735597673112E-2</v>
      </c>
      <c r="H2056" s="2">
        <v>2.5000000000000001E-2</v>
      </c>
      <c r="I2056" s="2">
        <v>2.75E-2</v>
      </c>
    </row>
    <row r="2057" spans="2:9" hidden="1" x14ac:dyDescent="0.2">
      <c r="B2057" s="35">
        <v>42019</v>
      </c>
      <c r="C2057">
        <v>52.39</v>
      </c>
      <c r="E2057">
        <v>0.34</v>
      </c>
      <c r="F2057">
        <f>4*Table3[[#This Row],[DivPay]]</f>
        <v>1.36</v>
      </c>
      <c r="G2057" s="2">
        <f>Table3[[#This Row],[FwdDiv]]/Table3[[#This Row],[SharePrice]]</f>
        <v>2.5959152510020997E-2</v>
      </c>
      <c r="H2057" s="2">
        <v>2.5000000000000001E-2</v>
      </c>
      <c r="I2057" s="2">
        <v>2.75E-2</v>
      </c>
    </row>
    <row r="2058" spans="2:9" hidden="1" x14ac:dyDescent="0.2">
      <c r="B2058" s="35">
        <v>42018</v>
      </c>
      <c r="C2058">
        <v>52.71</v>
      </c>
      <c r="E2058">
        <v>0.34</v>
      </c>
      <c r="F2058">
        <f>4*Table3[[#This Row],[DivPay]]</f>
        <v>1.36</v>
      </c>
      <c r="G2058" s="2">
        <f>Table3[[#This Row],[FwdDiv]]/Table3[[#This Row],[SharePrice]]</f>
        <v>2.580155568203377E-2</v>
      </c>
      <c r="H2058" s="2">
        <v>2.5000000000000001E-2</v>
      </c>
      <c r="I2058" s="2">
        <v>2.75E-2</v>
      </c>
    </row>
    <row r="2059" spans="2:9" hidden="1" x14ac:dyDescent="0.2">
      <c r="B2059" s="35">
        <v>42017</v>
      </c>
      <c r="C2059">
        <v>52.79</v>
      </c>
      <c r="E2059">
        <v>0.34</v>
      </c>
      <c r="F2059">
        <f>4*Table3[[#This Row],[DivPay]]</f>
        <v>1.36</v>
      </c>
      <c r="G2059" s="2">
        <f>Table3[[#This Row],[FwdDiv]]/Table3[[#This Row],[SharePrice]]</f>
        <v>2.5762455010418642E-2</v>
      </c>
      <c r="H2059" s="2">
        <v>2.5000000000000001E-2</v>
      </c>
      <c r="I2059" s="2">
        <v>2.75E-2</v>
      </c>
    </row>
    <row r="2060" spans="2:9" hidden="1" x14ac:dyDescent="0.2">
      <c r="B2060" s="35">
        <v>42016</v>
      </c>
      <c r="C2060">
        <v>53.12</v>
      </c>
      <c r="E2060">
        <v>0.34</v>
      </c>
      <c r="F2060">
        <f>4*Table3[[#This Row],[DivPay]]</f>
        <v>1.36</v>
      </c>
      <c r="G2060" s="2">
        <f>Table3[[#This Row],[FwdDiv]]/Table3[[#This Row],[SharePrice]]</f>
        <v>2.560240963855422E-2</v>
      </c>
      <c r="H2060" s="2">
        <v>2.5000000000000001E-2</v>
      </c>
      <c r="I2060" s="2">
        <v>2.75E-2</v>
      </c>
    </row>
    <row r="2061" spans="2:9" hidden="1" x14ac:dyDescent="0.2">
      <c r="B2061" s="35">
        <v>42013</v>
      </c>
      <c r="C2061">
        <v>53.6</v>
      </c>
      <c r="E2061">
        <v>0.34</v>
      </c>
      <c r="F2061">
        <f>4*Table3[[#This Row],[DivPay]]</f>
        <v>1.36</v>
      </c>
      <c r="G2061" s="2">
        <f>Table3[[#This Row],[FwdDiv]]/Table3[[#This Row],[SharePrice]]</f>
        <v>2.5373134328358211E-2</v>
      </c>
      <c r="H2061" s="2">
        <v>2.5000000000000001E-2</v>
      </c>
      <c r="I2061" s="2">
        <v>2.75E-2</v>
      </c>
    </row>
    <row r="2062" spans="2:9" hidden="1" x14ac:dyDescent="0.2">
      <c r="B2062" s="35">
        <v>42012</v>
      </c>
      <c r="C2062">
        <v>53.57</v>
      </c>
      <c r="E2062">
        <v>0.34</v>
      </c>
      <c r="F2062">
        <f>4*Table3[[#This Row],[DivPay]]</f>
        <v>1.36</v>
      </c>
      <c r="G2062" s="2">
        <f>Table3[[#This Row],[FwdDiv]]/Table3[[#This Row],[SharePrice]]</f>
        <v>2.5387343662497668E-2</v>
      </c>
      <c r="H2062" s="2">
        <v>2.5000000000000001E-2</v>
      </c>
      <c r="I2062" s="2">
        <v>2.75E-2</v>
      </c>
    </row>
    <row r="2063" spans="2:9" hidden="1" x14ac:dyDescent="0.2">
      <c r="B2063" s="35">
        <v>42011</v>
      </c>
      <c r="C2063">
        <v>52.71</v>
      </c>
      <c r="E2063">
        <v>0.34</v>
      </c>
      <c r="F2063">
        <f>4*Table3[[#This Row],[DivPay]]</f>
        <v>1.36</v>
      </c>
      <c r="G2063" s="2">
        <f>Table3[[#This Row],[FwdDiv]]/Table3[[#This Row],[SharePrice]]</f>
        <v>2.580155568203377E-2</v>
      </c>
      <c r="H2063" s="2">
        <v>2.5000000000000001E-2</v>
      </c>
      <c r="I2063" s="2">
        <v>2.75E-2</v>
      </c>
    </row>
    <row r="2064" spans="2:9" hidden="1" x14ac:dyDescent="0.2">
      <c r="B2064" s="35">
        <v>42010</v>
      </c>
      <c r="C2064">
        <v>51.78</v>
      </c>
      <c r="E2064">
        <v>0.34</v>
      </c>
      <c r="F2064">
        <f>4*Table3[[#This Row],[DivPay]]</f>
        <v>1.36</v>
      </c>
      <c r="G2064" s="2">
        <f>Table3[[#This Row],[FwdDiv]]/Table3[[#This Row],[SharePrice]]</f>
        <v>2.626496716879104E-2</v>
      </c>
      <c r="H2064" s="2">
        <v>2.5000000000000001E-2</v>
      </c>
      <c r="I2064" s="2">
        <v>2.75E-2</v>
      </c>
    </row>
    <row r="2065" spans="2:9" hidden="1" x14ac:dyDescent="0.2">
      <c r="B2065" s="35">
        <v>42009</v>
      </c>
      <c r="C2065">
        <v>52.65</v>
      </c>
      <c r="E2065">
        <v>0.34</v>
      </c>
      <c r="F2065">
        <f>4*Table3[[#This Row],[DivPay]]</f>
        <v>1.36</v>
      </c>
      <c r="G2065" s="2">
        <f>Table3[[#This Row],[FwdDiv]]/Table3[[#This Row],[SharePrice]]</f>
        <v>2.58309591642925E-2</v>
      </c>
      <c r="H2065" s="2">
        <v>2.5000000000000001E-2</v>
      </c>
      <c r="I2065" s="2">
        <v>2.75E-2</v>
      </c>
    </row>
    <row r="2066" spans="2:9" hidden="1" x14ac:dyDescent="0.2">
      <c r="B2066" s="35">
        <v>42006</v>
      </c>
      <c r="C2066">
        <v>53.48</v>
      </c>
      <c r="E2066">
        <v>0.34</v>
      </c>
      <c r="F2066">
        <f>4*Table3[[#This Row],[DivPay]]</f>
        <v>1.36</v>
      </c>
      <c r="G2066" s="2">
        <f>Table3[[#This Row],[FwdDiv]]/Table3[[#This Row],[SharePrice]]</f>
        <v>2.5430067314884071E-2</v>
      </c>
      <c r="H2066" s="2">
        <v>2.5000000000000001E-2</v>
      </c>
      <c r="I2066" s="2">
        <v>2.75E-2</v>
      </c>
    </row>
    <row r="2067" spans="2:9" hidden="1" x14ac:dyDescent="0.2">
      <c r="B2067" s="35">
        <v>42004</v>
      </c>
      <c r="C2067">
        <v>53.47</v>
      </c>
      <c r="E2067">
        <v>0.34</v>
      </c>
      <c r="F2067">
        <f>4*Table3[[#This Row],[DivPay]]</f>
        <v>1.36</v>
      </c>
      <c r="G2067" s="2">
        <f>Table3[[#This Row],[FwdDiv]]/Table3[[#This Row],[SharePrice]]</f>
        <v>2.5434823265382461E-2</v>
      </c>
      <c r="H2067" s="2">
        <v>2.5000000000000001E-2</v>
      </c>
      <c r="I2067" s="2">
        <v>2.75E-2</v>
      </c>
    </row>
    <row r="2068" spans="2:9" hidden="1" x14ac:dyDescent="0.2">
      <c r="B2068" s="35">
        <v>42003</v>
      </c>
      <c r="C2068">
        <v>53.93</v>
      </c>
      <c r="E2068">
        <v>0.34</v>
      </c>
      <c r="F2068">
        <f>4*Table3[[#This Row],[DivPay]]</f>
        <v>1.36</v>
      </c>
      <c r="G2068" s="2">
        <f>Table3[[#This Row],[FwdDiv]]/Table3[[#This Row],[SharePrice]]</f>
        <v>2.5217875023178196E-2</v>
      </c>
      <c r="H2068" s="2">
        <v>2.5000000000000001E-2</v>
      </c>
      <c r="I2068" s="2">
        <v>2.75E-2</v>
      </c>
    </row>
    <row r="2069" spans="2:9" hidden="1" x14ac:dyDescent="0.2">
      <c r="B2069" s="35">
        <v>42002</v>
      </c>
      <c r="C2069">
        <v>54.46</v>
      </c>
      <c r="E2069">
        <v>0.34</v>
      </c>
      <c r="F2069">
        <f>4*Table3[[#This Row],[DivPay]]</f>
        <v>1.36</v>
      </c>
      <c r="G2069" s="2">
        <f>Table3[[#This Row],[FwdDiv]]/Table3[[#This Row],[SharePrice]]</f>
        <v>2.4972456849063535E-2</v>
      </c>
      <c r="H2069" s="2">
        <v>2.5000000000000001E-2</v>
      </c>
      <c r="I2069" s="2">
        <v>2.75E-2</v>
      </c>
    </row>
    <row r="2070" spans="2:9" hidden="1" x14ac:dyDescent="0.2">
      <c r="B2070" s="35">
        <v>41999</v>
      </c>
      <c r="C2070">
        <v>54.75</v>
      </c>
      <c r="E2070">
        <v>0.34</v>
      </c>
      <c r="F2070">
        <f>4*Table3[[#This Row],[DivPay]]</f>
        <v>1.36</v>
      </c>
      <c r="G2070" s="2">
        <f>Table3[[#This Row],[FwdDiv]]/Table3[[#This Row],[SharePrice]]</f>
        <v>2.4840182648401828E-2</v>
      </c>
      <c r="H2070" s="2">
        <v>2.5000000000000001E-2</v>
      </c>
      <c r="I2070" s="2">
        <v>2.75E-2</v>
      </c>
    </row>
    <row r="2071" spans="2:9" hidden="1" x14ac:dyDescent="0.2">
      <c r="B2071" s="35">
        <v>41997</v>
      </c>
      <c r="C2071">
        <v>54.86</v>
      </c>
      <c r="E2071">
        <v>0.34</v>
      </c>
      <c r="F2071">
        <f>4*Table3[[#This Row],[DivPay]]</f>
        <v>1.36</v>
      </c>
      <c r="G2071" s="2">
        <f>Table3[[#This Row],[FwdDiv]]/Table3[[#This Row],[SharePrice]]</f>
        <v>2.4790375501275979E-2</v>
      </c>
      <c r="H2071" s="2">
        <v>2.5000000000000001E-2</v>
      </c>
      <c r="I2071" s="2">
        <v>2.75E-2</v>
      </c>
    </row>
    <row r="2072" spans="2:9" hidden="1" x14ac:dyDescent="0.2">
      <c r="B2072" s="35">
        <v>41996</v>
      </c>
      <c r="C2072">
        <v>54.78</v>
      </c>
      <c r="E2072">
        <v>0.34</v>
      </c>
      <c r="F2072">
        <f>4*Table3[[#This Row],[DivPay]]</f>
        <v>1.36</v>
      </c>
      <c r="G2072" s="2">
        <f>Table3[[#This Row],[FwdDiv]]/Table3[[#This Row],[SharePrice]]</f>
        <v>2.4826579043446515E-2</v>
      </c>
      <c r="H2072" s="2">
        <v>2.5000000000000001E-2</v>
      </c>
      <c r="I2072" s="2">
        <v>2.75E-2</v>
      </c>
    </row>
    <row r="2073" spans="2:9" hidden="1" x14ac:dyDescent="0.2">
      <c r="B2073" s="35">
        <v>41995</v>
      </c>
      <c r="C2073">
        <v>54.82</v>
      </c>
      <c r="E2073">
        <v>0.34</v>
      </c>
      <c r="F2073">
        <f>4*Table3[[#This Row],[DivPay]]</f>
        <v>1.36</v>
      </c>
      <c r="G2073" s="2">
        <f>Table3[[#This Row],[FwdDiv]]/Table3[[#This Row],[SharePrice]]</f>
        <v>2.4808464064210143E-2</v>
      </c>
      <c r="H2073" s="2">
        <v>2.5000000000000001E-2</v>
      </c>
      <c r="I2073" s="2">
        <v>2.75E-2</v>
      </c>
    </row>
    <row r="2074" spans="2:9" hidden="1" x14ac:dyDescent="0.2">
      <c r="B2074" s="35">
        <v>41992</v>
      </c>
      <c r="C2074">
        <v>54.23</v>
      </c>
      <c r="E2074">
        <v>0.34</v>
      </c>
      <c r="F2074">
        <f>4*Table3[[#This Row],[DivPay]]</f>
        <v>1.36</v>
      </c>
      <c r="G2074" s="2">
        <f>Table3[[#This Row],[FwdDiv]]/Table3[[#This Row],[SharePrice]]</f>
        <v>2.5078369905956115E-2</v>
      </c>
      <c r="H2074" s="2">
        <v>2.5000000000000001E-2</v>
      </c>
      <c r="I2074" s="2">
        <v>2.75E-2</v>
      </c>
    </row>
    <row r="2075" spans="2:9" hidden="1" x14ac:dyDescent="0.2">
      <c r="B2075" s="35">
        <v>41991</v>
      </c>
      <c r="C2075">
        <v>54.47</v>
      </c>
      <c r="E2075">
        <v>0.34</v>
      </c>
      <c r="F2075">
        <f>4*Table3[[#This Row],[DivPay]]</f>
        <v>1.36</v>
      </c>
      <c r="G2075" s="2">
        <f>Table3[[#This Row],[FwdDiv]]/Table3[[#This Row],[SharePrice]]</f>
        <v>2.4967872223242153E-2</v>
      </c>
      <c r="H2075" s="2">
        <v>2.5000000000000001E-2</v>
      </c>
      <c r="I2075" s="2">
        <v>2.75E-2</v>
      </c>
    </row>
    <row r="2076" spans="2:9" hidden="1" x14ac:dyDescent="0.2">
      <c r="B2076" s="35">
        <v>41990</v>
      </c>
      <c r="C2076">
        <v>53.5</v>
      </c>
      <c r="E2076">
        <v>0.34</v>
      </c>
      <c r="F2076">
        <f>4*Table3[[#This Row],[DivPay]]</f>
        <v>1.36</v>
      </c>
      <c r="G2076" s="2">
        <f>Table3[[#This Row],[FwdDiv]]/Table3[[#This Row],[SharePrice]]</f>
        <v>2.5420560747663554E-2</v>
      </c>
      <c r="H2076" s="2">
        <v>2.5000000000000001E-2</v>
      </c>
      <c r="I2076" s="2">
        <v>2.75E-2</v>
      </c>
    </row>
    <row r="2077" spans="2:9" hidden="1" x14ac:dyDescent="0.2">
      <c r="B2077" s="35">
        <v>41989</v>
      </c>
      <c r="C2077">
        <v>52.47</v>
      </c>
      <c r="E2077">
        <v>0.34</v>
      </c>
      <c r="F2077">
        <f>4*Table3[[#This Row],[DivPay]]</f>
        <v>1.36</v>
      </c>
      <c r="G2077" s="2">
        <f>Table3[[#This Row],[FwdDiv]]/Table3[[#This Row],[SharePrice]]</f>
        <v>2.5919573089384411E-2</v>
      </c>
      <c r="H2077" s="2">
        <v>2.5000000000000001E-2</v>
      </c>
      <c r="I2077" s="2">
        <v>2.75E-2</v>
      </c>
    </row>
    <row r="2078" spans="2:9" hidden="1" x14ac:dyDescent="0.2">
      <c r="B2078" s="35">
        <v>41988</v>
      </c>
      <c r="C2078">
        <v>53.07</v>
      </c>
      <c r="E2078">
        <v>0.34</v>
      </c>
      <c r="F2078">
        <f>4*Table3[[#This Row],[DivPay]]</f>
        <v>1.36</v>
      </c>
      <c r="G2078" s="2">
        <f>Table3[[#This Row],[FwdDiv]]/Table3[[#This Row],[SharePrice]]</f>
        <v>2.5626530996796685E-2</v>
      </c>
      <c r="H2078" s="2">
        <v>2.5000000000000001E-2</v>
      </c>
      <c r="I2078" s="2">
        <v>2.75E-2</v>
      </c>
    </row>
    <row r="2079" spans="2:9" hidden="1" x14ac:dyDescent="0.2">
      <c r="B2079" s="35">
        <v>41985</v>
      </c>
      <c r="C2079">
        <v>53.11</v>
      </c>
      <c r="E2079">
        <v>0.34</v>
      </c>
      <c r="F2079">
        <f>4*Table3[[#This Row],[DivPay]]</f>
        <v>1.36</v>
      </c>
      <c r="G2079" s="2">
        <f>Table3[[#This Row],[FwdDiv]]/Table3[[#This Row],[SharePrice]]</f>
        <v>2.5607230276784035E-2</v>
      </c>
      <c r="H2079" s="2">
        <v>2.5000000000000001E-2</v>
      </c>
      <c r="I2079" s="2">
        <v>2.75E-2</v>
      </c>
    </row>
    <row r="2080" spans="2:9" hidden="1" x14ac:dyDescent="0.2">
      <c r="B2080" s="35">
        <v>41984</v>
      </c>
      <c r="C2080">
        <v>54.49</v>
      </c>
      <c r="E2080">
        <v>0.34</v>
      </c>
      <c r="F2080">
        <f>4*Table3[[#This Row],[DivPay]]</f>
        <v>1.36</v>
      </c>
      <c r="G2080" s="2">
        <f>Table3[[#This Row],[FwdDiv]]/Table3[[#This Row],[SharePrice]]</f>
        <v>2.4958708019820152E-2</v>
      </c>
      <c r="H2080" s="2">
        <v>2.5000000000000001E-2</v>
      </c>
      <c r="I2080" s="2">
        <v>2.75E-2</v>
      </c>
    </row>
    <row r="2081" spans="2:9" hidden="1" x14ac:dyDescent="0.2">
      <c r="B2081" s="35">
        <v>41983</v>
      </c>
      <c r="C2081">
        <v>54.1</v>
      </c>
      <c r="E2081">
        <v>0.34</v>
      </c>
      <c r="F2081">
        <f>4*Table3[[#This Row],[DivPay]]</f>
        <v>1.36</v>
      </c>
      <c r="G2081" s="2">
        <f>Table3[[#This Row],[FwdDiv]]/Table3[[#This Row],[SharePrice]]</f>
        <v>2.5138632162661739E-2</v>
      </c>
      <c r="H2081" s="2">
        <v>2.5000000000000001E-2</v>
      </c>
      <c r="I2081" s="2">
        <v>2.75E-2</v>
      </c>
    </row>
    <row r="2082" spans="2:9" hidden="1" x14ac:dyDescent="0.2">
      <c r="B2082" s="35">
        <v>41982</v>
      </c>
      <c r="C2082">
        <v>55.01</v>
      </c>
      <c r="E2082">
        <v>0.34</v>
      </c>
      <c r="F2082">
        <f>4*Table3[[#This Row],[DivPay]]</f>
        <v>1.36</v>
      </c>
      <c r="G2082" s="2">
        <f>Table3[[#This Row],[FwdDiv]]/Table3[[#This Row],[SharePrice]]</f>
        <v>2.4722777676786042E-2</v>
      </c>
      <c r="H2082" s="2">
        <v>2.5000000000000001E-2</v>
      </c>
      <c r="I2082" s="2">
        <v>2.75E-2</v>
      </c>
    </row>
    <row r="2083" spans="2:9" hidden="1" x14ac:dyDescent="0.2">
      <c r="B2083" s="35">
        <v>41981</v>
      </c>
      <c r="C2083">
        <v>55.08</v>
      </c>
      <c r="E2083">
        <v>0.34</v>
      </c>
      <c r="F2083">
        <f>4*Table3[[#This Row],[DivPay]]</f>
        <v>1.36</v>
      </c>
      <c r="G2083" s="2">
        <f>Table3[[#This Row],[FwdDiv]]/Table3[[#This Row],[SharePrice]]</f>
        <v>2.469135802469136E-2</v>
      </c>
      <c r="H2083" s="2">
        <v>2.5000000000000001E-2</v>
      </c>
      <c r="I2083" s="2">
        <v>2.75E-2</v>
      </c>
    </row>
    <row r="2084" spans="2:9" hidden="1" x14ac:dyDescent="0.2">
      <c r="B2084" s="35">
        <v>41978</v>
      </c>
      <c r="C2084">
        <v>55.58</v>
      </c>
      <c r="E2084">
        <v>0.34</v>
      </c>
      <c r="F2084">
        <f>4*Table3[[#This Row],[DivPay]]</f>
        <v>1.36</v>
      </c>
      <c r="G2084" s="2">
        <f>Table3[[#This Row],[FwdDiv]]/Table3[[#This Row],[SharePrice]]</f>
        <v>2.4469233537243614E-2</v>
      </c>
      <c r="H2084" s="2">
        <v>2.5000000000000001E-2</v>
      </c>
      <c r="I2084" s="2">
        <v>2.75E-2</v>
      </c>
    </row>
    <row r="2085" spans="2:9" hidden="1" x14ac:dyDescent="0.2">
      <c r="B2085" s="35">
        <v>41977</v>
      </c>
      <c r="C2085">
        <v>55.41</v>
      </c>
      <c r="E2085">
        <v>0.34</v>
      </c>
      <c r="F2085">
        <f>4*Table3[[#This Row],[DivPay]]</f>
        <v>1.36</v>
      </c>
      <c r="G2085" s="2">
        <f>Table3[[#This Row],[FwdDiv]]/Table3[[#This Row],[SharePrice]]</f>
        <v>2.4544306081934673E-2</v>
      </c>
      <c r="H2085" s="2">
        <v>2.5000000000000001E-2</v>
      </c>
      <c r="I2085" s="2">
        <v>2.75E-2</v>
      </c>
    </row>
    <row r="2086" spans="2:9" hidden="1" x14ac:dyDescent="0.2">
      <c r="B2086" s="35">
        <v>41976</v>
      </c>
      <c r="C2086">
        <v>55.62</v>
      </c>
      <c r="E2086">
        <v>0.34</v>
      </c>
      <c r="F2086">
        <f>4*Table3[[#This Row],[DivPay]]</f>
        <v>1.36</v>
      </c>
      <c r="G2086" s="2">
        <f>Table3[[#This Row],[FwdDiv]]/Table3[[#This Row],[SharePrice]]</f>
        <v>2.4451636102121543E-2</v>
      </c>
      <c r="H2086" s="2">
        <v>2.5000000000000001E-2</v>
      </c>
      <c r="I2086" s="2">
        <v>2.75E-2</v>
      </c>
    </row>
    <row r="2087" spans="2:9" hidden="1" x14ac:dyDescent="0.2">
      <c r="B2087" s="35">
        <v>41975</v>
      </c>
      <c r="C2087">
        <v>54.56</v>
      </c>
      <c r="E2087">
        <v>0.34</v>
      </c>
      <c r="F2087">
        <f>4*Table3[[#This Row],[DivPay]]</f>
        <v>1.36</v>
      </c>
      <c r="G2087" s="2">
        <f>Table3[[#This Row],[FwdDiv]]/Table3[[#This Row],[SharePrice]]</f>
        <v>2.49266862170088E-2</v>
      </c>
      <c r="H2087" s="2">
        <v>2.5000000000000001E-2</v>
      </c>
      <c r="I2087" s="2">
        <v>2.75E-2</v>
      </c>
    </row>
    <row r="2088" spans="2:9" hidden="1" x14ac:dyDescent="0.2">
      <c r="B2088" s="35">
        <v>41974</v>
      </c>
      <c r="C2088">
        <v>54.25</v>
      </c>
      <c r="E2088">
        <v>0.34</v>
      </c>
      <c r="F2088">
        <f>4*Table3[[#This Row],[DivPay]]</f>
        <v>1.36</v>
      </c>
      <c r="G2088" s="2">
        <f>Table3[[#This Row],[FwdDiv]]/Table3[[#This Row],[SharePrice]]</f>
        <v>2.5069124423963137E-2</v>
      </c>
      <c r="H2088" s="2">
        <v>2.5000000000000001E-2</v>
      </c>
      <c r="I2088" s="2">
        <v>2.75E-2</v>
      </c>
    </row>
    <row r="2089" spans="2:9" hidden="1" x14ac:dyDescent="0.2">
      <c r="B2089" s="35">
        <v>41971</v>
      </c>
      <c r="C2089">
        <v>54.42</v>
      </c>
      <c r="E2089">
        <v>0.34</v>
      </c>
      <c r="F2089">
        <f>4*Table3[[#This Row],[DivPay]]</f>
        <v>1.36</v>
      </c>
      <c r="G2089" s="2">
        <f>Table3[[#This Row],[FwdDiv]]/Table3[[#This Row],[SharePrice]]</f>
        <v>2.4990812201396546E-2</v>
      </c>
      <c r="H2089" s="2">
        <v>2.5000000000000001E-2</v>
      </c>
      <c r="I2089" s="2">
        <v>2.75E-2</v>
      </c>
    </row>
    <row r="2090" spans="2:9" hidden="1" x14ac:dyDescent="0.2">
      <c r="B2090" s="35">
        <v>41969</v>
      </c>
      <c r="C2090">
        <v>54.33</v>
      </c>
      <c r="E2090">
        <v>0.34</v>
      </c>
      <c r="F2090">
        <f>4*Table3[[#This Row],[DivPay]]</f>
        <v>1.36</v>
      </c>
      <c r="G2090" s="2">
        <f>Table3[[#This Row],[FwdDiv]]/Table3[[#This Row],[SharePrice]]</f>
        <v>2.5032210565065344E-2</v>
      </c>
      <c r="H2090" s="2">
        <v>2.5000000000000001E-2</v>
      </c>
      <c r="I2090" s="2">
        <v>2.75E-2</v>
      </c>
    </row>
    <row r="2091" spans="2:9" hidden="1" x14ac:dyDescent="0.2">
      <c r="B2091" s="35">
        <v>41968</v>
      </c>
      <c r="C2091">
        <v>52.44</v>
      </c>
      <c r="E2091">
        <v>0.34</v>
      </c>
      <c r="F2091">
        <f>4*Table3[[#This Row],[DivPay]]</f>
        <v>1.36</v>
      </c>
      <c r="G2091" s="2">
        <f>Table3[[#This Row],[FwdDiv]]/Table3[[#This Row],[SharePrice]]</f>
        <v>2.5934401220442414E-2</v>
      </c>
      <c r="H2091" s="2">
        <v>2.5000000000000001E-2</v>
      </c>
      <c r="I2091" s="2">
        <v>2.75E-2</v>
      </c>
    </row>
    <row r="2092" spans="2:9" hidden="1" x14ac:dyDescent="0.2">
      <c r="B2092" s="35">
        <v>41967</v>
      </c>
      <c r="C2092">
        <v>52.85</v>
      </c>
      <c r="E2092">
        <v>0.34</v>
      </c>
      <c r="F2092">
        <f>4*Table3[[#This Row],[DivPay]]</f>
        <v>1.36</v>
      </c>
      <c r="G2092" s="2">
        <f>Table3[[#This Row],[FwdDiv]]/Table3[[#This Row],[SharePrice]]</f>
        <v>2.5733207190160833E-2</v>
      </c>
      <c r="H2092" s="2">
        <v>2.5000000000000001E-2</v>
      </c>
      <c r="I2092" s="2">
        <v>2.75E-2</v>
      </c>
    </row>
    <row r="2093" spans="2:9" hidden="1" x14ac:dyDescent="0.2">
      <c r="B2093" s="35">
        <v>41964</v>
      </c>
      <c r="C2093">
        <v>52.56</v>
      </c>
      <c r="E2093">
        <v>0.34</v>
      </c>
      <c r="F2093">
        <f>4*Table3[[#This Row],[DivPay]]</f>
        <v>1.36</v>
      </c>
      <c r="G2093" s="2">
        <f>Table3[[#This Row],[FwdDiv]]/Table3[[#This Row],[SharePrice]]</f>
        <v>2.5875190258751905E-2</v>
      </c>
      <c r="H2093" s="2">
        <v>2.5000000000000001E-2</v>
      </c>
      <c r="I2093" s="2">
        <v>2.75E-2</v>
      </c>
    </row>
    <row r="2094" spans="2:9" hidden="1" x14ac:dyDescent="0.2">
      <c r="B2094" s="35">
        <v>41963</v>
      </c>
      <c r="C2094">
        <v>52.23</v>
      </c>
      <c r="E2094">
        <v>0.34</v>
      </c>
      <c r="F2094">
        <f>4*Table3[[#This Row],[DivPay]]</f>
        <v>1.36</v>
      </c>
      <c r="G2094" s="2">
        <f>Table3[[#This Row],[FwdDiv]]/Table3[[#This Row],[SharePrice]]</f>
        <v>2.6038675090943906E-2</v>
      </c>
      <c r="H2094" s="2">
        <v>2.5000000000000001E-2</v>
      </c>
      <c r="I2094" s="2">
        <v>2.75E-2</v>
      </c>
    </row>
    <row r="2095" spans="2:9" hidden="1" x14ac:dyDescent="0.2">
      <c r="B2095" s="35">
        <v>41962</v>
      </c>
      <c r="C2095">
        <v>51.94</v>
      </c>
      <c r="E2095">
        <v>0.34</v>
      </c>
      <c r="F2095">
        <f>4*Table3[[#This Row],[DivPay]]</f>
        <v>1.36</v>
      </c>
      <c r="G2095" s="2">
        <f>Table3[[#This Row],[FwdDiv]]/Table3[[#This Row],[SharePrice]]</f>
        <v>2.6184058529072008E-2</v>
      </c>
      <c r="H2095" s="2">
        <v>2.5000000000000001E-2</v>
      </c>
      <c r="I2095" s="2">
        <v>2.75E-2</v>
      </c>
    </row>
    <row r="2096" spans="2:9" hidden="1" x14ac:dyDescent="0.2">
      <c r="B2096" s="35">
        <v>41961</v>
      </c>
      <c r="C2096">
        <v>51.84</v>
      </c>
      <c r="E2096">
        <v>0.34</v>
      </c>
      <c r="F2096">
        <f>4*Table3[[#This Row],[DivPay]]</f>
        <v>1.36</v>
      </c>
      <c r="G2096" s="2">
        <f>Table3[[#This Row],[FwdDiv]]/Table3[[#This Row],[SharePrice]]</f>
        <v>2.6234567901234566E-2</v>
      </c>
      <c r="H2096" s="2">
        <v>2.5000000000000001E-2</v>
      </c>
      <c r="I2096" s="2">
        <v>2.75E-2</v>
      </c>
    </row>
    <row r="2097" spans="2:9" hidden="1" x14ac:dyDescent="0.2">
      <c r="B2097" s="35">
        <v>41960</v>
      </c>
      <c r="C2097">
        <v>51.55</v>
      </c>
      <c r="E2097">
        <v>0.34</v>
      </c>
      <c r="F2097">
        <f>4*Table3[[#This Row],[DivPay]]</f>
        <v>1.36</v>
      </c>
      <c r="G2097" s="2">
        <f>Table3[[#This Row],[FwdDiv]]/Table3[[#This Row],[SharePrice]]</f>
        <v>2.6382153249272556E-2</v>
      </c>
      <c r="H2097" s="2">
        <v>2.5000000000000001E-2</v>
      </c>
      <c r="I2097" s="2">
        <v>2.75E-2</v>
      </c>
    </row>
    <row r="2098" spans="2:9" hidden="1" x14ac:dyDescent="0.2">
      <c r="B2098" s="35">
        <v>41957</v>
      </c>
      <c r="C2098">
        <v>51.63</v>
      </c>
      <c r="E2098">
        <v>0.34</v>
      </c>
      <c r="F2098">
        <f>4*Table3[[#This Row],[DivPay]]</f>
        <v>1.36</v>
      </c>
      <c r="G2098" s="2">
        <f>Table3[[#This Row],[FwdDiv]]/Table3[[#This Row],[SharePrice]]</f>
        <v>2.6341274452837498E-2</v>
      </c>
      <c r="H2098" s="2">
        <v>2.5000000000000001E-2</v>
      </c>
      <c r="I2098" s="2">
        <v>2.75E-2</v>
      </c>
    </row>
    <row r="2099" spans="2:9" hidden="1" x14ac:dyDescent="0.2">
      <c r="B2099" s="35">
        <v>41956</v>
      </c>
      <c r="C2099">
        <v>51.18</v>
      </c>
      <c r="E2099">
        <v>0.34</v>
      </c>
      <c r="F2099">
        <f>4*Table3[[#This Row],[DivPay]]</f>
        <v>1.36</v>
      </c>
      <c r="G2099" s="2">
        <f>Table3[[#This Row],[FwdDiv]]/Table3[[#This Row],[SharePrice]]</f>
        <v>2.6572880031262215E-2</v>
      </c>
      <c r="H2099" s="2">
        <v>2.5000000000000001E-2</v>
      </c>
      <c r="I2099" s="2">
        <v>2.75E-2</v>
      </c>
    </row>
    <row r="2100" spans="2:9" hidden="1" x14ac:dyDescent="0.2">
      <c r="B2100" s="35">
        <v>41955</v>
      </c>
      <c r="C2100">
        <v>51.28</v>
      </c>
      <c r="E2100">
        <v>0.34</v>
      </c>
      <c r="F2100">
        <f>4*Table3[[#This Row],[DivPay]]</f>
        <v>1.36</v>
      </c>
      <c r="G2100" s="2">
        <f>Table3[[#This Row],[FwdDiv]]/Table3[[#This Row],[SharePrice]]</f>
        <v>2.6521060842433698E-2</v>
      </c>
      <c r="H2100" s="2">
        <v>2.5000000000000001E-2</v>
      </c>
      <c r="I2100" s="2">
        <v>2.75E-2</v>
      </c>
    </row>
    <row r="2101" spans="2:9" hidden="1" x14ac:dyDescent="0.2">
      <c r="B2101" s="35">
        <v>41954</v>
      </c>
      <c r="C2101">
        <v>51.32</v>
      </c>
      <c r="E2101">
        <v>0.34</v>
      </c>
      <c r="F2101">
        <f>4*Table3[[#This Row],[DivPay]]</f>
        <v>1.36</v>
      </c>
      <c r="G2101" s="2">
        <f>Table3[[#This Row],[FwdDiv]]/Table3[[#This Row],[SharePrice]]</f>
        <v>2.6500389711613406E-2</v>
      </c>
      <c r="H2101" s="2">
        <v>2.5000000000000001E-2</v>
      </c>
      <c r="I2101" s="2">
        <v>2.75E-2</v>
      </c>
    </row>
    <row r="2102" spans="2:9" hidden="1" x14ac:dyDescent="0.2">
      <c r="B2102" s="35">
        <v>41953</v>
      </c>
      <c r="C2102">
        <v>51.56</v>
      </c>
      <c r="E2102">
        <v>0.34</v>
      </c>
      <c r="F2102">
        <f>4*Table3[[#This Row],[DivPay]]</f>
        <v>1.36</v>
      </c>
      <c r="G2102" s="2">
        <f>Table3[[#This Row],[FwdDiv]]/Table3[[#This Row],[SharePrice]]</f>
        <v>2.6377036462373934E-2</v>
      </c>
      <c r="H2102" s="2">
        <v>2.5000000000000001E-2</v>
      </c>
      <c r="I2102" s="2">
        <v>2.75E-2</v>
      </c>
    </row>
    <row r="2103" spans="2:9" hidden="1" x14ac:dyDescent="0.2">
      <c r="B2103" s="35">
        <v>41950</v>
      </c>
      <c r="C2103">
        <v>50.9</v>
      </c>
      <c r="E2103">
        <v>0.34</v>
      </c>
      <c r="F2103">
        <f>4*Table3[[#This Row],[DivPay]]</f>
        <v>1.36</v>
      </c>
      <c r="G2103" s="2">
        <f>Table3[[#This Row],[FwdDiv]]/Table3[[#This Row],[SharePrice]]</f>
        <v>2.6719056974459726E-2</v>
      </c>
      <c r="H2103" s="2">
        <v>2.5000000000000001E-2</v>
      </c>
      <c r="I2103" s="2">
        <v>2.75E-2</v>
      </c>
    </row>
    <row r="2104" spans="2:9" hidden="1" x14ac:dyDescent="0.2">
      <c r="B2104" s="35">
        <v>41949</v>
      </c>
      <c r="C2104">
        <v>50.91</v>
      </c>
      <c r="E2104">
        <v>0.34</v>
      </c>
      <c r="F2104">
        <f>4*Table3[[#This Row],[DivPay]]</f>
        <v>1.36</v>
      </c>
      <c r="G2104" s="2">
        <f>Table3[[#This Row],[FwdDiv]]/Table3[[#This Row],[SharePrice]]</f>
        <v>2.6713808681987826E-2</v>
      </c>
      <c r="H2104" s="2">
        <v>2.5000000000000001E-2</v>
      </c>
      <c r="I2104" s="2">
        <v>2.75E-2</v>
      </c>
    </row>
    <row r="2105" spans="2:9" hidden="1" x14ac:dyDescent="0.2">
      <c r="B2105" s="35">
        <v>41948</v>
      </c>
      <c r="C2105">
        <v>51.13</v>
      </c>
      <c r="E2105">
        <v>0.34</v>
      </c>
      <c r="F2105">
        <f>4*Table3[[#This Row],[DivPay]]</f>
        <v>1.36</v>
      </c>
      <c r="G2105" s="2">
        <f>Table3[[#This Row],[FwdDiv]]/Table3[[#This Row],[SharePrice]]</f>
        <v>2.6598865636612557E-2</v>
      </c>
      <c r="H2105" s="2">
        <v>2.5000000000000001E-2</v>
      </c>
      <c r="I2105" s="2">
        <v>2.75E-2</v>
      </c>
    </row>
    <row r="2106" spans="2:9" hidden="1" x14ac:dyDescent="0.2">
      <c r="B2106" s="35">
        <v>41947</v>
      </c>
      <c r="C2106">
        <v>50.4</v>
      </c>
      <c r="E2106">
        <v>0.34</v>
      </c>
      <c r="F2106">
        <f>4*Table3[[#This Row],[DivPay]]</f>
        <v>1.36</v>
      </c>
      <c r="G2106" s="2">
        <f>Table3[[#This Row],[FwdDiv]]/Table3[[#This Row],[SharePrice]]</f>
        <v>2.6984126984126985E-2</v>
      </c>
      <c r="H2106" s="2">
        <v>2.5000000000000001E-2</v>
      </c>
      <c r="I2106" s="2">
        <v>2.75E-2</v>
      </c>
    </row>
    <row r="2107" spans="2:9" hidden="1" x14ac:dyDescent="0.2">
      <c r="B2107" s="35">
        <v>41946</v>
      </c>
      <c r="C2107">
        <v>50.08</v>
      </c>
      <c r="E2107">
        <v>0.34</v>
      </c>
      <c r="F2107">
        <f>4*Table3[[#This Row],[DivPay]]</f>
        <v>1.36</v>
      </c>
      <c r="G2107" s="2">
        <f>Table3[[#This Row],[FwdDiv]]/Table3[[#This Row],[SharePrice]]</f>
        <v>2.7156549520766776E-2</v>
      </c>
      <c r="H2107" s="2">
        <v>2.5000000000000001E-2</v>
      </c>
      <c r="I2107" s="2">
        <v>2.75E-2</v>
      </c>
    </row>
    <row r="2108" spans="2:9" hidden="1" x14ac:dyDescent="0.2">
      <c r="B2108" s="35">
        <v>41943</v>
      </c>
      <c r="C2108">
        <v>49.66</v>
      </c>
      <c r="E2108">
        <v>0.34</v>
      </c>
      <c r="F2108">
        <f>4*Table3[[#This Row],[DivPay]]</f>
        <v>1.36</v>
      </c>
      <c r="G2108" s="2">
        <f>Table3[[#This Row],[FwdDiv]]/Table3[[#This Row],[SharePrice]]</f>
        <v>2.7386226339105924E-2</v>
      </c>
      <c r="H2108" s="2">
        <v>2.5000000000000001E-2</v>
      </c>
      <c r="I2108" s="2">
        <v>2.75E-2</v>
      </c>
    </row>
    <row r="2109" spans="2:9" hidden="1" x14ac:dyDescent="0.2">
      <c r="B2109" s="35">
        <v>41942</v>
      </c>
      <c r="C2109">
        <v>47.53</v>
      </c>
      <c r="E2109">
        <v>0.34</v>
      </c>
      <c r="F2109">
        <f>4*Table3[[#This Row],[DivPay]]</f>
        <v>1.36</v>
      </c>
      <c r="G2109" s="2">
        <f>Table3[[#This Row],[FwdDiv]]/Table3[[#This Row],[SharePrice]]</f>
        <v>2.8613507258573534E-2</v>
      </c>
      <c r="H2109" s="2">
        <v>2.5000000000000001E-2</v>
      </c>
      <c r="I2109" s="2">
        <v>2.75E-2</v>
      </c>
    </row>
    <row r="2110" spans="2:9" hidden="1" x14ac:dyDescent="0.2">
      <c r="B2110" s="35">
        <v>41941</v>
      </c>
      <c r="C2110">
        <v>48.33</v>
      </c>
      <c r="D2110">
        <v>0.34</v>
      </c>
      <c r="E2110">
        <v>0.34</v>
      </c>
      <c r="F2110">
        <f>4*Table3[[#This Row],[DivPay]]</f>
        <v>1.36</v>
      </c>
      <c r="G2110" s="2">
        <f>Table3[[#This Row],[FwdDiv]]/Table3[[#This Row],[SharePrice]]</f>
        <v>2.8139871715290712E-2</v>
      </c>
      <c r="H2110" s="2">
        <v>2.5000000000000001E-2</v>
      </c>
      <c r="I2110" s="2">
        <v>2.75E-2</v>
      </c>
    </row>
    <row r="2111" spans="2:9" hidden="1" x14ac:dyDescent="0.2">
      <c r="B2111" s="35">
        <v>41940</v>
      </c>
      <c r="C2111">
        <v>48.5</v>
      </c>
      <c r="E2111">
        <v>0.3</v>
      </c>
      <c r="F2111">
        <f>4*Table3[[#This Row],[DivPay]]</f>
        <v>1.2</v>
      </c>
      <c r="G2111" s="2">
        <f>Table3[[#This Row],[FwdDiv]]/Table3[[#This Row],[SharePrice]]</f>
        <v>2.4742268041237112E-2</v>
      </c>
      <c r="H2111" s="2">
        <v>2.5000000000000001E-2</v>
      </c>
      <c r="I2111" s="2">
        <v>2.75E-2</v>
      </c>
    </row>
    <row r="2112" spans="2:9" hidden="1" x14ac:dyDescent="0.2">
      <c r="B2112" s="35">
        <v>41939</v>
      </c>
      <c r="C2112">
        <v>47.95</v>
      </c>
      <c r="E2112">
        <v>0.3</v>
      </c>
      <c r="F2112">
        <f>4*Table3[[#This Row],[DivPay]]</f>
        <v>1.2</v>
      </c>
      <c r="G2112" s="2">
        <f>Table3[[#This Row],[FwdDiv]]/Table3[[#This Row],[SharePrice]]</f>
        <v>2.5026068821689257E-2</v>
      </c>
      <c r="H2112" s="2">
        <v>2.5000000000000001E-2</v>
      </c>
      <c r="I2112" s="2">
        <v>2.75E-2</v>
      </c>
    </row>
    <row r="2113" spans="2:9" hidden="1" x14ac:dyDescent="0.2">
      <c r="B2113" s="35">
        <v>41936</v>
      </c>
      <c r="C2113">
        <v>47.57</v>
      </c>
      <c r="E2113">
        <v>0.3</v>
      </c>
      <c r="F2113">
        <f>4*Table3[[#This Row],[DivPay]]</f>
        <v>1.2</v>
      </c>
      <c r="G2113" s="2">
        <f>Table3[[#This Row],[FwdDiv]]/Table3[[#This Row],[SharePrice]]</f>
        <v>2.5225982762245112E-2</v>
      </c>
      <c r="H2113" s="2">
        <v>2.5000000000000001E-2</v>
      </c>
      <c r="I2113" s="2">
        <v>2.75E-2</v>
      </c>
    </row>
    <row r="2114" spans="2:9" hidden="1" x14ac:dyDescent="0.2">
      <c r="B2114" s="35">
        <v>41935</v>
      </c>
      <c r="C2114">
        <v>47</v>
      </c>
      <c r="E2114">
        <v>0.3</v>
      </c>
      <c r="F2114">
        <f>4*Table3[[#This Row],[DivPay]]</f>
        <v>1.2</v>
      </c>
      <c r="G2114" s="2">
        <f>Table3[[#This Row],[FwdDiv]]/Table3[[#This Row],[SharePrice]]</f>
        <v>2.553191489361702E-2</v>
      </c>
      <c r="H2114" s="2">
        <v>2.5000000000000001E-2</v>
      </c>
      <c r="I2114" s="2">
        <v>2.75E-2</v>
      </c>
    </row>
    <row r="2115" spans="2:9" hidden="1" x14ac:dyDescent="0.2">
      <c r="B2115" s="35">
        <v>41934</v>
      </c>
      <c r="C2115">
        <v>46.62</v>
      </c>
      <c r="E2115">
        <v>0.3</v>
      </c>
      <c r="F2115">
        <f>4*Table3[[#This Row],[DivPay]]</f>
        <v>1.2</v>
      </c>
      <c r="G2115" s="2">
        <f>Table3[[#This Row],[FwdDiv]]/Table3[[#This Row],[SharePrice]]</f>
        <v>2.5740025740025742E-2</v>
      </c>
      <c r="H2115" s="2">
        <v>2.5000000000000001E-2</v>
      </c>
      <c r="I2115" s="2">
        <v>2.75E-2</v>
      </c>
    </row>
    <row r="2116" spans="2:9" hidden="1" x14ac:dyDescent="0.2">
      <c r="B2116" s="35">
        <v>41933</v>
      </c>
      <c r="C2116">
        <v>46.77</v>
      </c>
      <c r="E2116">
        <v>0.3</v>
      </c>
      <c r="F2116">
        <f>4*Table3[[#This Row],[DivPay]]</f>
        <v>1.2</v>
      </c>
      <c r="G2116" s="2">
        <f>Table3[[#This Row],[FwdDiv]]/Table3[[#This Row],[SharePrice]]</f>
        <v>2.5657472738935212E-2</v>
      </c>
      <c r="H2116" s="2">
        <v>2.5000000000000001E-2</v>
      </c>
      <c r="I2116" s="2">
        <v>2.75E-2</v>
      </c>
    </row>
    <row r="2117" spans="2:9" hidden="1" x14ac:dyDescent="0.2">
      <c r="B2117" s="35">
        <v>41932</v>
      </c>
      <c r="C2117">
        <v>44.41</v>
      </c>
      <c r="E2117">
        <v>0.3</v>
      </c>
      <c r="F2117">
        <f>4*Table3[[#This Row],[DivPay]]</f>
        <v>1.2</v>
      </c>
      <c r="G2117" s="2">
        <f>Table3[[#This Row],[FwdDiv]]/Table3[[#This Row],[SharePrice]]</f>
        <v>2.7020941229452828E-2</v>
      </c>
      <c r="H2117" s="2">
        <v>2.5000000000000001E-2</v>
      </c>
      <c r="I2117" s="2">
        <v>2.75E-2</v>
      </c>
    </row>
    <row r="2118" spans="2:9" hidden="1" x14ac:dyDescent="0.2">
      <c r="B2118" s="35">
        <v>41929</v>
      </c>
      <c r="C2118">
        <v>43.67</v>
      </c>
      <c r="E2118">
        <v>0.3</v>
      </c>
      <c r="F2118">
        <f>4*Table3[[#This Row],[DivPay]]</f>
        <v>1.2</v>
      </c>
      <c r="G2118" s="2">
        <f>Table3[[#This Row],[FwdDiv]]/Table3[[#This Row],[SharePrice]]</f>
        <v>2.7478818410808334E-2</v>
      </c>
      <c r="H2118" s="2">
        <v>2.5000000000000001E-2</v>
      </c>
      <c r="I2118" s="2">
        <v>2.75E-2</v>
      </c>
    </row>
    <row r="2119" spans="2:9" hidden="1" x14ac:dyDescent="0.2">
      <c r="B2119" s="35">
        <v>41928</v>
      </c>
      <c r="C2119">
        <v>43.59</v>
      </c>
      <c r="E2119">
        <v>0.3</v>
      </c>
      <c r="F2119">
        <f>4*Table3[[#This Row],[DivPay]]</f>
        <v>1.2</v>
      </c>
      <c r="G2119" s="2">
        <f>Table3[[#This Row],[FwdDiv]]/Table3[[#This Row],[SharePrice]]</f>
        <v>2.7529249827942186E-2</v>
      </c>
      <c r="H2119" s="2">
        <v>2.5000000000000001E-2</v>
      </c>
      <c r="I2119" s="2">
        <v>2.75E-2</v>
      </c>
    </row>
    <row r="2120" spans="2:9" hidden="1" x14ac:dyDescent="0.2">
      <c r="B2120" s="35">
        <v>41927</v>
      </c>
      <c r="C2120">
        <v>42.76</v>
      </c>
      <c r="E2120">
        <v>0.3</v>
      </c>
      <c r="F2120">
        <f>4*Table3[[#This Row],[DivPay]]</f>
        <v>1.2</v>
      </c>
      <c r="G2120" s="2">
        <f>Table3[[#This Row],[FwdDiv]]/Table3[[#This Row],[SharePrice]]</f>
        <v>2.8063610851262862E-2</v>
      </c>
      <c r="H2120" s="2">
        <v>2.5000000000000001E-2</v>
      </c>
      <c r="I2120" s="2">
        <v>2.75E-2</v>
      </c>
    </row>
    <row r="2121" spans="2:9" hidden="1" x14ac:dyDescent="0.2">
      <c r="B2121" s="35">
        <v>41926</v>
      </c>
      <c r="C2121">
        <v>42.31</v>
      </c>
      <c r="E2121">
        <v>0.3</v>
      </c>
      <c r="F2121">
        <f>4*Table3[[#This Row],[DivPay]]</f>
        <v>1.2</v>
      </c>
      <c r="G2121" s="2">
        <f>Table3[[#This Row],[FwdDiv]]/Table3[[#This Row],[SharePrice]]</f>
        <v>2.8362089340581421E-2</v>
      </c>
      <c r="H2121" s="2">
        <v>2.5000000000000001E-2</v>
      </c>
      <c r="I2121" s="2">
        <v>2.75E-2</v>
      </c>
    </row>
    <row r="2122" spans="2:9" hidden="1" x14ac:dyDescent="0.2">
      <c r="B2122" s="35">
        <v>41925</v>
      </c>
      <c r="C2122">
        <v>41.93</v>
      </c>
      <c r="E2122">
        <v>0.3</v>
      </c>
      <c r="F2122">
        <f>4*Table3[[#This Row],[DivPay]]</f>
        <v>1.2</v>
      </c>
      <c r="G2122" s="2">
        <f>Table3[[#This Row],[FwdDiv]]/Table3[[#This Row],[SharePrice]]</f>
        <v>2.8619127116622942E-2</v>
      </c>
      <c r="H2122" s="2">
        <v>2.5000000000000001E-2</v>
      </c>
      <c r="I2122" s="2">
        <v>2.75E-2</v>
      </c>
    </row>
    <row r="2123" spans="2:9" hidden="1" x14ac:dyDescent="0.2">
      <c r="B2123" s="35">
        <v>41922</v>
      </c>
      <c r="C2123">
        <v>42.74</v>
      </c>
      <c r="E2123">
        <v>0.3</v>
      </c>
      <c r="F2123">
        <f>4*Table3[[#This Row],[DivPay]]</f>
        <v>1.2</v>
      </c>
      <c r="G2123" s="2">
        <f>Table3[[#This Row],[FwdDiv]]/Table3[[#This Row],[SharePrice]]</f>
        <v>2.8076743097800654E-2</v>
      </c>
      <c r="H2123" s="2">
        <v>2.5000000000000001E-2</v>
      </c>
      <c r="I2123" s="2">
        <v>2.75E-2</v>
      </c>
    </row>
    <row r="2124" spans="2:9" hidden="1" x14ac:dyDescent="0.2">
      <c r="B2124" s="35">
        <v>41921</v>
      </c>
      <c r="C2124">
        <v>46.02</v>
      </c>
      <c r="E2124">
        <v>0.3</v>
      </c>
      <c r="F2124">
        <f>4*Table3[[#This Row],[DivPay]]</f>
        <v>1.2</v>
      </c>
      <c r="G2124" s="2">
        <f>Table3[[#This Row],[FwdDiv]]/Table3[[#This Row],[SharePrice]]</f>
        <v>2.6075619295958277E-2</v>
      </c>
      <c r="H2124" s="2">
        <v>2.5000000000000001E-2</v>
      </c>
      <c r="I2124" s="2">
        <v>2.75E-2</v>
      </c>
    </row>
    <row r="2125" spans="2:9" hidden="1" x14ac:dyDescent="0.2">
      <c r="B2125" s="35">
        <v>41920</v>
      </c>
      <c r="C2125">
        <v>46.94</v>
      </c>
      <c r="E2125">
        <v>0.3</v>
      </c>
      <c r="F2125">
        <f>4*Table3[[#This Row],[DivPay]]</f>
        <v>1.2</v>
      </c>
      <c r="G2125" s="2">
        <f>Table3[[#This Row],[FwdDiv]]/Table3[[#This Row],[SharePrice]]</f>
        <v>2.5564550489987219E-2</v>
      </c>
      <c r="H2125" s="2">
        <v>2.5000000000000001E-2</v>
      </c>
      <c r="I2125" s="2">
        <v>2.75E-2</v>
      </c>
    </row>
    <row r="2126" spans="2:9" hidden="1" x14ac:dyDescent="0.2">
      <c r="B2126" s="35">
        <v>41919</v>
      </c>
      <c r="C2126">
        <v>46.01</v>
      </c>
      <c r="E2126">
        <v>0.3</v>
      </c>
      <c r="F2126">
        <f>4*Table3[[#This Row],[DivPay]]</f>
        <v>1.2</v>
      </c>
      <c r="G2126" s="2">
        <f>Table3[[#This Row],[FwdDiv]]/Table3[[#This Row],[SharePrice]]</f>
        <v>2.6081286676809388E-2</v>
      </c>
      <c r="H2126" s="2">
        <v>2.5000000000000001E-2</v>
      </c>
      <c r="I2126" s="2">
        <v>2.75E-2</v>
      </c>
    </row>
    <row r="2127" spans="2:9" hidden="1" x14ac:dyDescent="0.2">
      <c r="B2127" s="35">
        <v>41918</v>
      </c>
      <c r="C2127">
        <v>46.63</v>
      </c>
      <c r="E2127">
        <v>0.3</v>
      </c>
      <c r="F2127">
        <f>4*Table3[[#This Row],[DivPay]]</f>
        <v>1.2</v>
      </c>
      <c r="G2127" s="2">
        <f>Table3[[#This Row],[FwdDiv]]/Table3[[#This Row],[SharePrice]]</f>
        <v>2.573450568303667E-2</v>
      </c>
      <c r="H2127" s="2">
        <v>2.5000000000000001E-2</v>
      </c>
      <c r="I2127" s="2">
        <v>2.75E-2</v>
      </c>
    </row>
    <row r="2128" spans="2:9" hidden="1" x14ac:dyDescent="0.2">
      <c r="B2128" s="35">
        <v>41915</v>
      </c>
      <c r="C2128">
        <v>46.82</v>
      </c>
      <c r="E2128">
        <v>0.3</v>
      </c>
      <c r="F2128">
        <f>4*Table3[[#This Row],[DivPay]]</f>
        <v>1.2</v>
      </c>
      <c r="G2128" s="2">
        <f>Table3[[#This Row],[FwdDiv]]/Table3[[#This Row],[SharePrice]]</f>
        <v>2.5630072618539085E-2</v>
      </c>
      <c r="H2128" s="2">
        <v>2.5000000000000001E-2</v>
      </c>
      <c r="I2128" s="2">
        <v>2.75E-2</v>
      </c>
    </row>
    <row r="2129" spans="2:9" hidden="1" x14ac:dyDescent="0.2">
      <c r="B2129" s="35">
        <v>41914</v>
      </c>
      <c r="C2129">
        <v>46.84</v>
      </c>
      <c r="E2129">
        <v>0.3</v>
      </c>
      <c r="F2129">
        <f>4*Table3[[#This Row],[DivPay]]</f>
        <v>1.2</v>
      </c>
      <c r="G2129" s="2">
        <f>Table3[[#This Row],[FwdDiv]]/Table3[[#This Row],[SharePrice]]</f>
        <v>2.561912894961571E-2</v>
      </c>
      <c r="H2129" s="2">
        <v>2.5000000000000001E-2</v>
      </c>
      <c r="I2129" s="2">
        <v>2.75E-2</v>
      </c>
    </row>
    <row r="2130" spans="2:9" hidden="1" x14ac:dyDescent="0.2">
      <c r="B2130" s="35">
        <v>41913</v>
      </c>
      <c r="C2130">
        <v>46.88</v>
      </c>
      <c r="E2130">
        <v>0.3</v>
      </c>
      <c r="F2130">
        <f>4*Table3[[#This Row],[DivPay]]</f>
        <v>1.2</v>
      </c>
      <c r="G2130" s="2">
        <f>Table3[[#This Row],[FwdDiv]]/Table3[[#This Row],[SharePrice]]</f>
        <v>2.5597269624573378E-2</v>
      </c>
      <c r="H2130" s="2">
        <v>2.5000000000000001E-2</v>
      </c>
      <c r="I2130" s="2">
        <v>2.75E-2</v>
      </c>
    </row>
    <row r="2131" spans="2:9" hidden="1" x14ac:dyDescent="0.2">
      <c r="B2131" s="35">
        <v>41912</v>
      </c>
      <c r="C2131">
        <v>47.69</v>
      </c>
      <c r="E2131">
        <v>0.3</v>
      </c>
      <c r="F2131">
        <f>4*Table3[[#This Row],[DivPay]]</f>
        <v>1.2</v>
      </c>
      <c r="G2131" s="2">
        <f>Table3[[#This Row],[FwdDiv]]/Table3[[#This Row],[SharePrice]]</f>
        <v>2.5162507863283709E-2</v>
      </c>
      <c r="H2131" s="2">
        <v>2.5000000000000001E-2</v>
      </c>
      <c r="I2131" s="2">
        <v>2.75E-2</v>
      </c>
    </row>
    <row r="2132" spans="2:9" hidden="1" x14ac:dyDescent="0.2">
      <c r="B2132" s="35">
        <v>41911</v>
      </c>
      <c r="C2132">
        <v>48.26</v>
      </c>
      <c r="E2132">
        <v>0.3</v>
      </c>
      <c r="F2132">
        <f>4*Table3[[#This Row],[DivPay]]</f>
        <v>1.2</v>
      </c>
      <c r="G2132" s="2">
        <f>Table3[[#This Row],[FwdDiv]]/Table3[[#This Row],[SharePrice]]</f>
        <v>2.4865312888520515E-2</v>
      </c>
      <c r="H2132" s="2">
        <v>2.5000000000000001E-2</v>
      </c>
      <c r="I2132" s="2">
        <v>2.75E-2</v>
      </c>
    </row>
    <row r="2133" spans="2:9" hidden="1" x14ac:dyDescent="0.2">
      <c r="B2133" s="35">
        <v>41908</v>
      </c>
      <c r="C2133">
        <v>48.33</v>
      </c>
      <c r="E2133">
        <v>0.3</v>
      </c>
      <c r="F2133">
        <f>4*Table3[[#This Row],[DivPay]]</f>
        <v>1.2</v>
      </c>
      <c r="G2133" s="2">
        <f>Table3[[#This Row],[FwdDiv]]/Table3[[#This Row],[SharePrice]]</f>
        <v>2.4829298572315334E-2</v>
      </c>
      <c r="H2133" s="2">
        <v>2.5000000000000001E-2</v>
      </c>
      <c r="I2133" s="2">
        <v>2.75E-2</v>
      </c>
    </row>
    <row r="2134" spans="2:9" hidden="1" x14ac:dyDescent="0.2">
      <c r="B2134" s="35">
        <v>41907</v>
      </c>
      <c r="C2134">
        <v>48.14</v>
      </c>
      <c r="E2134">
        <v>0.3</v>
      </c>
      <c r="F2134">
        <f>4*Table3[[#This Row],[DivPay]]</f>
        <v>1.2</v>
      </c>
      <c r="G2134" s="2">
        <f>Table3[[#This Row],[FwdDiv]]/Table3[[#This Row],[SharePrice]]</f>
        <v>2.492729538845035E-2</v>
      </c>
      <c r="H2134" s="2">
        <v>2.5000000000000001E-2</v>
      </c>
      <c r="I2134" s="2">
        <v>2.75E-2</v>
      </c>
    </row>
    <row r="2135" spans="2:9" hidden="1" x14ac:dyDescent="0.2">
      <c r="B2135" s="35">
        <v>41906</v>
      </c>
      <c r="C2135">
        <v>48.81</v>
      </c>
      <c r="E2135">
        <v>0.3</v>
      </c>
      <c r="F2135">
        <f>4*Table3[[#This Row],[DivPay]]</f>
        <v>1.2</v>
      </c>
      <c r="G2135" s="2">
        <f>Table3[[#This Row],[FwdDiv]]/Table3[[#This Row],[SharePrice]]</f>
        <v>2.4585125998770743E-2</v>
      </c>
      <c r="H2135" s="2">
        <v>2.5000000000000001E-2</v>
      </c>
      <c r="I2135" s="2">
        <v>2.75E-2</v>
      </c>
    </row>
    <row r="2136" spans="2:9" hidden="1" x14ac:dyDescent="0.2">
      <c r="B2136" s="35">
        <v>41905</v>
      </c>
      <c r="C2136">
        <v>48.66</v>
      </c>
      <c r="E2136">
        <v>0.3</v>
      </c>
      <c r="F2136">
        <f>4*Table3[[#This Row],[DivPay]]</f>
        <v>1.2</v>
      </c>
      <c r="G2136" s="2">
        <f>Table3[[#This Row],[FwdDiv]]/Table3[[#This Row],[SharePrice]]</f>
        <v>2.4660912453760789E-2</v>
      </c>
      <c r="H2136" s="2">
        <v>2.5000000000000001E-2</v>
      </c>
      <c r="I2136" s="2">
        <v>2.75E-2</v>
      </c>
    </row>
    <row r="2137" spans="2:9" hidden="1" x14ac:dyDescent="0.2">
      <c r="B2137" s="35">
        <v>41904</v>
      </c>
      <c r="C2137">
        <v>48.66</v>
      </c>
      <c r="E2137">
        <v>0.3</v>
      </c>
      <c r="F2137">
        <f>4*Table3[[#This Row],[DivPay]]</f>
        <v>1.2</v>
      </c>
      <c r="G2137" s="2">
        <f>Table3[[#This Row],[FwdDiv]]/Table3[[#This Row],[SharePrice]]</f>
        <v>2.4660912453760789E-2</v>
      </c>
      <c r="H2137" s="2">
        <v>2.5000000000000001E-2</v>
      </c>
      <c r="I2137" s="2">
        <v>2.75E-2</v>
      </c>
    </row>
    <row r="2138" spans="2:9" hidden="1" x14ac:dyDescent="0.2">
      <c r="B2138" s="35">
        <v>41901</v>
      </c>
      <c r="C2138">
        <v>48.75</v>
      </c>
      <c r="E2138">
        <v>0.3</v>
      </c>
      <c r="F2138">
        <f>4*Table3[[#This Row],[DivPay]]</f>
        <v>1.2</v>
      </c>
      <c r="G2138" s="2">
        <f>Table3[[#This Row],[FwdDiv]]/Table3[[#This Row],[SharePrice]]</f>
        <v>2.4615384615384615E-2</v>
      </c>
      <c r="H2138" s="2">
        <v>2.5000000000000001E-2</v>
      </c>
      <c r="I2138" s="2">
        <v>2.75E-2</v>
      </c>
    </row>
    <row r="2139" spans="2:9" hidden="1" x14ac:dyDescent="0.2">
      <c r="B2139" s="35">
        <v>41900</v>
      </c>
      <c r="C2139">
        <v>48.98</v>
      </c>
      <c r="E2139">
        <v>0.3</v>
      </c>
      <c r="F2139">
        <f>4*Table3[[#This Row],[DivPay]]</f>
        <v>1.2</v>
      </c>
      <c r="G2139" s="2">
        <f>Table3[[#This Row],[FwdDiv]]/Table3[[#This Row],[SharePrice]]</f>
        <v>2.4499795835034709E-2</v>
      </c>
      <c r="H2139" s="2">
        <v>2.5000000000000001E-2</v>
      </c>
      <c r="I2139" s="2">
        <v>2.75E-2</v>
      </c>
    </row>
    <row r="2140" spans="2:9" hidden="1" x14ac:dyDescent="0.2">
      <c r="B2140" s="35">
        <v>41899</v>
      </c>
      <c r="C2140">
        <v>48.37</v>
      </c>
      <c r="E2140">
        <v>0.3</v>
      </c>
      <c r="F2140">
        <f>4*Table3[[#This Row],[DivPay]]</f>
        <v>1.2</v>
      </c>
      <c r="G2140" s="2">
        <f>Table3[[#This Row],[FwdDiv]]/Table3[[#This Row],[SharePrice]]</f>
        <v>2.4808765763903246E-2</v>
      </c>
      <c r="H2140" s="2">
        <v>2.5000000000000001E-2</v>
      </c>
      <c r="I2140" s="2">
        <v>2.75E-2</v>
      </c>
    </row>
    <row r="2141" spans="2:9" hidden="1" x14ac:dyDescent="0.2">
      <c r="B2141" s="35">
        <v>41898</v>
      </c>
      <c r="C2141">
        <v>47.92</v>
      </c>
      <c r="E2141">
        <v>0.3</v>
      </c>
      <c r="F2141">
        <f>4*Table3[[#This Row],[DivPay]]</f>
        <v>1.2</v>
      </c>
      <c r="G2141" s="2">
        <f>Table3[[#This Row],[FwdDiv]]/Table3[[#This Row],[SharePrice]]</f>
        <v>2.5041736227045072E-2</v>
      </c>
      <c r="H2141" s="2">
        <v>2.5000000000000001E-2</v>
      </c>
      <c r="I2141" s="2">
        <v>2.75E-2</v>
      </c>
    </row>
    <row r="2142" spans="2:9" hidden="1" x14ac:dyDescent="0.2">
      <c r="B2142" s="35">
        <v>41897</v>
      </c>
      <c r="C2142">
        <v>47.59</v>
      </c>
      <c r="E2142">
        <v>0.3</v>
      </c>
      <c r="F2142">
        <f>4*Table3[[#This Row],[DivPay]]</f>
        <v>1.2</v>
      </c>
      <c r="G2142" s="2">
        <f>Table3[[#This Row],[FwdDiv]]/Table3[[#This Row],[SharePrice]]</f>
        <v>2.5215381382643409E-2</v>
      </c>
      <c r="H2142" s="2">
        <v>2.5000000000000001E-2</v>
      </c>
      <c r="I2142" s="2">
        <v>2.75E-2</v>
      </c>
    </row>
    <row r="2143" spans="2:9" hidden="1" x14ac:dyDescent="0.2">
      <c r="B2143" s="35">
        <v>41894</v>
      </c>
      <c r="C2143">
        <v>47.83</v>
      </c>
      <c r="E2143">
        <v>0.3</v>
      </c>
      <c r="F2143">
        <f>4*Table3[[#This Row],[DivPay]]</f>
        <v>1.2</v>
      </c>
      <c r="G2143" s="2">
        <f>Table3[[#This Row],[FwdDiv]]/Table3[[#This Row],[SharePrice]]</f>
        <v>2.5088856366297305E-2</v>
      </c>
      <c r="H2143" s="2">
        <v>2.5000000000000001E-2</v>
      </c>
      <c r="I2143" s="2">
        <v>2.75E-2</v>
      </c>
    </row>
    <row r="2144" spans="2:9" hidden="1" x14ac:dyDescent="0.2">
      <c r="B2144" s="35">
        <v>41893</v>
      </c>
      <c r="C2144">
        <v>48.15</v>
      </c>
      <c r="E2144">
        <v>0.3</v>
      </c>
      <c r="F2144">
        <f>4*Table3[[#This Row],[DivPay]]</f>
        <v>1.2</v>
      </c>
      <c r="G2144" s="2">
        <f>Table3[[#This Row],[FwdDiv]]/Table3[[#This Row],[SharePrice]]</f>
        <v>2.4922118380062305E-2</v>
      </c>
      <c r="H2144" s="2">
        <v>2.5000000000000001E-2</v>
      </c>
      <c r="I2144" s="2">
        <v>2.75E-2</v>
      </c>
    </row>
    <row r="2145" spans="2:9" hidden="1" x14ac:dyDescent="0.2">
      <c r="B2145" s="35">
        <v>41892</v>
      </c>
      <c r="C2145">
        <v>47.99</v>
      </c>
      <c r="E2145">
        <v>0.3</v>
      </c>
      <c r="F2145">
        <f>4*Table3[[#This Row],[DivPay]]</f>
        <v>1.2</v>
      </c>
      <c r="G2145" s="2">
        <f>Table3[[#This Row],[FwdDiv]]/Table3[[#This Row],[SharePrice]]</f>
        <v>2.5005209418628879E-2</v>
      </c>
      <c r="H2145" s="2">
        <v>2.5000000000000001E-2</v>
      </c>
      <c r="I2145" s="2">
        <v>2.75E-2</v>
      </c>
    </row>
    <row r="2146" spans="2:9" hidden="1" x14ac:dyDescent="0.2">
      <c r="B2146" s="35">
        <v>41891</v>
      </c>
      <c r="C2146">
        <v>48.28</v>
      </c>
      <c r="E2146">
        <v>0.3</v>
      </c>
      <c r="F2146">
        <f>4*Table3[[#This Row],[DivPay]]</f>
        <v>1.2</v>
      </c>
      <c r="G2146" s="2">
        <f>Table3[[#This Row],[FwdDiv]]/Table3[[#This Row],[SharePrice]]</f>
        <v>2.4855012427506214E-2</v>
      </c>
      <c r="H2146" s="2">
        <v>2.5000000000000001E-2</v>
      </c>
      <c r="I2146" s="2">
        <v>2.75E-2</v>
      </c>
    </row>
    <row r="2147" spans="2:9" hidden="1" x14ac:dyDescent="0.2">
      <c r="B2147" s="35">
        <v>41890</v>
      </c>
      <c r="C2147">
        <v>48.49</v>
      </c>
      <c r="E2147">
        <v>0.3</v>
      </c>
      <c r="F2147">
        <f>4*Table3[[#This Row],[DivPay]]</f>
        <v>1.2</v>
      </c>
      <c r="G2147" s="2">
        <f>Table3[[#This Row],[FwdDiv]]/Table3[[#This Row],[SharePrice]]</f>
        <v>2.4747370591874613E-2</v>
      </c>
      <c r="H2147" s="2">
        <v>2.5000000000000001E-2</v>
      </c>
      <c r="I2147" s="2">
        <v>2.75E-2</v>
      </c>
    </row>
    <row r="2148" spans="2:9" hidden="1" x14ac:dyDescent="0.2">
      <c r="B2148" s="35">
        <v>41887</v>
      </c>
      <c r="C2148">
        <v>48.58</v>
      </c>
      <c r="E2148">
        <v>0.3</v>
      </c>
      <c r="F2148">
        <f>4*Table3[[#This Row],[DivPay]]</f>
        <v>1.2</v>
      </c>
      <c r="G2148" s="2">
        <f>Table3[[#This Row],[FwdDiv]]/Table3[[#This Row],[SharePrice]]</f>
        <v>2.4701523260601072E-2</v>
      </c>
      <c r="H2148" s="2">
        <v>2.5000000000000001E-2</v>
      </c>
      <c r="I2148" s="2">
        <v>2.75E-2</v>
      </c>
    </row>
    <row r="2149" spans="2:9" hidden="1" x14ac:dyDescent="0.2">
      <c r="B2149" s="35">
        <v>41886</v>
      </c>
      <c r="C2149">
        <v>48.25</v>
      </c>
      <c r="E2149">
        <v>0.3</v>
      </c>
      <c r="F2149">
        <f>4*Table3[[#This Row],[DivPay]]</f>
        <v>1.2</v>
      </c>
      <c r="G2149" s="2">
        <f>Table3[[#This Row],[FwdDiv]]/Table3[[#This Row],[SharePrice]]</f>
        <v>2.4870466321243522E-2</v>
      </c>
      <c r="H2149" s="2">
        <v>2.5000000000000001E-2</v>
      </c>
      <c r="I2149" s="2">
        <v>2.75E-2</v>
      </c>
    </row>
    <row r="2150" spans="2:9" hidden="1" x14ac:dyDescent="0.2">
      <c r="B2150" s="35">
        <v>41885</v>
      </c>
      <c r="C2150">
        <v>48.35</v>
      </c>
      <c r="E2150">
        <v>0.3</v>
      </c>
      <c r="F2150">
        <f>4*Table3[[#This Row],[DivPay]]</f>
        <v>1.2</v>
      </c>
      <c r="G2150" s="2">
        <f>Table3[[#This Row],[FwdDiv]]/Table3[[#This Row],[SharePrice]]</f>
        <v>2.481902792140641E-2</v>
      </c>
      <c r="H2150" s="2">
        <v>2.5000000000000001E-2</v>
      </c>
      <c r="I2150" s="2">
        <v>2.75E-2</v>
      </c>
    </row>
    <row r="2151" spans="2:9" hidden="1" x14ac:dyDescent="0.2">
      <c r="B2151" s="35">
        <v>41884</v>
      </c>
      <c r="C2151">
        <v>47.91</v>
      </c>
      <c r="E2151">
        <v>0.3</v>
      </c>
      <c r="F2151">
        <f>4*Table3[[#This Row],[DivPay]]</f>
        <v>1.2</v>
      </c>
      <c r="G2151" s="2">
        <f>Table3[[#This Row],[FwdDiv]]/Table3[[#This Row],[SharePrice]]</f>
        <v>2.5046963055729492E-2</v>
      </c>
      <c r="H2151" s="2">
        <v>2.5000000000000001E-2</v>
      </c>
      <c r="I2151" s="2">
        <v>2.75E-2</v>
      </c>
    </row>
    <row r="2152" spans="2:9" hidden="1" x14ac:dyDescent="0.2">
      <c r="B2152" s="35">
        <v>41880</v>
      </c>
      <c r="C2152">
        <v>48.18</v>
      </c>
      <c r="E2152">
        <v>0.3</v>
      </c>
      <c r="F2152">
        <f>4*Table3[[#This Row],[DivPay]]</f>
        <v>1.2</v>
      </c>
      <c r="G2152" s="2">
        <f>Table3[[#This Row],[FwdDiv]]/Table3[[#This Row],[SharePrice]]</f>
        <v>2.4906600249066001E-2</v>
      </c>
      <c r="H2152" s="2">
        <v>2.5000000000000001E-2</v>
      </c>
      <c r="I2152" s="2">
        <v>2.75E-2</v>
      </c>
    </row>
    <row r="2153" spans="2:9" hidden="1" x14ac:dyDescent="0.2">
      <c r="B2153" s="35">
        <v>41879</v>
      </c>
      <c r="C2153">
        <v>48.02</v>
      </c>
      <c r="E2153">
        <v>0.3</v>
      </c>
      <c r="F2153">
        <f>4*Table3[[#This Row],[DivPay]]</f>
        <v>1.2</v>
      </c>
      <c r="G2153" s="2">
        <f>Table3[[#This Row],[FwdDiv]]/Table3[[#This Row],[SharePrice]]</f>
        <v>2.4989587671803412E-2</v>
      </c>
      <c r="H2153" s="2">
        <v>2.5000000000000001E-2</v>
      </c>
      <c r="I2153" s="2">
        <v>2.75E-2</v>
      </c>
    </row>
    <row r="2154" spans="2:9" hidden="1" x14ac:dyDescent="0.2">
      <c r="B2154" s="35">
        <v>41878</v>
      </c>
      <c r="C2154">
        <v>47.78</v>
      </c>
      <c r="E2154">
        <v>0.3</v>
      </c>
      <c r="F2154">
        <f>4*Table3[[#This Row],[DivPay]]</f>
        <v>1.2</v>
      </c>
      <c r="G2154" s="2">
        <f>Table3[[#This Row],[FwdDiv]]/Table3[[#This Row],[SharePrice]]</f>
        <v>2.511511092507325E-2</v>
      </c>
      <c r="H2154" s="2">
        <v>2.5000000000000001E-2</v>
      </c>
      <c r="I2154" s="2">
        <v>2.75E-2</v>
      </c>
    </row>
    <row r="2155" spans="2:9" hidden="1" x14ac:dyDescent="0.2">
      <c r="B2155" s="35">
        <v>41877</v>
      </c>
      <c r="C2155">
        <v>47.49</v>
      </c>
      <c r="E2155">
        <v>0.3</v>
      </c>
      <c r="F2155">
        <f>4*Table3[[#This Row],[DivPay]]</f>
        <v>1.2</v>
      </c>
      <c r="G2155" s="2">
        <f>Table3[[#This Row],[FwdDiv]]/Table3[[#This Row],[SharePrice]]</f>
        <v>2.526847757422615E-2</v>
      </c>
      <c r="H2155" s="2">
        <v>2.5000000000000001E-2</v>
      </c>
      <c r="I2155" s="2">
        <v>2.75E-2</v>
      </c>
    </row>
    <row r="2156" spans="2:9" hidden="1" x14ac:dyDescent="0.2">
      <c r="B2156" s="35">
        <v>41876</v>
      </c>
      <c r="C2156">
        <v>47.37</v>
      </c>
      <c r="E2156">
        <v>0.3</v>
      </c>
      <c r="F2156">
        <f>4*Table3[[#This Row],[DivPay]]</f>
        <v>1.2</v>
      </c>
      <c r="G2156" s="2">
        <f>Table3[[#This Row],[FwdDiv]]/Table3[[#This Row],[SharePrice]]</f>
        <v>2.53324889170361E-2</v>
      </c>
      <c r="H2156" s="2">
        <v>2.5000000000000001E-2</v>
      </c>
      <c r="I2156" s="2">
        <v>2.75E-2</v>
      </c>
    </row>
    <row r="2157" spans="2:9" hidden="1" x14ac:dyDescent="0.2">
      <c r="B2157" s="35">
        <v>41873</v>
      </c>
      <c r="C2157">
        <v>48.02</v>
      </c>
      <c r="E2157">
        <v>0.3</v>
      </c>
      <c r="F2157">
        <f>4*Table3[[#This Row],[DivPay]]</f>
        <v>1.2</v>
      </c>
      <c r="G2157" s="2">
        <f>Table3[[#This Row],[FwdDiv]]/Table3[[#This Row],[SharePrice]]</f>
        <v>2.4989587671803412E-2</v>
      </c>
      <c r="H2157" s="2">
        <v>2.5000000000000001E-2</v>
      </c>
      <c r="I2157" s="2">
        <v>2.75E-2</v>
      </c>
    </row>
    <row r="2158" spans="2:9" hidden="1" x14ac:dyDescent="0.2">
      <c r="B2158" s="35">
        <v>41872</v>
      </c>
      <c r="C2158">
        <v>48.17</v>
      </c>
      <c r="E2158">
        <v>0.3</v>
      </c>
      <c r="F2158">
        <f>4*Table3[[#This Row],[DivPay]]</f>
        <v>1.2</v>
      </c>
      <c r="G2158" s="2">
        <f>Table3[[#This Row],[FwdDiv]]/Table3[[#This Row],[SharePrice]]</f>
        <v>2.491177081170853E-2</v>
      </c>
      <c r="H2158" s="2">
        <v>2.5000000000000001E-2</v>
      </c>
      <c r="I2158" s="2">
        <v>2.75E-2</v>
      </c>
    </row>
    <row r="2159" spans="2:9" hidden="1" x14ac:dyDescent="0.2">
      <c r="B2159" s="35">
        <v>41871</v>
      </c>
      <c r="C2159">
        <v>47.88</v>
      </c>
      <c r="E2159">
        <v>0.3</v>
      </c>
      <c r="F2159">
        <f>4*Table3[[#This Row],[DivPay]]</f>
        <v>1.2</v>
      </c>
      <c r="G2159" s="2">
        <f>Table3[[#This Row],[FwdDiv]]/Table3[[#This Row],[SharePrice]]</f>
        <v>2.5062656641604009E-2</v>
      </c>
      <c r="H2159" s="2">
        <v>2.5000000000000001E-2</v>
      </c>
      <c r="I2159" s="2">
        <v>2.75E-2</v>
      </c>
    </row>
    <row r="2160" spans="2:9" hidden="1" x14ac:dyDescent="0.2">
      <c r="B2160" s="35">
        <v>41870</v>
      </c>
      <c r="C2160">
        <v>47.69</v>
      </c>
      <c r="E2160">
        <v>0.3</v>
      </c>
      <c r="F2160">
        <f>4*Table3[[#This Row],[DivPay]]</f>
        <v>1.2</v>
      </c>
      <c r="G2160" s="2">
        <f>Table3[[#This Row],[FwdDiv]]/Table3[[#This Row],[SharePrice]]</f>
        <v>2.5162507863283709E-2</v>
      </c>
      <c r="H2160" s="2">
        <v>2.5000000000000001E-2</v>
      </c>
      <c r="I2160" s="2">
        <v>2.75E-2</v>
      </c>
    </row>
    <row r="2161" spans="2:9" hidden="1" x14ac:dyDescent="0.2">
      <c r="B2161" s="35">
        <v>41869</v>
      </c>
      <c r="C2161">
        <v>47.56</v>
      </c>
      <c r="E2161">
        <v>0.3</v>
      </c>
      <c r="F2161">
        <f>4*Table3[[#This Row],[DivPay]]</f>
        <v>1.2</v>
      </c>
      <c r="G2161" s="2">
        <f>Table3[[#This Row],[FwdDiv]]/Table3[[#This Row],[SharePrice]]</f>
        <v>2.5231286795626574E-2</v>
      </c>
      <c r="H2161" s="2">
        <v>2.5000000000000001E-2</v>
      </c>
      <c r="I2161" s="2">
        <v>2.75E-2</v>
      </c>
    </row>
    <row r="2162" spans="2:9" hidden="1" x14ac:dyDescent="0.2">
      <c r="B2162" s="35">
        <v>41866</v>
      </c>
      <c r="C2162">
        <v>47.56</v>
      </c>
      <c r="E2162">
        <v>0.3</v>
      </c>
      <c r="F2162">
        <f>4*Table3[[#This Row],[DivPay]]</f>
        <v>1.2</v>
      </c>
      <c r="G2162" s="2">
        <f>Table3[[#This Row],[FwdDiv]]/Table3[[#This Row],[SharePrice]]</f>
        <v>2.5231286795626574E-2</v>
      </c>
      <c r="H2162" s="2">
        <v>2.5000000000000001E-2</v>
      </c>
      <c r="I2162" s="2">
        <v>2.75E-2</v>
      </c>
    </row>
    <row r="2163" spans="2:9" hidden="1" x14ac:dyDescent="0.2">
      <c r="B2163" s="35">
        <v>41865</v>
      </c>
      <c r="C2163">
        <v>47.26</v>
      </c>
      <c r="E2163">
        <v>0.3</v>
      </c>
      <c r="F2163">
        <f>4*Table3[[#This Row],[DivPay]]</f>
        <v>1.2</v>
      </c>
      <c r="G2163" s="2">
        <f>Table3[[#This Row],[FwdDiv]]/Table3[[#This Row],[SharePrice]]</f>
        <v>2.5391451544646636E-2</v>
      </c>
      <c r="H2163" s="2">
        <v>2.5000000000000001E-2</v>
      </c>
      <c r="I2163" s="2">
        <v>2.75E-2</v>
      </c>
    </row>
    <row r="2164" spans="2:9" hidden="1" x14ac:dyDescent="0.2">
      <c r="B2164" s="35">
        <v>41864</v>
      </c>
      <c r="C2164">
        <v>47.08</v>
      </c>
      <c r="E2164">
        <v>0.3</v>
      </c>
      <c r="F2164">
        <f>4*Table3[[#This Row],[DivPay]]</f>
        <v>1.2</v>
      </c>
      <c r="G2164" s="2">
        <f>Table3[[#This Row],[FwdDiv]]/Table3[[#This Row],[SharePrice]]</f>
        <v>2.5488530161427356E-2</v>
      </c>
      <c r="H2164" s="2">
        <v>2.5000000000000001E-2</v>
      </c>
      <c r="I2164" s="2">
        <v>2.75E-2</v>
      </c>
    </row>
    <row r="2165" spans="2:9" hidden="1" x14ac:dyDescent="0.2">
      <c r="B2165" s="35">
        <v>41863</v>
      </c>
      <c r="C2165">
        <v>46.67</v>
      </c>
      <c r="E2165">
        <v>0.3</v>
      </c>
      <c r="F2165">
        <f>4*Table3[[#This Row],[DivPay]]</f>
        <v>1.2</v>
      </c>
      <c r="G2165" s="2">
        <f>Table3[[#This Row],[FwdDiv]]/Table3[[#This Row],[SharePrice]]</f>
        <v>2.5712449110777798E-2</v>
      </c>
      <c r="H2165" s="2">
        <v>2.5000000000000001E-2</v>
      </c>
      <c r="I2165" s="2">
        <v>2.75E-2</v>
      </c>
    </row>
    <row r="2166" spans="2:9" hidden="1" x14ac:dyDescent="0.2">
      <c r="B2166" s="35">
        <v>41862</v>
      </c>
      <c r="C2166">
        <v>46.5</v>
      </c>
      <c r="E2166">
        <v>0.3</v>
      </c>
      <c r="F2166">
        <f>4*Table3[[#This Row],[DivPay]]</f>
        <v>1.2</v>
      </c>
      <c r="G2166" s="2">
        <f>Table3[[#This Row],[FwdDiv]]/Table3[[#This Row],[SharePrice]]</f>
        <v>2.5806451612903226E-2</v>
      </c>
      <c r="H2166" s="2">
        <v>2.5000000000000001E-2</v>
      </c>
      <c r="I2166" s="2">
        <v>2.75E-2</v>
      </c>
    </row>
    <row r="2167" spans="2:9" hidden="1" x14ac:dyDescent="0.2">
      <c r="B2167" s="35">
        <v>41859</v>
      </c>
      <c r="C2167">
        <v>46.33</v>
      </c>
      <c r="E2167">
        <v>0.3</v>
      </c>
      <c r="F2167">
        <f>4*Table3[[#This Row],[DivPay]]</f>
        <v>1.2</v>
      </c>
      <c r="G2167" s="2">
        <f>Table3[[#This Row],[FwdDiv]]/Table3[[#This Row],[SharePrice]]</f>
        <v>2.5901143967191884E-2</v>
      </c>
      <c r="H2167" s="2">
        <v>2.5000000000000001E-2</v>
      </c>
      <c r="I2167" s="2">
        <v>2.75E-2</v>
      </c>
    </row>
    <row r="2168" spans="2:9" hidden="1" x14ac:dyDescent="0.2">
      <c r="B2168" s="35">
        <v>41858</v>
      </c>
      <c r="C2168">
        <v>45.67</v>
      </c>
      <c r="E2168">
        <v>0.3</v>
      </c>
      <c r="F2168">
        <f>4*Table3[[#This Row],[DivPay]]</f>
        <v>1.2</v>
      </c>
      <c r="G2168" s="2">
        <f>Table3[[#This Row],[FwdDiv]]/Table3[[#This Row],[SharePrice]]</f>
        <v>2.627545434639807E-2</v>
      </c>
      <c r="H2168" s="2">
        <v>2.5000000000000001E-2</v>
      </c>
      <c r="I2168" s="2">
        <v>2.75E-2</v>
      </c>
    </row>
    <row r="2169" spans="2:9" hidden="1" x14ac:dyDescent="0.2">
      <c r="B2169" s="35">
        <v>41857</v>
      </c>
      <c r="C2169">
        <v>46.17</v>
      </c>
      <c r="E2169">
        <v>0.3</v>
      </c>
      <c r="F2169">
        <f>4*Table3[[#This Row],[DivPay]]</f>
        <v>1.2</v>
      </c>
      <c r="G2169" s="2">
        <f>Table3[[#This Row],[FwdDiv]]/Table3[[#This Row],[SharePrice]]</f>
        <v>2.5990903183885639E-2</v>
      </c>
      <c r="H2169" s="2">
        <v>2.5000000000000001E-2</v>
      </c>
      <c r="I2169" s="2">
        <v>2.75E-2</v>
      </c>
    </row>
    <row r="2170" spans="2:9" hidden="1" x14ac:dyDescent="0.2">
      <c r="B2170" s="35">
        <v>41856</v>
      </c>
      <c r="C2170">
        <v>45.99</v>
      </c>
      <c r="E2170">
        <v>0.3</v>
      </c>
      <c r="F2170">
        <f>4*Table3[[#This Row],[DivPay]]</f>
        <v>1.2</v>
      </c>
      <c r="G2170" s="2">
        <f>Table3[[#This Row],[FwdDiv]]/Table3[[#This Row],[SharePrice]]</f>
        <v>2.6092628832354858E-2</v>
      </c>
      <c r="H2170" s="2">
        <v>2.5000000000000001E-2</v>
      </c>
      <c r="I2170" s="2">
        <v>2.75E-2</v>
      </c>
    </row>
    <row r="2171" spans="2:9" hidden="1" x14ac:dyDescent="0.2">
      <c r="B2171" s="35">
        <v>41855</v>
      </c>
      <c r="C2171">
        <v>46.39</v>
      </c>
      <c r="E2171">
        <v>0.3</v>
      </c>
      <c r="F2171">
        <f>4*Table3[[#This Row],[DivPay]]</f>
        <v>1.2</v>
      </c>
      <c r="G2171" s="2">
        <f>Table3[[#This Row],[FwdDiv]]/Table3[[#This Row],[SharePrice]]</f>
        <v>2.586764388876913E-2</v>
      </c>
      <c r="H2171" s="2">
        <v>2.5000000000000001E-2</v>
      </c>
      <c r="I2171" s="2">
        <v>2.75E-2</v>
      </c>
    </row>
    <row r="2172" spans="2:9" hidden="1" x14ac:dyDescent="0.2">
      <c r="B2172" s="35">
        <v>41852</v>
      </c>
      <c r="C2172">
        <v>46.24</v>
      </c>
      <c r="E2172">
        <v>0.3</v>
      </c>
      <c r="F2172">
        <f>4*Table3[[#This Row],[DivPay]]</f>
        <v>1.2</v>
      </c>
      <c r="G2172" s="2">
        <f>Table3[[#This Row],[FwdDiv]]/Table3[[#This Row],[SharePrice]]</f>
        <v>2.5951557093425604E-2</v>
      </c>
      <c r="H2172" s="2">
        <v>2.5000000000000001E-2</v>
      </c>
      <c r="I2172" s="2">
        <v>2.75E-2</v>
      </c>
    </row>
    <row r="2173" spans="2:9" hidden="1" x14ac:dyDescent="0.2">
      <c r="B2173" s="35">
        <v>41851</v>
      </c>
      <c r="C2173">
        <v>46.25</v>
      </c>
      <c r="E2173">
        <v>0.3</v>
      </c>
      <c r="F2173">
        <f>4*Table3[[#This Row],[DivPay]]</f>
        <v>1.2</v>
      </c>
      <c r="G2173" s="2">
        <f>Table3[[#This Row],[FwdDiv]]/Table3[[#This Row],[SharePrice]]</f>
        <v>2.5945945945945945E-2</v>
      </c>
      <c r="H2173" s="2">
        <v>2.5000000000000001E-2</v>
      </c>
      <c r="I2173" s="2">
        <v>2.75E-2</v>
      </c>
    </row>
    <row r="2174" spans="2:9" hidden="1" x14ac:dyDescent="0.2">
      <c r="B2174" s="35">
        <v>41850</v>
      </c>
      <c r="C2174">
        <v>47.23</v>
      </c>
      <c r="E2174">
        <v>0.3</v>
      </c>
      <c r="F2174">
        <f>4*Table3[[#This Row],[DivPay]]</f>
        <v>1.2</v>
      </c>
      <c r="G2174" s="2">
        <f>Table3[[#This Row],[FwdDiv]]/Table3[[#This Row],[SharePrice]]</f>
        <v>2.5407579928011858E-2</v>
      </c>
      <c r="H2174" s="2">
        <v>2.5000000000000001E-2</v>
      </c>
      <c r="I2174" s="2">
        <v>2.75E-2</v>
      </c>
    </row>
    <row r="2175" spans="2:9" hidden="1" x14ac:dyDescent="0.2">
      <c r="B2175" s="35">
        <v>41849</v>
      </c>
      <c r="C2175">
        <v>46.77</v>
      </c>
      <c r="D2175">
        <v>0.3</v>
      </c>
      <c r="E2175">
        <v>0.3</v>
      </c>
      <c r="F2175">
        <f>4*Table3[[#This Row],[DivPay]]</f>
        <v>1.2</v>
      </c>
      <c r="G2175" s="2">
        <f>Table3[[#This Row],[FwdDiv]]/Table3[[#This Row],[SharePrice]]</f>
        <v>2.5657472738935212E-2</v>
      </c>
      <c r="H2175" s="2">
        <v>2.5000000000000001E-2</v>
      </c>
      <c r="I2175" s="2">
        <v>2.75E-2</v>
      </c>
    </row>
    <row r="2176" spans="2:9" hidden="1" x14ac:dyDescent="0.2">
      <c r="B2176" s="35">
        <v>41848</v>
      </c>
      <c r="C2176">
        <v>47.35</v>
      </c>
      <c r="E2176">
        <v>0.3</v>
      </c>
      <c r="F2176">
        <f>4*Table3[[#This Row],[DivPay]]</f>
        <v>1.2</v>
      </c>
      <c r="G2176" s="2">
        <f>Table3[[#This Row],[FwdDiv]]/Table3[[#This Row],[SharePrice]]</f>
        <v>2.5343189017951424E-2</v>
      </c>
      <c r="H2176" s="2">
        <v>2.5000000000000001E-2</v>
      </c>
      <c r="I2176" s="2">
        <v>2.75E-2</v>
      </c>
    </row>
    <row r="2177" spans="2:9" hidden="1" x14ac:dyDescent="0.2">
      <c r="B2177" s="35">
        <v>41845</v>
      </c>
      <c r="C2177">
        <v>46.82</v>
      </c>
      <c r="E2177">
        <v>0.3</v>
      </c>
      <c r="F2177">
        <f>4*Table3[[#This Row],[DivPay]]</f>
        <v>1.2</v>
      </c>
      <c r="G2177" s="2">
        <f>Table3[[#This Row],[FwdDiv]]/Table3[[#This Row],[SharePrice]]</f>
        <v>2.5630072618539085E-2</v>
      </c>
      <c r="H2177" s="2">
        <v>2.5000000000000001E-2</v>
      </c>
      <c r="I2177" s="2">
        <v>2.75E-2</v>
      </c>
    </row>
    <row r="2178" spans="2:9" hidden="1" x14ac:dyDescent="0.2">
      <c r="B2178" s="35">
        <v>41844</v>
      </c>
      <c r="C2178">
        <v>47.86</v>
      </c>
      <c r="E2178">
        <v>0.3</v>
      </c>
      <c r="F2178">
        <f>4*Table3[[#This Row],[DivPay]]</f>
        <v>1.2</v>
      </c>
      <c r="G2178" s="2">
        <f>Table3[[#This Row],[FwdDiv]]/Table3[[#This Row],[SharePrice]]</f>
        <v>2.5073129962390306E-2</v>
      </c>
      <c r="H2178" s="2">
        <v>2.5000000000000001E-2</v>
      </c>
      <c r="I2178" s="2">
        <v>2.75E-2</v>
      </c>
    </row>
    <row r="2179" spans="2:9" hidden="1" x14ac:dyDescent="0.2">
      <c r="B2179" s="35">
        <v>41843</v>
      </c>
      <c r="C2179">
        <v>48.2</v>
      </c>
      <c r="E2179">
        <v>0.3</v>
      </c>
      <c r="F2179">
        <f>4*Table3[[#This Row],[DivPay]]</f>
        <v>1.2</v>
      </c>
      <c r="G2179" s="2">
        <f>Table3[[#This Row],[FwdDiv]]/Table3[[#This Row],[SharePrice]]</f>
        <v>2.4896265560165973E-2</v>
      </c>
      <c r="H2179" s="2">
        <v>2.5000000000000001E-2</v>
      </c>
      <c r="I2179" s="2">
        <v>2.75E-2</v>
      </c>
    </row>
    <row r="2180" spans="2:9" hidden="1" x14ac:dyDescent="0.2">
      <c r="B2180" s="35">
        <v>41842</v>
      </c>
      <c r="C2180">
        <v>49.12</v>
      </c>
      <c r="E2180">
        <v>0.3</v>
      </c>
      <c r="F2180">
        <f>4*Table3[[#This Row],[DivPay]]</f>
        <v>1.2</v>
      </c>
      <c r="G2180" s="2">
        <f>Table3[[#This Row],[FwdDiv]]/Table3[[#This Row],[SharePrice]]</f>
        <v>2.4429967426710098E-2</v>
      </c>
      <c r="H2180" s="2">
        <v>2.5000000000000001E-2</v>
      </c>
      <c r="I2180" s="2">
        <v>2.75E-2</v>
      </c>
    </row>
    <row r="2181" spans="2:9" hidden="1" x14ac:dyDescent="0.2">
      <c r="B2181" s="35">
        <v>41841</v>
      </c>
      <c r="C2181">
        <v>49.17</v>
      </c>
      <c r="E2181">
        <v>0.3</v>
      </c>
      <c r="F2181">
        <f>4*Table3[[#This Row],[DivPay]]</f>
        <v>1.2</v>
      </c>
      <c r="G2181" s="2">
        <f>Table3[[#This Row],[FwdDiv]]/Table3[[#This Row],[SharePrice]]</f>
        <v>2.4405125076266014E-2</v>
      </c>
      <c r="H2181" s="2">
        <v>2.5000000000000001E-2</v>
      </c>
      <c r="I2181" s="2">
        <v>2.75E-2</v>
      </c>
    </row>
    <row r="2182" spans="2:9" hidden="1" x14ac:dyDescent="0.2">
      <c r="B2182" s="35">
        <v>41838</v>
      </c>
      <c r="C2182">
        <v>48.82</v>
      </c>
      <c r="E2182">
        <v>0.3</v>
      </c>
      <c r="F2182">
        <f>4*Table3[[#This Row],[DivPay]]</f>
        <v>1.2</v>
      </c>
      <c r="G2182" s="2">
        <f>Table3[[#This Row],[FwdDiv]]/Table3[[#This Row],[SharePrice]]</f>
        <v>2.458009012699713E-2</v>
      </c>
      <c r="H2182" s="2">
        <v>2.5000000000000001E-2</v>
      </c>
      <c r="I2182" s="2">
        <v>2.75E-2</v>
      </c>
    </row>
    <row r="2183" spans="2:9" hidden="1" x14ac:dyDescent="0.2">
      <c r="B2183" s="35">
        <v>41837</v>
      </c>
      <c r="C2183">
        <v>48.15</v>
      </c>
      <c r="E2183">
        <v>0.3</v>
      </c>
      <c r="F2183">
        <f>4*Table3[[#This Row],[DivPay]]</f>
        <v>1.2</v>
      </c>
      <c r="G2183" s="2">
        <f>Table3[[#This Row],[FwdDiv]]/Table3[[#This Row],[SharePrice]]</f>
        <v>2.4922118380062305E-2</v>
      </c>
      <c r="H2183" s="2">
        <v>2.5000000000000001E-2</v>
      </c>
      <c r="I2183" s="2">
        <v>2.75E-2</v>
      </c>
    </row>
    <row r="2184" spans="2:9" hidden="1" x14ac:dyDescent="0.2">
      <c r="B2184" s="35">
        <v>41836</v>
      </c>
      <c r="C2184">
        <v>49.05</v>
      </c>
      <c r="E2184">
        <v>0.3</v>
      </c>
      <c r="F2184">
        <f>4*Table3[[#This Row],[DivPay]]</f>
        <v>1.2</v>
      </c>
      <c r="G2184" s="2">
        <f>Table3[[#This Row],[FwdDiv]]/Table3[[#This Row],[SharePrice]]</f>
        <v>2.4464831804281346E-2</v>
      </c>
      <c r="H2184" s="2">
        <v>2.5000000000000001E-2</v>
      </c>
      <c r="I2184" s="2">
        <v>2.75E-2</v>
      </c>
    </row>
    <row r="2185" spans="2:9" hidden="1" x14ac:dyDescent="0.2">
      <c r="B2185" s="35">
        <v>41835</v>
      </c>
      <c r="C2185">
        <v>48.66</v>
      </c>
      <c r="E2185">
        <v>0.3</v>
      </c>
      <c r="F2185">
        <f>4*Table3[[#This Row],[DivPay]]</f>
        <v>1.2</v>
      </c>
      <c r="G2185" s="2">
        <f>Table3[[#This Row],[FwdDiv]]/Table3[[#This Row],[SharePrice]]</f>
        <v>2.4660912453760789E-2</v>
      </c>
      <c r="H2185" s="2">
        <v>2.5000000000000001E-2</v>
      </c>
      <c r="I2185" s="2">
        <v>2.75E-2</v>
      </c>
    </row>
    <row r="2186" spans="2:9" hidden="1" x14ac:dyDescent="0.2">
      <c r="B2186" s="35">
        <v>41834</v>
      </c>
      <c r="C2186">
        <v>48.92</v>
      </c>
      <c r="E2186">
        <v>0.3</v>
      </c>
      <c r="F2186">
        <f>4*Table3[[#This Row],[DivPay]]</f>
        <v>1.2</v>
      </c>
      <c r="G2186" s="2">
        <f>Table3[[#This Row],[FwdDiv]]/Table3[[#This Row],[SharePrice]]</f>
        <v>2.4529844644317251E-2</v>
      </c>
      <c r="H2186" s="2">
        <v>2.5000000000000001E-2</v>
      </c>
      <c r="I2186" s="2">
        <v>2.75E-2</v>
      </c>
    </row>
    <row r="2187" spans="2:9" hidden="1" x14ac:dyDescent="0.2">
      <c r="B2187" s="35">
        <v>41831</v>
      </c>
      <c r="C2187">
        <v>49.29</v>
      </c>
      <c r="E2187">
        <v>0.3</v>
      </c>
      <c r="F2187">
        <f>4*Table3[[#This Row],[DivPay]]</f>
        <v>1.2</v>
      </c>
      <c r="G2187" s="2">
        <f>Table3[[#This Row],[FwdDiv]]/Table3[[#This Row],[SharePrice]]</f>
        <v>2.4345709068776627E-2</v>
      </c>
      <c r="H2187" s="2">
        <v>2.5000000000000001E-2</v>
      </c>
      <c r="I2187" s="2">
        <v>2.75E-2</v>
      </c>
    </row>
    <row r="2188" spans="2:9" hidden="1" x14ac:dyDescent="0.2">
      <c r="B2188" s="35">
        <v>41830</v>
      </c>
      <c r="C2188">
        <v>49</v>
      </c>
      <c r="E2188">
        <v>0.3</v>
      </c>
      <c r="F2188">
        <f>4*Table3[[#This Row],[DivPay]]</f>
        <v>1.2</v>
      </c>
      <c r="G2188" s="2">
        <f>Table3[[#This Row],[FwdDiv]]/Table3[[#This Row],[SharePrice]]</f>
        <v>2.4489795918367346E-2</v>
      </c>
      <c r="H2188" s="2">
        <v>2.5000000000000001E-2</v>
      </c>
      <c r="I2188" s="2">
        <v>2.75E-2</v>
      </c>
    </row>
    <row r="2189" spans="2:9" hidden="1" x14ac:dyDescent="0.2">
      <c r="B2189" s="35">
        <v>41829</v>
      </c>
      <c r="C2189">
        <v>49.28</v>
      </c>
      <c r="E2189">
        <v>0.3</v>
      </c>
      <c r="F2189">
        <f>4*Table3[[#This Row],[DivPay]]</f>
        <v>1.2</v>
      </c>
      <c r="G2189" s="2">
        <f>Table3[[#This Row],[FwdDiv]]/Table3[[#This Row],[SharePrice]]</f>
        <v>2.4350649350649348E-2</v>
      </c>
      <c r="H2189" s="2">
        <v>2.5000000000000001E-2</v>
      </c>
      <c r="I2189" s="2">
        <v>2.75E-2</v>
      </c>
    </row>
    <row r="2190" spans="2:9" hidden="1" x14ac:dyDescent="0.2">
      <c r="B2190" s="35">
        <v>41828</v>
      </c>
      <c r="C2190">
        <v>48.85</v>
      </c>
      <c r="E2190">
        <v>0.3</v>
      </c>
      <c r="F2190">
        <f>4*Table3[[#This Row],[DivPay]]</f>
        <v>1.2</v>
      </c>
      <c r="G2190" s="2">
        <f>Table3[[#This Row],[FwdDiv]]/Table3[[#This Row],[SharePrice]]</f>
        <v>2.4564994882292732E-2</v>
      </c>
      <c r="H2190" s="2">
        <v>2.5000000000000001E-2</v>
      </c>
      <c r="I2190" s="2">
        <v>2.75E-2</v>
      </c>
    </row>
    <row r="2191" spans="2:9" hidden="1" x14ac:dyDescent="0.2">
      <c r="B2191" s="35">
        <v>41827</v>
      </c>
      <c r="C2191">
        <v>48.92</v>
      </c>
      <c r="E2191">
        <v>0.3</v>
      </c>
      <c r="F2191">
        <f>4*Table3[[#This Row],[DivPay]]</f>
        <v>1.2</v>
      </c>
      <c r="G2191" s="2">
        <f>Table3[[#This Row],[FwdDiv]]/Table3[[#This Row],[SharePrice]]</f>
        <v>2.4529844644317251E-2</v>
      </c>
      <c r="H2191" s="2">
        <v>2.5000000000000001E-2</v>
      </c>
      <c r="I2191" s="2">
        <v>2.75E-2</v>
      </c>
    </row>
    <row r="2192" spans="2:9" hidden="1" x14ac:dyDescent="0.2">
      <c r="B2192" s="35">
        <v>41823</v>
      </c>
      <c r="C2192">
        <v>48.95</v>
      </c>
      <c r="E2192">
        <v>0.3</v>
      </c>
      <c r="F2192">
        <f>4*Table3[[#This Row],[DivPay]]</f>
        <v>1.2</v>
      </c>
      <c r="G2192" s="2">
        <f>Table3[[#This Row],[FwdDiv]]/Table3[[#This Row],[SharePrice]]</f>
        <v>2.4514811031664963E-2</v>
      </c>
      <c r="H2192" s="2">
        <v>2.5000000000000001E-2</v>
      </c>
      <c r="I2192" s="2">
        <v>2.75E-2</v>
      </c>
    </row>
    <row r="2193" spans="2:9" hidden="1" x14ac:dyDescent="0.2">
      <c r="B2193" s="35">
        <v>41822</v>
      </c>
      <c r="C2193">
        <v>48.51</v>
      </c>
      <c r="E2193">
        <v>0.3</v>
      </c>
      <c r="F2193">
        <f>4*Table3[[#This Row],[DivPay]]</f>
        <v>1.2</v>
      </c>
      <c r="G2193" s="2">
        <f>Table3[[#This Row],[FwdDiv]]/Table3[[#This Row],[SharePrice]]</f>
        <v>2.4737167594310452E-2</v>
      </c>
      <c r="H2193" s="2">
        <v>2.5000000000000001E-2</v>
      </c>
      <c r="I2193" s="2">
        <v>2.75E-2</v>
      </c>
    </row>
    <row r="2194" spans="2:9" hidden="1" x14ac:dyDescent="0.2">
      <c r="B2194" s="35">
        <v>41821</v>
      </c>
      <c r="C2194">
        <v>48.49</v>
      </c>
      <c r="E2194">
        <v>0.3</v>
      </c>
      <c r="F2194">
        <f>4*Table3[[#This Row],[DivPay]]</f>
        <v>1.2</v>
      </c>
      <c r="G2194" s="2">
        <f>Table3[[#This Row],[FwdDiv]]/Table3[[#This Row],[SharePrice]]</f>
        <v>2.4747370591874613E-2</v>
      </c>
      <c r="H2194" s="2">
        <v>2.5000000000000001E-2</v>
      </c>
      <c r="I2194" s="2">
        <v>2.75E-2</v>
      </c>
    </row>
    <row r="2195" spans="2:9" hidden="1" x14ac:dyDescent="0.2">
      <c r="B2195" s="35">
        <v>41820</v>
      </c>
      <c r="C2195">
        <v>47.79</v>
      </c>
      <c r="E2195">
        <v>0.3</v>
      </c>
      <c r="F2195">
        <f>4*Table3[[#This Row],[DivPay]]</f>
        <v>1.2</v>
      </c>
      <c r="G2195" s="2">
        <f>Table3[[#This Row],[FwdDiv]]/Table3[[#This Row],[SharePrice]]</f>
        <v>2.5109855618330193E-2</v>
      </c>
      <c r="H2195" s="2">
        <v>2.5000000000000001E-2</v>
      </c>
      <c r="I2195" s="2">
        <v>2.75E-2</v>
      </c>
    </row>
    <row r="2196" spans="2:9" hidden="1" x14ac:dyDescent="0.2">
      <c r="B2196" s="35">
        <v>41817</v>
      </c>
      <c r="C2196">
        <v>47.76</v>
      </c>
      <c r="E2196">
        <v>0.3</v>
      </c>
      <c r="F2196">
        <f>4*Table3[[#This Row],[DivPay]]</f>
        <v>1.2</v>
      </c>
      <c r="G2196" s="2">
        <f>Table3[[#This Row],[FwdDiv]]/Table3[[#This Row],[SharePrice]]</f>
        <v>2.5125628140703519E-2</v>
      </c>
      <c r="H2196" s="2">
        <v>2.5000000000000001E-2</v>
      </c>
      <c r="I2196" s="2">
        <v>2.75E-2</v>
      </c>
    </row>
    <row r="2197" spans="2:9" hidden="1" x14ac:dyDescent="0.2">
      <c r="B2197" s="35">
        <v>41816</v>
      </c>
      <c r="C2197">
        <v>47.79</v>
      </c>
      <c r="E2197">
        <v>0.3</v>
      </c>
      <c r="F2197">
        <f>4*Table3[[#This Row],[DivPay]]</f>
        <v>1.2</v>
      </c>
      <c r="G2197" s="2">
        <f>Table3[[#This Row],[FwdDiv]]/Table3[[#This Row],[SharePrice]]</f>
        <v>2.5109855618330193E-2</v>
      </c>
      <c r="H2197" s="2">
        <v>2.5000000000000001E-2</v>
      </c>
      <c r="I2197" s="2">
        <v>2.75E-2</v>
      </c>
    </row>
    <row r="2198" spans="2:9" hidden="1" x14ac:dyDescent="0.2">
      <c r="B2198" s="35">
        <v>41815</v>
      </c>
      <c r="C2198">
        <v>48.04</v>
      </c>
      <c r="E2198">
        <v>0.3</v>
      </c>
      <c r="F2198">
        <f>4*Table3[[#This Row],[DivPay]]</f>
        <v>1.2</v>
      </c>
      <c r="G2198" s="2">
        <f>Table3[[#This Row],[FwdDiv]]/Table3[[#This Row],[SharePrice]]</f>
        <v>2.497918401332223E-2</v>
      </c>
      <c r="H2198" s="2">
        <v>2.5000000000000001E-2</v>
      </c>
      <c r="I2198" s="2">
        <v>2.75E-2</v>
      </c>
    </row>
    <row r="2199" spans="2:9" hidden="1" x14ac:dyDescent="0.2">
      <c r="B2199" s="35">
        <v>41814</v>
      </c>
      <c r="C2199">
        <v>47.71</v>
      </c>
      <c r="E2199">
        <v>0.3</v>
      </c>
      <c r="F2199">
        <f>4*Table3[[#This Row],[DivPay]]</f>
        <v>1.2</v>
      </c>
      <c r="G2199" s="2">
        <f>Table3[[#This Row],[FwdDiv]]/Table3[[#This Row],[SharePrice]]</f>
        <v>2.5151959756864389E-2</v>
      </c>
      <c r="H2199" s="2">
        <v>2.5000000000000001E-2</v>
      </c>
      <c r="I2199" s="2">
        <v>2.75E-2</v>
      </c>
    </row>
    <row r="2200" spans="2:9" hidden="1" x14ac:dyDescent="0.2">
      <c r="B2200" s="35">
        <v>41813</v>
      </c>
      <c r="C2200">
        <v>48.08</v>
      </c>
      <c r="E2200">
        <v>0.3</v>
      </c>
      <c r="F2200">
        <f>4*Table3[[#This Row],[DivPay]]</f>
        <v>1.2</v>
      </c>
      <c r="G2200" s="2">
        <f>Table3[[#This Row],[FwdDiv]]/Table3[[#This Row],[SharePrice]]</f>
        <v>2.4958402662229616E-2</v>
      </c>
      <c r="H2200" s="2">
        <v>2.5000000000000001E-2</v>
      </c>
      <c r="I2200" s="2">
        <v>2.75E-2</v>
      </c>
    </row>
    <row r="2201" spans="2:9" hidden="1" x14ac:dyDescent="0.2">
      <c r="B2201" s="35">
        <v>41810</v>
      </c>
      <c r="C2201">
        <v>47.94</v>
      </c>
      <c r="E2201">
        <v>0.3</v>
      </c>
      <c r="F2201">
        <f>4*Table3[[#This Row],[DivPay]]</f>
        <v>1.2</v>
      </c>
      <c r="G2201" s="2">
        <f>Table3[[#This Row],[FwdDiv]]/Table3[[#This Row],[SharePrice]]</f>
        <v>2.5031289111389236E-2</v>
      </c>
      <c r="H2201" s="2">
        <v>2.5000000000000001E-2</v>
      </c>
      <c r="I2201" s="2">
        <v>2.75E-2</v>
      </c>
    </row>
    <row r="2202" spans="2:9" hidden="1" x14ac:dyDescent="0.2">
      <c r="B2202" s="35">
        <v>41809</v>
      </c>
      <c r="C2202">
        <v>47.91</v>
      </c>
      <c r="E2202">
        <v>0.3</v>
      </c>
      <c r="F2202">
        <f>4*Table3[[#This Row],[DivPay]]</f>
        <v>1.2</v>
      </c>
      <c r="G2202" s="2">
        <f>Table3[[#This Row],[FwdDiv]]/Table3[[#This Row],[SharePrice]]</f>
        <v>2.5046963055729492E-2</v>
      </c>
      <c r="H2202" s="2">
        <v>2.5000000000000001E-2</v>
      </c>
      <c r="I2202" s="2">
        <v>2.75E-2</v>
      </c>
    </row>
    <row r="2203" spans="2:9" hidden="1" x14ac:dyDescent="0.2">
      <c r="B2203" s="35">
        <v>41808</v>
      </c>
      <c r="C2203">
        <v>47.87</v>
      </c>
      <c r="E2203">
        <v>0.3</v>
      </c>
      <c r="F2203">
        <f>4*Table3[[#This Row],[DivPay]]</f>
        <v>1.2</v>
      </c>
      <c r="G2203" s="2">
        <f>Table3[[#This Row],[FwdDiv]]/Table3[[#This Row],[SharePrice]]</f>
        <v>2.5067892208063505E-2</v>
      </c>
      <c r="H2203" s="2">
        <v>2.5000000000000001E-2</v>
      </c>
      <c r="I2203" s="2">
        <v>2.75E-2</v>
      </c>
    </row>
    <row r="2204" spans="2:9" hidden="1" x14ac:dyDescent="0.2">
      <c r="B2204" s="35">
        <v>41807</v>
      </c>
      <c r="C2204">
        <v>48.26</v>
      </c>
      <c r="E2204">
        <v>0.3</v>
      </c>
      <c r="F2204">
        <f>4*Table3[[#This Row],[DivPay]]</f>
        <v>1.2</v>
      </c>
      <c r="G2204" s="2">
        <f>Table3[[#This Row],[FwdDiv]]/Table3[[#This Row],[SharePrice]]</f>
        <v>2.4865312888520515E-2</v>
      </c>
      <c r="H2204" s="2">
        <v>2.5000000000000001E-2</v>
      </c>
      <c r="I2204" s="2">
        <v>2.75E-2</v>
      </c>
    </row>
    <row r="2205" spans="2:9" hidden="1" x14ac:dyDescent="0.2">
      <c r="B2205" s="35">
        <v>41806</v>
      </c>
      <c r="C2205">
        <v>48.13</v>
      </c>
      <c r="E2205">
        <v>0.3</v>
      </c>
      <c r="F2205">
        <f>4*Table3[[#This Row],[DivPay]]</f>
        <v>1.2</v>
      </c>
      <c r="G2205" s="2">
        <f>Table3[[#This Row],[FwdDiv]]/Table3[[#This Row],[SharePrice]]</f>
        <v>2.4932474548098896E-2</v>
      </c>
      <c r="H2205" s="2">
        <v>2.5000000000000001E-2</v>
      </c>
      <c r="I2205" s="2">
        <v>2.75E-2</v>
      </c>
    </row>
    <row r="2206" spans="2:9" hidden="1" x14ac:dyDescent="0.2">
      <c r="B2206" s="35">
        <v>41803</v>
      </c>
      <c r="C2206">
        <v>48.33</v>
      </c>
      <c r="E2206">
        <v>0.3</v>
      </c>
      <c r="F2206">
        <f>4*Table3[[#This Row],[DivPay]]</f>
        <v>1.2</v>
      </c>
      <c r="G2206" s="2">
        <f>Table3[[#This Row],[FwdDiv]]/Table3[[#This Row],[SharePrice]]</f>
        <v>2.4829298572315334E-2</v>
      </c>
      <c r="H2206" s="2">
        <v>2.5000000000000001E-2</v>
      </c>
      <c r="I2206" s="2">
        <v>2.75E-2</v>
      </c>
    </row>
    <row r="2207" spans="2:9" hidden="1" x14ac:dyDescent="0.2">
      <c r="B2207" s="35">
        <v>41802</v>
      </c>
      <c r="C2207">
        <v>48.14</v>
      </c>
      <c r="E2207">
        <v>0.3</v>
      </c>
      <c r="F2207">
        <f>4*Table3[[#This Row],[DivPay]]</f>
        <v>1.2</v>
      </c>
      <c r="G2207" s="2">
        <f>Table3[[#This Row],[FwdDiv]]/Table3[[#This Row],[SharePrice]]</f>
        <v>2.492729538845035E-2</v>
      </c>
      <c r="H2207" s="2">
        <v>2.5000000000000001E-2</v>
      </c>
      <c r="I2207" s="2">
        <v>2.75E-2</v>
      </c>
    </row>
    <row r="2208" spans="2:9" hidden="1" x14ac:dyDescent="0.2">
      <c r="B2208" s="35">
        <v>41801</v>
      </c>
      <c r="C2208">
        <v>48.09</v>
      </c>
      <c r="E2208">
        <v>0.3</v>
      </c>
      <c r="F2208">
        <f>4*Table3[[#This Row],[DivPay]]</f>
        <v>1.2</v>
      </c>
      <c r="G2208" s="2">
        <f>Table3[[#This Row],[FwdDiv]]/Table3[[#This Row],[SharePrice]]</f>
        <v>2.4953212726138489E-2</v>
      </c>
      <c r="H2208" s="2">
        <v>2.5000000000000001E-2</v>
      </c>
      <c r="I2208" s="2">
        <v>2.75E-2</v>
      </c>
    </row>
    <row r="2209" spans="2:9" hidden="1" x14ac:dyDescent="0.2">
      <c r="B2209" s="35">
        <v>41800</v>
      </c>
      <c r="C2209">
        <v>47.97</v>
      </c>
      <c r="E2209">
        <v>0.3</v>
      </c>
      <c r="F2209">
        <f>4*Table3[[#This Row],[DivPay]]</f>
        <v>1.2</v>
      </c>
      <c r="G2209" s="2">
        <f>Table3[[#This Row],[FwdDiv]]/Table3[[#This Row],[SharePrice]]</f>
        <v>2.5015634771732333E-2</v>
      </c>
      <c r="H2209" s="2">
        <v>2.5000000000000001E-2</v>
      </c>
      <c r="I2209" s="2">
        <v>2.75E-2</v>
      </c>
    </row>
    <row r="2210" spans="2:9" hidden="1" x14ac:dyDescent="0.2">
      <c r="B2210" s="35">
        <v>41799</v>
      </c>
      <c r="C2210">
        <v>47.88</v>
      </c>
      <c r="E2210">
        <v>0.3</v>
      </c>
      <c r="F2210">
        <f>4*Table3[[#This Row],[DivPay]]</f>
        <v>1.2</v>
      </c>
      <c r="G2210" s="2">
        <f>Table3[[#This Row],[FwdDiv]]/Table3[[#This Row],[SharePrice]]</f>
        <v>2.5062656641604009E-2</v>
      </c>
      <c r="H2210" s="2">
        <v>2.5000000000000001E-2</v>
      </c>
      <c r="I2210" s="2">
        <v>2.75E-2</v>
      </c>
    </row>
    <row r="2211" spans="2:9" hidden="1" x14ac:dyDescent="0.2">
      <c r="B2211" s="35">
        <v>41796</v>
      </c>
      <c r="C2211">
        <v>47.5</v>
      </c>
      <c r="E2211">
        <v>0.3</v>
      </c>
      <c r="F2211">
        <f>4*Table3[[#This Row],[DivPay]]</f>
        <v>1.2</v>
      </c>
      <c r="G2211" s="2">
        <f>Table3[[#This Row],[FwdDiv]]/Table3[[#This Row],[SharePrice]]</f>
        <v>2.5263157894736842E-2</v>
      </c>
      <c r="H2211" s="2">
        <v>2.5000000000000001E-2</v>
      </c>
      <c r="I2211" s="2">
        <v>2.75E-2</v>
      </c>
    </row>
    <row r="2212" spans="2:9" hidden="1" x14ac:dyDescent="0.2">
      <c r="B2212" s="35">
        <v>41795</v>
      </c>
      <c r="C2212">
        <v>47.4</v>
      </c>
      <c r="E2212">
        <v>0.3</v>
      </c>
      <c r="F2212">
        <f>4*Table3[[#This Row],[DivPay]]</f>
        <v>1.2</v>
      </c>
      <c r="G2212" s="2">
        <f>Table3[[#This Row],[FwdDiv]]/Table3[[#This Row],[SharePrice]]</f>
        <v>2.5316455696202531E-2</v>
      </c>
      <c r="H2212" s="2">
        <v>2.5000000000000001E-2</v>
      </c>
      <c r="I2212" s="2">
        <v>2.75E-2</v>
      </c>
    </row>
    <row r="2213" spans="2:9" hidden="1" x14ac:dyDescent="0.2">
      <c r="B2213" s="35">
        <v>41794</v>
      </c>
      <c r="C2213">
        <v>46.85</v>
      </c>
      <c r="E2213">
        <v>0.3</v>
      </c>
      <c r="F2213">
        <f>4*Table3[[#This Row],[DivPay]]</f>
        <v>1.2</v>
      </c>
      <c r="G2213" s="2">
        <f>Table3[[#This Row],[FwdDiv]]/Table3[[#This Row],[SharePrice]]</f>
        <v>2.5613660618996798E-2</v>
      </c>
      <c r="H2213" s="2">
        <v>2.5000000000000001E-2</v>
      </c>
      <c r="I2213" s="2">
        <v>2.75E-2</v>
      </c>
    </row>
    <row r="2214" spans="2:9" hidden="1" x14ac:dyDescent="0.2">
      <c r="B2214" s="35">
        <v>41793</v>
      </c>
      <c r="C2214">
        <v>46.99</v>
      </c>
      <c r="E2214">
        <v>0.3</v>
      </c>
      <c r="F2214">
        <f>4*Table3[[#This Row],[DivPay]]</f>
        <v>1.2</v>
      </c>
      <c r="G2214" s="2">
        <f>Table3[[#This Row],[FwdDiv]]/Table3[[#This Row],[SharePrice]]</f>
        <v>2.5537348371994038E-2</v>
      </c>
      <c r="H2214" s="2">
        <v>2.5000000000000001E-2</v>
      </c>
      <c r="I2214" s="2">
        <v>2.75E-2</v>
      </c>
    </row>
    <row r="2215" spans="2:9" hidden="1" x14ac:dyDescent="0.2">
      <c r="B2215" s="35">
        <v>41792</v>
      </c>
      <c r="C2215">
        <v>46.99</v>
      </c>
      <c r="E2215">
        <v>0.3</v>
      </c>
      <c r="F2215">
        <f>4*Table3[[#This Row],[DivPay]]</f>
        <v>1.2</v>
      </c>
      <c r="G2215" s="2">
        <f>Table3[[#This Row],[FwdDiv]]/Table3[[#This Row],[SharePrice]]</f>
        <v>2.5537348371994038E-2</v>
      </c>
      <c r="H2215" s="2">
        <v>2.5000000000000001E-2</v>
      </c>
      <c r="I2215" s="2">
        <v>2.75E-2</v>
      </c>
    </row>
    <row r="2216" spans="2:9" hidden="1" x14ac:dyDescent="0.2">
      <c r="B2216" s="35">
        <v>41789</v>
      </c>
      <c r="C2216">
        <v>46.98</v>
      </c>
      <c r="E2216">
        <v>0.3</v>
      </c>
      <c r="F2216">
        <f>4*Table3[[#This Row],[DivPay]]</f>
        <v>1.2</v>
      </c>
      <c r="G2216" s="2">
        <f>Table3[[#This Row],[FwdDiv]]/Table3[[#This Row],[SharePrice]]</f>
        <v>2.554278416347382E-2</v>
      </c>
      <c r="H2216" s="2">
        <v>2.5000000000000001E-2</v>
      </c>
      <c r="I2216" s="2">
        <v>2.75E-2</v>
      </c>
    </row>
    <row r="2217" spans="2:9" hidden="1" x14ac:dyDescent="0.2">
      <c r="B2217" s="35">
        <v>41788</v>
      </c>
      <c r="C2217">
        <v>46.66</v>
      </c>
      <c r="E2217">
        <v>0.3</v>
      </c>
      <c r="F2217">
        <f>4*Table3[[#This Row],[DivPay]]</f>
        <v>1.2</v>
      </c>
      <c r="G2217" s="2">
        <f>Table3[[#This Row],[FwdDiv]]/Table3[[#This Row],[SharePrice]]</f>
        <v>2.5717959708529792E-2</v>
      </c>
      <c r="H2217" s="2">
        <v>2.5000000000000001E-2</v>
      </c>
      <c r="I2217" s="2">
        <v>2.75E-2</v>
      </c>
    </row>
    <row r="2218" spans="2:9" hidden="1" x14ac:dyDescent="0.2">
      <c r="B2218" s="35">
        <v>41787</v>
      </c>
      <c r="C2218">
        <v>46.46</v>
      </c>
      <c r="E2218">
        <v>0.3</v>
      </c>
      <c r="F2218">
        <f>4*Table3[[#This Row],[DivPay]]</f>
        <v>1.2</v>
      </c>
      <c r="G2218" s="2">
        <f>Table3[[#This Row],[FwdDiv]]/Table3[[#This Row],[SharePrice]]</f>
        <v>2.5828669823504086E-2</v>
      </c>
      <c r="H2218" s="2">
        <v>2.5000000000000001E-2</v>
      </c>
      <c r="I2218" s="2">
        <v>2.75E-2</v>
      </c>
    </row>
    <row r="2219" spans="2:9" hidden="1" x14ac:dyDescent="0.2">
      <c r="B2219" s="35">
        <v>41786</v>
      </c>
      <c r="C2219">
        <v>46.35</v>
      </c>
      <c r="E2219">
        <v>0.3</v>
      </c>
      <c r="F2219">
        <f>4*Table3[[#This Row],[DivPay]]</f>
        <v>1.2</v>
      </c>
      <c r="G2219" s="2">
        <f>Table3[[#This Row],[FwdDiv]]/Table3[[#This Row],[SharePrice]]</f>
        <v>2.5889967637540451E-2</v>
      </c>
      <c r="H2219" s="2">
        <v>2.5000000000000001E-2</v>
      </c>
      <c r="I2219" s="2">
        <v>2.75E-2</v>
      </c>
    </row>
    <row r="2220" spans="2:9" hidden="1" x14ac:dyDescent="0.2">
      <c r="B2220" s="35">
        <v>41782</v>
      </c>
      <c r="C2220">
        <v>46.25</v>
      </c>
      <c r="E2220">
        <v>0.3</v>
      </c>
      <c r="F2220">
        <f>4*Table3[[#This Row],[DivPay]]</f>
        <v>1.2</v>
      </c>
      <c r="G2220" s="2">
        <f>Table3[[#This Row],[FwdDiv]]/Table3[[#This Row],[SharePrice]]</f>
        <v>2.5945945945945945E-2</v>
      </c>
      <c r="H2220" s="2">
        <v>2.5000000000000001E-2</v>
      </c>
      <c r="I2220" s="2">
        <v>2.75E-2</v>
      </c>
    </row>
    <row r="2221" spans="2:9" hidden="1" x14ac:dyDescent="0.2">
      <c r="B2221" s="35">
        <v>41781</v>
      </c>
      <c r="C2221">
        <v>46.14</v>
      </c>
      <c r="E2221">
        <v>0.3</v>
      </c>
      <c r="F2221">
        <f>4*Table3[[#This Row],[DivPay]]</f>
        <v>1.2</v>
      </c>
      <c r="G2221" s="2">
        <f>Table3[[#This Row],[FwdDiv]]/Table3[[#This Row],[SharePrice]]</f>
        <v>2.600780234070221E-2</v>
      </c>
      <c r="H2221" s="2">
        <v>2.5000000000000001E-2</v>
      </c>
      <c r="I2221" s="2">
        <v>2.75E-2</v>
      </c>
    </row>
    <row r="2222" spans="2:9" hidden="1" x14ac:dyDescent="0.2">
      <c r="B2222" s="35">
        <v>41780</v>
      </c>
      <c r="C2222">
        <v>45.65</v>
      </c>
      <c r="E2222">
        <v>0.3</v>
      </c>
      <c r="F2222">
        <f>4*Table3[[#This Row],[DivPay]]</f>
        <v>1.2</v>
      </c>
      <c r="G2222" s="2">
        <f>Table3[[#This Row],[FwdDiv]]/Table3[[#This Row],[SharePrice]]</f>
        <v>2.628696604600219E-2</v>
      </c>
      <c r="H2222" s="2">
        <v>2.5000000000000001E-2</v>
      </c>
      <c r="I2222" s="2">
        <v>2.75E-2</v>
      </c>
    </row>
    <row r="2223" spans="2:9" hidden="1" x14ac:dyDescent="0.2">
      <c r="B2223" s="35">
        <v>41779</v>
      </c>
      <c r="C2223">
        <v>45.71</v>
      </c>
      <c r="E2223">
        <v>0.3</v>
      </c>
      <c r="F2223">
        <f>4*Table3[[#This Row],[DivPay]]</f>
        <v>1.2</v>
      </c>
      <c r="G2223" s="2">
        <f>Table3[[#This Row],[FwdDiv]]/Table3[[#This Row],[SharePrice]]</f>
        <v>2.6252461168234521E-2</v>
      </c>
      <c r="H2223" s="2">
        <v>2.5000000000000001E-2</v>
      </c>
      <c r="I2223" s="2">
        <v>2.75E-2</v>
      </c>
    </row>
    <row r="2224" spans="2:9" hidden="1" x14ac:dyDescent="0.2">
      <c r="B2224" s="35">
        <v>41778</v>
      </c>
      <c r="C2224">
        <v>45.6</v>
      </c>
      <c r="E2224">
        <v>0.3</v>
      </c>
      <c r="F2224">
        <f>4*Table3[[#This Row],[DivPay]]</f>
        <v>1.2</v>
      </c>
      <c r="G2224" s="2">
        <f>Table3[[#This Row],[FwdDiv]]/Table3[[#This Row],[SharePrice]]</f>
        <v>2.6315789473684209E-2</v>
      </c>
      <c r="H2224" s="2">
        <v>2.5000000000000001E-2</v>
      </c>
      <c r="I2224" s="2">
        <v>2.75E-2</v>
      </c>
    </row>
    <row r="2225" spans="2:9" hidden="1" x14ac:dyDescent="0.2">
      <c r="B2225" s="35">
        <v>41775</v>
      </c>
      <c r="C2225">
        <v>44.99</v>
      </c>
      <c r="E2225">
        <v>0.3</v>
      </c>
      <c r="F2225">
        <f>4*Table3[[#This Row],[DivPay]]</f>
        <v>1.2</v>
      </c>
      <c r="G2225" s="2">
        <f>Table3[[#This Row],[FwdDiv]]/Table3[[#This Row],[SharePrice]]</f>
        <v>2.6672593909757722E-2</v>
      </c>
      <c r="H2225" s="2">
        <v>2.5000000000000001E-2</v>
      </c>
      <c r="I2225" s="2">
        <v>2.75E-2</v>
      </c>
    </row>
    <row r="2226" spans="2:9" hidden="1" x14ac:dyDescent="0.2">
      <c r="B2226" s="35">
        <v>41774</v>
      </c>
      <c r="C2226">
        <v>44.89</v>
      </c>
      <c r="E2226">
        <v>0.3</v>
      </c>
      <c r="F2226">
        <f>4*Table3[[#This Row],[DivPay]]</f>
        <v>1.2</v>
      </c>
      <c r="G2226" s="2">
        <f>Table3[[#This Row],[FwdDiv]]/Table3[[#This Row],[SharePrice]]</f>
        <v>2.6732011583871684E-2</v>
      </c>
      <c r="H2226" s="2">
        <v>2.5000000000000001E-2</v>
      </c>
      <c r="I2226" s="2">
        <v>2.75E-2</v>
      </c>
    </row>
    <row r="2227" spans="2:9" hidden="1" x14ac:dyDescent="0.2">
      <c r="B2227" s="35">
        <v>41773</v>
      </c>
      <c r="C2227">
        <v>45.61</v>
      </c>
      <c r="E2227">
        <v>0.3</v>
      </c>
      <c r="F2227">
        <f>4*Table3[[#This Row],[DivPay]]</f>
        <v>1.2</v>
      </c>
      <c r="G2227" s="2">
        <f>Table3[[#This Row],[FwdDiv]]/Table3[[#This Row],[SharePrice]]</f>
        <v>2.6310019732514799E-2</v>
      </c>
      <c r="H2227" s="2">
        <v>2.5000000000000001E-2</v>
      </c>
      <c r="I2227" s="2">
        <v>2.75E-2</v>
      </c>
    </row>
    <row r="2228" spans="2:9" hidden="1" x14ac:dyDescent="0.2">
      <c r="B2228" s="35">
        <v>41772</v>
      </c>
      <c r="C2228">
        <v>46.14</v>
      </c>
      <c r="E2228">
        <v>0.3</v>
      </c>
      <c r="F2228">
        <f>4*Table3[[#This Row],[DivPay]]</f>
        <v>1.2</v>
      </c>
      <c r="G2228" s="2">
        <f>Table3[[#This Row],[FwdDiv]]/Table3[[#This Row],[SharePrice]]</f>
        <v>2.600780234070221E-2</v>
      </c>
      <c r="H2228" s="2">
        <v>2.5000000000000001E-2</v>
      </c>
      <c r="I2228" s="2">
        <v>2.75E-2</v>
      </c>
    </row>
    <row r="2229" spans="2:9" hidden="1" x14ac:dyDescent="0.2">
      <c r="B2229" s="35">
        <v>41771</v>
      </c>
      <c r="C2229">
        <v>46.95</v>
      </c>
      <c r="E2229">
        <v>0.3</v>
      </c>
      <c r="F2229">
        <f>4*Table3[[#This Row],[DivPay]]</f>
        <v>1.2</v>
      </c>
      <c r="G2229" s="2">
        <f>Table3[[#This Row],[FwdDiv]]/Table3[[#This Row],[SharePrice]]</f>
        <v>2.5559105431309903E-2</v>
      </c>
      <c r="H2229" s="2">
        <v>2.5000000000000001E-2</v>
      </c>
      <c r="I2229" s="2">
        <v>2.75E-2</v>
      </c>
    </row>
    <row r="2230" spans="2:9" hidden="1" x14ac:dyDescent="0.2">
      <c r="B2230" s="35">
        <v>41768</v>
      </c>
      <c r="C2230">
        <v>45.84</v>
      </c>
      <c r="E2230">
        <v>0.3</v>
      </c>
      <c r="F2230">
        <f>4*Table3[[#This Row],[DivPay]]</f>
        <v>1.2</v>
      </c>
      <c r="G2230" s="2">
        <f>Table3[[#This Row],[FwdDiv]]/Table3[[#This Row],[SharePrice]]</f>
        <v>2.6178010471204185E-2</v>
      </c>
      <c r="H2230" s="2">
        <v>2.5000000000000001E-2</v>
      </c>
      <c r="I2230" s="2">
        <v>2.75E-2</v>
      </c>
    </row>
    <row r="2231" spans="2:9" hidden="1" x14ac:dyDescent="0.2">
      <c r="B2231" s="35">
        <v>41767</v>
      </c>
      <c r="C2231">
        <v>46.11</v>
      </c>
      <c r="E2231">
        <v>0.3</v>
      </c>
      <c r="F2231">
        <f>4*Table3[[#This Row],[DivPay]]</f>
        <v>1.2</v>
      </c>
      <c r="G2231" s="2">
        <f>Table3[[#This Row],[FwdDiv]]/Table3[[#This Row],[SharePrice]]</f>
        <v>2.6024723487312947E-2</v>
      </c>
      <c r="H2231" s="2">
        <v>2.5000000000000001E-2</v>
      </c>
      <c r="I2231" s="2">
        <v>2.75E-2</v>
      </c>
    </row>
    <row r="2232" spans="2:9" hidden="1" x14ac:dyDescent="0.2">
      <c r="B2232" s="35">
        <v>41766</v>
      </c>
      <c r="C2232">
        <v>45.58</v>
      </c>
      <c r="E2232">
        <v>0.3</v>
      </c>
      <c r="F2232">
        <f>4*Table3[[#This Row],[DivPay]]</f>
        <v>1.2</v>
      </c>
      <c r="G2232" s="2">
        <f>Table3[[#This Row],[FwdDiv]]/Table3[[#This Row],[SharePrice]]</f>
        <v>2.6327336551118911E-2</v>
      </c>
      <c r="H2232" s="2">
        <v>2.5000000000000001E-2</v>
      </c>
      <c r="I2232" s="2">
        <v>2.75E-2</v>
      </c>
    </row>
    <row r="2233" spans="2:9" hidden="1" x14ac:dyDescent="0.2">
      <c r="B2233" s="35">
        <v>41765</v>
      </c>
      <c r="C2233">
        <v>45.38</v>
      </c>
      <c r="E2233">
        <v>0.3</v>
      </c>
      <c r="F2233">
        <f>4*Table3[[#This Row],[DivPay]]</f>
        <v>1.2</v>
      </c>
      <c r="G2233" s="2">
        <f>Table3[[#This Row],[FwdDiv]]/Table3[[#This Row],[SharePrice]]</f>
        <v>2.6443367122080209E-2</v>
      </c>
      <c r="H2233" s="2">
        <v>2.5000000000000001E-2</v>
      </c>
      <c r="I2233" s="2">
        <v>2.75E-2</v>
      </c>
    </row>
    <row r="2234" spans="2:9" hidden="1" x14ac:dyDescent="0.2">
      <c r="B2234" s="35">
        <v>41764</v>
      </c>
      <c r="C2234">
        <v>45.72</v>
      </c>
      <c r="E2234">
        <v>0.3</v>
      </c>
      <c r="F2234">
        <f>4*Table3[[#This Row],[DivPay]]</f>
        <v>1.2</v>
      </c>
      <c r="G2234" s="2">
        <f>Table3[[#This Row],[FwdDiv]]/Table3[[#This Row],[SharePrice]]</f>
        <v>2.6246719160104987E-2</v>
      </c>
      <c r="H2234" s="2">
        <v>2.5000000000000001E-2</v>
      </c>
      <c r="I2234" s="2">
        <v>2.75E-2</v>
      </c>
    </row>
    <row r="2235" spans="2:9" hidden="1" x14ac:dyDescent="0.2">
      <c r="B2235" s="35">
        <v>41761</v>
      </c>
      <c r="C2235">
        <v>45.78</v>
      </c>
      <c r="E2235">
        <v>0.3</v>
      </c>
      <c r="F2235">
        <f>4*Table3[[#This Row],[DivPay]]</f>
        <v>1.2</v>
      </c>
      <c r="G2235" s="2">
        <f>Table3[[#This Row],[FwdDiv]]/Table3[[#This Row],[SharePrice]]</f>
        <v>2.621231979030144E-2</v>
      </c>
      <c r="H2235" s="2">
        <v>2.5000000000000001E-2</v>
      </c>
      <c r="I2235" s="2">
        <v>2.75E-2</v>
      </c>
    </row>
    <row r="2236" spans="2:9" hidden="1" x14ac:dyDescent="0.2">
      <c r="B2236" s="35">
        <v>41760</v>
      </c>
      <c r="C2236">
        <v>45.23</v>
      </c>
      <c r="E2236">
        <v>0.3</v>
      </c>
      <c r="F2236">
        <f>4*Table3[[#This Row],[DivPay]]</f>
        <v>1.2</v>
      </c>
      <c r="G2236" s="2">
        <f>Table3[[#This Row],[FwdDiv]]/Table3[[#This Row],[SharePrice]]</f>
        <v>2.6531063453460093E-2</v>
      </c>
      <c r="H2236" s="2">
        <v>2.5000000000000001E-2</v>
      </c>
      <c r="I2236" s="2">
        <v>2.75E-2</v>
      </c>
    </row>
    <row r="2237" spans="2:9" hidden="1" x14ac:dyDescent="0.2">
      <c r="B2237" s="35">
        <v>41759</v>
      </c>
      <c r="C2237">
        <v>45.45</v>
      </c>
      <c r="E2237">
        <v>0.3</v>
      </c>
      <c r="F2237">
        <f>4*Table3[[#This Row],[DivPay]]</f>
        <v>1.2</v>
      </c>
      <c r="G2237" s="2">
        <f>Table3[[#This Row],[FwdDiv]]/Table3[[#This Row],[SharePrice]]</f>
        <v>2.6402640264026399E-2</v>
      </c>
      <c r="H2237" s="2">
        <v>2.5000000000000001E-2</v>
      </c>
      <c r="I2237" s="2">
        <v>2.75E-2</v>
      </c>
    </row>
    <row r="2238" spans="2:9" hidden="1" x14ac:dyDescent="0.2">
      <c r="B2238" s="35">
        <v>41758</v>
      </c>
      <c r="C2238">
        <v>46.12</v>
      </c>
      <c r="E2238">
        <v>0.3</v>
      </c>
      <c r="F2238">
        <f>4*Table3[[#This Row],[DivPay]]</f>
        <v>1.2</v>
      </c>
      <c r="G2238" s="2">
        <f>Table3[[#This Row],[FwdDiv]]/Table3[[#This Row],[SharePrice]]</f>
        <v>2.6019080659150044E-2</v>
      </c>
      <c r="H2238" s="2">
        <v>2.5000000000000001E-2</v>
      </c>
      <c r="I2238" s="2">
        <v>2.75E-2</v>
      </c>
    </row>
    <row r="2239" spans="2:9" hidden="1" x14ac:dyDescent="0.2">
      <c r="B2239" s="35">
        <v>41757</v>
      </c>
      <c r="C2239">
        <v>45.45</v>
      </c>
      <c r="D2239">
        <v>0.3</v>
      </c>
      <c r="E2239">
        <v>0.3</v>
      </c>
      <c r="F2239">
        <f>4*Table3[[#This Row],[DivPay]]</f>
        <v>1.2</v>
      </c>
      <c r="G2239" s="2">
        <f>Table3[[#This Row],[FwdDiv]]/Table3[[#This Row],[SharePrice]]</f>
        <v>2.6402640264026399E-2</v>
      </c>
      <c r="H2239" s="2">
        <v>2.5000000000000001E-2</v>
      </c>
      <c r="I2239" s="2">
        <v>2.75E-2</v>
      </c>
    </row>
    <row r="2240" spans="2:9" hidden="1" x14ac:dyDescent="0.2">
      <c r="B2240" s="35">
        <v>41754</v>
      </c>
      <c r="C2240">
        <v>46.34</v>
      </c>
      <c r="E2240">
        <v>0.3</v>
      </c>
      <c r="F2240">
        <f>4*Table3[[#This Row],[DivPay]]</f>
        <v>1.2</v>
      </c>
      <c r="G2240" s="2">
        <f>Table3[[#This Row],[FwdDiv]]/Table3[[#This Row],[SharePrice]]</f>
        <v>2.5895554596460937E-2</v>
      </c>
      <c r="H2240" s="2">
        <v>2.5000000000000001E-2</v>
      </c>
      <c r="I2240" s="2">
        <v>2.75E-2</v>
      </c>
    </row>
    <row r="2241" spans="2:9" hidden="1" x14ac:dyDescent="0.2">
      <c r="B2241" s="35">
        <v>41753</v>
      </c>
      <c r="C2241">
        <v>48.47</v>
      </c>
      <c r="E2241">
        <v>0.3</v>
      </c>
      <c r="F2241">
        <f>4*Table3[[#This Row],[DivPay]]</f>
        <v>1.2</v>
      </c>
      <c r="G2241" s="2">
        <f>Table3[[#This Row],[FwdDiv]]/Table3[[#This Row],[SharePrice]]</f>
        <v>2.4757582009490405E-2</v>
      </c>
      <c r="H2241" s="2">
        <v>2.5000000000000001E-2</v>
      </c>
      <c r="I2241" s="2">
        <v>2.75E-2</v>
      </c>
    </row>
    <row r="2242" spans="2:9" hidden="1" x14ac:dyDescent="0.2">
      <c r="B2242" s="35">
        <v>41752</v>
      </c>
      <c r="C2242">
        <v>46.46</v>
      </c>
      <c r="E2242">
        <v>0.3</v>
      </c>
      <c r="F2242">
        <f>4*Table3[[#This Row],[DivPay]]</f>
        <v>1.2</v>
      </c>
      <c r="G2242" s="2">
        <f>Table3[[#This Row],[FwdDiv]]/Table3[[#This Row],[SharePrice]]</f>
        <v>2.5828669823504086E-2</v>
      </c>
      <c r="H2242" s="2">
        <v>2.5000000000000001E-2</v>
      </c>
      <c r="I2242" s="2">
        <v>2.75E-2</v>
      </c>
    </row>
    <row r="2243" spans="2:9" hidden="1" x14ac:dyDescent="0.2">
      <c r="B2243" s="35">
        <v>41751</v>
      </c>
      <c r="C2243">
        <v>46.59</v>
      </c>
      <c r="E2243">
        <v>0.3</v>
      </c>
      <c r="F2243">
        <f>4*Table3[[#This Row],[DivPay]]</f>
        <v>1.2</v>
      </c>
      <c r="G2243" s="2">
        <f>Table3[[#This Row],[FwdDiv]]/Table3[[#This Row],[SharePrice]]</f>
        <v>2.5756600128782999E-2</v>
      </c>
      <c r="H2243" s="2">
        <v>2.5000000000000001E-2</v>
      </c>
      <c r="I2243" s="2">
        <v>2.75E-2</v>
      </c>
    </row>
    <row r="2244" spans="2:9" hidden="1" x14ac:dyDescent="0.2">
      <c r="B2244" s="35">
        <v>41750</v>
      </c>
      <c r="C2244">
        <v>46.11</v>
      </c>
      <c r="E2244">
        <v>0.3</v>
      </c>
      <c r="F2244">
        <f>4*Table3[[#This Row],[DivPay]]</f>
        <v>1.2</v>
      </c>
      <c r="G2244" s="2">
        <f>Table3[[#This Row],[FwdDiv]]/Table3[[#This Row],[SharePrice]]</f>
        <v>2.6024723487312947E-2</v>
      </c>
      <c r="H2244" s="2">
        <v>2.5000000000000001E-2</v>
      </c>
      <c r="I2244" s="2">
        <v>2.75E-2</v>
      </c>
    </row>
    <row r="2245" spans="2:9" hidden="1" x14ac:dyDescent="0.2">
      <c r="B2245" s="35">
        <v>41746</v>
      </c>
      <c r="C2245">
        <v>45.83</v>
      </c>
      <c r="E2245">
        <v>0.3</v>
      </c>
      <c r="F2245">
        <f>4*Table3[[#This Row],[DivPay]]</f>
        <v>1.2</v>
      </c>
      <c r="G2245" s="2">
        <f>Table3[[#This Row],[FwdDiv]]/Table3[[#This Row],[SharePrice]]</f>
        <v>2.6183722452542003E-2</v>
      </c>
      <c r="H2245" s="2">
        <v>2.5000000000000001E-2</v>
      </c>
      <c r="I2245" s="2">
        <v>2.75E-2</v>
      </c>
    </row>
    <row r="2246" spans="2:9" hidden="1" x14ac:dyDescent="0.2">
      <c r="B2246" s="35">
        <v>41745</v>
      </c>
      <c r="C2246">
        <v>45.21</v>
      </c>
      <c r="E2246">
        <v>0.3</v>
      </c>
      <c r="F2246">
        <f>4*Table3[[#This Row],[DivPay]]</f>
        <v>1.2</v>
      </c>
      <c r="G2246" s="2">
        <f>Table3[[#This Row],[FwdDiv]]/Table3[[#This Row],[SharePrice]]</f>
        <v>2.6542800265428001E-2</v>
      </c>
      <c r="H2246" s="2">
        <v>2.5000000000000001E-2</v>
      </c>
      <c r="I2246" s="2">
        <v>2.75E-2</v>
      </c>
    </row>
    <row r="2247" spans="2:9" hidden="1" x14ac:dyDescent="0.2">
      <c r="B2247" s="35">
        <v>41744</v>
      </c>
      <c r="C2247">
        <v>45.81</v>
      </c>
      <c r="E2247">
        <v>0.3</v>
      </c>
      <c r="F2247">
        <f>4*Table3[[#This Row],[DivPay]]</f>
        <v>1.2</v>
      </c>
      <c r="G2247" s="2">
        <f>Table3[[#This Row],[FwdDiv]]/Table3[[#This Row],[SharePrice]]</f>
        <v>2.6195153896529141E-2</v>
      </c>
      <c r="H2247" s="2">
        <v>2.5000000000000001E-2</v>
      </c>
      <c r="I2247" s="2">
        <v>2.75E-2</v>
      </c>
    </row>
    <row r="2248" spans="2:9" hidden="1" x14ac:dyDescent="0.2">
      <c r="B2248" s="35">
        <v>41743</v>
      </c>
      <c r="C2248">
        <v>45.32</v>
      </c>
      <c r="E2248">
        <v>0.3</v>
      </c>
      <c r="F2248">
        <f>4*Table3[[#This Row],[DivPay]]</f>
        <v>1.2</v>
      </c>
      <c r="G2248" s="2">
        <f>Table3[[#This Row],[FwdDiv]]/Table3[[#This Row],[SharePrice]]</f>
        <v>2.6478375992939097E-2</v>
      </c>
      <c r="H2248" s="2">
        <v>2.5000000000000001E-2</v>
      </c>
      <c r="I2248" s="2">
        <v>2.75E-2</v>
      </c>
    </row>
    <row r="2249" spans="2:9" hidden="1" x14ac:dyDescent="0.2">
      <c r="B2249" s="35">
        <v>41740</v>
      </c>
      <c r="C2249">
        <v>44.98</v>
      </c>
      <c r="E2249">
        <v>0.3</v>
      </c>
      <c r="F2249">
        <f>4*Table3[[#This Row],[DivPay]]</f>
        <v>1.2</v>
      </c>
      <c r="G2249" s="2">
        <f>Table3[[#This Row],[FwdDiv]]/Table3[[#This Row],[SharePrice]]</f>
        <v>2.6678523788350377E-2</v>
      </c>
      <c r="H2249" s="2">
        <v>2.5000000000000001E-2</v>
      </c>
      <c r="I2249" s="2">
        <v>2.75E-2</v>
      </c>
    </row>
    <row r="2250" spans="2:9" hidden="1" x14ac:dyDescent="0.2">
      <c r="B2250" s="35">
        <v>41739</v>
      </c>
      <c r="C2250">
        <v>45.53</v>
      </c>
      <c r="E2250">
        <v>0.3</v>
      </c>
      <c r="F2250">
        <f>4*Table3[[#This Row],[DivPay]]</f>
        <v>1.2</v>
      </c>
      <c r="G2250" s="2">
        <f>Table3[[#This Row],[FwdDiv]]/Table3[[#This Row],[SharePrice]]</f>
        <v>2.6356248627278717E-2</v>
      </c>
      <c r="H2250" s="2">
        <v>2.5000000000000001E-2</v>
      </c>
      <c r="I2250" s="2">
        <v>2.75E-2</v>
      </c>
    </row>
    <row r="2251" spans="2:9" hidden="1" x14ac:dyDescent="0.2">
      <c r="B2251" s="35">
        <v>41738</v>
      </c>
      <c r="C2251">
        <v>47.24</v>
      </c>
      <c r="E2251">
        <v>0.3</v>
      </c>
      <c r="F2251">
        <f>4*Table3[[#This Row],[DivPay]]</f>
        <v>1.2</v>
      </c>
      <c r="G2251" s="2">
        <f>Table3[[#This Row],[FwdDiv]]/Table3[[#This Row],[SharePrice]]</f>
        <v>2.5402201524132091E-2</v>
      </c>
      <c r="H2251" s="2">
        <v>2.5000000000000001E-2</v>
      </c>
      <c r="I2251" s="2">
        <v>2.75E-2</v>
      </c>
    </row>
    <row r="2252" spans="2:9" hidden="1" x14ac:dyDescent="0.2">
      <c r="B2252" s="35">
        <v>41737</v>
      </c>
      <c r="C2252">
        <v>46.77</v>
      </c>
      <c r="E2252">
        <v>0.3</v>
      </c>
      <c r="F2252">
        <f>4*Table3[[#This Row],[DivPay]]</f>
        <v>1.2</v>
      </c>
      <c r="G2252" s="2">
        <f>Table3[[#This Row],[FwdDiv]]/Table3[[#This Row],[SharePrice]]</f>
        <v>2.5657472738935212E-2</v>
      </c>
      <c r="H2252" s="2">
        <v>2.5000000000000001E-2</v>
      </c>
      <c r="I2252" s="2">
        <v>2.75E-2</v>
      </c>
    </row>
    <row r="2253" spans="2:9" hidden="1" x14ac:dyDescent="0.2">
      <c r="B2253" s="35">
        <v>41736</v>
      </c>
      <c r="C2253">
        <v>46.25</v>
      </c>
      <c r="E2253">
        <v>0.3</v>
      </c>
      <c r="F2253">
        <f>4*Table3[[#This Row],[DivPay]]</f>
        <v>1.2</v>
      </c>
      <c r="G2253" s="2">
        <f>Table3[[#This Row],[FwdDiv]]/Table3[[#This Row],[SharePrice]]</f>
        <v>2.5945945945945945E-2</v>
      </c>
      <c r="H2253" s="2">
        <v>2.5000000000000001E-2</v>
      </c>
      <c r="I2253" s="2">
        <v>2.75E-2</v>
      </c>
    </row>
    <row r="2254" spans="2:9" hidden="1" x14ac:dyDescent="0.2">
      <c r="B2254" s="35">
        <v>41733</v>
      </c>
      <c r="C2254">
        <v>46.34</v>
      </c>
      <c r="E2254">
        <v>0.3</v>
      </c>
      <c r="F2254">
        <f>4*Table3[[#This Row],[DivPay]]</f>
        <v>1.2</v>
      </c>
      <c r="G2254" s="2">
        <f>Table3[[#This Row],[FwdDiv]]/Table3[[#This Row],[SharePrice]]</f>
        <v>2.5895554596460937E-2</v>
      </c>
      <c r="H2254" s="2">
        <v>2.5000000000000001E-2</v>
      </c>
      <c r="I2254" s="2">
        <v>2.75E-2</v>
      </c>
    </row>
    <row r="2255" spans="2:9" hidden="1" x14ac:dyDescent="0.2">
      <c r="B2255" s="35">
        <v>41732</v>
      </c>
      <c r="C2255">
        <v>47.69</v>
      </c>
      <c r="E2255">
        <v>0.3</v>
      </c>
      <c r="F2255">
        <f>4*Table3[[#This Row],[DivPay]]</f>
        <v>1.2</v>
      </c>
      <c r="G2255" s="2">
        <f>Table3[[#This Row],[FwdDiv]]/Table3[[#This Row],[SharePrice]]</f>
        <v>2.5162507863283709E-2</v>
      </c>
      <c r="H2255" s="2">
        <v>2.5000000000000001E-2</v>
      </c>
      <c r="I2255" s="2">
        <v>2.75E-2</v>
      </c>
    </row>
    <row r="2256" spans="2:9" hidden="1" x14ac:dyDescent="0.2">
      <c r="B2256" s="35">
        <v>41731</v>
      </c>
      <c r="C2256">
        <v>47.62</v>
      </c>
      <c r="E2256">
        <v>0.3</v>
      </c>
      <c r="F2256">
        <f>4*Table3[[#This Row],[DivPay]]</f>
        <v>1.2</v>
      </c>
      <c r="G2256" s="2">
        <f>Table3[[#This Row],[FwdDiv]]/Table3[[#This Row],[SharePrice]]</f>
        <v>2.51994960100798E-2</v>
      </c>
      <c r="H2256" s="2">
        <v>2.5000000000000001E-2</v>
      </c>
      <c r="I2256" s="2">
        <v>2.75E-2</v>
      </c>
    </row>
    <row r="2257" spans="2:9" hidden="1" x14ac:dyDescent="0.2">
      <c r="B2257" s="35">
        <v>41730</v>
      </c>
      <c r="C2257">
        <v>47.53</v>
      </c>
      <c r="E2257">
        <v>0.3</v>
      </c>
      <c r="F2257">
        <f>4*Table3[[#This Row],[DivPay]]</f>
        <v>1.2</v>
      </c>
      <c r="G2257" s="2">
        <f>Table3[[#This Row],[FwdDiv]]/Table3[[#This Row],[SharePrice]]</f>
        <v>2.5247212286976645E-2</v>
      </c>
      <c r="H2257" s="2">
        <v>2.5000000000000001E-2</v>
      </c>
      <c r="I2257" s="2">
        <v>2.75E-2</v>
      </c>
    </row>
    <row r="2258" spans="2:9" hidden="1" x14ac:dyDescent="0.2">
      <c r="B2258" s="35">
        <v>41729</v>
      </c>
      <c r="C2258">
        <v>47.16</v>
      </c>
      <c r="E2258">
        <v>0.3</v>
      </c>
      <c r="F2258">
        <f>4*Table3[[#This Row],[DivPay]]</f>
        <v>1.2</v>
      </c>
      <c r="G2258" s="2">
        <f>Table3[[#This Row],[FwdDiv]]/Table3[[#This Row],[SharePrice]]</f>
        <v>2.5445292620865142E-2</v>
      </c>
      <c r="H2258" s="2">
        <v>2.5000000000000001E-2</v>
      </c>
      <c r="I2258" s="2">
        <v>2.75E-2</v>
      </c>
    </row>
    <row r="2259" spans="2:9" hidden="1" x14ac:dyDescent="0.2">
      <c r="B2259" s="35">
        <v>41726</v>
      </c>
      <c r="C2259">
        <v>46.64</v>
      </c>
      <c r="E2259">
        <v>0.3</v>
      </c>
      <c r="F2259">
        <f>4*Table3[[#This Row],[DivPay]]</f>
        <v>1.2</v>
      </c>
      <c r="G2259" s="2">
        <f>Table3[[#This Row],[FwdDiv]]/Table3[[#This Row],[SharePrice]]</f>
        <v>2.5728987993138934E-2</v>
      </c>
      <c r="H2259" s="2">
        <v>2.5000000000000001E-2</v>
      </c>
      <c r="I2259" s="2">
        <v>2.75E-2</v>
      </c>
    </row>
    <row r="2260" spans="2:9" hidden="1" x14ac:dyDescent="0.2">
      <c r="B2260" s="35">
        <v>41725</v>
      </c>
      <c r="C2260">
        <v>46.08</v>
      </c>
      <c r="E2260">
        <v>0.3</v>
      </c>
      <c r="F2260">
        <f>4*Table3[[#This Row],[DivPay]]</f>
        <v>1.2</v>
      </c>
      <c r="G2260" s="2">
        <f>Table3[[#This Row],[FwdDiv]]/Table3[[#This Row],[SharePrice]]</f>
        <v>2.6041666666666668E-2</v>
      </c>
      <c r="H2260" s="2">
        <v>2.5000000000000001E-2</v>
      </c>
      <c r="I2260" s="2">
        <v>2.75E-2</v>
      </c>
    </row>
    <row r="2261" spans="2:9" hidden="1" x14ac:dyDescent="0.2">
      <c r="B2261" s="35">
        <v>41724</v>
      </c>
      <c r="C2261">
        <v>46.39</v>
      </c>
      <c r="E2261">
        <v>0.3</v>
      </c>
      <c r="F2261">
        <f>4*Table3[[#This Row],[DivPay]]</f>
        <v>1.2</v>
      </c>
      <c r="G2261" s="2">
        <f>Table3[[#This Row],[FwdDiv]]/Table3[[#This Row],[SharePrice]]</f>
        <v>2.586764388876913E-2</v>
      </c>
      <c r="H2261" s="2">
        <v>2.5000000000000001E-2</v>
      </c>
      <c r="I2261" s="2">
        <v>2.75E-2</v>
      </c>
    </row>
    <row r="2262" spans="2:9" hidden="1" x14ac:dyDescent="0.2">
      <c r="B2262" s="35">
        <v>41723</v>
      </c>
      <c r="C2262">
        <v>46.69</v>
      </c>
      <c r="E2262">
        <v>0.3</v>
      </c>
      <c r="F2262">
        <f>4*Table3[[#This Row],[DivPay]]</f>
        <v>1.2</v>
      </c>
      <c r="G2262" s="2">
        <f>Table3[[#This Row],[FwdDiv]]/Table3[[#This Row],[SharePrice]]</f>
        <v>2.5701434996787322E-2</v>
      </c>
      <c r="H2262" s="2">
        <v>2.5000000000000001E-2</v>
      </c>
      <c r="I2262" s="2">
        <v>2.75E-2</v>
      </c>
    </row>
    <row r="2263" spans="2:9" hidden="1" x14ac:dyDescent="0.2">
      <c r="B2263" s="35">
        <v>41722</v>
      </c>
      <c r="C2263">
        <v>46.57</v>
      </c>
      <c r="E2263">
        <v>0.3</v>
      </c>
      <c r="F2263">
        <f>4*Table3[[#This Row],[DivPay]]</f>
        <v>1.2</v>
      </c>
      <c r="G2263" s="2">
        <f>Table3[[#This Row],[FwdDiv]]/Table3[[#This Row],[SharePrice]]</f>
        <v>2.5767661584711186E-2</v>
      </c>
      <c r="H2263" s="2">
        <v>2.5000000000000001E-2</v>
      </c>
      <c r="I2263" s="2">
        <v>2.75E-2</v>
      </c>
    </row>
    <row r="2264" spans="2:9" hidden="1" x14ac:dyDescent="0.2">
      <c r="B2264" s="35">
        <v>41719</v>
      </c>
      <c r="C2264">
        <v>47.15</v>
      </c>
      <c r="E2264">
        <v>0.3</v>
      </c>
      <c r="F2264">
        <f>4*Table3[[#This Row],[DivPay]]</f>
        <v>1.2</v>
      </c>
      <c r="G2264" s="2">
        <f>Table3[[#This Row],[FwdDiv]]/Table3[[#This Row],[SharePrice]]</f>
        <v>2.5450689289501591E-2</v>
      </c>
      <c r="H2264" s="2">
        <v>2.5000000000000001E-2</v>
      </c>
      <c r="I2264" s="2">
        <v>2.75E-2</v>
      </c>
    </row>
    <row r="2265" spans="2:9" hidden="1" x14ac:dyDescent="0.2">
      <c r="B2265" s="35">
        <v>41718</v>
      </c>
      <c r="C2265">
        <v>46.95</v>
      </c>
      <c r="E2265">
        <v>0.3</v>
      </c>
      <c r="F2265">
        <f>4*Table3[[#This Row],[DivPay]]</f>
        <v>1.2</v>
      </c>
      <c r="G2265" s="2">
        <f>Table3[[#This Row],[FwdDiv]]/Table3[[#This Row],[SharePrice]]</f>
        <v>2.5559105431309903E-2</v>
      </c>
      <c r="H2265" s="2">
        <v>2.5000000000000001E-2</v>
      </c>
      <c r="I2265" s="2">
        <v>2.75E-2</v>
      </c>
    </row>
    <row r="2266" spans="2:9" hidden="1" x14ac:dyDescent="0.2">
      <c r="B2266" s="35">
        <v>41717</v>
      </c>
      <c r="C2266">
        <v>45.52</v>
      </c>
      <c r="E2266">
        <v>0.3</v>
      </c>
      <c r="F2266">
        <f>4*Table3[[#This Row],[DivPay]]</f>
        <v>1.2</v>
      </c>
      <c r="G2266" s="2">
        <f>Table3[[#This Row],[FwdDiv]]/Table3[[#This Row],[SharePrice]]</f>
        <v>2.6362038664323371E-2</v>
      </c>
      <c r="H2266" s="2">
        <v>2.5000000000000001E-2</v>
      </c>
      <c r="I2266" s="2">
        <v>2.75E-2</v>
      </c>
    </row>
    <row r="2267" spans="2:9" hidden="1" x14ac:dyDescent="0.2">
      <c r="B2267" s="35">
        <v>41716</v>
      </c>
      <c r="C2267">
        <v>45.4</v>
      </c>
      <c r="E2267">
        <v>0.3</v>
      </c>
      <c r="F2267">
        <f>4*Table3[[#This Row],[DivPay]]</f>
        <v>1.2</v>
      </c>
      <c r="G2267" s="2">
        <f>Table3[[#This Row],[FwdDiv]]/Table3[[#This Row],[SharePrice]]</f>
        <v>2.643171806167401E-2</v>
      </c>
      <c r="H2267" s="2">
        <v>2.5000000000000001E-2</v>
      </c>
      <c r="I2267" s="2">
        <v>2.75E-2</v>
      </c>
    </row>
    <row r="2268" spans="2:9" hidden="1" x14ac:dyDescent="0.2">
      <c r="B2268" s="35">
        <v>41715</v>
      </c>
      <c r="C2268">
        <v>45.27</v>
      </c>
      <c r="E2268">
        <v>0.3</v>
      </c>
      <c r="F2268">
        <f>4*Table3[[#This Row],[DivPay]]</f>
        <v>1.2</v>
      </c>
      <c r="G2268" s="2">
        <f>Table3[[#This Row],[FwdDiv]]/Table3[[#This Row],[SharePrice]]</f>
        <v>2.6507620941020542E-2</v>
      </c>
      <c r="H2268" s="2">
        <v>2.5000000000000001E-2</v>
      </c>
      <c r="I2268" s="2">
        <v>2.75E-2</v>
      </c>
    </row>
    <row r="2269" spans="2:9" hidden="1" x14ac:dyDescent="0.2">
      <c r="B2269" s="35">
        <v>41712</v>
      </c>
      <c r="C2269">
        <v>44.31</v>
      </c>
      <c r="E2269">
        <v>0.3</v>
      </c>
      <c r="F2269">
        <f>4*Table3[[#This Row],[DivPay]]</f>
        <v>1.2</v>
      </c>
      <c r="G2269" s="2">
        <f>Table3[[#This Row],[FwdDiv]]/Table3[[#This Row],[SharePrice]]</f>
        <v>2.7081922816519971E-2</v>
      </c>
      <c r="H2269" s="2">
        <v>2.5000000000000001E-2</v>
      </c>
      <c r="I2269" s="2">
        <v>2.75E-2</v>
      </c>
    </row>
    <row r="2270" spans="2:9" hidden="1" x14ac:dyDescent="0.2">
      <c r="B2270" s="35">
        <v>41711</v>
      </c>
      <c r="C2270">
        <v>44.99</v>
      </c>
      <c r="E2270">
        <v>0.3</v>
      </c>
      <c r="F2270">
        <f>4*Table3[[#This Row],[DivPay]]</f>
        <v>1.2</v>
      </c>
      <c r="G2270" s="2">
        <f>Table3[[#This Row],[FwdDiv]]/Table3[[#This Row],[SharePrice]]</f>
        <v>2.6672593909757722E-2</v>
      </c>
      <c r="H2270" s="2">
        <v>2.5000000000000001E-2</v>
      </c>
      <c r="I2270" s="2">
        <v>2.75E-2</v>
      </c>
    </row>
    <row r="2271" spans="2:9" hidden="1" x14ac:dyDescent="0.2">
      <c r="B2271" s="35">
        <v>41710</v>
      </c>
      <c r="C2271">
        <v>46.43</v>
      </c>
      <c r="E2271">
        <v>0.3</v>
      </c>
      <c r="F2271">
        <f>4*Table3[[#This Row],[DivPay]]</f>
        <v>1.2</v>
      </c>
      <c r="G2271" s="2">
        <f>Table3[[#This Row],[FwdDiv]]/Table3[[#This Row],[SharePrice]]</f>
        <v>2.5845358604350634E-2</v>
      </c>
      <c r="H2271" s="2">
        <v>2.5000000000000001E-2</v>
      </c>
      <c r="I2271" s="2">
        <v>2.75E-2</v>
      </c>
    </row>
    <row r="2272" spans="2:9" hidden="1" x14ac:dyDescent="0.2">
      <c r="B2272" s="35">
        <v>41709</v>
      </c>
      <c r="C2272">
        <v>45.67</v>
      </c>
      <c r="E2272">
        <v>0.3</v>
      </c>
      <c r="F2272">
        <f>4*Table3[[#This Row],[DivPay]]</f>
        <v>1.2</v>
      </c>
      <c r="G2272" s="2">
        <f>Table3[[#This Row],[FwdDiv]]/Table3[[#This Row],[SharePrice]]</f>
        <v>2.627545434639807E-2</v>
      </c>
      <c r="H2272" s="2">
        <v>2.5000000000000001E-2</v>
      </c>
      <c r="I2272" s="2">
        <v>2.75E-2</v>
      </c>
    </row>
    <row r="2273" spans="2:9" hidden="1" x14ac:dyDescent="0.2">
      <c r="B2273" s="35">
        <v>41708</v>
      </c>
      <c r="C2273">
        <v>45.87</v>
      </c>
      <c r="E2273">
        <v>0.3</v>
      </c>
      <c r="F2273">
        <f>4*Table3[[#This Row],[DivPay]]</f>
        <v>1.2</v>
      </c>
      <c r="G2273" s="2">
        <f>Table3[[#This Row],[FwdDiv]]/Table3[[#This Row],[SharePrice]]</f>
        <v>2.6160889470241987E-2</v>
      </c>
      <c r="H2273" s="2">
        <v>2.5000000000000001E-2</v>
      </c>
      <c r="I2273" s="2">
        <v>2.75E-2</v>
      </c>
    </row>
    <row r="2274" spans="2:9" hidden="1" x14ac:dyDescent="0.2">
      <c r="B2274" s="35">
        <v>41705</v>
      </c>
      <c r="C2274">
        <v>45.85</v>
      </c>
      <c r="E2274">
        <v>0.3</v>
      </c>
      <c r="F2274">
        <f>4*Table3[[#This Row],[DivPay]]</f>
        <v>1.2</v>
      </c>
      <c r="G2274" s="2">
        <f>Table3[[#This Row],[FwdDiv]]/Table3[[#This Row],[SharePrice]]</f>
        <v>2.6172300981461286E-2</v>
      </c>
      <c r="H2274" s="2">
        <v>2.5000000000000001E-2</v>
      </c>
      <c r="I2274" s="2">
        <v>2.75E-2</v>
      </c>
    </row>
    <row r="2275" spans="2:9" hidden="1" x14ac:dyDescent="0.2">
      <c r="B2275" s="35">
        <v>41704</v>
      </c>
      <c r="C2275">
        <v>45.68</v>
      </c>
      <c r="E2275">
        <v>0.3</v>
      </c>
      <c r="F2275">
        <f>4*Table3[[#This Row],[DivPay]]</f>
        <v>1.2</v>
      </c>
      <c r="G2275" s="2">
        <f>Table3[[#This Row],[FwdDiv]]/Table3[[#This Row],[SharePrice]]</f>
        <v>2.6269702276707531E-2</v>
      </c>
      <c r="H2275" s="2">
        <v>2.5000000000000001E-2</v>
      </c>
      <c r="I2275" s="2">
        <v>2.75E-2</v>
      </c>
    </row>
    <row r="2276" spans="2:9" hidden="1" x14ac:dyDescent="0.2">
      <c r="B2276" s="35">
        <v>41703</v>
      </c>
      <c r="C2276">
        <v>45.18</v>
      </c>
      <c r="E2276">
        <v>0.3</v>
      </c>
      <c r="F2276">
        <f>4*Table3[[#This Row],[DivPay]]</f>
        <v>1.2</v>
      </c>
      <c r="G2276" s="2">
        <f>Table3[[#This Row],[FwdDiv]]/Table3[[#This Row],[SharePrice]]</f>
        <v>2.6560424966799469E-2</v>
      </c>
      <c r="H2276" s="2">
        <v>2.5000000000000001E-2</v>
      </c>
      <c r="I2276" s="2">
        <v>2.75E-2</v>
      </c>
    </row>
    <row r="2277" spans="2:9" hidden="1" x14ac:dyDescent="0.2">
      <c r="B2277" s="35">
        <v>41702</v>
      </c>
      <c r="C2277">
        <v>45.26</v>
      </c>
      <c r="E2277">
        <v>0.3</v>
      </c>
      <c r="F2277">
        <f>4*Table3[[#This Row],[DivPay]]</f>
        <v>1.2</v>
      </c>
      <c r="G2277" s="2">
        <f>Table3[[#This Row],[FwdDiv]]/Table3[[#This Row],[SharePrice]]</f>
        <v>2.6513477684489615E-2</v>
      </c>
      <c r="H2277" s="2">
        <v>2.5000000000000001E-2</v>
      </c>
      <c r="I2277" s="2">
        <v>2.75E-2</v>
      </c>
    </row>
    <row r="2278" spans="2:9" hidden="1" x14ac:dyDescent="0.2">
      <c r="B2278" s="35">
        <v>41701</v>
      </c>
      <c r="C2278">
        <v>44.58</v>
      </c>
      <c r="E2278">
        <v>0.3</v>
      </c>
      <c r="F2278">
        <f>4*Table3[[#This Row],[DivPay]]</f>
        <v>1.2</v>
      </c>
      <c r="G2278" s="2">
        <f>Table3[[#This Row],[FwdDiv]]/Table3[[#This Row],[SharePrice]]</f>
        <v>2.6917900403768506E-2</v>
      </c>
      <c r="H2278" s="2">
        <v>2.5000000000000001E-2</v>
      </c>
      <c r="I2278" s="2">
        <v>2.75E-2</v>
      </c>
    </row>
    <row r="2279" spans="2:9" hidden="1" x14ac:dyDescent="0.2">
      <c r="B2279" s="35">
        <v>41698</v>
      </c>
      <c r="C2279">
        <v>44.96</v>
      </c>
      <c r="E2279">
        <v>0.3</v>
      </c>
      <c r="F2279">
        <f>4*Table3[[#This Row],[DivPay]]</f>
        <v>1.2</v>
      </c>
      <c r="G2279" s="2">
        <f>Table3[[#This Row],[FwdDiv]]/Table3[[#This Row],[SharePrice]]</f>
        <v>2.669039145907473E-2</v>
      </c>
      <c r="H2279" s="2">
        <v>2.5000000000000001E-2</v>
      </c>
      <c r="I2279" s="2">
        <v>2.75E-2</v>
      </c>
    </row>
    <row r="2280" spans="2:9" hidden="1" x14ac:dyDescent="0.2">
      <c r="B2280" s="35">
        <v>41697</v>
      </c>
      <c r="C2280">
        <v>44.78</v>
      </c>
      <c r="E2280">
        <v>0.3</v>
      </c>
      <c r="F2280">
        <f>4*Table3[[#This Row],[DivPay]]</f>
        <v>1.2</v>
      </c>
      <c r="G2280" s="2">
        <f>Table3[[#This Row],[FwdDiv]]/Table3[[#This Row],[SharePrice]]</f>
        <v>2.6797677534613665E-2</v>
      </c>
      <c r="H2280" s="2">
        <v>2.5000000000000001E-2</v>
      </c>
      <c r="I2280" s="2">
        <v>2.75E-2</v>
      </c>
    </row>
    <row r="2281" spans="2:9" hidden="1" x14ac:dyDescent="0.2">
      <c r="B2281" s="35">
        <v>41696</v>
      </c>
      <c r="C2281">
        <v>44.63</v>
      </c>
      <c r="E2281">
        <v>0.3</v>
      </c>
      <c r="F2281">
        <f>4*Table3[[#This Row],[DivPay]]</f>
        <v>1.2</v>
      </c>
      <c r="G2281" s="2">
        <f>Table3[[#This Row],[FwdDiv]]/Table3[[#This Row],[SharePrice]]</f>
        <v>2.688774367017701E-2</v>
      </c>
      <c r="H2281" s="2">
        <v>2.5000000000000001E-2</v>
      </c>
      <c r="I2281" s="2">
        <v>2.75E-2</v>
      </c>
    </row>
    <row r="2282" spans="2:9" hidden="1" x14ac:dyDescent="0.2">
      <c r="B2282" s="35">
        <v>41695</v>
      </c>
      <c r="C2282">
        <v>44.47</v>
      </c>
      <c r="E2282">
        <v>0.3</v>
      </c>
      <c r="F2282">
        <f>4*Table3[[#This Row],[DivPay]]</f>
        <v>1.2</v>
      </c>
      <c r="G2282" s="2">
        <f>Table3[[#This Row],[FwdDiv]]/Table3[[#This Row],[SharePrice]]</f>
        <v>2.6984483921744996E-2</v>
      </c>
      <c r="H2282" s="2">
        <v>2.5000000000000001E-2</v>
      </c>
      <c r="I2282" s="2">
        <v>2.75E-2</v>
      </c>
    </row>
    <row r="2283" spans="2:9" hidden="1" x14ac:dyDescent="0.2">
      <c r="B2283" s="35">
        <v>41694</v>
      </c>
      <c r="C2283">
        <v>44.45</v>
      </c>
      <c r="E2283">
        <v>0.3</v>
      </c>
      <c r="F2283">
        <f>4*Table3[[#This Row],[DivPay]]</f>
        <v>1.2</v>
      </c>
      <c r="G2283" s="2">
        <f>Table3[[#This Row],[FwdDiv]]/Table3[[#This Row],[SharePrice]]</f>
        <v>2.6996625421822268E-2</v>
      </c>
      <c r="H2283" s="2">
        <v>2.5000000000000001E-2</v>
      </c>
      <c r="I2283" s="2">
        <v>2.75E-2</v>
      </c>
    </row>
    <row r="2284" spans="2:9" hidden="1" x14ac:dyDescent="0.2">
      <c r="B2284" s="35">
        <v>41691</v>
      </c>
      <c r="C2284">
        <v>44.15</v>
      </c>
      <c r="E2284">
        <v>0.3</v>
      </c>
      <c r="F2284">
        <f>4*Table3[[#This Row],[DivPay]]</f>
        <v>1.2</v>
      </c>
      <c r="G2284" s="2">
        <f>Table3[[#This Row],[FwdDiv]]/Table3[[#This Row],[SharePrice]]</f>
        <v>2.7180067950169876E-2</v>
      </c>
      <c r="H2284" s="2">
        <v>2.5000000000000001E-2</v>
      </c>
      <c r="I2284" s="2">
        <v>2.75E-2</v>
      </c>
    </row>
    <row r="2285" spans="2:9" hidden="1" x14ac:dyDescent="0.2">
      <c r="B2285" s="35">
        <v>41690</v>
      </c>
      <c r="C2285">
        <v>44.2</v>
      </c>
      <c r="E2285">
        <v>0.3</v>
      </c>
      <c r="F2285">
        <f>4*Table3[[#This Row],[DivPay]]</f>
        <v>1.2</v>
      </c>
      <c r="G2285" s="2">
        <f>Table3[[#This Row],[FwdDiv]]/Table3[[#This Row],[SharePrice]]</f>
        <v>2.7149321266968323E-2</v>
      </c>
      <c r="H2285" s="2">
        <v>2.5000000000000001E-2</v>
      </c>
      <c r="I2285" s="2">
        <v>2.75E-2</v>
      </c>
    </row>
    <row r="2286" spans="2:9" hidden="1" x14ac:dyDescent="0.2">
      <c r="B2286" s="35">
        <v>41689</v>
      </c>
      <c r="C2286">
        <v>43.93</v>
      </c>
      <c r="E2286">
        <v>0.3</v>
      </c>
      <c r="F2286">
        <f>4*Table3[[#This Row],[DivPay]]</f>
        <v>1.2</v>
      </c>
      <c r="G2286" s="2">
        <f>Table3[[#This Row],[FwdDiv]]/Table3[[#This Row],[SharePrice]]</f>
        <v>2.7316184839517414E-2</v>
      </c>
      <c r="H2286" s="2">
        <v>2.5000000000000001E-2</v>
      </c>
      <c r="I2286" s="2">
        <v>2.75E-2</v>
      </c>
    </row>
    <row r="2287" spans="2:9" hidden="1" x14ac:dyDescent="0.2">
      <c r="B2287" s="35">
        <v>41688</v>
      </c>
      <c r="C2287">
        <v>44.01</v>
      </c>
      <c r="E2287">
        <v>0.3</v>
      </c>
      <c r="F2287">
        <f>4*Table3[[#This Row],[DivPay]]</f>
        <v>1.2</v>
      </c>
      <c r="G2287" s="2">
        <f>Table3[[#This Row],[FwdDiv]]/Table3[[#This Row],[SharePrice]]</f>
        <v>2.7266530334014997E-2</v>
      </c>
      <c r="H2287" s="2">
        <v>2.5000000000000001E-2</v>
      </c>
      <c r="I2287" s="2">
        <v>2.75E-2</v>
      </c>
    </row>
    <row r="2288" spans="2:9" hidden="1" x14ac:dyDescent="0.2">
      <c r="B2288" s="35">
        <v>41684</v>
      </c>
      <c r="C2288">
        <v>43.86</v>
      </c>
      <c r="E2288">
        <v>0.3</v>
      </c>
      <c r="F2288">
        <f>4*Table3[[#This Row],[DivPay]]</f>
        <v>1.2</v>
      </c>
      <c r="G2288" s="2">
        <f>Table3[[#This Row],[FwdDiv]]/Table3[[#This Row],[SharePrice]]</f>
        <v>2.7359781121751026E-2</v>
      </c>
      <c r="H2288" s="2">
        <v>2.5000000000000001E-2</v>
      </c>
      <c r="I2288" s="2">
        <v>2.75E-2</v>
      </c>
    </row>
    <row r="2289" spans="2:9" hidden="1" x14ac:dyDescent="0.2">
      <c r="B2289" s="35">
        <v>41683</v>
      </c>
      <c r="C2289">
        <v>43.74</v>
      </c>
      <c r="E2289">
        <v>0.3</v>
      </c>
      <c r="F2289">
        <f>4*Table3[[#This Row],[DivPay]]</f>
        <v>1.2</v>
      </c>
      <c r="G2289" s="2">
        <f>Table3[[#This Row],[FwdDiv]]/Table3[[#This Row],[SharePrice]]</f>
        <v>2.7434842249657063E-2</v>
      </c>
      <c r="H2289" s="2">
        <v>2.5000000000000001E-2</v>
      </c>
      <c r="I2289" s="2">
        <v>2.75E-2</v>
      </c>
    </row>
    <row r="2290" spans="2:9" hidden="1" x14ac:dyDescent="0.2">
      <c r="B2290" s="35">
        <v>41682</v>
      </c>
      <c r="C2290">
        <v>43.3</v>
      </c>
      <c r="E2290">
        <v>0.3</v>
      </c>
      <c r="F2290">
        <f>4*Table3[[#This Row],[DivPay]]</f>
        <v>1.2</v>
      </c>
      <c r="G2290" s="2">
        <f>Table3[[#This Row],[FwdDiv]]/Table3[[#This Row],[SharePrice]]</f>
        <v>2.771362586605081E-2</v>
      </c>
      <c r="H2290" s="2">
        <v>2.5000000000000001E-2</v>
      </c>
      <c r="I2290" s="2">
        <v>2.75E-2</v>
      </c>
    </row>
    <row r="2291" spans="2:9" hidden="1" x14ac:dyDescent="0.2">
      <c r="B2291" s="35">
        <v>41681</v>
      </c>
      <c r="C2291">
        <v>43.13</v>
      </c>
      <c r="E2291">
        <v>0.3</v>
      </c>
      <c r="F2291">
        <f>4*Table3[[#This Row],[DivPay]]</f>
        <v>1.2</v>
      </c>
      <c r="G2291" s="2">
        <f>Table3[[#This Row],[FwdDiv]]/Table3[[#This Row],[SharePrice]]</f>
        <v>2.7822861117551584E-2</v>
      </c>
      <c r="H2291" s="2">
        <v>2.5000000000000001E-2</v>
      </c>
      <c r="I2291" s="2">
        <v>2.75E-2</v>
      </c>
    </row>
    <row r="2292" spans="2:9" hidden="1" x14ac:dyDescent="0.2">
      <c r="B2292" s="35">
        <v>41680</v>
      </c>
      <c r="C2292">
        <v>42.36</v>
      </c>
      <c r="E2292">
        <v>0.3</v>
      </c>
      <c r="F2292">
        <f>4*Table3[[#This Row],[DivPay]]</f>
        <v>1.2</v>
      </c>
      <c r="G2292" s="2">
        <f>Table3[[#This Row],[FwdDiv]]/Table3[[#This Row],[SharePrice]]</f>
        <v>2.8328611898016998E-2</v>
      </c>
      <c r="H2292" s="2">
        <v>2.5000000000000001E-2</v>
      </c>
      <c r="I2292" s="2">
        <v>2.75E-2</v>
      </c>
    </row>
    <row r="2293" spans="2:9" hidden="1" x14ac:dyDescent="0.2">
      <c r="B2293" s="35">
        <v>41677</v>
      </c>
      <c r="C2293">
        <v>41.95</v>
      </c>
      <c r="E2293">
        <v>0.3</v>
      </c>
      <c r="F2293">
        <f>4*Table3[[#This Row],[DivPay]]</f>
        <v>1.2</v>
      </c>
      <c r="G2293" s="2">
        <f>Table3[[#This Row],[FwdDiv]]/Table3[[#This Row],[SharePrice]]</f>
        <v>2.8605482717520857E-2</v>
      </c>
      <c r="H2293" s="2">
        <v>2.5000000000000001E-2</v>
      </c>
      <c r="I2293" s="2">
        <v>2.75E-2</v>
      </c>
    </row>
    <row r="2294" spans="2:9" hidden="1" x14ac:dyDescent="0.2">
      <c r="B2294" s="35">
        <v>41676</v>
      </c>
      <c r="C2294">
        <v>41.23</v>
      </c>
      <c r="E2294">
        <v>0.3</v>
      </c>
      <c r="F2294">
        <f>4*Table3[[#This Row],[DivPay]]</f>
        <v>1.2</v>
      </c>
      <c r="G2294" s="2">
        <f>Table3[[#This Row],[FwdDiv]]/Table3[[#This Row],[SharePrice]]</f>
        <v>2.9105020616056271E-2</v>
      </c>
      <c r="H2294" s="2">
        <v>2.5000000000000001E-2</v>
      </c>
      <c r="I2294" s="2">
        <v>2.75E-2</v>
      </c>
    </row>
    <row r="2295" spans="2:9" hidden="1" x14ac:dyDescent="0.2">
      <c r="B2295" s="35">
        <v>41675</v>
      </c>
      <c r="C2295">
        <v>40.97</v>
      </c>
      <c r="E2295">
        <v>0.3</v>
      </c>
      <c r="F2295">
        <f>4*Table3[[#This Row],[DivPay]]</f>
        <v>1.2</v>
      </c>
      <c r="G2295" s="2">
        <f>Table3[[#This Row],[FwdDiv]]/Table3[[#This Row],[SharePrice]]</f>
        <v>2.9289724188430559E-2</v>
      </c>
      <c r="H2295" s="2">
        <v>2.5000000000000001E-2</v>
      </c>
      <c r="I2295" s="2">
        <v>2.75E-2</v>
      </c>
    </row>
    <row r="2296" spans="2:9" hidden="1" x14ac:dyDescent="0.2">
      <c r="B2296" s="35">
        <v>41674</v>
      </c>
      <c r="C2296">
        <v>40.89</v>
      </c>
      <c r="E2296">
        <v>0.3</v>
      </c>
      <c r="F2296">
        <f>4*Table3[[#This Row],[DivPay]]</f>
        <v>1.2</v>
      </c>
      <c r="G2296" s="2">
        <f>Table3[[#This Row],[FwdDiv]]/Table3[[#This Row],[SharePrice]]</f>
        <v>2.9347028613352897E-2</v>
      </c>
      <c r="H2296" s="2">
        <v>2.5000000000000001E-2</v>
      </c>
      <c r="I2296" s="2">
        <v>2.75E-2</v>
      </c>
    </row>
    <row r="2297" spans="2:9" hidden="1" x14ac:dyDescent="0.2">
      <c r="B2297" s="35">
        <v>41673</v>
      </c>
      <c r="C2297">
        <v>41.5</v>
      </c>
      <c r="E2297">
        <v>0.3</v>
      </c>
      <c r="F2297">
        <f>4*Table3[[#This Row],[DivPay]]</f>
        <v>1.2</v>
      </c>
      <c r="G2297" s="2">
        <f>Table3[[#This Row],[FwdDiv]]/Table3[[#This Row],[SharePrice]]</f>
        <v>2.8915662650602407E-2</v>
      </c>
      <c r="H2297" s="2">
        <v>2.5000000000000001E-2</v>
      </c>
      <c r="I2297" s="2">
        <v>2.75E-2</v>
      </c>
    </row>
    <row r="2298" spans="2:9" hidden="1" x14ac:dyDescent="0.2">
      <c r="B2298" s="35">
        <v>41670</v>
      </c>
      <c r="C2298">
        <v>42.4</v>
      </c>
      <c r="E2298">
        <v>0.3</v>
      </c>
      <c r="F2298">
        <f>4*Table3[[#This Row],[DivPay]]</f>
        <v>1.2</v>
      </c>
      <c r="G2298" s="2">
        <f>Table3[[#This Row],[FwdDiv]]/Table3[[#This Row],[SharePrice]]</f>
        <v>2.8301886792452831E-2</v>
      </c>
      <c r="H2298" s="2">
        <v>2.5000000000000001E-2</v>
      </c>
      <c r="I2298" s="2">
        <v>2.75E-2</v>
      </c>
    </row>
    <row r="2299" spans="2:9" hidden="1" x14ac:dyDescent="0.2">
      <c r="B2299" s="35">
        <v>41669</v>
      </c>
      <c r="C2299">
        <v>42.69</v>
      </c>
      <c r="E2299">
        <v>0.3</v>
      </c>
      <c r="F2299">
        <f>4*Table3[[#This Row],[DivPay]]</f>
        <v>1.2</v>
      </c>
      <c r="G2299" s="2">
        <f>Table3[[#This Row],[FwdDiv]]/Table3[[#This Row],[SharePrice]]</f>
        <v>2.8109627547434998E-2</v>
      </c>
      <c r="H2299" s="2">
        <v>2.5000000000000001E-2</v>
      </c>
      <c r="I2299" s="2">
        <v>2.75E-2</v>
      </c>
    </row>
    <row r="2300" spans="2:9" hidden="1" x14ac:dyDescent="0.2">
      <c r="B2300" s="35">
        <v>41668</v>
      </c>
      <c r="C2300">
        <v>42.4</v>
      </c>
      <c r="D2300">
        <v>0.3</v>
      </c>
      <c r="E2300">
        <v>0.3</v>
      </c>
      <c r="F2300">
        <f>4*Table3[[#This Row],[DivPay]]</f>
        <v>1.2</v>
      </c>
      <c r="G2300" s="2">
        <f>Table3[[#This Row],[FwdDiv]]/Table3[[#This Row],[SharePrice]]</f>
        <v>2.8301886792452831E-2</v>
      </c>
      <c r="H2300" s="2">
        <v>2.5000000000000001E-2</v>
      </c>
      <c r="I2300" s="2">
        <v>2.75E-2</v>
      </c>
    </row>
    <row r="2301" spans="2:9" hidden="1" x14ac:dyDescent="0.2">
      <c r="B2301" s="35">
        <v>41667</v>
      </c>
      <c r="C2301">
        <v>42.9</v>
      </c>
      <c r="E2301">
        <v>0.3</v>
      </c>
      <c r="F2301">
        <f>4*Table3[[#This Row],[DivPay]]</f>
        <v>1.2</v>
      </c>
      <c r="G2301" s="2">
        <f>Table3[[#This Row],[FwdDiv]]/Table3[[#This Row],[SharePrice]]</f>
        <v>2.7972027972027972E-2</v>
      </c>
      <c r="H2301" s="2">
        <v>2.5000000000000001E-2</v>
      </c>
      <c r="I2301" s="2">
        <v>2.75E-2</v>
      </c>
    </row>
    <row r="2302" spans="2:9" hidden="1" x14ac:dyDescent="0.2">
      <c r="B2302" s="35">
        <v>41666</v>
      </c>
      <c r="C2302">
        <v>42.64</v>
      </c>
      <c r="E2302">
        <v>0.3</v>
      </c>
      <c r="F2302">
        <f>4*Table3[[#This Row],[DivPay]]</f>
        <v>1.2</v>
      </c>
      <c r="G2302" s="2">
        <f>Table3[[#This Row],[FwdDiv]]/Table3[[#This Row],[SharePrice]]</f>
        <v>2.8142589118198873E-2</v>
      </c>
      <c r="H2302" s="2">
        <v>2.5000000000000001E-2</v>
      </c>
      <c r="I2302" s="2">
        <v>2.75E-2</v>
      </c>
    </row>
    <row r="2303" spans="2:9" hidden="1" x14ac:dyDescent="0.2">
      <c r="B2303" s="35">
        <v>41663</v>
      </c>
      <c r="C2303">
        <v>42.95</v>
      </c>
      <c r="E2303">
        <v>0.3</v>
      </c>
      <c r="F2303">
        <f>4*Table3[[#This Row],[DivPay]]</f>
        <v>1.2</v>
      </c>
      <c r="G2303" s="2">
        <f>Table3[[#This Row],[FwdDiv]]/Table3[[#This Row],[SharePrice]]</f>
        <v>2.7939464493597202E-2</v>
      </c>
      <c r="H2303" s="2">
        <v>2.5000000000000001E-2</v>
      </c>
      <c r="I2303" s="2">
        <v>2.75E-2</v>
      </c>
    </row>
    <row r="2304" spans="2:9" hidden="1" x14ac:dyDescent="0.2">
      <c r="B2304" s="35">
        <v>41662</v>
      </c>
      <c r="C2304">
        <v>44.09</v>
      </c>
      <c r="E2304">
        <v>0.3</v>
      </c>
      <c r="F2304">
        <f>4*Table3[[#This Row],[DivPay]]</f>
        <v>1.2</v>
      </c>
      <c r="G2304" s="2">
        <f>Table3[[#This Row],[FwdDiv]]/Table3[[#This Row],[SharePrice]]</f>
        <v>2.7217056021773642E-2</v>
      </c>
      <c r="H2304" s="2">
        <v>2.5000000000000001E-2</v>
      </c>
      <c r="I2304" s="2">
        <v>2.75E-2</v>
      </c>
    </row>
    <row r="2305" spans="2:9" hidden="1" x14ac:dyDescent="0.2">
      <c r="B2305" s="35">
        <v>41661</v>
      </c>
      <c r="C2305">
        <v>44.61</v>
      </c>
      <c r="E2305">
        <v>0.3</v>
      </c>
      <c r="F2305">
        <f>4*Table3[[#This Row],[DivPay]]</f>
        <v>1.2</v>
      </c>
      <c r="G2305" s="2">
        <f>Table3[[#This Row],[FwdDiv]]/Table3[[#This Row],[SharePrice]]</f>
        <v>2.6899798251513111E-2</v>
      </c>
      <c r="H2305" s="2">
        <v>2.5000000000000001E-2</v>
      </c>
      <c r="I2305" s="2">
        <v>2.75E-2</v>
      </c>
    </row>
    <row r="2306" spans="2:9" hidden="1" x14ac:dyDescent="0.2">
      <c r="B2306" s="35">
        <v>41660</v>
      </c>
      <c r="C2306">
        <v>43.85</v>
      </c>
      <c r="E2306">
        <v>0.3</v>
      </c>
      <c r="F2306">
        <f>4*Table3[[#This Row],[DivPay]]</f>
        <v>1.2</v>
      </c>
      <c r="G2306" s="2">
        <f>Table3[[#This Row],[FwdDiv]]/Table3[[#This Row],[SharePrice]]</f>
        <v>2.7366020524515391E-2</v>
      </c>
      <c r="H2306" s="2">
        <v>2.5000000000000001E-2</v>
      </c>
      <c r="I2306" s="2">
        <v>2.75E-2</v>
      </c>
    </row>
    <row r="2307" spans="2:9" hidden="1" x14ac:dyDescent="0.2">
      <c r="B2307" s="35">
        <v>41656</v>
      </c>
      <c r="C2307">
        <v>43.45</v>
      </c>
      <c r="E2307">
        <v>0.3</v>
      </c>
      <c r="F2307">
        <f>4*Table3[[#This Row],[DivPay]]</f>
        <v>1.2</v>
      </c>
      <c r="G2307" s="2">
        <f>Table3[[#This Row],[FwdDiv]]/Table3[[#This Row],[SharePrice]]</f>
        <v>2.7617951668584578E-2</v>
      </c>
      <c r="H2307" s="2">
        <v>2.5000000000000001E-2</v>
      </c>
      <c r="I2307" s="2">
        <v>2.75E-2</v>
      </c>
    </row>
    <row r="2308" spans="2:9" hidden="1" x14ac:dyDescent="0.2">
      <c r="B2308" s="35">
        <v>41655</v>
      </c>
      <c r="C2308">
        <v>43.37</v>
      </c>
      <c r="E2308">
        <v>0.3</v>
      </c>
      <c r="F2308">
        <f>4*Table3[[#This Row],[DivPay]]</f>
        <v>1.2</v>
      </c>
      <c r="G2308" s="2">
        <f>Table3[[#This Row],[FwdDiv]]/Table3[[#This Row],[SharePrice]]</f>
        <v>2.76688955499193E-2</v>
      </c>
      <c r="H2308" s="2">
        <v>2.5000000000000001E-2</v>
      </c>
      <c r="I2308" s="2">
        <v>2.75E-2</v>
      </c>
    </row>
    <row r="2309" spans="2:9" hidden="1" x14ac:dyDescent="0.2">
      <c r="B2309" s="35">
        <v>41654</v>
      </c>
      <c r="C2309">
        <v>43.54</v>
      </c>
      <c r="E2309">
        <v>0.3</v>
      </c>
      <c r="F2309">
        <f>4*Table3[[#This Row],[DivPay]]</f>
        <v>1.2</v>
      </c>
      <c r="G2309" s="2">
        <f>Table3[[#This Row],[FwdDiv]]/Table3[[#This Row],[SharePrice]]</f>
        <v>2.7560863573725308E-2</v>
      </c>
      <c r="H2309" s="2">
        <v>2.5000000000000001E-2</v>
      </c>
      <c r="I2309" s="2">
        <v>2.75E-2</v>
      </c>
    </row>
    <row r="2310" spans="2:9" hidden="1" x14ac:dyDescent="0.2">
      <c r="B2310" s="35">
        <v>41653</v>
      </c>
      <c r="C2310">
        <v>43.34</v>
      </c>
      <c r="E2310">
        <v>0.3</v>
      </c>
      <c r="F2310">
        <f>4*Table3[[#This Row],[DivPay]]</f>
        <v>1.2</v>
      </c>
      <c r="G2310" s="2">
        <f>Table3[[#This Row],[FwdDiv]]/Table3[[#This Row],[SharePrice]]</f>
        <v>2.7688047992616517E-2</v>
      </c>
      <c r="H2310" s="2">
        <v>2.5000000000000001E-2</v>
      </c>
      <c r="I2310" s="2">
        <v>2.75E-2</v>
      </c>
    </row>
    <row r="2311" spans="2:9" hidden="1" x14ac:dyDescent="0.2">
      <c r="B2311" s="35">
        <v>41652</v>
      </c>
      <c r="C2311">
        <v>42.24</v>
      </c>
      <c r="E2311">
        <v>0.3</v>
      </c>
      <c r="F2311">
        <f>4*Table3[[#This Row],[DivPay]]</f>
        <v>1.2</v>
      </c>
      <c r="G2311" s="2">
        <f>Table3[[#This Row],[FwdDiv]]/Table3[[#This Row],[SharePrice]]</f>
        <v>2.8409090909090908E-2</v>
      </c>
      <c r="H2311" s="2">
        <v>2.5000000000000001E-2</v>
      </c>
      <c r="I2311" s="2">
        <v>2.75E-2</v>
      </c>
    </row>
    <row r="2312" spans="2:9" hidden="1" x14ac:dyDescent="0.2">
      <c r="B2312" s="35">
        <v>41649</v>
      </c>
      <c r="C2312">
        <v>43.11</v>
      </c>
      <c r="E2312">
        <v>0.3</v>
      </c>
      <c r="F2312">
        <f>4*Table3[[#This Row],[DivPay]]</f>
        <v>1.2</v>
      </c>
      <c r="G2312" s="2">
        <f>Table3[[#This Row],[FwdDiv]]/Table3[[#This Row],[SharePrice]]</f>
        <v>2.7835768963117607E-2</v>
      </c>
      <c r="H2312" s="2">
        <v>2.5000000000000001E-2</v>
      </c>
      <c r="I2312" s="2">
        <v>2.75E-2</v>
      </c>
    </row>
    <row r="2313" spans="2:9" hidden="1" x14ac:dyDescent="0.2">
      <c r="B2313" s="35">
        <v>41648</v>
      </c>
      <c r="C2313">
        <v>43.06</v>
      </c>
      <c r="E2313">
        <v>0.3</v>
      </c>
      <c r="F2313">
        <f>4*Table3[[#This Row],[DivPay]]</f>
        <v>1.2</v>
      </c>
      <c r="G2313" s="2">
        <f>Table3[[#This Row],[FwdDiv]]/Table3[[#This Row],[SharePrice]]</f>
        <v>2.7868091035764049E-2</v>
      </c>
      <c r="H2313" s="2">
        <v>2.5000000000000001E-2</v>
      </c>
      <c r="I2313" s="2">
        <v>2.75E-2</v>
      </c>
    </row>
    <row r="2314" spans="2:9" hidden="1" x14ac:dyDescent="0.2">
      <c r="B2314" s="35">
        <v>41647</v>
      </c>
      <c r="C2314">
        <v>43.29</v>
      </c>
      <c r="E2314">
        <v>0.3</v>
      </c>
      <c r="F2314">
        <f>4*Table3[[#This Row],[DivPay]]</f>
        <v>1.2</v>
      </c>
      <c r="G2314" s="2">
        <f>Table3[[#This Row],[FwdDiv]]/Table3[[#This Row],[SharePrice]]</f>
        <v>2.7720027720027719E-2</v>
      </c>
      <c r="H2314" s="2">
        <v>2.5000000000000001E-2</v>
      </c>
      <c r="I2314" s="2">
        <v>2.75E-2</v>
      </c>
    </row>
    <row r="2315" spans="2:9" hidden="1" x14ac:dyDescent="0.2">
      <c r="B2315" s="35">
        <v>41646</v>
      </c>
      <c r="C2315">
        <v>42.7</v>
      </c>
      <c r="E2315">
        <v>0.3</v>
      </c>
      <c r="F2315">
        <f>4*Table3[[#This Row],[DivPay]]</f>
        <v>1.2</v>
      </c>
      <c r="G2315" s="2">
        <f>Table3[[#This Row],[FwdDiv]]/Table3[[#This Row],[SharePrice]]</f>
        <v>2.8103044496487116E-2</v>
      </c>
      <c r="H2315" s="2">
        <v>2.5000000000000001E-2</v>
      </c>
      <c r="I2315" s="2">
        <v>2.75E-2</v>
      </c>
    </row>
    <row r="2316" spans="2:9" hidden="1" x14ac:dyDescent="0.2">
      <c r="B2316" s="35">
        <v>41645</v>
      </c>
      <c r="C2316">
        <v>42.93</v>
      </c>
      <c r="E2316">
        <v>0.3</v>
      </c>
      <c r="F2316">
        <f>4*Table3[[#This Row],[DivPay]]</f>
        <v>1.2</v>
      </c>
      <c r="G2316" s="2">
        <f>Table3[[#This Row],[FwdDiv]]/Table3[[#This Row],[SharePrice]]</f>
        <v>2.7952480782669462E-2</v>
      </c>
      <c r="H2316" s="2">
        <v>2.5000000000000001E-2</v>
      </c>
      <c r="I2316" s="2">
        <v>2.75E-2</v>
      </c>
    </row>
    <row r="2317" spans="2:9" hidden="1" x14ac:dyDescent="0.2">
      <c r="B2317" s="35">
        <v>41642</v>
      </c>
      <c r="C2317">
        <v>43.29</v>
      </c>
      <c r="E2317">
        <v>0.3</v>
      </c>
      <c r="F2317">
        <f>4*Table3[[#This Row],[DivPay]]</f>
        <v>1.2</v>
      </c>
      <c r="G2317" s="2">
        <f>Table3[[#This Row],[FwdDiv]]/Table3[[#This Row],[SharePrice]]</f>
        <v>2.7720027720027719E-2</v>
      </c>
      <c r="H2317" s="2">
        <v>2.5000000000000001E-2</v>
      </c>
      <c r="I2317" s="2">
        <v>2.75E-2</v>
      </c>
    </row>
    <row r="2318" spans="2:9" hidden="1" x14ac:dyDescent="0.2">
      <c r="B2318" s="35">
        <v>41641</v>
      </c>
      <c r="C2318">
        <v>43.1</v>
      </c>
      <c r="E2318">
        <v>0.3</v>
      </c>
      <c r="F2318">
        <f>4*Table3[[#This Row],[DivPay]]</f>
        <v>1.2</v>
      </c>
      <c r="G2318" s="2">
        <f>Table3[[#This Row],[FwdDiv]]/Table3[[#This Row],[SharePrice]]</f>
        <v>2.7842227378190254E-2</v>
      </c>
      <c r="H2318" s="2">
        <v>2.5000000000000001E-2</v>
      </c>
      <c r="I2318" s="2">
        <v>2.75E-2</v>
      </c>
    </row>
    <row r="2319" spans="2:9" hidden="1" x14ac:dyDescent="0.2">
      <c r="B2319" s="35">
        <v>41639</v>
      </c>
      <c r="C2319">
        <v>43.91</v>
      </c>
      <c r="E2319">
        <v>0.3</v>
      </c>
      <c r="F2319">
        <f>4*Table3[[#This Row],[DivPay]]</f>
        <v>1.2</v>
      </c>
      <c r="G2319" s="2">
        <f>Table3[[#This Row],[FwdDiv]]/Table3[[#This Row],[SharePrice]]</f>
        <v>2.7328626736506493E-2</v>
      </c>
      <c r="H2319" s="2">
        <v>2.5000000000000001E-2</v>
      </c>
      <c r="I2319" s="2">
        <v>2.75E-2</v>
      </c>
    </row>
    <row r="2320" spans="2:9" hidden="1" x14ac:dyDescent="0.2">
      <c r="B2320" s="35">
        <v>41638</v>
      </c>
      <c r="C2320">
        <v>43.9</v>
      </c>
      <c r="E2320">
        <v>0.3</v>
      </c>
      <c r="F2320">
        <f>4*Table3[[#This Row],[DivPay]]</f>
        <v>1.2</v>
      </c>
      <c r="G2320" s="2">
        <f>Table3[[#This Row],[FwdDiv]]/Table3[[#This Row],[SharePrice]]</f>
        <v>2.7334851936218679E-2</v>
      </c>
      <c r="H2320" s="2">
        <v>2.5000000000000001E-2</v>
      </c>
      <c r="I2320" s="2">
        <v>2.75E-2</v>
      </c>
    </row>
    <row r="2321" spans="2:9" hidden="1" x14ac:dyDescent="0.2">
      <c r="B2321" s="35">
        <v>41635</v>
      </c>
      <c r="C2321">
        <v>43.67</v>
      </c>
      <c r="E2321">
        <v>0.3</v>
      </c>
      <c r="F2321">
        <f>4*Table3[[#This Row],[DivPay]]</f>
        <v>1.2</v>
      </c>
      <c r="G2321" s="2">
        <f>Table3[[#This Row],[FwdDiv]]/Table3[[#This Row],[SharePrice]]</f>
        <v>2.7478818410808334E-2</v>
      </c>
      <c r="H2321" s="2">
        <v>2.5000000000000001E-2</v>
      </c>
      <c r="I2321" s="2">
        <v>2.75E-2</v>
      </c>
    </row>
    <row r="2322" spans="2:9" hidden="1" x14ac:dyDescent="0.2">
      <c r="B2322" s="35">
        <v>41634</v>
      </c>
      <c r="C2322">
        <v>43.59</v>
      </c>
      <c r="E2322">
        <v>0.3</v>
      </c>
      <c r="F2322">
        <f>4*Table3[[#This Row],[DivPay]]</f>
        <v>1.2</v>
      </c>
      <c r="G2322" s="2">
        <f>Table3[[#This Row],[FwdDiv]]/Table3[[#This Row],[SharePrice]]</f>
        <v>2.7529249827942186E-2</v>
      </c>
      <c r="H2322" s="2">
        <v>2.5000000000000001E-2</v>
      </c>
      <c r="I2322" s="2">
        <v>2.75E-2</v>
      </c>
    </row>
    <row r="2323" spans="2:9" hidden="1" x14ac:dyDescent="0.2">
      <c r="B2323" s="35">
        <v>41632</v>
      </c>
      <c r="C2323">
        <v>43.43</v>
      </c>
      <c r="E2323">
        <v>0.3</v>
      </c>
      <c r="F2323">
        <f>4*Table3[[#This Row],[DivPay]]</f>
        <v>1.2</v>
      </c>
      <c r="G2323" s="2">
        <f>Table3[[#This Row],[FwdDiv]]/Table3[[#This Row],[SharePrice]]</f>
        <v>2.763067004374856E-2</v>
      </c>
      <c r="H2323" s="2">
        <v>2.5000000000000001E-2</v>
      </c>
      <c r="I2323" s="2">
        <v>2.75E-2</v>
      </c>
    </row>
    <row r="2324" spans="2:9" hidden="1" x14ac:dyDescent="0.2">
      <c r="B2324" s="35">
        <v>41631</v>
      </c>
      <c r="C2324">
        <v>43.36</v>
      </c>
      <c r="E2324">
        <v>0.3</v>
      </c>
      <c r="F2324">
        <f>4*Table3[[#This Row],[DivPay]]</f>
        <v>1.2</v>
      </c>
      <c r="G2324" s="2">
        <f>Table3[[#This Row],[FwdDiv]]/Table3[[#This Row],[SharePrice]]</f>
        <v>2.7675276752767528E-2</v>
      </c>
      <c r="H2324" s="2">
        <v>2.5000000000000001E-2</v>
      </c>
      <c r="I2324" s="2">
        <v>2.75E-2</v>
      </c>
    </row>
    <row r="2325" spans="2:9" hidden="1" x14ac:dyDescent="0.2">
      <c r="B2325" s="35">
        <v>41628</v>
      </c>
      <c r="C2325">
        <v>42.84</v>
      </c>
      <c r="E2325">
        <v>0.3</v>
      </c>
      <c r="F2325">
        <f>4*Table3[[#This Row],[DivPay]]</f>
        <v>1.2</v>
      </c>
      <c r="G2325" s="2">
        <f>Table3[[#This Row],[FwdDiv]]/Table3[[#This Row],[SharePrice]]</f>
        <v>2.8011204481792715E-2</v>
      </c>
      <c r="H2325" s="2">
        <v>2.5000000000000001E-2</v>
      </c>
      <c r="I2325" s="2">
        <v>2.75E-2</v>
      </c>
    </row>
    <row r="2326" spans="2:9" hidden="1" x14ac:dyDescent="0.2">
      <c r="B2326" s="35">
        <v>41627</v>
      </c>
      <c r="C2326">
        <v>42.46</v>
      </c>
      <c r="E2326">
        <v>0.3</v>
      </c>
      <c r="F2326">
        <f>4*Table3[[#This Row],[DivPay]]</f>
        <v>1.2</v>
      </c>
      <c r="G2326" s="2">
        <f>Table3[[#This Row],[FwdDiv]]/Table3[[#This Row],[SharePrice]]</f>
        <v>2.8261893546867638E-2</v>
      </c>
      <c r="H2326" s="2">
        <v>2.5000000000000001E-2</v>
      </c>
      <c r="I2326" s="2">
        <v>2.75E-2</v>
      </c>
    </row>
    <row r="2327" spans="2:9" hidden="1" x14ac:dyDescent="0.2">
      <c r="B2327" s="35">
        <v>41626</v>
      </c>
      <c r="C2327">
        <v>43.1</v>
      </c>
      <c r="E2327">
        <v>0.3</v>
      </c>
      <c r="F2327">
        <f>4*Table3[[#This Row],[DivPay]]</f>
        <v>1.2</v>
      </c>
      <c r="G2327" s="2">
        <f>Table3[[#This Row],[FwdDiv]]/Table3[[#This Row],[SharePrice]]</f>
        <v>2.7842227378190254E-2</v>
      </c>
      <c r="H2327" s="2">
        <v>2.5000000000000001E-2</v>
      </c>
      <c r="I2327" s="2">
        <v>2.75E-2</v>
      </c>
    </row>
    <row r="2328" spans="2:9" hidden="1" x14ac:dyDescent="0.2">
      <c r="B2328" s="35">
        <v>41625</v>
      </c>
      <c r="C2328">
        <v>42.43</v>
      </c>
      <c r="E2328">
        <v>0.3</v>
      </c>
      <c r="F2328">
        <f>4*Table3[[#This Row],[DivPay]]</f>
        <v>1.2</v>
      </c>
      <c r="G2328" s="2">
        <f>Table3[[#This Row],[FwdDiv]]/Table3[[#This Row],[SharePrice]]</f>
        <v>2.8281876031110063E-2</v>
      </c>
      <c r="H2328" s="2">
        <v>2.5000000000000001E-2</v>
      </c>
      <c r="I2328" s="2">
        <v>2.75E-2</v>
      </c>
    </row>
    <row r="2329" spans="2:9" hidden="1" x14ac:dyDescent="0.2">
      <c r="B2329" s="35">
        <v>41624</v>
      </c>
      <c r="C2329">
        <v>42.29</v>
      </c>
      <c r="E2329">
        <v>0.3</v>
      </c>
      <c r="F2329">
        <f>4*Table3[[#This Row],[DivPay]]</f>
        <v>1.2</v>
      </c>
      <c r="G2329" s="2">
        <f>Table3[[#This Row],[FwdDiv]]/Table3[[#This Row],[SharePrice]]</f>
        <v>2.8375502482856467E-2</v>
      </c>
      <c r="H2329" s="2">
        <v>2.5000000000000001E-2</v>
      </c>
      <c r="I2329" s="2">
        <v>2.75E-2</v>
      </c>
    </row>
    <row r="2330" spans="2:9" hidden="1" x14ac:dyDescent="0.2">
      <c r="B2330" s="35">
        <v>41621</v>
      </c>
      <c r="C2330">
        <v>41.95</v>
      </c>
      <c r="E2330">
        <v>0.3</v>
      </c>
      <c r="F2330">
        <f>4*Table3[[#This Row],[DivPay]]</f>
        <v>1.2</v>
      </c>
      <c r="G2330" s="2">
        <f>Table3[[#This Row],[FwdDiv]]/Table3[[#This Row],[SharePrice]]</f>
        <v>2.8605482717520857E-2</v>
      </c>
      <c r="H2330" s="2">
        <v>2.5000000000000001E-2</v>
      </c>
      <c r="I2330" s="2">
        <v>2.75E-2</v>
      </c>
    </row>
    <row r="2331" spans="2:9" hidden="1" x14ac:dyDescent="0.2">
      <c r="B2331" s="35">
        <v>41620</v>
      </c>
      <c r="C2331">
        <v>42.42</v>
      </c>
      <c r="E2331">
        <v>0.3</v>
      </c>
      <c r="F2331">
        <f>4*Table3[[#This Row],[DivPay]]</f>
        <v>1.2</v>
      </c>
      <c r="G2331" s="2">
        <f>Table3[[#This Row],[FwdDiv]]/Table3[[#This Row],[SharePrice]]</f>
        <v>2.8288543140028287E-2</v>
      </c>
      <c r="H2331" s="2">
        <v>2.5000000000000001E-2</v>
      </c>
      <c r="I2331" s="2">
        <v>2.75E-2</v>
      </c>
    </row>
    <row r="2332" spans="2:9" hidden="1" x14ac:dyDescent="0.2">
      <c r="B2332" s="35">
        <v>41619</v>
      </c>
      <c r="C2332">
        <v>42.81</v>
      </c>
      <c r="E2332">
        <v>0.3</v>
      </c>
      <c r="F2332">
        <f>4*Table3[[#This Row],[DivPay]]</f>
        <v>1.2</v>
      </c>
      <c r="G2332" s="2">
        <f>Table3[[#This Row],[FwdDiv]]/Table3[[#This Row],[SharePrice]]</f>
        <v>2.8030833917309036E-2</v>
      </c>
      <c r="H2332" s="2">
        <v>2.5000000000000001E-2</v>
      </c>
      <c r="I2332" s="2">
        <v>2.75E-2</v>
      </c>
    </row>
    <row r="2333" spans="2:9" hidden="1" x14ac:dyDescent="0.2">
      <c r="B2333" s="35">
        <v>41618</v>
      </c>
      <c r="C2333">
        <v>43.41</v>
      </c>
      <c r="E2333">
        <v>0.3</v>
      </c>
      <c r="F2333">
        <f>4*Table3[[#This Row],[DivPay]]</f>
        <v>1.2</v>
      </c>
      <c r="G2333" s="2">
        <f>Table3[[#This Row],[FwdDiv]]/Table3[[#This Row],[SharePrice]]</f>
        <v>2.7643400138217002E-2</v>
      </c>
      <c r="H2333" s="2">
        <v>2.5000000000000001E-2</v>
      </c>
      <c r="I2333" s="2">
        <v>2.75E-2</v>
      </c>
    </row>
    <row r="2334" spans="2:9" hidden="1" x14ac:dyDescent="0.2">
      <c r="B2334" s="35">
        <v>41617</v>
      </c>
      <c r="C2334">
        <v>43.58</v>
      </c>
      <c r="E2334">
        <v>0.3</v>
      </c>
      <c r="F2334">
        <f>4*Table3[[#This Row],[DivPay]]</f>
        <v>1.2</v>
      </c>
      <c r="G2334" s="2">
        <f>Table3[[#This Row],[FwdDiv]]/Table3[[#This Row],[SharePrice]]</f>
        <v>2.7535566773749427E-2</v>
      </c>
      <c r="H2334" s="2">
        <v>2.5000000000000001E-2</v>
      </c>
      <c r="I2334" s="2">
        <v>2.75E-2</v>
      </c>
    </row>
    <row r="2335" spans="2:9" hidden="1" x14ac:dyDescent="0.2">
      <c r="B2335" s="35">
        <v>41614</v>
      </c>
      <c r="C2335">
        <v>43.49</v>
      </c>
      <c r="E2335">
        <v>0.3</v>
      </c>
      <c r="F2335">
        <f>4*Table3[[#This Row],[DivPay]]</f>
        <v>1.2</v>
      </c>
      <c r="G2335" s="2">
        <f>Table3[[#This Row],[FwdDiv]]/Table3[[#This Row],[SharePrice]]</f>
        <v>2.7592550011496894E-2</v>
      </c>
      <c r="H2335" s="2">
        <v>2.5000000000000001E-2</v>
      </c>
      <c r="I2335" s="2">
        <v>2.75E-2</v>
      </c>
    </row>
    <row r="2336" spans="2:9" hidden="1" x14ac:dyDescent="0.2">
      <c r="B2336" s="35">
        <v>41613</v>
      </c>
      <c r="C2336">
        <v>42.66</v>
      </c>
      <c r="E2336">
        <v>0.3</v>
      </c>
      <c r="F2336">
        <f>4*Table3[[#This Row],[DivPay]]</f>
        <v>1.2</v>
      </c>
      <c r="G2336" s="2">
        <f>Table3[[#This Row],[FwdDiv]]/Table3[[#This Row],[SharePrice]]</f>
        <v>2.8129395218002815E-2</v>
      </c>
      <c r="H2336" s="2">
        <v>2.5000000000000001E-2</v>
      </c>
      <c r="I2336" s="2">
        <v>2.75E-2</v>
      </c>
    </row>
    <row r="2337" spans="2:9" hidden="1" x14ac:dyDescent="0.2">
      <c r="B2337" s="35">
        <v>41612</v>
      </c>
      <c r="C2337">
        <v>42.43</v>
      </c>
      <c r="E2337">
        <v>0.3</v>
      </c>
      <c r="F2337">
        <f>4*Table3[[#This Row],[DivPay]]</f>
        <v>1.2</v>
      </c>
      <c r="G2337" s="2">
        <f>Table3[[#This Row],[FwdDiv]]/Table3[[#This Row],[SharePrice]]</f>
        <v>2.8281876031110063E-2</v>
      </c>
      <c r="H2337" s="2">
        <v>2.5000000000000001E-2</v>
      </c>
      <c r="I2337" s="2">
        <v>2.75E-2</v>
      </c>
    </row>
    <row r="2338" spans="2:9" hidden="1" x14ac:dyDescent="0.2">
      <c r="B2338" s="35">
        <v>41611</v>
      </c>
      <c r="C2338">
        <v>42.84</v>
      </c>
      <c r="E2338">
        <v>0.3</v>
      </c>
      <c r="F2338">
        <f>4*Table3[[#This Row],[DivPay]]</f>
        <v>1.2</v>
      </c>
      <c r="G2338" s="2">
        <f>Table3[[#This Row],[FwdDiv]]/Table3[[#This Row],[SharePrice]]</f>
        <v>2.8011204481792715E-2</v>
      </c>
      <c r="H2338" s="2">
        <v>2.5000000000000001E-2</v>
      </c>
      <c r="I2338" s="2">
        <v>2.75E-2</v>
      </c>
    </row>
    <row r="2339" spans="2:9" hidden="1" x14ac:dyDescent="0.2">
      <c r="B2339" s="35">
        <v>41610</v>
      </c>
      <c r="C2339">
        <v>42.81</v>
      </c>
      <c r="E2339">
        <v>0.3</v>
      </c>
      <c r="F2339">
        <f>4*Table3[[#This Row],[DivPay]]</f>
        <v>1.2</v>
      </c>
      <c r="G2339" s="2">
        <f>Table3[[#This Row],[FwdDiv]]/Table3[[#This Row],[SharePrice]]</f>
        <v>2.8030833917309036E-2</v>
      </c>
      <c r="H2339" s="2">
        <v>2.5000000000000001E-2</v>
      </c>
      <c r="I2339" s="2">
        <v>2.75E-2</v>
      </c>
    </row>
    <row r="2340" spans="2:9" hidden="1" x14ac:dyDescent="0.2">
      <c r="B2340" s="35">
        <v>41607</v>
      </c>
      <c r="C2340">
        <v>43</v>
      </c>
      <c r="E2340">
        <v>0.3</v>
      </c>
      <c r="F2340">
        <f>4*Table3[[#This Row],[DivPay]]</f>
        <v>1.2</v>
      </c>
      <c r="G2340" s="2">
        <f>Table3[[#This Row],[FwdDiv]]/Table3[[#This Row],[SharePrice]]</f>
        <v>2.7906976744186046E-2</v>
      </c>
      <c r="H2340" s="2">
        <v>2.5000000000000001E-2</v>
      </c>
      <c r="I2340" s="2">
        <v>2.75E-2</v>
      </c>
    </row>
    <row r="2341" spans="2:9" hidden="1" x14ac:dyDescent="0.2">
      <c r="B2341" s="35">
        <v>41605</v>
      </c>
      <c r="C2341">
        <v>42.52</v>
      </c>
      <c r="E2341">
        <v>0.3</v>
      </c>
      <c r="F2341">
        <f>4*Table3[[#This Row],[DivPay]]</f>
        <v>1.2</v>
      </c>
      <c r="G2341" s="2">
        <f>Table3[[#This Row],[FwdDiv]]/Table3[[#This Row],[SharePrice]]</f>
        <v>2.822201317027281E-2</v>
      </c>
      <c r="H2341" s="2">
        <v>2.5000000000000001E-2</v>
      </c>
      <c r="I2341" s="2">
        <v>2.75E-2</v>
      </c>
    </row>
    <row r="2342" spans="2:9" hidden="1" x14ac:dyDescent="0.2">
      <c r="B2342" s="35">
        <v>41604</v>
      </c>
      <c r="C2342">
        <v>42.7</v>
      </c>
      <c r="E2342">
        <v>0.3</v>
      </c>
      <c r="F2342">
        <f>4*Table3[[#This Row],[DivPay]]</f>
        <v>1.2</v>
      </c>
      <c r="G2342" s="2">
        <f>Table3[[#This Row],[FwdDiv]]/Table3[[#This Row],[SharePrice]]</f>
        <v>2.8103044496487116E-2</v>
      </c>
      <c r="H2342" s="2">
        <v>2.5000000000000001E-2</v>
      </c>
      <c r="I2342" s="2">
        <v>2.75E-2</v>
      </c>
    </row>
    <row r="2343" spans="2:9" hidden="1" x14ac:dyDescent="0.2">
      <c r="B2343" s="35">
        <v>41603</v>
      </c>
      <c r="C2343">
        <v>42.55</v>
      </c>
      <c r="E2343">
        <v>0.3</v>
      </c>
      <c r="F2343">
        <f>4*Table3[[#This Row],[DivPay]]</f>
        <v>1.2</v>
      </c>
      <c r="G2343" s="2">
        <f>Table3[[#This Row],[FwdDiv]]/Table3[[#This Row],[SharePrice]]</f>
        <v>2.8202115158636899E-2</v>
      </c>
      <c r="H2343" s="2">
        <v>2.5000000000000001E-2</v>
      </c>
      <c r="I2343" s="2">
        <v>2.75E-2</v>
      </c>
    </row>
    <row r="2344" spans="2:9" hidden="1" x14ac:dyDescent="0.2">
      <c r="B2344" s="35">
        <v>41600</v>
      </c>
      <c r="C2344">
        <v>42.64</v>
      </c>
      <c r="E2344">
        <v>0.3</v>
      </c>
      <c r="F2344">
        <f>4*Table3[[#This Row],[DivPay]]</f>
        <v>1.2</v>
      </c>
      <c r="G2344" s="2">
        <f>Table3[[#This Row],[FwdDiv]]/Table3[[#This Row],[SharePrice]]</f>
        <v>2.8142589118198873E-2</v>
      </c>
      <c r="H2344" s="2">
        <v>2.5000000000000001E-2</v>
      </c>
      <c r="I2344" s="2">
        <v>2.75E-2</v>
      </c>
    </row>
    <row r="2345" spans="2:9" hidden="1" x14ac:dyDescent="0.2">
      <c r="B2345" s="35">
        <v>41599</v>
      </c>
      <c r="C2345">
        <v>42.44</v>
      </c>
      <c r="E2345">
        <v>0.3</v>
      </c>
      <c r="F2345">
        <f>4*Table3[[#This Row],[DivPay]]</f>
        <v>1.2</v>
      </c>
      <c r="G2345" s="2">
        <f>Table3[[#This Row],[FwdDiv]]/Table3[[#This Row],[SharePrice]]</f>
        <v>2.827521206409048E-2</v>
      </c>
      <c r="H2345" s="2">
        <v>2.5000000000000001E-2</v>
      </c>
      <c r="I2345" s="2">
        <v>2.75E-2</v>
      </c>
    </row>
    <row r="2346" spans="2:9" hidden="1" x14ac:dyDescent="0.2">
      <c r="B2346" s="35">
        <v>41598</v>
      </c>
      <c r="C2346">
        <v>41.93</v>
      </c>
      <c r="E2346">
        <v>0.3</v>
      </c>
      <c r="F2346">
        <f>4*Table3[[#This Row],[DivPay]]</f>
        <v>1.2</v>
      </c>
      <c r="G2346" s="2">
        <f>Table3[[#This Row],[FwdDiv]]/Table3[[#This Row],[SharePrice]]</f>
        <v>2.8619127116622942E-2</v>
      </c>
      <c r="H2346" s="2">
        <v>2.5000000000000001E-2</v>
      </c>
      <c r="I2346" s="2">
        <v>2.75E-2</v>
      </c>
    </row>
    <row r="2347" spans="2:9" hidden="1" x14ac:dyDescent="0.2">
      <c r="B2347" s="35">
        <v>41597</v>
      </c>
      <c r="C2347">
        <v>42.15</v>
      </c>
      <c r="E2347">
        <v>0.3</v>
      </c>
      <c r="F2347">
        <f>4*Table3[[#This Row],[DivPay]]</f>
        <v>1.2</v>
      </c>
      <c r="G2347" s="2">
        <f>Table3[[#This Row],[FwdDiv]]/Table3[[#This Row],[SharePrice]]</f>
        <v>2.8469750889679714E-2</v>
      </c>
      <c r="H2347" s="2">
        <v>2.5000000000000001E-2</v>
      </c>
      <c r="I2347" s="2">
        <v>2.75E-2</v>
      </c>
    </row>
    <row r="2348" spans="2:9" hidden="1" x14ac:dyDescent="0.2">
      <c r="B2348" s="35">
        <v>41596</v>
      </c>
      <c r="C2348">
        <v>42.44</v>
      </c>
      <c r="E2348">
        <v>0.3</v>
      </c>
      <c r="F2348">
        <f>4*Table3[[#This Row],[DivPay]]</f>
        <v>1.2</v>
      </c>
      <c r="G2348" s="2">
        <f>Table3[[#This Row],[FwdDiv]]/Table3[[#This Row],[SharePrice]]</f>
        <v>2.827521206409048E-2</v>
      </c>
      <c r="H2348" s="2">
        <v>2.5000000000000001E-2</v>
      </c>
      <c r="I2348" s="2">
        <v>2.75E-2</v>
      </c>
    </row>
    <row r="2349" spans="2:9" hidden="1" x14ac:dyDescent="0.2">
      <c r="B2349" s="35">
        <v>41593</v>
      </c>
      <c r="C2349">
        <v>42.55</v>
      </c>
      <c r="E2349">
        <v>0.3</v>
      </c>
      <c r="F2349">
        <f>4*Table3[[#This Row],[DivPay]]</f>
        <v>1.2</v>
      </c>
      <c r="G2349" s="2">
        <f>Table3[[#This Row],[FwdDiv]]/Table3[[#This Row],[SharePrice]]</f>
        <v>2.8202115158636899E-2</v>
      </c>
      <c r="H2349" s="2">
        <v>2.5000000000000001E-2</v>
      </c>
      <c r="I2349" s="2">
        <v>2.75E-2</v>
      </c>
    </row>
    <row r="2350" spans="2:9" hidden="1" x14ac:dyDescent="0.2">
      <c r="B2350" s="35">
        <v>41592</v>
      </c>
      <c r="C2350">
        <v>42.63</v>
      </c>
      <c r="E2350">
        <v>0.3</v>
      </c>
      <c r="F2350">
        <f>4*Table3[[#This Row],[DivPay]]</f>
        <v>1.2</v>
      </c>
      <c r="G2350" s="2">
        <f>Table3[[#This Row],[FwdDiv]]/Table3[[#This Row],[SharePrice]]</f>
        <v>2.8149190710767064E-2</v>
      </c>
      <c r="H2350" s="2">
        <v>2.5000000000000001E-2</v>
      </c>
      <c r="I2350" s="2">
        <v>2.75E-2</v>
      </c>
    </row>
    <row r="2351" spans="2:9" hidden="1" x14ac:dyDescent="0.2">
      <c r="B2351" s="35">
        <v>41591</v>
      </c>
      <c r="C2351">
        <v>42.39</v>
      </c>
      <c r="E2351">
        <v>0.3</v>
      </c>
      <c r="F2351">
        <f>4*Table3[[#This Row],[DivPay]]</f>
        <v>1.2</v>
      </c>
      <c r="G2351" s="2">
        <f>Table3[[#This Row],[FwdDiv]]/Table3[[#This Row],[SharePrice]]</f>
        <v>2.8308563340410473E-2</v>
      </c>
      <c r="H2351" s="2">
        <v>2.5000000000000001E-2</v>
      </c>
      <c r="I2351" s="2">
        <v>2.75E-2</v>
      </c>
    </row>
    <row r="2352" spans="2:9" hidden="1" x14ac:dyDescent="0.2">
      <c r="B2352" s="35">
        <v>41590</v>
      </c>
      <c r="C2352">
        <v>41.85</v>
      </c>
      <c r="E2352">
        <v>0.3</v>
      </c>
      <c r="F2352">
        <f>4*Table3[[#This Row],[DivPay]]</f>
        <v>1.2</v>
      </c>
      <c r="G2352" s="2">
        <f>Table3[[#This Row],[FwdDiv]]/Table3[[#This Row],[SharePrice]]</f>
        <v>2.8673835125448025E-2</v>
      </c>
      <c r="H2352" s="2">
        <v>2.5000000000000001E-2</v>
      </c>
      <c r="I2352" s="2">
        <v>2.75E-2</v>
      </c>
    </row>
    <row r="2353" spans="2:9" hidden="1" x14ac:dyDescent="0.2">
      <c r="B2353" s="35">
        <v>41589</v>
      </c>
      <c r="C2353">
        <v>41.79</v>
      </c>
      <c r="E2353">
        <v>0.3</v>
      </c>
      <c r="F2353">
        <f>4*Table3[[#This Row],[DivPay]]</f>
        <v>1.2</v>
      </c>
      <c r="G2353" s="2">
        <f>Table3[[#This Row],[FwdDiv]]/Table3[[#This Row],[SharePrice]]</f>
        <v>2.8715003589375447E-2</v>
      </c>
      <c r="H2353" s="2">
        <v>2.5000000000000001E-2</v>
      </c>
      <c r="I2353" s="2">
        <v>2.75E-2</v>
      </c>
    </row>
    <row r="2354" spans="2:9" hidden="1" x14ac:dyDescent="0.2">
      <c r="B2354" s="35">
        <v>41586</v>
      </c>
      <c r="C2354">
        <v>41.98</v>
      </c>
      <c r="E2354">
        <v>0.3</v>
      </c>
      <c r="F2354">
        <f>4*Table3[[#This Row],[DivPay]]</f>
        <v>1.2</v>
      </c>
      <c r="G2354" s="2">
        <f>Table3[[#This Row],[FwdDiv]]/Table3[[#This Row],[SharePrice]]</f>
        <v>2.8585040495474036E-2</v>
      </c>
      <c r="H2354" s="2">
        <v>2.5000000000000001E-2</v>
      </c>
      <c r="I2354" s="2">
        <v>2.75E-2</v>
      </c>
    </row>
    <row r="2355" spans="2:9" hidden="1" x14ac:dyDescent="0.2">
      <c r="B2355" s="35">
        <v>41585</v>
      </c>
      <c r="C2355">
        <v>41.65</v>
      </c>
      <c r="E2355">
        <v>0.3</v>
      </c>
      <c r="F2355">
        <f>4*Table3[[#This Row],[DivPay]]</f>
        <v>1.2</v>
      </c>
      <c r="G2355" s="2">
        <f>Table3[[#This Row],[FwdDiv]]/Table3[[#This Row],[SharePrice]]</f>
        <v>2.8811524609843937E-2</v>
      </c>
      <c r="H2355" s="2">
        <v>2.5000000000000001E-2</v>
      </c>
      <c r="I2355" s="2">
        <v>2.75E-2</v>
      </c>
    </row>
    <row r="2356" spans="2:9" hidden="1" x14ac:dyDescent="0.2">
      <c r="B2356" s="35">
        <v>41584</v>
      </c>
      <c r="C2356">
        <v>42.14</v>
      </c>
      <c r="E2356">
        <v>0.3</v>
      </c>
      <c r="F2356">
        <f>4*Table3[[#This Row],[DivPay]]</f>
        <v>1.2</v>
      </c>
      <c r="G2356" s="2">
        <f>Table3[[#This Row],[FwdDiv]]/Table3[[#This Row],[SharePrice]]</f>
        <v>2.8476506881822496E-2</v>
      </c>
      <c r="H2356" s="2">
        <v>2.5000000000000001E-2</v>
      </c>
      <c r="I2356" s="2">
        <v>2.75E-2</v>
      </c>
    </row>
    <row r="2357" spans="2:9" hidden="1" x14ac:dyDescent="0.2">
      <c r="B2357" s="35">
        <v>41583</v>
      </c>
      <c r="C2357">
        <v>41.9</v>
      </c>
      <c r="E2357">
        <v>0.3</v>
      </c>
      <c r="F2357">
        <f>4*Table3[[#This Row],[DivPay]]</f>
        <v>1.2</v>
      </c>
      <c r="G2357" s="2">
        <f>Table3[[#This Row],[FwdDiv]]/Table3[[#This Row],[SharePrice]]</f>
        <v>2.8639618138424822E-2</v>
      </c>
      <c r="H2357" s="2">
        <v>2.5000000000000001E-2</v>
      </c>
      <c r="I2357" s="2">
        <v>2.75E-2</v>
      </c>
    </row>
    <row r="2358" spans="2:9" hidden="1" x14ac:dyDescent="0.2">
      <c r="B2358" s="35">
        <v>41582</v>
      </c>
      <c r="C2358">
        <v>41.99</v>
      </c>
      <c r="E2358">
        <v>0.3</v>
      </c>
      <c r="F2358">
        <f>4*Table3[[#This Row],[DivPay]]</f>
        <v>1.2</v>
      </c>
      <c r="G2358" s="2">
        <f>Table3[[#This Row],[FwdDiv]]/Table3[[#This Row],[SharePrice]]</f>
        <v>2.8578232912598235E-2</v>
      </c>
      <c r="H2358" s="2">
        <v>2.5000000000000001E-2</v>
      </c>
      <c r="I2358" s="2">
        <v>2.75E-2</v>
      </c>
    </row>
    <row r="2359" spans="2:9" hidden="1" x14ac:dyDescent="0.2">
      <c r="B2359" s="35">
        <v>41579</v>
      </c>
      <c r="C2359">
        <v>42.03</v>
      </c>
      <c r="E2359">
        <v>0.3</v>
      </c>
      <c r="F2359">
        <f>4*Table3[[#This Row],[DivPay]]</f>
        <v>1.2</v>
      </c>
      <c r="G2359" s="2">
        <f>Table3[[#This Row],[FwdDiv]]/Table3[[#This Row],[SharePrice]]</f>
        <v>2.8551034975017844E-2</v>
      </c>
      <c r="H2359" s="2">
        <v>2.5000000000000001E-2</v>
      </c>
      <c r="I2359" s="2">
        <v>2.75E-2</v>
      </c>
    </row>
    <row r="2360" spans="2:9" hidden="1" x14ac:dyDescent="0.2">
      <c r="B2360" s="35">
        <v>41578</v>
      </c>
      <c r="C2360">
        <v>42.09</v>
      </c>
      <c r="E2360">
        <v>0.3</v>
      </c>
      <c r="F2360">
        <f>4*Table3[[#This Row],[DivPay]]</f>
        <v>1.2</v>
      </c>
      <c r="G2360" s="2">
        <f>Table3[[#This Row],[FwdDiv]]/Table3[[#This Row],[SharePrice]]</f>
        <v>2.8510334996436206E-2</v>
      </c>
      <c r="H2360" s="2">
        <v>2.5000000000000001E-2</v>
      </c>
      <c r="I2360" s="2">
        <v>2.75E-2</v>
      </c>
    </row>
    <row r="2361" spans="2:9" hidden="1" x14ac:dyDescent="0.2">
      <c r="B2361" s="35">
        <v>41577</v>
      </c>
      <c r="C2361">
        <v>41.72</v>
      </c>
      <c r="E2361">
        <v>0.3</v>
      </c>
      <c r="F2361">
        <f>4*Table3[[#This Row],[DivPay]]</f>
        <v>1.2</v>
      </c>
      <c r="G2361" s="2">
        <f>Table3[[#This Row],[FwdDiv]]/Table3[[#This Row],[SharePrice]]</f>
        <v>2.8763183125599234E-2</v>
      </c>
      <c r="H2361" s="2">
        <v>2.5000000000000001E-2</v>
      </c>
      <c r="I2361" s="2">
        <v>2.75E-2</v>
      </c>
    </row>
    <row r="2362" spans="2:9" hidden="1" x14ac:dyDescent="0.2">
      <c r="B2362" s="35">
        <v>41576</v>
      </c>
      <c r="C2362">
        <v>41.76</v>
      </c>
      <c r="D2362">
        <v>0.3</v>
      </c>
      <c r="E2362">
        <v>0.3</v>
      </c>
      <c r="F2362">
        <f>4*Table3[[#This Row],[DivPay]]</f>
        <v>1.2</v>
      </c>
      <c r="G2362" s="2">
        <f>Table3[[#This Row],[FwdDiv]]/Table3[[#This Row],[SharePrice]]</f>
        <v>2.8735632183908046E-2</v>
      </c>
      <c r="H2362" s="2">
        <v>2.5000000000000001E-2</v>
      </c>
      <c r="I2362" s="2">
        <v>2.75E-2</v>
      </c>
    </row>
    <row r="2363" spans="2:9" hidden="1" x14ac:dyDescent="0.2">
      <c r="B2363" s="35">
        <v>41575</v>
      </c>
      <c r="C2363">
        <v>41.01</v>
      </c>
      <c r="E2363">
        <v>0.28000000000000003</v>
      </c>
      <c r="F2363">
        <f>4*Table3[[#This Row],[DivPay]]</f>
        <v>1.1200000000000001</v>
      </c>
      <c r="G2363" s="2">
        <f>Table3[[#This Row],[FwdDiv]]/Table3[[#This Row],[SharePrice]]</f>
        <v>2.7310412094611075E-2</v>
      </c>
      <c r="H2363" s="2">
        <v>2.5000000000000001E-2</v>
      </c>
      <c r="I2363" s="2">
        <v>2.75E-2</v>
      </c>
    </row>
    <row r="2364" spans="2:9" hidden="1" x14ac:dyDescent="0.2">
      <c r="B2364" s="35">
        <v>41572</v>
      </c>
      <c r="C2364">
        <v>40.229999999999997</v>
      </c>
      <c r="E2364">
        <v>0.28000000000000003</v>
      </c>
      <c r="F2364">
        <f>4*Table3[[#This Row],[DivPay]]</f>
        <v>1.1200000000000001</v>
      </c>
      <c r="G2364" s="2">
        <f>Table3[[#This Row],[FwdDiv]]/Table3[[#This Row],[SharePrice]]</f>
        <v>2.7839920457370125E-2</v>
      </c>
      <c r="H2364" s="2">
        <v>2.5000000000000001E-2</v>
      </c>
      <c r="I2364" s="2">
        <v>2.75E-2</v>
      </c>
    </row>
    <row r="2365" spans="2:9" hidden="1" x14ac:dyDescent="0.2">
      <c r="B2365" s="35">
        <v>41571</v>
      </c>
      <c r="C2365">
        <v>39.880000000000003</v>
      </c>
      <c r="E2365">
        <v>0.28000000000000003</v>
      </c>
      <c r="F2365">
        <f>4*Table3[[#This Row],[DivPay]]</f>
        <v>1.1200000000000001</v>
      </c>
      <c r="G2365" s="2">
        <f>Table3[[#This Row],[FwdDiv]]/Table3[[#This Row],[SharePrice]]</f>
        <v>2.8084252758274825E-2</v>
      </c>
      <c r="H2365" s="2">
        <v>2.5000000000000001E-2</v>
      </c>
      <c r="I2365" s="2">
        <v>2.75E-2</v>
      </c>
    </row>
    <row r="2366" spans="2:9" hidden="1" x14ac:dyDescent="0.2">
      <c r="B2366" s="35">
        <v>41570</v>
      </c>
      <c r="C2366">
        <v>39.729999999999997</v>
      </c>
      <c r="E2366">
        <v>0.28000000000000003</v>
      </c>
      <c r="F2366">
        <f>4*Table3[[#This Row],[DivPay]]</f>
        <v>1.1200000000000001</v>
      </c>
      <c r="G2366" s="2">
        <f>Table3[[#This Row],[FwdDiv]]/Table3[[#This Row],[SharePrice]]</f>
        <v>2.8190284419833882E-2</v>
      </c>
      <c r="H2366" s="2">
        <v>2.5000000000000001E-2</v>
      </c>
      <c r="I2366" s="2">
        <v>2.75E-2</v>
      </c>
    </row>
    <row r="2367" spans="2:9" hidden="1" x14ac:dyDescent="0.2">
      <c r="B2367" s="35">
        <v>41569</v>
      </c>
      <c r="C2367">
        <v>40.28</v>
      </c>
      <c r="E2367">
        <v>0.28000000000000003</v>
      </c>
      <c r="F2367">
        <f>4*Table3[[#This Row],[DivPay]]</f>
        <v>1.1200000000000001</v>
      </c>
      <c r="G2367" s="2">
        <f>Table3[[#This Row],[FwdDiv]]/Table3[[#This Row],[SharePrice]]</f>
        <v>2.7805362462760677E-2</v>
      </c>
      <c r="H2367" s="2">
        <v>2.5000000000000001E-2</v>
      </c>
      <c r="I2367" s="2">
        <v>2.75E-2</v>
      </c>
    </row>
    <row r="2368" spans="2:9" hidden="1" x14ac:dyDescent="0.2">
      <c r="B2368" s="35">
        <v>41568</v>
      </c>
      <c r="C2368">
        <v>40.99</v>
      </c>
      <c r="E2368">
        <v>0.28000000000000003</v>
      </c>
      <c r="F2368">
        <f>4*Table3[[#This Row],[DivPay]]</f>
        <v>1.1200000000000001</v>
      </c>
      <c r="G2368" s="2">
        <f>Table3[[#This Row],[FwdDiv]]/Table3[[#This Row],[SharePrice]]</f>
        <v>2.7323737496950478E-2</v>
      </c>
      <c r="H2368" s="2">
        <v>2.5000000000000001E-2</v>
      </c>
      <c r="I2368" s="2">
        <v>2.75E-2</v>
      </c>
    </row>
    <row r="2369" spans="2:9" hidden="1" x14ac:dyDescent="0.2">
      <c r="B2369" s="35">
        <v>41565</v>
      </c>
      <c r="C2369">
        <v>40.71</v>
      </c>
      <c r="E2369">
        <v>0.28000000000000003</v>
      </c>
      <c r="F2369">
        <f>4*Table3[[#This Row],[DivPay]]</f>
        <v>1.1200000000000001</v>
      </c>
      <c r="G2369" s="2">
        <f>Table3[[#This Row],[FwdDiv]]/Table3[[#This Row],[SharePrice]]</f>
        <v>2.7511667894866129E-2</v>
      </c>
      <c r="H2369" s="2">
        <v>2.5000000000000001E-2</v>
      </c>
      <c r="I2369" s="2">
        <v>2.75E-2</v>
      </c>
    </row>
    <row r="2370" spans="2:9" hidden="1" x14ac:dyDescent="0.2">
      <c r="B2370" s="35">
        <v>41564</v>
      </c>
      <c r="C2370">
        <v>40.65</v>
      </c>
      <c r="E2370">
        <v>0.28000000000000003</v>
      </c>
      <c r="F2370">
        <f>4*Table3[[#This Row],[DivPay]]</f>
        <v>1.1200000000000001</v>
      </c>
      <c r="G2370" s="2">
        <f>Table3[[#This Row],[FwdDiv]]/Table3[[#This Row],[SharePrice]]</f>
        <v>2.7552275522755233E-2</v>
      </c>
      <c r="H2370" s="2">
        <v>2.5000000000000001E-2</v>
      </c>
      <c r="I2370" s="2">
        <v>2.75E-2</v>
      </c>
    </row>
    <row r="2371" spans="2:9" hidden="1" x14ac:dyDescent="0.2">
      <c r="B2371" s="35">
        <v>41563</v>
      </c>
      <c r="C2371">
        <v>40.75</v>
      </c>
      <c r="E2371">
        <v>0.28000000000000003</v>
      </c>
      <c r="F2371">
        <f>4*Table3[[#This Row],[DivPay]]</f>
        <v>1.1200000000000001</v>
      </c>
      <c r="G2371" s="2">
        <f>Table3[[#This Row],[FwdDiv]]/Table3[[#This Row],[SharePrice]]</f>
        <v>2.7484662576687118E-2</v>
      </c>
      <c r="H2371" s="2">
        <v>2.5000000000000001E-2</v>
      </c>
      <c r="I2371" s="2">
        <v>2.75E-2</v>
      </c>
    </row>
    <row r="2372" spans="2:9" hidden="1" x14ac:dyDescent="0.2">
      <c r="B2372" s="35">
        <v>41562</v>
      </c>
      <c r="C2372">
        <v>40.25</v>
      </c>
      <c r="E2372">
        <v>0.28000000000000003</v>
      </c>
      <c r="F2372">
        <f>4*Table3[[#This Row],[DivPay]]</f>
        <v>1.1200000000000001</v>
      </c>
      <c r="G2372" s="2">
        <f>Table3[[#This Row],[FwdDiv]]/Table3[[#This Row],[SharePrice]]</f>
        <v>2.782608695652174E-2</v>
      </c>
      <c r="H2372" s="2">
        <v>2.5000000000000001E-2</v>
      </c>
      <c r="I2372" s="2">
        <v>2.75E-2</v>
      </c>
    </row>
    <row r="2373" spans="2:9" hidden="1" x14ac:dyDescent="0.2">
      <c r="B2373" s="35">
        <v>41561</v>
      </c>
      <c r="C2373">
        <v>40.549999999999997</v>
      </c>
      <c r="E2373">
        <v>0.28000000000000003</v>
      </c>
      <c r="F2373">
        <f>4*Table3[[#This Row],[DivPay]]</f>
        <v>1.1200000000000001</v>
      </c>
      <c r="G2373" s="2">
        <f>Table3[[#This Row],[FwdDiv]]/Table3[[#This Row],[SharePrice]]</f>
        <v>2.7620221948212089E-2</v>
      </c>
      <c r="H2373" s="2">
        <v>2.5000000000000001E-2</v>
      </c>
      <c r="I2373" s="2">
        <v>2.75E-2</v>
      </c>
    </row>
    <row r="2374" spans="2:9" hidden="1" x14ac:dyDescent="0.2">
      <c r="B2374" s="35">
        <v>41558</v>
      </c>
      <c r="C2374">
        <v>40.380000000000003</v>
      </c>
      <c r="E2374">
        <v>0.28000000000000003</v>
      </c>
      <c r="F2374">
        <f>4*Table3[[#This Row],[DivPay]]</f>
        <v>1.1200000000000001</v>
      </c>
      <c r="G2374" s="2">
        <f>Table3[[#This Row],[FwdDiv]]/Table3[[#This Row],[SharePrice]]</f>
        <v>2.7736503219415554E-2</v>
      </c>
      <c r="H2374" s="2">
        <v>2.5000000000000001E-2</v>
      </c>
      <c r="I2374" s="2">
        <v>2.75E-2</v>
      </c>
    </row>
    <row r="2375" spans="2:9" hidden="1" x14ac:dyDescent="0.2">
      <c r="B2375" s="35">
        <v>41557</v>
      </c>
      <c r="C2375">
        <v>40.119999999999997</v>
      </c>
      <c r="E2375">
        <v>0.28000000000000003</v>
      </c>
      <c r="F2375">
        <f>4*Table3[[#This Row],[DivPay]]</f>
        <v>1.1200000000000001</v>
      </c>
      <c r="G2375" s="2">
        <f>Table3[[#This Row],[FwdDiv]]/Table3[[#This Row],[SharePrice]]</f>
        <v>2.7916251246261219E-2</v>
      </c>
      <c r="H2375" s="2">
        <v>2.5000000000000001E-2</v>
      </c>
      <c r="I2375" s="2">
        <v>2.75E-2</v>
      </c>
    </row>
    <row r="2376" spans="2:9" hidden="1" x14ac:dyDescent="0.2">
      <c r="B2376" s="35">
        <v>41556</v>
      </c>
      <c r="C2376">
        <v>39.29</v>
      </c>
      <c r="E2376">
        <v>0.28000000000000003</v>
      </c>
      <c r="F2376">
        <f>4*Table3[[#This Row],[DivPay]]</f>
        <v>1.1200000000000001</v>
      </c>
      <c r="G2376" s="2">
        <f>Table3[[#This Row],[FwdDiv]]/Table3[[#This Row],[SharePrice]]</f>
        <v>2.850598116569102E-2</v>
      </c>
      <c r="H2376" s="2">
        <v>2.5000000000000001E-2</v>
      </c>
      <c r="I2376" s="2">
        <v>2.75E-2</v>
      </c>
    </row>
    <row r="2377" spans="2:9" hidden="1" x14ac:dyDescent="0.2">
      <c r="B2377" s="35">
        <v>41555</v>
      </c>
      <c r="C2377">
        <v>39.24</v>
      </c>
      <c r="E2377">
        <v>0.28000000000000003</v>
      </c>
      <c r="F2377">
        <f>4*Table3[[#This Row],[DivPay]]</f>
        <v>1.1200000000000001</v>
      </c>
      <c r="G2377" s="2">
        <f>Table3[[#This Row],[FwdDiv]]/Table3[[#This Row],[SharePrice]]</f>
        <v>2.8542303771661569E-2</v>
      </c>
      <c r="H2377" s="2">
        <v>2.5000000000000001E-2</v>
      </c>
      <c r="I2377" s="2">
        <v>2.75E-2</v>
      </c>
    </row>
    <row r="2378" spans="2:9" hidden="1" x14ac:dyDescent="0.2">
      <c r="B2378" s="35">
        <v>41554</v>
      </c>
      <c r="C2378">
        <v>39.86</v>
      </c>
      <c r="E2378">
        <v>0.28000000000000003</v>
      </c>
      <c r="F2378">
        <f>4*Table3[[#This Row],[DivPay]]</f>
        <v>1.1200000000000001</v>
      </c>
      <c r="G2378" s="2">
        <f>Table3[[#This Row],[FwdDiv]]/Table3[[#This Row],[SharePrice]]</f>
        <v>2.8098344204716512E-2</v>
      </c>
      <c r="H2378" s="2">
        <v>2.5000000000000001E-2</v>
      </c>
      <c r="I2378" s="2">
        <v>2.75E-2</v>
      </c>
    </row>
    <row r="2379" spans="2:9" hidden="1" x14ac:dyDescent="0.2">
      <c r="B2379" s="35">
        <v>41551</v>
      </c>
      <c r="C2379">
        <v>39.93</v>
      </c>
      <c r="E2379">
        <v>0.28000000000000003</v>
      </c>
      <c r="F2379">
        <f>4*Table3[[#This Row],[DivPay]]</f>
        <v>1.1200000000000001</v>
      </c>
      <c r="G2379" s="2">
        <f>Table3[[#This Row],[FwdDiv]]/Table3[[#This Row],[SharePrice]]</f>
        <v>2.8049085900325572E-2</v>
      </c>
      <c r="H2379" s="2">
        <v>2.5000000000000001E-2</v>
      </c>
      <c r="I2379" s="2">
        <v>2.75E-2</v>
      </c>
    </row>
    <row r="2380" spans="2:9" hidden="1" x14ac:dyDescent="0.2">
      <c r="B2380" s="35">
        <v>41550</v>
      </c>
      <c r="C2380">
        <v>40.22</v>
      </c>
      <c r="E2380">
        <v>0.28000000000000003</v>
      </c>
      <c r="F2380">
        <f>4*Table3[[#This Row],[DivPay]]</f>
        <v>1.1200000000000001</v>
      </c>
      <c r="G2380" s="2">
        <f>Table3[[#This Row],[FwdDiv]]/Table3[[#This Row],[SharePrice]]</f>
        <v>2.7846842366981605E-2</v>
      </c>
      <c r="H2380" s="2">
        <v>2.5000000000000001E-2</v>
      </c>
      <c r="I2380" s="2">
        <v>2.75E-2</v>
      </c>
    </row>
    <row r="2381" spans="2:9" hidden="1" x14ac:dyDescent="0.2">
      <c r="B2381" s="35">
        <v>41549</v>
      </c>
      <c r="C2381">
        <v>40.26</v>
      </c>
      <c r="E2381">
        <v>0.28000000000000003</v>
      </c>
      <c r="F2381">
        <f>4*Table3[[#This Row],[DivPay]]</f>
        <v>1.1200000000000001</v>
      </c>
      <c r="G2381" s="2">
        <f>Table3[[#This Row],[FwdDiv]]/Table3[[#This Row],[SharePrice]]</f>
        <v>2.781917536015897E-2</v>
      </c>
      <c r="H2381" s="2">
        <v>2.5000000000000001E-2</v>
      </c>
      <c r="I2381" s="2">
        <v>2.75E-2</v>
      </c>
    </row>
    <row r="2382" spans="2:9" hidden="1" x14ac:dyDescent="0.2">
      <c r="B2382" s="35">
        <v>41548</v>
      </c>
      <c r="C2382">
        <v>40.4</v>
      </c>
      <c r="E2382">
        <v>0.28000000000000003</v>
      </c>
      <c r="F2382">
        <f>4*Table3[[#This Row],[DivPay]]</f>
        <v>1.1200000000000001</v>
      </c>
      <c r="G2382" s="2">
        <f>Table3[[#This Row],[FwdDiv]]/Table3[[#This Row],[SharePrice]]</f>
        <v>2.7722772277227727E-2</v>
      </c>
      <c r="H2382" s="2">
        <v>2.5000000000000001E-2</v>
      </c>
      <c r="I2382" s="2">
        <v>2.75E-2</v>
      </c>
    </row>
    <row r="2383" spans="2:9" hidden="1" x14ac:dyDescent="0.2">
      <c r="B2383" s="35">
        <v>41547</v>
      </c>
      <c r="C2383">
        <v>40.29</v>
      </c>
      <c r="E2383">
        <v>0.28000000000000003</v>
      </c>
      <c r="F2383">
        <f>4*Table3[[#This Row],[DivPay]]</f>
        <v>1.1200000000000001</v>
      </c>
      <c r="G2383" s="2">
        <f>Table3[[#This Row],[FwdDiv]]/Table3[[#This Row],[SharePrice]]</f>
        <v>2.7798461156614548E-2</v>
      </c>
      <c r="H2383" s="2">
        <v>2.5000000000000001E-2</v>
      </c>
      <c r="I2383" s="2">
        <v>2.75E-2</v>
      </c>
    </row>
    <row r="2384" spans="2:9" hidden="1" x14ac:dyDescent="0.2">
      <c r="B2384" s="35">
        <v>41544</v>
      </c>
      <c r="C2384">
        <v>40.159999999999997</v>
      </c>
      <c r="E2384">
        <v>0.28000000000000003</v>
      </c>
      <c r="F2384">
        <f>4*Table3[[#This Row],[DivPay]]</f>
        <v>1.1200000000000001</v>
      </c>
      <c r="G2384" s="2">
        <f>Table3[[#This Row],[FwdDiv]]/Table3[[#This Row],[SharePrice]]</f>
        <v>2.7888446215139449E-2</v>
      </c>
      <c r="H2384" s="2">
        <v>2.5000000000000001E-2</v>
      </c>
      <c r="I2384" s="2">
        <v>2.75E-2</v>
      </c>
    </row>
    <row r="2385" spans="2:9" hidden="1" x14ac:dyDescent="0.2">
      <c r="B2385" s="35">
        <v>41543</v>
      </c>
      <c r="C2385">
        <v>40.380000000000003</v>
      </c>
      <c r="E2385">
        <v>0.28000000000000003</v>
      </c>
      <c r="F2385">
        <f>4*Table3[[#This Row],[DivPay]]</f>
        <v>1.1200000000000001</v>
      </c>
      <c r="G2385" s="2">
        <f>Table3[[#This Row],[FwdDiv]]/Table3[[#This Row],[SharePrice]]</f>
        <v>2.7736503219415554E-2</v>
      </c>
      <c r="H2385" s="2">
        <v>2.5000000000000001E-2</v>
      </c>
      <c r="I2385" s="2">
        <v>2.75E-2</v>
      </c>
    </row>
    <row r="2386" spans="2:9" hidden="1" x14ac:dyDescent="0.2">
      <c r="B2386" s="35">
        <v>41542</v>
      </c>
      <c r="C2386">
        <v>40.32</v>
      </c>
      <c r="E2386">
        <v>0.28000000000000003</v>
      </c>
      <c r="F2386">
        <f>4*Table3[[#This Row],[DivPay]]</f>
        <v>1.1200000000000001</v>
      </c>
      <c r="G2386" s="2">
        <f>Table3[[#This Row],[FwdDiv]]/Table3[[#This Row],[SharePrice]]</f>
        <v>2.777777777777778E-2</v>
      </c>
      <c r="H2386" s="2">
        <v>2.5000000000000001E-2</v>
      </c>
      <c r="I2386" s="2">
        <v>2.75E-2</v>
      </c>
    </row>
    <row r="2387" spans="2:9" hidden="1" x14ac:dyDescent="0.2">
      <c r="B2387" s="35">
        <v>41541</v>
      </c>
      <c r="C2387">
        <v>40.32</v>
      </c>
      <c r="E2387">
        <v>0.28000000000000003</v>
      </c>
      <c r="F2387">
        <f>4*Table3[[#This Row],[DivPay]]</f>
        <v>1.1200000000000001</v>
      </c>
      <c r="G2387" s="2">
        <f>Table3[[#This Row],[FwdDiv]]/Table3[[#This Row],[SharePrice]]</f>
        <v>2.777777777777778E-2</v>
      </c>
      <c r="H2387" s="2">
        <v>2.5000000000000001E-2</v>
      </c>
      <c r="I2387" s="2">
        <v>2.75E-2</v>
      </c>
    </row>
    <row r="2388" spans="2:9" hidden="1" x14ac:dyDescent="0.2">
      <c r="B2388" s="35">
        <v>41540</v>
      </c>
      <c r="C2388">
        <v>40.47</v>
      </c>
      <c r="E2388">
        <v>0.28000000000000003</v>
      </c>
      <c r="F2388">
        <f>4*Table3[[#This Row],[DivPay]]</f>
        <v>1.1200000000000001</v>
      </c>
      <c r="G2388" s="2">
        <f>Table3[[#This Row],[FwdDiv]]/Table3[[#This Row],[SharePrice]]</f>
        <v>2.7674820854954291E-2</v>
      </c>
      <c r="H2388" s="2">
        <v>2.5000000000000001E-2</v>
      </c>
      <c r="I2388" s="2">
        <v>2.75E-2</v>
      </c>
    </row>
    <row r="2389" spans="2:9" hidden="1" x14ac:dyDescent="0.2">
      <c r="B2389" s="35">
        <v>41537</v>
      </c>
      <c r="C2389">
        <v>40.520000000000003</v>
      </c>
      <c r="E2389">
        <v>0.28000000000000003</v>
      </c>
      <c r="F2389">
        <f>4*Table3[[#This Row],[DivPay]]</f>
        <v>1.1200000000000001</v>
      </c>
      <c r="G2389" s="2">
        <f>Table3[[#This Row],[FwdDiv]]/Table3[[#This Row],[SharePrice]]</f>
        <v>2.7640671273445213E-2</v>
      </c>
      <c r="H2389" s="2">
        <v>2.5000000000000001E-2</v>
      </c>
      <c r="I2389" s="2">
        <v>2.75E-2</v>
      </c>
    </row>
    <row r="2390" spans="2:9" hidden="1" x14ac:dyDescent="0.2">
      <c r="B2390" s="35">
        <v>41536</v>
      </c>
      <c r="C2390">
        <v>40.799999999999997</v>
      </c>
      <c r="E2390">
        <v>0.28000000000000003</v>
      </c>
      <c r="F2390">
        <f>4*Table3[[#This Row],[DivPay]]</f>
        <v>1.1200000000000001</v>
      </c>
      <c r="G2390" s="2">
        <f>Table3[[#This Row],[FwdDiv]]/Table3[[#This Row],[SharePrice]]</f>
        <v>2.7450980392156866E-2</v>
      </c>
      <c r="H2390" s="2">
        <v>2.5000000000000001E-2</v>
      </c>
      <c r="I2390" s="2">
        <v>2.75E-2</v>
      </c>
    </row>
    <row r="2391" spans="2:9" hidden="1" x14ac:dyDescent="0.2">
      <c r="B2391" s="35">
        <v>41535</v>
      </c>
      <c r="C2391">
        <v>40.85</v>
      </c>
      <c r="E2391">
        <v>0.28000000000000003</v>
      </c>
      <c r="F2391">
        <f>4*Table3[[#This Row],[DivPay]]</f>
        <v>1.1200000000000001</v>
      </c>
      <c r="G2391" s="2">
        <f>Table3[[#This Row],[FwdDiv]]/Table3[[#This Row],[SharePrice]]</f>
        <v>2.7417380660954713E-2</v>
      </c>
      <c r="H2391" s="2">
        <v>2.5000000000000001E-2</v>
      </c>
      <c r="I2391" s="2">
        <v>2.75E-2</v>
      </c>
    </row>
    <row r="2392" spans="2:9" hidden="1" x14ac:dyDescent="0.2">
      <c r="B2392" s="35">
        <v>41534</v>
      </c>
      <c r="C2392">
        <v>40.729999999999997</v>
      </c>
      <c r="E2392">
        <v>0.28000000000000003</v>
      </c>
      <c r="F2392">
        <f>4*Table3[[#This Row],[DivPay]]</f>
        <v>1.1200000000000001</v>
      </c>
      <c r="G2392" s="2">
        <f>Table3[[#This Row],[FwdDiv]]/Table3[[#This Row],[SharePrice]]</f>
        <v>2.7498158605450532E-2</v>
      </c>
      <c r="H2392" s="2">
        <v>2.5000000000000001E-2</v>
      </c>
      <c r="I2392" s="2">
        <v>2.75E-2</v>
      </c>
    </row>
    <row r="2393" spans="2:9" hidden="1" x14ac:dyDescent="0.2">
      <c r="B2393" s="35">
        <v>41533</v>
      </c>
      <c r="C2393">
        <v>40.450000000000003</v>
      </c>
      <c r="E2393">
        <v>0.28000000000000003</v>
      </c>
      <c r="F2393">
        <f>4*Table3[[#This Row],[DivPay]]</f>
        <v>1.1200000000000001</v>
      </c>
      <c r="G2393" s="2">
        <f>Table3[[#This Row],[FwdDiv]]/Table3[[#This Row],[SharePrice]]</f>
        <v>2.76885043263288E-2</v>
      </c>
      <c r="H2393" s="2">
        <v>2.5000000000000001E-2</v>
      </c>
      <c r="I2393" s="2">
        <v>2.75E-2</v>
      </c>
    </row>
    <row r="2394" spans="2:9" hidden="1" x14ac:dyDescent="0.2">
      <c r="B2394" s="35">
        <v>41530</v>
      </c>
      <c r="C2394">
        <v>40.28</v>
      </c>
      <c r="E2394">
        <v>0.28000000000000003</v>
      </c>
      <c r="F2394">
        <f>4*Table3[[#This Row],[DivPay]]</f>
        <v>1.1200000000000001</v>
      </c>
      <c r="G2394" s="2">
        <f>Table3[[#This Row],[FwdDiv]]/Table3[[#This Row],[SharePrice]]</f>
        <v>2.7805362462760677E-2</v>
      </c>
      <c r="H2394" s="2">
        <v>2.5000000000000001E-2</v>
      </c>
      <c r="I2394" s="2">
        <v>2.75E-2</v>
      </c>
    </row>
    <row r="2395" spans="2:9" hidden="1" x14ac:dyDescent="0.2">
      <c r="B2395" s="35">
        <v>41529</v>
      </c>
      <c r="C2395">
        <v>39.909999999999997</v>
      </c>
      <c r="E2395">
        <v>0.28000000000000003</v>
      </c>
      <c r="F2395">
        <f>4*Table3[[#This Row],[DivPay]]</f>
        <v>1.1200000000000001</v>
      </c>
      <c r="G2395" s="2">
        <f>Table3[[#This Row],[FwdDiv]]/Table3[[#This Row],[SharePrice]]</f>
        <v>2.8063142069656731E-2</v>
      </c>
      <c r="H2395" s="2">
        <v>2.5000000000000001E-2</v>
      </c>
      <c r="I2395" s="2">
        <v>2.75E-2</v>
      </c>
    </row>
    <row r="2396" spans="2:9" hidden="1" x14ac:dyDescent="0.2">
      <c r="B2396" s="35">
        <v>41528</v>
      </c>
      <c r="C2396">
        <v>40.03</v>
      </c>
      <c r="E2396">
        <v>0.28000000000000003</v>
      </c>
      <c r="F2396">
        <f>4*Table3[[#This Row],[DivPay]]</f>
        <v>1.1200000000000001</v>
      </c>
      <c r="G2396" s="2">
        <f>Table3[[#This Row],[FwdDiv]]/Table3[[#This Row],[SharePrice]]</f>
        <v>2.7979015738196354E-2</v>
      </c>
      <c r="H2396" s="2">
        <v>2.5000000000000001E-2</v>
      </c>
      <c r="I2396" s="2">
        <v>2.75E-2</v>
      </c>
    </row>
    <row r="2397" spans="2:9" hidden="1" x14ac:dyDescent="0.2">
      <c r="B2397" s="35">
        <v>41527</v>
      </c>
      <c r="C2397">
        <v>40.31</v>
      </c>
      <c r="E2397">
        <v>0.28000000000000003</v>
      </c>
      <c r="F2397">
        <f>4*Table3[[#This Row],[DivPay]]</f>
        <v>1.1200000000000001</v>
      </c>
      <c r="G2397" s="2">
        <f>Table3[[#This Row],[FwdDiv]]/Table3[[#This Row],[SharePrice]]</f>
        <v>2.7784668816670802E-2</v>
      </c>
      <c r="H2397" s="2">
        <v>2.5000000000000001E-2</v>
      </c>
      <c r="I2397" s="2">
        <v>2.75E-2</v>
      </c>
    </row>
    <row r="2398" spans="2:9" hidden="1" x14ac:dyDescent="0.2">
      <c r="B2398" s="35">
        <v>41526</v>
      </c>
      <c r="C2398">
        <v>39.75</v>
      </c>
      <c r="E2398">
        <v>0.28000000000000003</v>
      </c>
      <c r="F2398">
        <f>4*Table3[[#This Row],[DivPay]]</f>
        <v>1.1200000000000001</v>
      </c>
      <c r="G2398" s="2">
        <f>Table3[[#This Row],[FwdDiv]]/Table3[[#This Row],[SharePrice]]</f>
        <v>2.817610062893082E-2</v>
      </c>
      <c r="H2398" s="2">
        <v>2.5000000000000001E-2</v>
      </c>
      <c r="I2398" s="2">
        <v>2.75E-2</v>
      </c>
    </row>
    <row r="2399" spans="2:9" hidden="1" x14ac:dyDescent="0.2">
      <c r="B2399" s="35">
        <v>41523</v>
      </c>
      <c r="C2399">
        <v>39.18</v>
      </c>
      <c r="E2399">
        <v>0.28000000000000003</v>
      </c>
      <c r="F2399">
        <f>4*Table3[[#This Row],[DivPay]]</f>
        <v>1.1200000000000001</v>
      </c>
      <c r="G2399" s="2">
        <f>Table3[[#This Row],[FwdDiv]]/Table3[[#This Row],[SharePrice]]</f>
        <v>2.8586013272077593E-2</v>
      </c>
      <c r="H2399" s="2">
        <v>2.5000000000000001E-2</v>
      </c>
      <c r="I2399" s="2">
        <v>2.75E-2</v>
      </c>
    </row>
    <row r="2400" spans="2:9" hidden="1" x14ac:dyDescent="0.2">
      <c r="B2400" s="35">
        <v>41522</v>
      </c>
      <c r="C2400">
        <v>39.479999999999997</v>
      </c>
      <c r="E2400">
        <v>0.28000000000000003</v>
      </c>
      <c r="F2400">
        <f>4*Table3[[#This Row],[DivPay]]</f>
        <v>1.1200000000000001</v>
      </c>
      <c r="G2400" s="2">
        <f>Table3[[#This Row],[FwdDiv]]/Table3[[#This Row],[SharePrice]]</f>
        <v>2.8368794326241141E-2</v>
      </c>
      <c r="H2400" s="2">
        <v>2.5000000000000001E-2</v>
      </c>
      <c r="I2400" s="2">
        <v>2.75E-2</v>
      </c>
    </row>
    <row r="2401" spans="2:9" hidden="1" x14ac:dyDescent="0.2">
      <c r="B2401" s="35">
        <v>41521</v>
      </c>
      <c r="C2401">
        <v>39.369999999999997</v>
      </c>
      <c r="E2401">
        <v>0.28000000000000003</v>
      </c>
      <c r="F2401">
        <f>4*Table3[[#This Row],[DivPay]]</f>
        <v>1.1200000000000001</v>
      </c>
      <c r="G2401" s="2">
        <f>Table3[[#This Row],[FwdDiv]]/Table3[[#This Row],[SharePrice]]</f>
        <v>2.8448056896113797E-2</v>
      </c>
      <c r="H2401" s="2">
        <v>2.5000000000000001E-2</v>
      </c>
      <c r="I2401" s="2">
        <v>2.75E-2</v>
      </c>
    </row>
    <row r="2402" spans="2:9" hidden="1" x14ac:dyDescent="0.2">
      <c r="B2402" s="35">
        <v>41520</v>
      </c>
      <c r="C2402">
        <v>38.64</v>
      </c>
      <c r="E2402">
        <v>0.28000000000000003</v>
      </c>
      <c r="F2402">
        <f>4*Table3[[#This Row],[DivPay]]</f>
        <v>1.1200000000000001</v>
      </c>
      <c r="G2402" s="2">
        <f>Table3[[#This Row],[FwdDiv]]/Table3[[#This Row],[SharePrice]]</f>
        <v>2.8985507246376815E-2</v>
      </c>
      <c r="H2402" s="2">
        <v>2.5000000000000001E-2</v>
      </c>
      <c r="I2402" s="2">
        <v>2.75E-2</v>
      </c>
    </row>
    <row r="2403" spans="2:9" hidden="1" x14ac:dyDescent="0.2">
      <c r="B2403" s="35">
        <v>41516</v>
      </c>
      <c r="C2403">
        <v>38.200000000000003</v>
      </c>
      <c r="E2403">
        <v>0.28000000000000003</v>
      </c>
      <c r="F2403">
        <f>4*Table3[[#This Row],[DivPay]]</f>
        <v>1.1200000000000001</v>
      </c>
      <c r="G2403" s="2">
        <f>Table3[[#This Row],[FwdDiv]]/Table3[[#This Row],[SharePrice]]</f>
        <v>2.9319371727748691E-2</v>
      </c>
      <c r="H2403" s="2">
        <v>2.5000000000000001E-2</v>
      </c>
      <c r="I2403" s="2">
        <v>2.75E-2</v>
      </c>
    </row>
    <row r="2404" spans="2:9" hidden="1" x14ac:dyDescent="0.2">
      <c r="B2404" s="35">
        <v>41515</v>
      </c>
      <c r="C2404">
        <v>38.61</v>
      </c>
      <c r="E2404">
        <v>0.28000000000000003</v>
      </c>
      <c r="F2404">
        <f>4*Table3[[#This Row],[DivPay]]</f>
        <v>1.1200000000000001</v>
      </c>
      <c r="G2404" s="2">
        <f>Table3[[#This Row],[FwdDiv]]/Table3[[#This Row],[SharePrice]]</f>
        <v>2.9008029008029013E-2</v>
      </c>
      <c r="H2404" s="2">
        <v>2.5000000000000001E-2</v>
      </c>
      <c r="I2404" s="2">
        <v>2.75E-2</v>
      </c>
    </row>
    <row r="2405" spans="2:9" hidden="1" x14ac:dyDescent="0.2">
      <c r="B2405" s="35">
        <v>41514</v>
      </c>
      <c r="C2405">
        <v>38.43</v>
      </c>
      <c r="E2405">
        <v>0.28000000000000003</v>
      </c>
      <c r="F2405">
        <f>4*Table3[[#This Row],[DivPay]]</f>
        <v>1.1200000000000001</v>
      </c>
      <c r="G2405" s="2">
        <f>Table3[[#This Row],[FwdDiv]]/Table3[[#This Row],[SharePrice]]</f>
        <v>2.9143897996357016E-2</v>
      </c>
      <c r="H2405" s="2">
        <v>2.5000000000000001E-2</v>
      </c>
      <c r="I2405" s="2">
        <v>2.75E-2</v>
      </c>
    </row>
    <row r="2406" spans="2:9" hidden="1" x14ac:dyDescent="0.2">
      <c r="B2406" s="35">
        <v>41513</v>
      </c>
      <c r="C2406">
        <v>38.25</v>
      </c>
      <c r="E2406">
        <v>0.28000000000000003</v>
      </c>
      <c r="F2406">
        <f>4*Table3[[#This Row],[DivPay]]</f>
        <v>1.1200000000000001</v>
      </c>
      <c r="G2406" s="2">
        <f>Table3[[#This Row],[FwdDiv]]/Table3[[#This Row],[SharePrice]]</f>
        <v>2.928104575163399E-2</v>
      </c>
      <c r="H2406" s="2">
        <v>2.5000000000000001E-2</v>
      </c>
      <c r="I2406" s="2">
        <v>2.75E-2</v>
      </c>
    </row>
    <row r="2407" spans="2:9" hidden="1" x14ac:dyDescent="0.2">
      <c r="B2407" s="35">
        <v>41512</v>
      </c>
      <c r="C2407">
        <v>39.19</v>
      </c>
      <c r="E2407">
        <v>0.28000000000000003</v>
      </c>
      <c r="F2407">
        <f>4*Table3[[#This Row],[DivPay]]</f>
        <v>1.1200000000000001</v>
      </c>
      <c r="G2407" s="2">
        <f>Table3[[#This Row],[FwdDiv]]/Table3[[#This Row],[SharePrice]]</f>
        <v>2.8578719060984949E-2</v>
      </c>
      <c r="H2407" s="2">
        <v>2.5000000000000001E-2</v>
      </c>
      <c r="I2407" s="2">
        <v>2.75E-2</v>
      </c>
    </row>
    <row r="2408" spans="2:9" hidden="1" x14ac:dyDescent="0.2">
      <c r="B2408" s="35">
        <v>41509</v>
      </c>
      <c r="C2408">
        <v>39.07</v>
      </c>
      <c r="E2408">
        <v>0.28000000000000003</v>
      </c>
      <c r="F2408">
        <f>4*Table3[[#This Row],[DivPay]]</f>
        <v>1.1200000000000001</v>
      </c>
      <c r="G2408" s="2">
        <f>Table3[[#This Row],[FwdDiv]]/Table3[[#This Row],[SharePrice]]</f>
        <v>2.8666496032761713E-2</v>
      </c>
      <c r="H2408" s="2">
        <v>2.5000000000000001E-2</v>
      </c>
      <c r="I2408" s="2">
        <v>2.75E-2</v>
      </c>
    </row>
    <row r="2409" spans="2:9" hidden="1" x14ac:dyDescent="0.2">
      <c r="B2409" s="35">
        <v>41508</v>
      </c>
      <c r="C2409">
        <v>38.82</v>
      </c>
      <c r="E2409">
        <v>0.28000000000000003</v>
      </c>
      <c r="F2409">
        <f>4*Table3[[#This Row],[DivPay]]</f>
        <v>1.1200000000000001</v>
      </c>
      <c r="G2409" s="2">
        <f>Table3[[#This Row],[FwdDiv]]/Table3[[#This Row],[SharePrice]]</f>
        <v>2.8851107676455438E-2</v>
      </c>
      <c r="H2409" s="2">
        <v>2.5000000000000001E-2</v>
      </c>
      <c r="I2409" s="2">
        <v>2.75E-2</v>
      </c>
    </row>
    <row r="2410" spans="2:9" hidden="1" x14ac:dyDescent="0.2">
      <c r="B2410" s="35">
        <v>41507</v>
      </c>
      <c r="C2410">
        <v>38.450000000000003</v>
      </c>
      <c r="E2410">
        <v>0.28000000000000003</v>
      </c>
      <c r="F2410">
        <f>4*Table3[[#This Row],[DivPay]]</f>
        <v>1.1200000000000001</v>
      </c>
      <c r="G2410" s="2">
        <f>Table3[[#This Row],[FwdDiv]]/Table3[[#This Row],[SharePrice]]</f>
        <v>2.9128738621586478E-2</v>
      </c>
      <c r="H2410" s="2">
        <v>2.5000000000000001E-2</v>
      </c>
      <c r="I2410" s="2">
        <v>2.75E-2</v>
      </c>
    </row>
    <row r="2411" spans="2:9" hidden="1" x14ac:dyDescent="0.2">
      <c r="B2411" s="35">
        <v>41506</v>
      </c>
      <c r="C2411">
        <v>38.75</v>
      </c>
      <c r="E2411">
        <v>0.28000000000000003</v>
      </c>
      <c r="F2411">
        <f>4*Table3[[#This Row],[DivPay]]</f>
        <v>1.1200000000000001</v>
      </c>
      <c r="G2411" s="2">
        <f>Table3[[#This Row],[FwdDiv]]/Table3[[#This Row],[SharePrice]]</f>
        <v>2.8903225806451615E-2</v>
      </c>
      <c r="H2411" s="2">
        <v>2.5000000000000001E-2</v>
      </c>
      <c r="I2411" s="2">
        <v>2.75E-2</v>
      </c>
    </row>
    <row r="2412" spans="2:9" hidden="1" x14ac:dyDescent="0.2">
      <c r="B2412" s="35">
        <v>41505</v>
      </c>
      <c r="C2412">
        <v>38.44</v>
      </c>
      <c r="E2412">
        <v>0.28000000000000003</v>
      </c>
      <c r="F2412">
        <f>4*Table3[[#This Row],[DivPay]]</f>
        <v>1.1200000000000001</v>
      </c>
      <c r="G2412" s="2">
        <f>Table3[[#This Row],[FwdDiv]]/Table3[[#This Row],[SharePrice]]</f>
        <v>2.9136316337148808E-2</v>
      </c>
      <c r="H2412" s="2">
        <v>2.5000000000000001E-2</v>
      </c>
      <c r="I2412" s="2">
        <v>2.75E-2</v>
      </c>
    </row>
    <row r="2413" spans="2:9" hidden="1" x14ac:dyDescent="0.2">
      <c r="B2413" s="35">
        <v>41502</v>
      </c>
      <c r="C2413">
        <v>38.74</v>
      </c>
      <c r="E2413">
        <v>0.28000000000000003</v>
      </c>
      <c r="F2413">
        <f>4*Table3[[#This Row],[DivPay]]</f>
        <v>1.1200000000000001</v>
      </c>
      <c r="G2413" s="2">
        <f>Table3[[#This Row],[FwdDiv]]/Table3[[#This Row],[SharePrice]]</f>
        <v>2.8910686628807435E-2</v>
      </c>
      <c r="H2413" s="2">
        <v>2.5000000000000001E-2</v>
      </c>
      <c r="I2413" s="2">
        <v>2.75E-2</v>
      </c>
    </row>
    <row r="2414" spans="2:9" hidden="1" x14ac:dyDescent="0.2">
      <c r="B2414" s="35">
        <v>41501</v>
      </c>
      <c r="C2414">
        <v>38.65</v>
      </c>
      <c r="E2414">
        <v>0.28000000000000003</v>
      </c>
      <c r="F2414">
        <f>4*Table3[[#This Row],[DivPay]]</f>
        <v>1.1200000000000001</v>
      </c>
      <c r="G2414" s="2">
        <f>Table3[[#This Row],[FwdDiv]]/Table3[[#This Row],[SharePrice]]</f>
        <v>2.8978007761966369E-2</v>
      </c>
      <c r="H2414" s="2">
        <v>2.5000000000000001E-2</v>
      </c>
      <c r="I2414" s="2">
        <v>2.75E-2</v>
      </c>
    </row>
    <row r="2415" spans="2:9" hidden="1" x14ac:dyDescent="0.2">
      <c r="B2415" s="35">
        <v>41500</v>
      </c>
      <c r="C2415">
        <v>39.17</v>
      </c>
      <c r="E2415">
        <v>0.28000000000000003</v>
      </c>
      <c r="F2415">
        <f>4*Table3[[#This Row],[DivPay]]</f>
        <v>1.1200000000000001</v>
      </c>
      <c r="G2415" s="2">
        <f>Table3[[#This Row],[FwdDiv]]/Table3[[#This Row],[SharePrice]]</f>
        <v>2.8593311207556805E-2</v>
      </c>
      <c r="H2415" s="2">
        <v>2.5000000000000001E-2</v>
      </c>
      <c r="I2415" s="2">
        <v>2.75E-2</v>
      </c>
    </row>
    <row r="2416" spans="2:9" hidden="1" x14ac:dyDescent="0.2">
      <c r="B2416" s="35">
        <v>41499</v>
      </c>
      <c r="C2416">
        <v>39.76</v>
      </c>
      <c r="E2416">
        <v>0.28000000000000003</v>
      </c>
      <c r="F2416">
        <f>4*Table3[[#This Row],[DivPay]]</f>
        <v>1.1200000000000001</v>
      </c>
      <c r="G2416" s="2">
        <f>Table3[[#This Row],[FwdDiv]]/Table3[[#This Row],[SharePrice]]</f>
        <v>2.8169014084507046E-2</v>
      </c>
      <c r="H2416" s="2">
        <v>2.5000000000000001E-2</v>
      </c>
      <c r="I2416" s="2">
        <v>2.75E-2</v>
      </c>
    </row>
    <row r="2417" spans="2:9" hidden="1" x14ac:dyDescent="0.2">
      <c r="B2417" s="35">
        <v>41498</v>
      </c>
      <c r="C2417">
        <v>39.71</v>
      </c>
      <c r="E2417">
        <v>0.28000000000000003</v>
      </c>
      <c r="F2417">
        <f>4*Table3[[#This Row],[DivPay]]</f>
        <v>1.1200000000000001</v>
      </c>
      <c r="G2417" s="2">
        <f>Table3[[#This Row],[FwdDiv]]/Table3[[#This Row],[SharePrice]]</f>
        <v>2.8204482498111309E-2</v>
      </c>
      <c r="H2417" s="2">
        <v>2.5000000000000001E-2</v>
      </c>
      <c r="I2417" s="2">
        <v>2.75E-2</v>
      </c>
    </row>
    <row r="2418" spans="2:9" hidden="1" x14ac:dyDescent="0.2">
      <c r="B2418" s="35">
        <v>41495</v>
      </c>
      <c r="C2418">
        <v>39.78</v>
      </c>
      <c r="E2418">
        <v>0.28000000000000003</v>
      </c>
      <c r="F2418">
        <f>4*Table3[[#This Row],[DivPay]]</f>
        <v>1.1200000000000001</v>
      </c>
      <c r="G2418" s="2">
        <f>Table3[[#This Row],[FwdDiv]]/Table3[[#This Row],[SharePrice]]</f>
        <v>2.815485168426345E-2</v>
      </c>
      <c r="H2418" s="2">
        <v>2.5000000000000001E-2</v>
      </c>
      <c r="I2418" s="2">
        <v>2.75E-2</v>
      </c>
    </row>
    <row r="2419" spans="2:9" hidden="1" x14ac:dyDescent="0.2">
      <c r="B2419" s="35">
        <v>41494</v>
      </c>
      <c r="C2419">
        <v>39.65</v>
      </c>
      <c r="E2419">
        <v>0.28000000000000003</v>
      </c>
      <c r="F2419">
        <f>4*Table3[[#This Row],[DivPay]]</f>
        <v>1.1200000000000001</v>
      </c>
      <c r="G2419" s="2">
        <f>Table3[[#This Row],[FwdDiv]]/Table3[[#This Row],[SharePrice]]</f>
        <v>2.8247162673392185E-2</v>
      </c>
      <c r="H2419" s="2">
        <v>2.5000000000000001E-2</v>
      </c>
      <c r="I2419" s="2">
        <v>2.75E-2</v>
      </c>
    </row>
    <row r="2420" spans="2:9" hidden="1" x14ac:dyDescent="0.2">
      <c r="B2420" s="35">
        <v>41493</v>
      </c>
      <c r="C2420">
        <v>39.65</v>
      </c>
      <c r="E2420">
        <v>0.28000000000000003</v>
      </c>
      <c r="F2420">
        <f>4*Table3[[#This Row],[DivPay]]</f>
        <v>1.1200000000000001</v>
      </c>
      <c r="G2420" s="2">
        <f>Table3[[#This Row],[FwdDiv]]/Table3[[#This Row],[SharePrice]]</f>
        <v>2.8247162673392185E-2</v>
      </c>
      <c r="H2420" s="2">
        <v>2.5000000000000001E-2</v>
      </c>
      <c r="I2420" s="2">
        <v>2.75E-2</v>
      </c>
    </row>
    <row r="2421" spans="2:9" hidden="1" x14ac:dyDescent="0.2">
      <c r="B2421" s="35">
        <v>41492</v>
      </c>
      <c r="C2421">
        <v>39.729999999999997</v>
      </c>
      <c r="E2421">
        <v>0.28000000000000003</v>
      </c>
      <c r="F2421">
        <f>4*Table3[[#This Row],[DivPay]]</f>
        <v>1.1200000000000001</v>
      </c>
      <c r="G2421" s="2">
        <f>Table3[[#This Row],[FwdDiv]]/Table3[[#This Row],[SharePrice]]</f>
        <v>2.8190284419833882E-2</v>
      </c>
      <c r="H2421" s="2">
        <v>2.5000000000000001E-2</v>
      </c>
      <c r="I2421" s="2">
        <v>2.75E-2</v>
      </c>
    </row>
    <row r="2422" spans="2:9" hidden="1" x14ac:dyDescent="0.2">
      <c r="B2422" s="35">
        <v>41491</v>
      </c>
      <c r="C2422">
        <v>39.86</v>
      </c>
      <c r="E2422">
        <v>0.28000000000000003</v>
      </c>
      <c r="F2422">
        <f>4*Table3[[#This Row],[DivPay]]</f>
        <v>1.1200000000000001</v>
      </c>
      <c r="G2422" s="2">
        <f>Table3[[#This Row],[FwdDiv]]/Table3[[#This Row],[SharePrice]]</f>
        <v>2.8098344204716512E-2</v>
      </c>
      <c r="H2422" s="2">
        <v>2.5000000000000001E-2</v>
      </c>
      <c r="I2422" s="2">
        <v>2.75E-2</v>
      </c>
    </row>
    <row r="2423" spans="2:9" hidden="1" x14ac:dyDescent="0.2">
      <c r="B2423" s="35">
        <v>41488</v>
      </c>
      <c r="C2423">
        <v>39.94</v>
      </c>
      <c r="E2423">
        <v>0.28000000000000003</v>
      </c>
      <c r="F2423">
        <f>4*Table3[[#This Row],[DivPay]]</f>
        <v>1.1200000000000001</v>
      </c>
      <c r="G2423" s="2">
        <f>Table3[[#This Row],[FwdDiv]]/Table3[[#This Row],[SharePrice]]</f>
        <v>2.8042063094641967E-2</v>
      </c>
      <c r="H2423" s="2">
        <v>2.5000000000000001E-2</v>
      </c>
      <c r="I2423" s="2">
        <v>2.75E-2</v>
      </c>
    </row>
    <row r="2424" spans="2:9" hidden="1" x14ac:dyDescent="0.2">
      <c r="B2424" s="35">
        <v>41487</v>
      </c>
      <c r="C2424">
        <v>39.82</v>
      </c>
      <c r="E2424">
        <v>0.28000000000000003</v>
      </c>
      <c r="F2424">
        <f>4*Table3[[#This Row],[DivPay]]</f>
        <v>1.1200000000000001</v>
      </c>
      <c r="G2424" s="2">
        <f>Table3[[#This Row],[FwdDiv]]/Table3[[#This Row],[SharePrice]]</f>
        <v>2.8126569563033655E-2</v>
      </c>
      <c r="H2424" s="2">
        <v>2.5000000000000001E-2</v>
      </c>
      <c r="I2424" s="2">
        <v>2.75E-2</v>
      </c>
    </row>
    <row r="2425" spans="2:9" hidden="1" x14ac:dyDescent="0.2">
      <c r="B2425" s="35">
        <v>41486</v>
      </c>
      <c r="C2425">
        <v>39.18</v>
      </c>
      <c r="E2425">
        <v>0.28000000000000003</v>
      </c>
      <c r="F2425">
        <f>4*Table3[[#This Row],[DivPay]]</f>
        <v>1.1200000000000001</v>
      </c>
      <c r="G2425" s="2">
        <f>Table3[[#This Row],[FwdDiv]]/Table3[[#This Row],[SharePrice]]</f>
        <v>2.8586013272077593E-2</v>
      </c>
      <c r="H2425" s="2">
        <v>2.5000000000000001E-2</v>
      </c>
      <c r="I2425" s="2">
        <v>2.75E-2</v>
      </c>
    </row>
    <row r="2426" spans="2:9" hidden="1" x14ac:dyDescent="0.2">
      <c r="B2426" s="35">
        <v>41485</v>
      </c>
      <c r="C2426">
        <v>38.76</v>
      </c>
      <c r="E2426">
        <v>0.28000000000000003</v>
      </c>
      <c r="F2426">
        <f>4*Table3[[#This Row],[DivPay]]</f>
        <v>1.1200000000000001</v>
      </c>
      <c r="G2426" s="2">
        <f>Table3[[#This Row],[FwdDiv]]/Table3[[#This Row],[SharePrice]]</f>
        <v>2.8895768833849332E-2</v>
      </c>
      <c r="H2426" s="2">
        <v>2.5000000000000001E-2</v>
      </c>
      <c r="I2426" s="2">
        <v>2.75E-2</v>
      </c>
    </row>
    <row r="2427" spans="2:9" hidden="1" x14ac:dyDescent="0.2">
      <c r="B2427" s="35">
        <v>41484</v>
      </c>
      <c r="C2427">
        <v>38.590000000000003</v>
      </c>
      <c r="D2427">
        <v>0.28000000000000003</v>
      </c>
      <c r="E2427">
        <v>0.28000000000000003</v>
      </c>
      <c r="F2427">
        <f>4*Table3[[#This Row],[DivPay]]</f>
        <v>1.1200000000000001</v>
      </c>
      <c r="G2427" s="2">
        <f>Table3[[#This Row],[FwdDiv]]/Table3[[#This Row],[SharePrice]]</f>
        <v>2.9023062969681265E-2</v>
      </c>
      <c r="H2427" s="2">
        <v>2.5000000000000001E-2</v>
      </c>
      <c r="I2427" s="2">
        <v>2.75E-2</v>
      </c>
    </row>
    <row r="2428" spans="2:9" hidden="1" x14ac:dyDescent="0.2">
      <c r="B2428" s="35">
        <v>41481</v>
      </c>
      <c r="C2428">
        <v>39.11</v>
      </c>
      <c r="E2428">
        <v>0.28000000000000003</v>
      </c>
      <c r="F2428">
        <f>4*Table3[[#This Row],[DivPay]]</f>
        <v>1.1200000000000001</v>
      </c>
      <c r="G2428" s="2">
        <f>Table3[[#This Row],[FwdDiv]]/Table3[[#This Row],[SharePrice]]</f>
        <v>2.8637177192533881E-2</v>
      </c>
      <c r="H2428" s="2">
        <v>2.5000000000000001E-2</v>
      </c>
      <c r="I2428" s="2">
        <v>2.75E-2</v>
      </c>
    </row>
    <row r="2429" spans="2:9" hidden="1" x14ac:dyDescent="0.2">
      <c r="B2429" s="35">
        <v>41480</v>
      </c>
      <c r="C2429">
        <v>39.25</v>
      </c>
      <c r="E2429">
        <v>0.28000000000000003</v>
      </c>
      <c r="F2429">
        <f>4*Table3[[#This Row],[DivPay]]</f>
        <v>1.1200000000000001</v>
      </c>
      <c r="G2429" s="2">
        <f>Table3[[#This Row],[FwdDiv]]/Table3[[#This Row],[SharePrice]]</f>
        <v>2.8535031847133761E-2</v>
      </c>
      <c r="H2429" s="2">
        <v>2.5000000000000001E-2</v>
      </c>
      <c r="I2429" s="2">
        <v>2.75E-2</v>
      </c>
    </row>
    <row r="2430" spans="2:9" hidden="1" x14ac:dyDescent="0.2">
      <c r="B2430" s="35">
        <v>41479</v>
      </c>
      <c r="C2430">
        <v>38.93</v>
      </c>
      <c r="E2430">
        <v>0.28000000000000003</v>
      </c>
      <c r="F2430">
        <f>4*Table3[[#This Row],[DivPay]]</f>
        <v>1.1200000000000001</v>
      </c>
      <c r="G2430" s="2">
        <f>Table3[[#This Row],[FwdDiv]]/Table3[[#This Row],[SharePrice]]</f>
        <v>2.8769586437194967E-2</v>
      </c>
      <c r="H2430" s="2">
        <v>2.5000000000000001E-2</v>
      </c>
      <c r="I2430" s="2">
        <v>2.75E-2</v>
      </c>
    </row>
    <row r="2431" spans="2:9" hidden="1" x14ac:dyDescent="0.2">
      <c r="B2431" s="35">
        <v>41478</v>
      </c>
      <c r="C2431">
        <v>38.93</v>
      </c>
      <c r="E2431">
        <v>0.28000000000000003</v>
      </c>
      <c r="F2431">
        <f>4*Table3[[#This Row],[DivPay]]</f>
        <v>1.1200000000000001</v>
      </c>
      <c r="G2431" s="2">
        <f>Table3[[#This Row],[FwdDiv]]/Table3[[#This Row],[SharePrice]]</f>
        <v>2.8769586437194967E-2</v>
      </c>
      <c r="H2431" s="2">
        <v>2.5000000000000001E-2</v>
      </c>
      <c r="I2431" s="2">
        <v>2.75E-2</v>
      </c>
    </row>
    <row r="2432" spans="2:9" hidden="1" x14ac:dyDescent="0.2">
      <c r="B2432" s="35">
        <v>41477</v>
      </c>
      <c r="C2432">
        <v>37.42</v>
      </c>
      <c r="E2432">
        <v>0.28000000000000003</v>
      </c>
      <c r="F2432">
        <f>4*Table3[[#This Row],[DivPay]]</f>
        <v>1.1200000000000001</v>
      </c>
      <c r="G2432" s="2">
        <f>Table3[[#This Row],[FwdDiv]]/Table3[[#This Row],[SharePrice]]</f>
        <v>2.9930518439337254E-2</v>
      </c>
      <c r="H2432" s="2">
        <v>2.5000000000000001E-2</v>
      </c>
      <c r="I2432" s="2">
        <v>2.75E-2</v>
      </c>
    </row>
    <row r="2433" spans="2:9" hidden="1" x14ac:dyDescent="0.2">
      <c r="B2433" s="35">
        <v>41474</v>
      </c>
      <c r="C2433">
        <v>37.26</v>
      </c>
      <c r="E2433">
        <v>0.28000000000000003</v>
      </c>
      <c r="F2433">
        <f>4*Table3[[#This Row],[DivPay]]</f>
        <v>1.1200000000000001</v>
      </c>
      <c r="G2433" s="2">
        <f>Table3[[#This Row],[FwdDiv]]/Table3[[#This Row],[SharePrice]]</f>
        <v>3.005904455179818E-2</v>
      </c>
      <c r="H2433" s="2">
        <v>2.5000000000000001E-2</v>
      </c>
      <c r="I2433" s="2">
        <v>2.75E-2</v>
      </c>
    </row>
    <row r="2434" spans="2:9" hidden="1" x14ac:dyDescent="0.2">
      <c r="B2434" s="35">
        <v>41473</v>
      </c>
      <c r="C2434">
        <v>37.6</v>
      </c>
      <c r="E2434">
        <v>0.28000000000000003</v>
      </c>
      <c r="F2434">
        <f>4*Table3[[#This Row],[DivPay]]</f>
        <v>1.1200000000000001</v>
      </c>
      <c r="G2434" s="2">
        <f>Table3[[#This Row],[FwdDiv]]/Table3[[#This Row],[SharePrice]]</f>
        <v>2.9787234042553193E-2</v>
      </c>
      <c r="H2434" s="2">
        <v>2.5000000000000001E-2</v>
      </c>
      <c r="I2434" s="2">
        <v>2.75E-2</v>
      </c>
    </row>
    <row r="2435" spans="2:9" hidden="1" x14ac:dyDescent="0.2">
      <c r="B2435" s="35">
        <v>41472</v>
      </c>
      <c r="C2435">
        <v>37.9</v>
      </c>
      <c r="E2435">
        <v>0.28000000000000003</v>
      </c>
      <c r="F2435">
        <f>4*Table3[[#This Row],[DivPay]]</f>
        <v>1.1200000000000001</v>
      </c>
      <c r="G2435" s="2">
        <f>Table3[[#This Row],[FwdDiv]]/Table3[[#This Row],[SharePrice]]</f>
        <v>2.9551451187335095E-2</v>
      </c>
      <c r="H2435" s="2">
        <v>2.5000000000000001E-2</v>
      </c>
      <c r="I2435" s="2">
        <v>2.75E-2</v>
      </c>
    </row>
    <row r="2436" spans="2:9" hidden="1" x14ac:dyDescent="0.2">
      <c r="B2436" s="35">
        <v>41471</v>
      </c>
      <c r="C2436">
        <v>37.82</v>
      </c>
      <c r="E2436">
        <v>0.28000000000000003</v>
      </c>
      <c r="F2436">
        <f>4*Table3[[#This Row],[DivPay]]</f>
        <v>1.1200000000000001</v>
      </c>
      <c r="G2436" s="2">
        <f>Table3[[#This Row],[FwdDiv]]/Table3[[#This Row],[SharePrice]]</f>
        <v>2.9613960867266E-2</v>
      </c>
      <c r="H2436" s="2">
        <v>2.5000000000000001E-2</v>
      </c>
      <c r="I2436" s="2">
        <v>2.75E-2</v>
      </c>
    </row>
    <row r="2437" spans="2:9" hidden="1" x14ac:dyDescent="0.2">
      <c r="B2437" s="35">
        <v>41470</v>
      </c>
      <c r="C2437">
        <v>37.79</v>
      </c>
      <c r="E2437">
        <v>0.28000000000000003</v>
      </c>
      <c r="F2437">
        <f>4*Table3[[#This Row],[DivPay]]</f>
        <v>1.1200000000000001</v>
      </c>
      <c r="G2437" s="2">
        <f>Table3[[#This Row],[FwdDiv]]/Table3[[#This Row],[SharePrice]]</f>
        <v>2.9637470230219638E-2</v>
      </c>
      <c r="H2437" s="2">
        <v>2.5000000000000001E-2</v>
      </c>
      <c r="I2437" s="2">
        <v>2.75E-2</v>
      </c>
    </row>
    <row r="2438" spans="2:9" hidden="1" x14ac:dyDescent="0.2">
      <c r="B2438" s="35">
        <v>41467</v>
      </c>
      <c r="C2438">
        <v>37.49</v>
      </c>
      <c r="E2438">
        <v>0.28000000000000003</v>
      </c>
      <c r="F2438">
        <f>4*Table3[[#This Row],[DivPay]]</f>
        <v>1.1200000000000001</v>
      </c>
      <c r="G2438" s="2">
        <f>Table3[[#This Row],[FwdDiv]]/Table3[[#This Row],[SharePrice]]</f>
        <v>2.9874633235529476E-2</v>
      </c>
      <c r="H2438" s="2">
        <v>2.5000000000000001E-2</v>
      </c>
      <c r="I2438" s="2">
        <v>2.75E-2</v>
      </c>
    </row>
    <row r="2439" spans="2:9" hidden="1" x14ac:dyDescent="0.2">
      <c r="B2439" s="35">
        <v>41466</v>
      </c>
      <c r="C2439">
        <v>37.17</v>
      </c>
      <c r="E2439">
        <v>0.28000000000000003</v>
      </c>
      <c r="F2439">
        <f>4*Table3[[#This Row],[DivPay]]</f>
        <v>1.1200000000000001</v>
      </c>
      <c r="G2439" s="2">
        <f>Table3[[#This Row],[FwdDiv]]/Table3[[#This Row],[SharePrice]]</f>
        <v>3.0131826741996236E-2</v>
      </c>
      <c r="H2439" s="2">
        <v>2.5000000000000001E-2</v>
      </c>
      <c r="I2439" s="2">
        <v>2.75E-2</v>
      </c>
    </row>
    <row r="2440" spans="2:9" hidden="1" x14ac:dyDescent="0.2">
      <c r="B2440" s="35">
        <v>41465</v>
      </c>
      <c r="C2440">
        <v>36.590000000000003</v>
      </c>
      <c r="E2440">
        <v>0.28000000000000003</v>
      </c>
      <c r="F2440">
        <f>4*Table3[[#This Row],[DivPay]]</f>
        <v>1.1200000000000001</v>
      </c>
      <c r="G2440" s="2">
        <f>Table3[[#This Row],[FwdDiv]]/Table3[[#This Row],[SharePrice]]</f>
        <v>3.0609456135556164E-2</v>
      </c>
      <c r="H2440" s="2">
        <v>2.5000000000000001E-2</v>
      </c>
      <c r="I2440" s="2">
        <v>2.75E-2</v>
      </c>
    </row>
    <row r="2441" spans="2:9" hidden="1" x14ac:dyDescent="0.2">
      <c r="B2441" s="35">
        <v>41464</v>
      </c>
      <c r="C2441">
        <v>36.24</v>
      </c>
      <c r="E2441">
        <v>0.28000000000000003</v>
      </c>
      <c r="F2441">
        <f>4*Table3[[#This Row],[DivPay]]</f>
        <v>1.1200000000000001</v>
      </c>
      <c r="G2441" s="2">
        <f>Table3[[#This Row],[FwdDiv]]/Table3[[#This Row],[SharePrice]]</f>
        <v>3.0905077262693158E-2</v>
      </c>
      <c r="H2441" s="2">
        <v>2.5000000000000001E-2</v>
      </c>
      <c r="I2441" s="2">
        <v>2.75E-2</v>
      </c>
    </row>
    <row r="2442" spans="2:9" hidden="1" x14ac:dyDescent="0.2">
      <c r="B2442" s="35">
        <v>41463</v>
      </c>
      <c r="C2442">
        <v>35.69</v>
      </c>
      <c r="E2442">
        <v>0.28000000000000003</v>
      </c>
      <c r="F2442">
        <f>4*Table3[[#This Row],[DivPay]]</f>
        <v>1.1200000000000001</v>
      </c>
      <c r="G2442" s="2">
        <f>Table3[[#This Row],[FwdDiv]]/Table3[[#This Row],[SharePrice]]</f>
        <v>3.1381339310731303E-2</v>
      </c>
      <c r="H2442" s="2">
        <v>2.5000000000000001E-2</v>
      </c>
      <c r="I2442" s="2">
        <v>2.75E-2</v>
      </c>
    </row>
    <row r="2443" spans="2:9" hidden="1" x14ac:dyDescent="0.2">
      <c r="B2443" s="35">
        <v>41460</v>
      </c>
      <c r="C2443">
        <v>36</v>
      </c>
      <c r="E2443">
        <v>0.28000000000000003</v>
      </c>
      <c r="F2443">
        <f>4*Table3[[#This Row],[DivPay]]</f>
        <v>1.1200000000000001</v>
      </c>
      <c r="G2443" s="2">
        <f>Table3[[#This Row],[FwdDiv]]/Table3[[#This Row],[SharePrice]]</f>
        <v>3.1111111111111114E-2</v>
      </c>
      <c r="H2443" s="2">
        <v>2.5000000000000001E-2</v>
      </c>
      <c r="I2443" s="2">
        <v>2.75E-2</v>
      </c>
    </row>
    <row r="2444" spans="2:9" hidden="1" x14ac:dyDescent="0.2">
      <c r="B2444" s="35">
        <v>41458</v>
      </c>
      <c r="C2444">
        <v>35.47</v>
      </c>
      <c r="E2444">
        <v>0.28000000000000003</v>
      </c>
      <c r="F2444">
        <f>4*Table3[[#This Row],[DivPay]]</f>
        <v>1.1200000000000001</v>
      </c>
      <c r="G2444" s="2">
        <f>Table3[[#This Row],[FwdDiv]]/Table3[[#This Row],[SharePrice]]</f>
        <v>3.1575979701155908E-2</v>
      </c>
      <c r="H2444" s="2">
        <v>2.5000000000000001E-2</v>
      </c>
      <c r="I2444" s="2">
        <v>2.75E-2</v>
      </c>
    </row>
    <row r="2445" spans="2:9" hidden="1" x14ac:dyDescent="0.2">
      <c r="B2445" s="35">
        <v>41457</v>
      </c>
      <c r="C2445">
        <v>35.130000000000003</v>
      </c>
      <c r="E2445">
        <v>0.28000000000000003</v>
      </c>
      <c r="F2445">
        <f>4*Table3[[#This Row],[DivPay]]</f>
        <v>1.1200000000000001</v>
      </c>
      <c r="G2445" s="2">
        <f>Table3[[#This Row],[FwdDiv]]/Table3[[#This Row],[SharePrice]]</f>
        <v>3.1881582692855112E-2</v>
      </c>
      <c r="H2445" s="2">
        <v>2.5000000000000001E-2</v>
      </c>
      <c r="I2445" s="2">
        <v>2.75E-2</v>
      </c>
    </row>
    <row r="2446" spans="2:9" hidden="1" x14ac:dyDescent="0.2">
      <c r="B2446" s="35">
        <v>41456</v>
      </c>
      <c r="C2446">
        <v>35.049999999999997</v>
      </c>
      <c r="E2446">
        <v>0.28000000000000003</v>
      </c>
      <c r="F2446">
        <f>4*Table3[[#This Row],[DivPay]]</f>
        <v>1.1200000000000001</v>
      </c>
      <c r="G2446" s="2">
        <f>Table3[[#This Row],[FwdDiv]]/Table3[[#This Row],[SharePrice]]</f>
        <v>3.1954350927246793E-2</v>
      </c>
      <c r="H2446" s="2">
        <v>2.5000000000000001E-2</v>
      </c>
      <c r="I2446" s="2">
        <v>2.75E-2</v>
      </c>
    </row>
    <row r="2447" spans="2:9" hidden="1" x14ac:dyDescent="0.2">
      <c r="B2447" s="35">
        <v>41453</v>
      </c>
      <c r="C2447">
        <v>34.85</v>
      </c>
      <c r="E2447">
        <v>0.28000000000000003</v>
      </c>
      <c r="F2447">
        <f>4*Table3[[#This Row],[DivPay]]</f>
        <v>1.1200000000000001</v>
      </c>
      <c r="G2447" s="2">
        <f>Table3[[#This Row],[FwdDiv]]/Table3[[#This Row],[SharePrice]]</f>
        <v>3.2137733142037307E-2</v>
      </c>
      <c r="H2447" s="2">
        <v>2.5000000000000001E-2</v>
      </c>
      <c r="I2447" s="2">
        <v>2.75E-2</v>
      </c>
    </row>
    <row r="2448" spans="2:9" hidden="1" x14ac:dyDescent="0.2">
      <c r="B2448" s="35">
        <v>41452</v>
      </c>
      <c r="C2448">
        <v>34.85</v>
      </c>
      <c r="E2448">
        <v>0.28000000000000003</v>
      </c>
      <c r="F2448">
        <f>4*Table3[[#This Row],[DivPay]]</f>
        <v>1.1200000000000001</v>
      </c>
      <c r="G2448" s="2">
        <f>Table3[[#This Row],[FwdDiv]]/Table3[[#This Row],[SharePrice]]</f>
        <v>3.2137733142037307E-2</v>
      </c>
      <c r="H2448" s="2">
        <v>2.5000000000000001E-2</v>
      </c>
      <c r="I2448" s="2">
        <v>2.75E-2</v>
      </c>
    </row>
    <row r="2449" spans="2:9" hidden="1" x14ac:dyDescent="0.2">
      <c r="B2449" s="35">
        <v>41451</v>
      </c>
      <c r="C2449">
        <v>34.96</v>
      </c>
      <c r="E2449">
        <v>0.28000000000000003</v>
      </c>
      <c r="F2449">
        <f>4*Table3[[#This Row],[DivPay]]</f>
        <v>1.1200000000000001</v>
      </c>
      <c r="G2449" s="2">
        <f>Table3[[#This Row],[FwdDiv]]/Table3[[#This Row],[SharePrice]]</f>
        <v>3.2036613272311214E-2</v>
      </c>
      <c r="H2449" s="2">
        <v>2.5000000000000001E-2</v>
      </c>
      <c r="I2449" s="2">
        <v>2.75E-2</v>
      </c>
    </row>
    <row r="2450" spans="2:9" hidden="1" x14ac:dyDescent="0.2">
      <c r="B2450" s="35">
        <v>41450</v>
      </c>
      <c r="C2450">
        <v>35.020000000000003</v>
      </c>
      <c r="E2450">
        <v>0.28000000000000003</v>
      </c>
      <c r="F2450">
        <f>4*Table3[[#This Row],[DivPay]]</f>
        <v>1.1200000000000001</v>
      </c>
      <c r="G2450" s="2">
        <f>Table3[[#This Row],[FwdDiv]]/Table3[[#This Row],[SharePrice]]</f>
        <v>3.1981724728726443E-2</v>
      </c>
      <c r="H2450" s="2">
        <v>2.5000000000000001E-2</v>
      </c>
      <c r="I2450" s="2">
        <v>2.75E-2</v>
      </c>
    </row>
    <row r="2451" spans="2:9" hidden="1" x14ac:dyDescent="0.2">
      <c r="B2451" s="35">
        <v>41449</v>
      </c>
      <c r="C2451">
        <v>34.19</v>
      </c>
      <c r="E2451">
        <v>0.28000000000000003</v>
      </c>
      <c r="F2451">
        <f>4*Table3[[#This Row],[DivPay]]</f>
        <v>1.1200000000000001</v>
      </c>
      <c r="G2451" s="2">
        <f>Table3[[#This Row],[FwdDiv]]/Table3[[#This Row],[SharePrice]]</f>
        <v>3.2758116408306524E-2</v>
      </c>
      <c r="H2451" s="2">
        <v>2.5000000000000001E-2</v>
      </c>
      <c r="I2451" s="2">
        <v>2.75E-2</v>
      </c>
    </row>
    <row r="2452" spans="2:9" hidden="1" x14ac:dyDescent="0.2">
      <c r="B2452" s="35">
        <v>41446</v>
      </c>
      <c r="C2452">
        <v>34.950000000000003</v>
      </c>
      <c r="E2452">
        <v>0.28000000000000003</v>
      </c>
      <c r="F2452">
        <f>4*Table3[[#This Row],[DivPay]]</f>
        <v>1.1200000000000001</v>
      </c>
      <c r="G2452" s="2">
        <f>Table3[[#This Row],[FwdDiv]]/Table3[[#This Row],[SharePrice]]</f>
        <v>3.2045779685264661E-2</v>
      </c>
      <c r="H2452" s="2">
        <v>2.5000000000000001E-2</v>
      </c>
      <c r="I2452" s="2">
        <v>2.75E-2</v>
      </c>
    </row>
    <row r="2453" spans="2:9" hidden="1" x14ac:dyDescent="0.2">
      <c r="B2453" s="35">
        <v>41445</v>
      </c>
      <c r="C2453">
        <v>34.630000000000003</v>
      </c>
      <c r="E2453">
        <v>0.28000000000000003</v>
      </c>
      <c r="F2453">
        <f>4*Table3[[#This Row],[DivPay]]</f>
        <v>1.1200000000000001</v>
      </c>
      <c r="G2453" s="2">
        <f>Table3[[#This Row],[FwdDiv]]/Table3[[#This Row],[SharePrice]]</f>
        <v>3.2341900086630092E-2</v>
      </c>
      <c r="H2453" s="2">
        <v>2.5000000000000001E-2</v>
      </c>
      <c r="I2453" s="2">
        <v>2.75E-2</v>
      </c>
    </row>
    <row r="2454" spans="2:9" hidden="1" x14ac:dyDescent="0.2">
      <c r="B2454" s="35">
        <v>41444</v>
      </c>
      <c r="C2454">
        <v>35.71</v>
      </c>
      <c r="E2454">
        <v>0.28000000000000003</v>
      </c>
      <c r="F2454">
        <f>4*Table3[[#This Row],[DivPay]]</f>
        <v>1.1200000000000001</v>
      </c>
      <c r="G2454" s="2">
        <f>Table3[[#This Row],[FwdDiv]]/Table3[[#This Row],[SharePrice]]</f>
        <v>3.1363763651638198E-2</v>
      </c>
      <c r="H2454" s="2">
        <v>2.5000000000000001E-2</v>
      </c>
      <c r="I2454" s="2">
        <v>2.75E-2</v>
      </c>
    </row>
    <row r="2455" spans="2:9" hidden="1" x14ac:dyDescent="0.2">
      <c r="B2455" s="35">
        <v>41443</v>
      </c>
      <c r="C2455">
        <v>36.119999999999997</v>
      </c>
      <c r="E2455">
        <v>0.28000000000000003</v>
      </c>
      <c r="F2455">
        <f>4*Table3[[#This Row],[DivPay]]</f>
        <v>1.1200000000000001</v>
      </c>
      <c r="G2455" s="2">
        <f>Table3[[#This Row],[FwdDiv]]/Table3[[#This Row],[SharePrice]]</f>
        <v>3.1007751937984503E-2</v>
      </c>
      <c r="H2455" s="2">
        <v>2.5000000000000001E-2</v>
      </c>
      <c r="I2455" s="2">
        <v>2.75E-2</v>
      </c>
    </row>
    <row r="2456" spans="2:9" hidden="1" x14ac:dyDescent="0.2">
      <c r="B2456" s="35">
        <v>41442</v>
      </c>
      <c r="C2456">
        <v>35.78</v>
      </c>
      <c r="E2456">
        <v>0.28000000000000003</v>
      </c>
      <c r="F2456">
        <f>4*Table3[[#This Row],[DivPay]]</f>
        <v>1.1200000000000001</v>
      </c>
      <c r="G2456" s="2">
        <f>Table3[[#This Row],[FwdDiv]]/Table3[[#This Row],[SharePrice]]</f>
        <v>3.1302403577417551E-2</v>
      </c>
      <c r="H2456" s="2">
        <v>2.5000000000000001E-2</v>
      </c>
      <c r="I2456" s="2">
        <v>2.75E-2</v>
      </c>
    </row>
    <row r="2457" spans="2:9" hidden="1" x14ac:dyDescent="0.2">
      <c r="B2457" s="35">
        <v>41439</v>
      </c>
      <c r="C2457">
        <v>35.479999999999997</v>
      </c>
      <c r="E2457">
        <v>0.28000000000000003</v>
      </c>
      <c r="F2457">
        <f>4*Table3[[#This Row],[DivPay]]</f>
        <v>1.1200000000000001</v>
      </c>
      <c r="G2457" s="2">
        <f>Table3[[#This Row],[FwdDiv]]/Table3[[#This Row],[SharePrice]]</f>
        <v>3.1567080045095834E-2</v>
      </c>
      <c r="H2457" s="2">
        <v>2.5000000000000001E-2</v>
      </c>
      <c r="I2457" s="2">
        <v>2.75E-2</v>
      </c>
    </row>
    <row r="2458" spans="2:9" hidden="1" x14ac:dyDescent="0.2">
      <c r="B2458" s="35">
        <v>41438</v>
      </c>
      <c r="C2458">
        <v>35.479999999999997</v>
      </c>
      <c r="E2458">
        <v>0.28000000000000003</v>
      </c>
      <c r="F2458">
        <f>4*Table3[[#This Row],[DivPay]]</f>
        <v>1.1200000000000001</v>
      </c>
      <c r="G2458" s="2">
        <f>Table3[[#This Row],[FwdDiv]]/Table3[[#This Row],[SharePrice]]</f>
        <v>3.1567080045095834E-2</v>
      </c>
      <c r="H2458" s="2">
        <v>2.5000000000000001E-2</v>
      </c>
      <c r="I2458" s="2">
        <v>2.75E-2</v>
      </c>
    </row>
    <row r="2459" spans="2:9" hidden="1" x14ac:dyDescent="0.2">
      <c r="B2459" s="35">
        <v>41437</v>
      </c>
      <c r="C2459">
        <v>34.79</v>
      </c>
      <c r="E2459">
        <v>0.28000000000000003</v>
      </c>
      <c r="F2459">
        <f>4*Table3[[#This Row],[DivPay]]</f>
        <v>1.1200000000000001</v>
      </c>
      <c r="G2459" s="2">
        <f>Table3[[#This Row],[FwdDiv]]/Table3[[#This Row],[SharePrice]]</f>
        <v>3.2193158953722337E-2</v>
      </c>
      <c r="H2459" s="2">
        <v>2.5000000000000001E-2</v>
      </c>
      <c r="I2459" s="2">
        <v>2.75E-2</v>
      </c>
    </row>
    <row r="2460" spans="2:9" hidden="1" x14ac:dyDescent="0.2">
      <c r="B2460" s="35">
        <v>41436</v>
      </c>
      <c r="C2460">
        <v>35.26</v>
      </c>
      <c r="E2460">
        <v>0.28000000000000003</v>
      </c>
      <c r="F2460">
        <f>4*Table3[[#This Row],[DivPay]]</f>
        <v>1.1200000000000001</v>
      </c>
      <c r="G2460" s="2">
        <f>Table3[[#This Row],[FwdDiv]]/Table3[[#This Row],[SharePrice]]</f>
        <v>3.1764038570618269E-2</v>
      </c>
      <c r="H2460" s="2">
        <v>2.5000000000000001E-2</v>
      </c>
      <c r="I2460" s="2">
        <v>2.75E-2</v>
      </c>
    </row>
    <row r="2461" spans="2:9" hidden="1" x14ac:dyDescent="0.2">
      <c r="B2461" s="35">
        <v>41435</v>
      </c>
      <c r="C2461">
        <v>36.619999999999997</v>
      </c>
      <c r="E2461">
        <v>0.28000000000000003</v>
      </c>
      <c r="F2461">
        <f>4*Table3[[#This Row],[DivPay]]</f>
        <v>1.1200000000000001</v>
      </c>
      <c r="G2461" s="2">
        <f>Table3[[#This Row],[FwdDiv]]/Table3[[#This Row],[SharePrice]]</f>
        <v>3.0584380120152927E-2</v>
      </c>
      <c r="H2461" s="2">
        <v>2.5000000000000001E-2</v>
      </c>
      <c r="I2461" s="2">
        <v>2.75E-2</v>
      </c>
    </row>
    <row r="2462" spans="2:9" hidden="1" x14ac:dyDescent="0.2">
      <c r="B2462" s="35">
        <v>41432</v>
      </c>
      <c r="C2462">
        <v>36.18</v>
      </c>
      <c r="E2462">
        <v>0.28000000000000003</v>
      </c>
      <c r="F2462">
        <f>4*Table3[[#This Row],[DivPay]]</f>
        <v>1.1200000000000001</v>
      </c>
      <c r="G2462" s="2">
        <f>Table3[[#This Row],[FwdDiv]]/Table3[[#This Row],[SharePrice]]</f>
        <v>3.0956329463792155E-2</v>
      </c>
      <c r="H2462" s="2">
        <v>2.5000000000000001E-2</v>
      </c>
      <c r="I2462" s="2">
        <v>2.75E-2</v>
      </c>
    </row>
    <row r="2463" spans="2:9" hidden="1" x14ac:dyDescent="0.2">
      <c r="B2463" s="35">
        <v>41431</v>
      </c>
      <c r="C2463">
        <v>35.67</v>
      </c>
      <c r="E2463">
        <v>0.28000000000000003</v>
      </c>
      <c r="F2463">
        <f>4*Table3[[#This Row],[DivPay]]</f>
        <v>1.1200000000000001</v>
      </c>
      <c r="G2463" s="2">
        <f>Table3[[#This Row],[FwdDiv]]/Table3[[#This Row],[SharePrice]]</f>
        <v>3.1398934679001962E-2</v>
      </c>
      <c r="H2463" s="2">
        <v>2.5000000000000001E-2</v>
      </c>
      <c r="I2463" s="2">
        <v>2.75E-2</v>
      </c>
    </row>
    <row r="2464" spans="2:9" hidden="1" x14ac:dyDescent="0.2">
      <c r="B2464" s="35">
        <v>41430</v>
      </c>
      <c r="C2464">
        <v>35.869999999999997</v>
      </c>
      <c r="E2464">
        <v>0.28000000000000003</v>
      </c>
      <c r="F2464">
        <f>4*Table3[[#This Row],[DivPay]]</f>
        <v>1.1200000000000001</v>
      </c>
      <c r="G2464" s="2">
        <f>Table3[[#This Row],[FwdDiv]]/Table3[[#This Row],[SharePrice]]</f>
        <v>3.1223863953164208E-2</v>
      </c>
      <c r="H2464" s="2">
        <v>2.5000000000000001E-2</v>
      </c>
      <c r="I2464" s="2">
        <v>2.75E-2</v>
      </c>
    </row>
    <row r="2465" spans="2:9" hidden="1" x14ac:dyDescent="0.2">
      <c r="B2465" s="35">
        <v>41429</v>
      </c>
      <c r="C2465">
        <v>36.64</v>
      </c>
      <c r="E2465">
        <v>0.28000000000000003</v>
      </c>
      <c r="F2465">
        <f>4*Table3[[#This Row],[DivPay]]</f>
        <v>1.1200000000000001</v>
      </c>
      <c r="G2465" s="2">
        <f>Table3[[#This Row],[FwdDiv]]/Table3[[#This Row],[SharePrice]]</f>
        <v>3.0567685589519653E-2</v>
      </c>
      <c r="H2465" s="2">
        <v>2.5000000000000001E-2</v>
      </c>
      <c r="I2465" s="2">
        <v>2.75E-2</v>
      </c>
    </row>
    <row r="2466" spans="2:9" hidden="1" x14ac:dyDescent="0.2">
      <c r="B2466" s="35">
        <v>41428</v>
      </c>
      <c r="C2466">
        <v>36.03</v>
      </c>
      <c r="E2466">
        <v>0.28000000000000003</v>
      </c>
      <c r="F2466">
        <f>4*Table3[[#This Row],[DivPay]]</f>
        <v>1.1200000000000001</v>
      </c>
      <c r="G2466" s="2">
        <f>Table3[[#This Row],[FwdDiv]]/Table3[[#This Row],[SharePrice]]</f>
        <v>3.1085206772134333E-2</v>
      </c>
      <c r="H2466" s="2">
        <v>2.5000000000000001E-2</v>
      </c>
      <c r="I2466" s="2">
        <v>2.75E-2</v>
      </c>
    </row>
    <row r="2467" spans="2:9" hidden="1" x14ac:dyDescent="0.2">
      <c r="B2467" s="35">
        <v>41425</v>
      </c>
      <c r="C2467">
        <v>35.909999999999997</v>
      </c>
      <c r="E2467">
        <v>0.28000000000000003</v>
      </c>
      <c r="F2467">
        <f>4*Table3[[#This Row],[DivPay]]</f>
        <v>1.1200000000000001</v>
      </c>
      <c r="G2467" s="2">
        <f>Table3[[#This Row],[FwdDiv]]/Table3[[#This Row],[SharePrice]]</f>
        <v>3.1189083820662773E-2</v>
      </c>
      <c r="H2467" s="2">
        <v>2.5000000000000001E-2</v>
      </c>
      <c r="I2467" s="2">
        <v>2.75E-2</v>
      </c>
    </row>
    <row r="2468" spans="2:9" hidden="1" x14ac:dyDescent="0.2">
      <c r="B2468" s="35">
        <v>41424</v>
      </c>
      <c r="C2468">
        <v>36.47</v>
      </c>
      <c r="E2468">
        <v>0.28000000000000003</v>
      </c>
      <c r="F2468">
        <f>4*Table3[[#This Row],[DivPay]]</f>
        <v>1.1200000000000001</v>
      </c>
      <c r="G2468" s="2">
        <f>Table3[[#This Row],[FwdDiv]]/Table3[[#This Row],[SharePrice]]</f>
        <v>3.0710172744721691E-2</v>
      </c>
      <c r="H2468" s="2">
        <v>2.5000000000000001E-2</v>
      </c>
      <c r="I2468" s="2">
        <v>2.75E-2</v>
      </c>
    </row>
    <row r="2469" spans="2:9" hidden="1" x14ac:dyDescent="0.2">
      <c r="B2469" s="35">
        <v>41423</v>
      </c>
      <c r="C2469">
        <v>36.090000000000003</v>
      </c>
      <c r="E2469">
        <v>0.28000000000000003</v>
      </c>
      <c r="F2469">
        <f>4*Table3[[#This Row],[DivPay]]</f>
        <v>1.1200000000000001</v>
      </c>
      <c r="G2469" s="2">
        <f>Table3[[#This Row],[FwdDiv]]/Table3[[#This Row],[SharePrice]]</f>
        <v>3.1033527292878914E-2</v>
      </c>
      <c r="H2469" s="2">
        <v>2.5000000000000001E-2</v>
      </c>
      <c r="I2469" s="2">
        <v>2.75E-2</v>
      </c>
    </row>
    <row r="2470" spans="2:9" hidden="1" x14ac:dyDescent="0.2">
      <c r="B2470" s="35">
        <v>41422</v>
      </c>
      <c r="C2470">
        <v>36.200000000000003</v>
      </c>
      <c r="E2470">
        <v>0.28000000000000003</v>
      </c>
      <c r="F2470">
        <f>4*Table3[[#This Row],[DivPay]]</f>
        <v>1.1200000000000001</v>
      </c>
      <c r="G2470" s="2">
        <f>Table3[[#This Row],[FwdDiv]]/Table3[[#This Row],[SharePrice]]</f>
        <v>3.0939226519337018E-2</v>
      </c>
      <c r="H2470" s="2">
        <v>2.5000000000000001E-2</v>
      </c>
      <c r="I2470" s="2">
        <v>2.75E-2</v>
      </c>
    </row>
    <row r="2471" spans="2:9" hidden="1" x14ac:dyDescent="0.2">
      <c r="B2471" s="35">
        <v>41418</v>
      </c>
      <c r="C2471">
        <v>35.99</v>
      </c>
      <c r="E2471">
        <v>0.28000000000000003</v>
      </c>
      <c r="F2471">
        <f>4*Table3[[#This Row],[DivPay]]</f>
        <v>1.1200000000000001</v>
      </c>
      <c r="G2471" s="2">
        <f>Table3[[#This Row],[FwdDiv]]/Table3[[#This Row],[SharePrice]]</f>
        <v>3.1119755487635455E-2</v>
      </c>
      <c r="H2471" s="2">
        <v>2.5000000000000001E-2</v>
      </c>
      <c r="I2471" s="2">
        <v>2.75E-2</v>
      </c>
    </row>
    <row r="2472" spans="2:9" hidden="1" x14ac:dyDescent="0.2">
      <c r="B2472" s="35">
        <v>41417</v>
      </c>
      <c r="C2472">
        <v>35.99</v>
      </c>
      <c r="E2472">
        <v>0.28000000000000003</v>
      </c>
      <c r="F2472">
        <f>4*Table3[[#This Row],[DivPay]]</f>
        <v>1.1200000000000001</v>
      </c>
      <c r="G2472" s="2">
        <f>Table3[[#This Row],[FwdDiv]]/Table3[[#This Row],[SharePrice]]</f>
        <v>3.1119755487635455E-2</v>
      </c>
      <c r="H2472" s="2">
        <v>2.5000000000000001E-2</v>
      </c>
      <c r="I2472" s="2">
        <v>2.75E-2</v>
      </c>
    </row>
    <row r="2473" spans="2:9" hidden="1" x14ac:dyDescent="0.2">
      <c r="B2473" s="35">
        <v>41416</v>
      </c>
      <c r="C2473">
        <v>36.01</v>
      </c>
      <c r="E2473">
        <v>0.28000000000000003</v>
      </c>
      <c r="F2473">
        <f>4*Table3[[#This Row],[DivPay]]</f>
        <v>1.1200000000000001</v>
      </c>
      <c r="G2473" s="2">
        <f>Table3[[#This Row],[FwdDiv]]/Table3[[#This Row],[SharePrice]]</f>
        <v>3.1102471535684538E-2</v>
      </c>
      <c r="H2473" s="2">
        <v>2.5000000000000001E-2</v>
      </c>
      <c r="I2473" s="2">
        <v>2.75E-2</v>
      </c>
    </row>
    <row r="2474" spans="2:9" hidden="1" x14ac:dyDescent="0.2">
      <c r="B2474" s="35">
        <v>41415</v>
      </c>
      <c r="C2474">
        <v>36.6</v>
      </c>
      <c r="E2474">
        <v>0.28000000000000003</v>
      </c>
      <c r="F2474">
        <f>4*Table3[[#This Row],[DivPay]]</f>
        <v>1.1200000000000001</v>
      </c>
      <c r="G2474" s="2">
        <f>Table3[[#This Row],[FwdDiv]]/Table3[[#This Row],[SharePrice]]</f>
        <v>3.0601092896174867E-2</v>
      </c>
      <c r="H2474" s="2">
        <v>2.5000000000000001E-2</v>
      </c>
      <c r="I2474" s="2">
        <v>2.75E-2</v>
      </c>
    </row>
    <row r="2475" spans="2:9" hidden="1" x14ac:dyDescent="0.2">
      <c r="B2475" s="35">
        <v>41414</v>
      </c>
      <c r="C2475">
        <v>36.630000000000003</v>
      </c>
      <c r="E2475">
        <v>0.28000000000000003</v>
      </c>
      <c r="F2475">
        <f>4*Table3[[#This Row],[DivPay]]</f>
        <v>1.1200000000000001</v>
      </c>
      <c r="G2475" s="2">
        <f>Table3[[#This Row],[FwdDiv]]/Table3[[#This Row],[SharePrice]]</f>
        <v>3.0576030576030578E-2</v>
      </c>
      <c r="H2475" s="2">
        <v>2.5000000000000001E-2</v>
      </c>
      <c r="I2475" s="2">
        <v>2.75E-2</v>
      </c>
    </row>
    <row r="2476" spans="2:9" hidden="1" x14ac:dyDescent="0.2">
      <c r="B2476" s="35">
        <v>41411</v>
      </c>
      <c r="C2476">
        <v>36.770000000000003</v>
      </c>
      <c r="E2476">
        <v>0.28000000000000003</v>
      </c>
      <c r="F2476">
        <f>4*Table3[[#This Row],[DivPay]]</f>
        <v>1.1200000000000001</v>
      </c>
      <c r="G2476" s="2">
        <f>Table3[[#This Row],[FwdDiv]]/Table3[[#This Row],[SharePrice]]</f>
        <v>3.0459613815610551E-2</v>
      </c>
      <c r="H2476" s="2">
        <v>2.5000000000000001E-2</v>
      </c>
      <c r="I2476" s="2">
        <v>2.75E-2</v>
      </c>
    </row>
    <row r="2477" spans="2:9" hidden="1" x14ac:dyDescent="0.2">
      <c r="B2477" s="35">
        <v>41410</v>
      </c>
      <c r="C2477">
        <v>36.6</v>
      </c>
      <c r="E2477">
        <v>0.28000000000000003</v>
      </c>
      <c r="F2477">
        <f>4*Table3[[#This Row],[DivPay]]</f>
        <v>1.1200000000000001</v>
      </c>
      <c r="G2477" s="2">
        <f>Table3[[#This Row],[FwdDiv]]/Table3[[#This Row],[SharePrice]]</f>
        <v>3.0601092896174867E-2</v>
      </c>
      <c r="H2477" s="2">
        <v>2.5000000000000001E-2</v>
      </c>
      <c r="I2477" s="2">
        <v>2.75E-2</v>
      </c>
    </row>
    <row r="2478" spans="2:9" hidden="1" x14ac:dyDescent="0.2">
      <c r="B2478" s="35">
        <v>41409</v>
      </c>
      <c r="C2478">
        <v>36.81</v>
      </c>
      <c r="E2478">
        <v>0.28000000000000003</v>
      </c>
      <c r="F2478">
        <f>4*Table3[[#This Row],[DivPay]]</f>
        <v>1.1200000000000001</v>
      </c>
      <c r="G2478" s="2">
        <f>Table3[[#This Row],[FwdDiv]]/Table3[[#This Row],[SharePrice]]</f>
        <v>3.0426514534093996E-2</v>
      </c>
      <c r="H2478" s="2">
        <v>2.5000000000000001E-2</v>
      </c>
      <c r="I2478" s="2">
        <v>2.75E-2</v>
      </c>
    </row>
    <row r="2479" spans="2:9" hidden="1" x14ac:dyDescent="0.2">
      <c r="B2479" s="35">
        <v>41408</v>
      </c>
      <c r="C2479">
        <v>36.51</v>
      </c>
      <c r="E2479">
        <v>0.28000000000000003</v>
      </c>
      <c r="F2479">
        <f>4*Table3[[#This Row],[DivPay]]</f>
        <v>1.1200000000000001</v>
      </c>
      <c r="G2479" s="2">
        <f>Table3[[#This Row],[FwdDiv]]/Table3[[#This Row],[SharePrice]]</f>
        <v>3.0676526978909893E-2</v>
      </c>
      <c r="H2479" s="2">
        <v>2.5000000000000001E-2</v>
      </c>
      <c r="I2479" s="2">
        <v>2.75E-2</v>
      </c>
    </row>
    <row r="2480" spans="2:9" hidden="1" x14ac:dyDescent="0.2">
      <c r="B2480" s="35">
        <v>41407</v>
      </c>
      <c r="C2480">
        <v>36.54</v>
      </c>
      <c r="E2480">
        <v>0.28000000000000003</v>
      </c>
      <c r="F2480">
        <f>4*Table3[[#This Row],[DivPay]]</f>
        <v>1.1200000000000001</v>
      </c>
      <c r="G2480" s="2">
        <f>Table3[[#This Row],[FwdDiv]]/Table3[[#This Row],[SharePrice]]</f>
        <v>3.0651340996168588E-2</v>
      </c>
      <c r="H2480" s="2">
        <v>2.5000000000000001E-2</v>
      </c>
      <c r="I2480" s="2">
        <v>2.75E-2</v>
      </c>
    </row>
    <row r="2481" spans="2:9" hidden="1" x14ac:dyDescent="0.2">
      <c r="B2481" s="35">
        <v>41404</v>
      </c>
      <c r="C2481">
        <v>37.04</v>
      </c>
      <c r="E2481">
        <v>0.28000000000000003</v>
      </c>
      <c r="F2481">
        <f>4*Table3[[#This Row],[DivPay]]</f>
        <v>1.1200000000000001</v>
      </c>
      <c r="G2481" s="2">
        <f>Table3[[#This Row],[FwdDiv]]/Table3[[#This Row],[SharePrice]]</f>
        <v>3.0237580993520523E-2</v>
      </c>
      <c r="H2481" s="2">
        <v>2.5000000000000001E-2</v>
      </c>
      <c r="I2481" s="2">
        <v>2.75E-2</v>
      </c>
    </row>
    <row r="2482" spans="2:9" hidden="1" x14ac:dyDescent="0.2">
      <c r="B2482" s="35">
        <v>41403</v>
      </c>
      <c r="C2482">
        <v>37.01</v>
      </c>
      <c r="E2482">
        <v>0.28000000000000003</v>
      </c>
      <c r="F2482">
        <f>4*Table3[[#This Row],[DivPay]]</f>
        <v>1.1200000000000001</v>
      </c>
      <c r="G2482" s="2">
        <f>Table3[[#This Row],[FwdDiv]]/Table3[[#This Row],[SharePrice]]</f>
        <v>3.0262091326668471E-2</v>
      </c>
      <c r="H2482" s="2">
        <v>2.5000000000000001E-2</v>
      </c>
      <c r="I2482" s="2">
        <v>2.75E-2</v>
      </c>
    </row>
    <row r="2483" spans="2:9" hidden="1" x14ac:dyDescent="0.2">
      <c r="B2483" s="35">
        <v>41402</v>
      </c>
      <c r="C2483">
        <v>37.090000000000003</v>
      </c>
      <c r="E2483">
        <v>0.28000000000000003</v>
      </c>
      <c r="F2483">
        <f>4*Table3[[#This Row],[DivPay]]</f>
        <v>1.1200000000000001</v>
      </c>
      <c r="G2483" s="2">
        <f>Table3[[#This Row],[FwdDiv]]/Table3[[#This Row],[SharePrice]]</f>
        <v>3.0196818549474251E-2</v>
      </c>
      <c r="H2483" s="2">
        <v>2.5000000000000001E-2</v>
      </c>
      <c r="I2483" s="2">
        <v>2.75E-2</v>
      </c>
    </row>
    <row r="2484" spans="2:9" hidden="1" x14ac:dyDescent="0.2">
      <c r="B2484" s="35">
        <v>41401</v>
      </c>
      <c r="C2484">
        <v>37.04</v>
      </c>
      <c r="E2484">
        <v>0.28000000000000003</v>
      </c>
      <c r="F2484">
        <f>4*Table3[[#This Row],[DivPay]]</f>
        <v>1.1200000000000001</v>
      </c>
      <c r="G2484" s="2">
        <f>Table3[[#This Row],[FwdDiv]]/Table3[[#This Row],[SharePrice]]</f>
        <v>3.0237580993520523E-2</v>
      </c>
      <c r="H2484" s="2">
        <v>2.5000000000000001E-2</v>
      </c>
      <c r="I2484" s="2">
        <v>2.75E-2</v>
      </c>
    </row>
    <row r="2485" spans="2:9" hidden="1" x14ac:dyDescent="0.2">
      <c r="B2485" s="35">
        <v>41400</v>
      </c>
      <c r="C2485">
        <v>37.04</v>
      </c>
      <c r="E2485">
        <v>0.28000000000000003</v>
      </c>
      <c r="F2485">
        <f>4*Table3[[#This Row],[DivPay]]</f>
        <v>1.1200000000000001</v>
      </c>
      <c r="G2485" s="2">
        <f>Table3[[#This Row],[FwdDiv]]/Table3[[#This Row],[SharePrice]]</f>
        <v>3.0237580993520523E-2</v>
      </c>
      <c r="H2485" s="2">
        <v>2.5000000000000001E-2</v>
      </c>
      <c r="I2485" s="2">
        <v>2.75E-2</v>
      </c>
    </row>
    <row r="2486" spans="2:9" hidden="1" x14ac:dyDescent="0.2">
      <c r="B2486" s="35">
        <v>41397</v>
      </c>
      <c r="C2486">
        <v>37.01</v>
      </c>
      <c r="E2486">
        <v>0.28000000000000003</v>
      </c>
      <c r="F2486">
        <f>4*Table3[[#This Row],[DivPay]]</f>
        <v>1.1200000000000001</v>
      </c>
      <c r="G2486" s="2">
        <f>Table3[[#This Row],[FwdDiv]]/Table3[[#This Row],[SharePrice]]</f>
        <v>3.0262091326668471E-2</v>
      </c>
      <c r="H2486" s="2">
        <v>2.5000000000000001E-2</v>
      </c>
      <c r="I2486" s="2">
        <v>2.75E-2</v>
      </c>
    </row>
    <row r="2487" spans="2:9" hidden="1" x14ac:dyDescent="0.2">
      <c r="B2487" s="35">
        <v>41396</v>
      </c>
      <c r="C2487">
        <v>36.700000000000003</v>
      </c>
      <c r="E2487">
        <v>0.28000000000000003</v>
      </c>
      <c r="F2487">
        <f>4*Table3[[#This Row],[DivPay]]</f>
        <v>1.1200000000000001</v>
      </c>
      <c r="G2487" s="2">
        <f>Table3[[#This Row],[FwdDiv]]/Table3[[#This Row],[SharePrice]]</f>
        <v>3.0517711171662125E-2</v>
      </c>
      <c r="H2487" s="2">
        <v>2.5000000000000001E-2</v>
      </c>
      <c r="I2487" s="2">
        <v>2.75E-2</v>
      </c>
    </row>
    <row r="2488" spans="2:9" hidden="1" x14ac:dyDescent="0.2">
      <c r="B2488" s="35">
        <v>41395</v>
      </c>
      <c r="C2488">
        <v>36.409999999999997</v>
      </c>
      <c r="E2488">
        <v>0.28000000000000003</v>
      </c>
      <c r="F2488">
        <f>4*Table3[[#This Row],[DivPay]]</f>
        <v>1.1200000000000001</v>
      </c>
      <c r="G2488" s="2">
        <f>Table3[[#This Row],[FwdDiv]]/Table3[[#This Row],[SharePrice]]</f>
        <v>3.0760780005493003E-2</v>
      </c>
      <c r="H2488" s="2">
        <v>2.5000000000000001E-2</v>
      </c>
      <c r="I2488" s="2">
        <v>2.75E-2</v>
      </c>
    </row>
    <row r="2489" spans="2:9" hidden="1" x14ac:dyDescent="0.2">
      <c r="B2489" s="35">
        <v>41394</v>
      </c>
      <c r="C2489">
        <v>36.21</v>
      </c>
      <c r="E2489">
        <v>0.28000000000000003</v>
      </c>
      <c r="F2489">
        <f>4*Table3[[#This Row],[DivPay]]</f>
        <v>1.1200000000000001</v>
      </c>
      <c r="G2489" s="2">
        <f>Table3[[#This Row],[FwdDiv]]/Table3[[#This Row],[SharePrice]]</f>
        <v>3.0930682132007736E-2</v>
      </c>
      <c r="H2489" s="2">
        <v>2.5000000000000001E-2</v>
      </c>
      <c r="I2489" s="2">
        <v>2.75E-2</v>
      </c>
    </row>
    <row r="2490" spans="2:9" hidden="1" x14ac:dyDescent="0.2">
      <c r="B2490" s="35">
        <v>41393</v>
      </c>
      <c r="C2490">
        <v>35.97</v>
      </c>
      <c r="E2490">
        <v>0.28000000000000003</v>
      </c>
      <c r="F2490">
        <f>4*Table3[[#This Row],[DivPay]]</f>
        <v>1.1200000000000001</v>
      </c>
      <c r="G2490" s="2">
        <f>Table3[[#This Row],[FwdDiv]]/Table3[[#This Row],[SharePrice]]</f>
        <v>3.1137058659994443E-2</v>
      </c>
      <c r="H2490" s="2">
        <v>2.5000000000000001E-2</v>
      </c>
      <c r="I2490" s="2">
        <v>2.75E-2</v>
      </c>
    </row>
    <row r="2491" spans="2:9" hidden="1" x14ac:dyDescent="0.2">
      <c r="B2491" s="35">
        <v>41390</v>
      </c>
      <c r="C2491">
        <v>35.74</v>
      </c>
      <c r="D2491">
        <v>0.28000000000000003</v>
      </c>
      <c r="E2491">
        <v>0.28000000000000003</v>
      </c>
      <c r="F2491">
        <f>4*Table3[[#This Row],[DivPay]]</f>
        <v>1.1200000000000001</v>
      </c>
      <c r="G2491" s="2">
        <f>Table3[[#This Row],[FwdDiv]]/Table3[[#This Row],[SharePrice]]</f>
        <v>3.1337437045327363E-2</v>
      </c>
      <c r="H2491" s="2">
        <v>2.5000000000000001E-2</v>
      </c>
      <c r="I2491" s="2">
        <v>2.75E-2</v>
      </c>
    </row>
    <row r="2492" spans="2:9" hidden="1" x14ac:dyDescent="0.2">
      <c r="B2492" s="35">
        <v>41389</v>
      </c>
      <c r="C2492">
        <v>36.11</v>
      </c>
      <c r="E2492">
        <v>0.21</v>
      </c>
      <c r="F2492">
        <f>4*Table3[[#This Row],[DivPay]]</f>
        <v>0.84</v>
      </c>
      <c r="G2492" s="2">
        <f>Table3[[#This Row],[FwdDiv]]/Table3[[#This Row],[SharePrice]]</f>
        <v>2.3262254223206866E-2</v>
      </c>
      <c r="H2492" s="2">
        <v>2.5000000000000001E-2</v>
      </c>
      <c r="I2492" s="2">
        <v>2.75E-2</v>
      </c>
    </row>
    <row r="2493" spans="2:9" hidden="1" x14ac:dyDescent="0.2">
      <c r="B2493" s="35">
        <v>41388</v>
      </c>
      <c r="C2493">
        <v>36.01</v>
      </c>
      <c r="E2493">
        <v>0.21</v>
      </c>
      <c r="F2493">
        <f>4*Table3[[#This Row],[DivPay]]</f>
        <v>0.84</v>
      </c>
      <c r="G2493" s="2">
        <f>Table3[[#This Row],[FwdDiv]]/Table3[[#This Row],[SharePrice]]</f>
        <v>2.3326853651763398E-2</v>
      </c>
      <c r="H2493" s="2">
        <v>2.5000000000000001E-2</v>
      </c>
      <c r="I2493" s="2">
        <v>2.75E-2</v>
      </c>
    </row>
    <row r="2494" spans="2:9" hidden="1" x14ac:dyDescent="0.2">
      <c r="B2494" s="35">
        <v>41387</v>
      </c>
      <c r="C2494">
        <v>35.700000000000003</v>
      </c>
      <c r="E2494">
        <v>0.21</v>
      </c>
      <c r="F2494">
        <f>4*Table3[[#This Row],[DivPay]]</f>
        <v>0.84</v>
      </c>
      <c r="G2494" s="2">
        <f>Table3[[#This Row],[FwdDiv]]/Table3[[#This Row],[SharePrice]]</f>
        <v>2.3529411764705879E-2</v>
      </c>
      <c r="H2494" s="2">
        <v>2.5000000000000001E-2</v>
      </c>
      <c r="I2494" s="2">
        <v>2.75E-2</v>
      </c>
    </row>
    <row r="2495" spans="2:9" hidden="1" x14ac:dyDescent="0.2">
      <c r="B2495" s="35">
        <v>41386</v>
      </c>
      <c r="C2495">
        <v>34.81</v>
      </c>
      <c r="E2495">
        <v>0.21</v>
      </c>
      <c r="F2495">
        <f>4*Table3[[#This Row],[DivPay]]</f>
        <v>0.84</v>
      </c>
      <c r="G2495" s="2">
        <f>Table3[[#This Row],[FwdDiv]]/Table3[[#This Row],[SharePrice]]</f>
        <v>2.4130996839988508E-2</v>
      </c>
      <c r="H2495" s="2">
        <v>2.5000000000000001E-2</v>
      </c>
      <c r="I2495" s="2">
        <v>2.75E-2</v>
      </c>
    </row>
    <row r="2496" spans="2:9" hidden="1" x14ac:dyDescent="0.2">
      <c r="B2496" s="35">
        <v>41383</v>
      </c>
      <c r="C2496">
        <v>34.25</v>
      </c>
      <c r="E2496">
        <v>0.21</v>
      </c>
      <c r="F2496">
        <f>4*Table3[[#This Row],[DivPay]]</f>
        <v>0.84</v>
      </c>
      <c r="G2496" s="2">
        <f>Table3[[#This Row],[FwdDiv]]/Table3[[#This Row],[SharePrice]]</f>
        <v>2.4525547445255473E-2</v>
      </c>
      <c r="H2496" s="2">
        <v>2.5000000000000001E-2</v>
      </c>
      <c r="I2496" s="2">
        <v>2.75E-2</v>
      </c>
    </row>
    <row r="2497" spans="2:9" hidden="1" x14ac:dyDescent="0.2">
      <c r="B2497" s="35">
        <v>41382</v>
      </c>
      <c r="C2497">
        <v>33.92</v>
      </c>
      <c r="E2497">
        <v>0.21</v>
      </c>
      <c r="F2497">
        <f>4*Table3[[#This Row],[DivPay]]</f>
        <v>0.84</v>
      </c>
      <c r="G2497" s="2">
        <f>Table3[[#This Row],[FwdDiv]]/Table3[[#This Row],[SharePrice]]</f>
        <v>2.4764150943396224E-2</v>
      </c>
      <c r="H2497" s="2">
        <v>2.5000000000000001E-2</v>
      </c>
      <c r="I2497" s="2">
        <v>2.75E-2</v>
      </c>
    </row>
    <row r="2498" spans="2:9" hidden="1" x14ac:dyDescent="0.2">
      <c r="B2498" s="35">
        <v>41381</v>
      </c>
      <c r="C2498">
        <v>34.21</v>
      </c>
      <c r="E2498">
        <v>0.21</v>
      </c>
      <c r="F2498">
        <f>4*Table3[[#This Row],[DivPay]]</f>
        <v>0.84</v>
      </c>
      <c r="G2498" s="2">
        <f>Table3[[#This Row],[FwdDiv]]/Table3[[#This Row],[SharePrice]]</f>
        <v>2.4554223911137093E-2</v>
      </c>
      <c r="H2498" s="2">
        <v>2.5000000000000001E-2</v>
      </c>
      <c r="I2498" s="2">
        <v>2.75E-2</v>
      </c>
    </row>
    <row r="2499" spans="2:9" hidden="1" x14ac:dyDescent="0.2">
      <c r="B2499" s="35">
        <v>41380</v>
      </c>
      <c r="C2499">
        <v>35.74</v>
      </c>
      <c r="E2499">
        <v>0.21</v>
      </c>
      <c r="F2499">
        <f>4*Table3[[#This Row],[DivPay]]</f>
        <v>0.84</v>
      </c>
      <c r="G2499" s="2">
        <f>Table3[[#This Row],[FwdDiv]]/Table3[[#This Row],[SharePrice]]</f>
        <v>2.3503077783995522E-2</v>
      </c>
      <c r="H2499" s="2">
        <v>2.5000000000000001E-2</v>
      </c>
      <c r="I2499" s="2">
        <v>2.75E-2</v>
      </c>
    </row>
    <row r="2500" spans="2:9" hidden="1" x14ac:dyDescent="0.2">
      <c r="B2500" s="35">
        <v>41379</v>
      </c>
      <c r="C2500">
        <v>35.270000000000003</v>
      </c>
      <c r="E2500">
        <v>0.21</v>
      </c>
      <c r="F2500">
        <f>4*Table3[[#This Row],[DivPay]]</f>
        <v>0.84</v>
      </c>
      <c r="G2500" s="2">
        <f>Table3[[#This Row],[FwdDiv]]/Table3[[#This Row],[SharePrice]]</f>
        <v>2.3816274454210373E-2</v>
      </c>
      <c r="H2500" s="2">
        <v>2.5000000000000001E-2</v>
      </c>
      <c r="I2500" s="2">
        <v>2.75E-2</v>
      </c>
    </row>
    <row r="2501" spans="2:9" hidden="1" x14ac:dyDescent="0.2">
      <c r="B2501" s="35">
        <v>41376</v>
      </c>
      <c r="C2501">
        <v>35.85</v>
      </c>
      <c r="E2501">
        <v>0.21</v>
      </c>
      <c r="F2501">
        <f>4*Table3[[#This Row],[DivPay]]</f>
        <v>0.84</v>
      </c>
      <c r="G2501" s="2">
        <f>Table3[[#This Row],[FwdDiv]]/Table3[[#This Row],[SharePrice]]</f>
        <v>2.3430962343096232E-2</v>
      </c>
      <c r="H2501" s="2">
        <v>2.5000000000000001E-2</v>
      </c>
      <c r="I2501" s="2">
        <v>2.75E-2</v>
      </c>
    </row>
    <row r="2502" spans="2:9" hidden="1" x14ac:dyDescent="0.2">
      <c r="B2502" s="35">
        <v>41375</v>
      </c>
      <c r="C2502">
        <v>35.69</v>
      </c>
      <c r="E2502">
        <v>0.21</v>
      </c>
      <c r="F2502">
        <f>4*Table3[[#This Row],[DivPay]]</f>
        <v>0.84</v>
      </c>
      <c r="G2502" s="2">
        <f>Table3[[#This Row],[FwdDiv]]/Table3[[#This Row],[SharePrice]]</f>
        <v>2.3536004483048472E-2</v>
      </c>
      <c r="H2502" s="2">
        <v>2.5000000000000001E-2</v>
      </c>
      <c r="I2502" s="2">
        <v>2.75E-2</v>
      </c>
    </row>
    <row r="2503" spans="2:9" hidden="1" x14ac:dyDescent="0.2">
      <c r="B2503" s="35">
        <v>41374</v>
      </c>
      <c r="C2503">
        <v>35.76</v>
      </c>
      <c r="E2503">
        <v>0.21</v>
      </c>
      <c r="F2503">
        <f>4*Table3[[#This Row],[DivPay]]</f>
        <v>0.84</v>
      </c>
      <c r="G2503" s="2">
        <f>Table3[[#This Row],[FwdDiv]]/Table3[[#This Row],[SharePrice]]</f>
        <v>2.3489932885906041E-2</v>
      </c>
      <c r="H2503" s="2">
        <v>2.5000000000000001E-2</v>
      </c>
      <c r="I2503" s="2">
        <v>2.75E-2</v>
      </c>
    </row>
    <row r="2504" spans="2:9" hidden="1" x14ac:dyDescent="0.2">
      <c r="B2504" s="35">
        <v>41373</v>
      </c>
      <c r="C2504">
        <v>35.159999999999997</v>
      </c>
      <c r="E2504">
        <v>0.21</v>
      </c>
      <c r="F2504">
        <f>4*Table3[[#This Row],[DivPay]]</f>
        <v>0.84</v>
      </c>
      <c r="G2504" s="2">
        <f>Table3[[#This Row],[FwdDiv]]/Table3[[#This Row],[SharePrice]]</f>
        <v>2.3890784982935155E-2</v>
      </c>
      <c r="H2504" s="2">
        <v>2.5000000000000001E-2</v>
      </c>
      <c r="I2504" s="2">
        <v>2.75E-2</v>
      </c>
    </row>
    <row r="2505" spans="2:9" hidden="1" x14ac:dyDescent="0.2">
      <c r="B2505" s="35">
        <v>41372</v>
      </c>
      <c r="C2505">
        <v>35.07</v>
      </c>
      <c r="E2505">
        <v>0.21</v>
      </c>
      <c r="F2505">
        <f>4*Table3[[#This Row],[DivPay]]</f>
        <v>0.84</v>
      </c>
      <c r="G2505" s="2">
        <f>Table3[[#This Row],[FwdDiv]]/Table3[[#This Row],[SharePrice]]</f>
        <v>2.3952095808383232E-2</v>
      </c>
      <c r="H2505" s="2">
        <v>2.5000000000000001E-2</v>
      </c>
      <c r="I2505" s="2">
        <v>2.75E-2</v>
      </c>
    </row>
    <row r="2506" spans="2:9" hidden="1" x14ac:dyDescent="0.2">
      <c r="B2506" s="35">
        <v>41369</v>
      </c>
      <c r="C2506">
        <v>34.200000000000003</v>
      </c>
      <c r="E2506">
        <v>0.21</v>
      </c>
      <c r="F2506">
        <f>4*Table3[[#This Row],[DivPay]]</f>
        <v>0.84</v>
      </c>
      <c r="G2506" s="2">
        <f>Table3[[#This Row],[FwdDiv]]/Table3[[#This Row],[SharePrice]]</f>
        <v>2.4561403508771926E-2</v>
      </c>
      <c r="H2506" s="2">
        <v>2.5000000000000001E-2</v>
      </c>
      <c r="I2506" s="2">
        <v>2.75E-2</v>
      </c>
    </row>
    <row r="2507" spans="2:9" hidden="1" x14ac:dyDescent="0.2">
      <c r="B2507" s="35">
        <v>41368</v>
      </c>
      <c r="C2507">
        <v>34.49</v>
      </c>
      <c r="E2507">
        <v>0.21</v>
      </c>
      <c r="F2507">
        <f>4*Table3[[#This Row],[DivPay]]</f>
        <v>0.84</v>
      </c>
      <c r="G2507" s="2">
        <f>Table3[[#This Row],[FwdDiv]]/Table3[[#This Row],[SharePrice]]</f>
        <v>2.4354885474050448E-2</v>
      </c>
      <c r="H2507" s="2">
        <v>2.5000000000000001E-2</v>
      </c>
      <c r="I2507" s="2">
        <v>2.75E-2</v>
      </c>
    </row>
    <row r="2508" spans="2:9" hidden="1" x14ac:dyDescent="0.2">
      <c r="B2508" s="35">
        <v>41367</v>
      </c>
      <c r="C2508">
        <v>34.15</v>
      </c>
      <c r="E2508">
        <v>0.21</v>
      </c>
      <c r="F2508">
        <f>4*Table3[[#This Row],[DivPay]]</f>
        <v>0.84</v>
      </c>
      <c r="G2508" s="2">
        <f>Table3[[#This Row],[FwdDiv]]/Table3[[#This Row],[SharePrice]]</f>
        <v>2.4597364568081991E-2</v>
      </c>
      <c r="H2508" s="2">
        <v>2.5000000000000001E-2</v>
      </c>
      <c r="I2508" s="2">
        <v>2.75E-2</v>
      </c>
    </row>
    <row r="2509" spans="2:9" hidden="1" x14ac:dyDescent="0.2">
      <c r="B2509" s="35">
        <v>41366</v>
      </c>
      <c r="C2509">
        <v>34.770000000000003</v>
      </c>
      <c r="E2509">
        <v>0.21</v>
      </c>
      <c r="F2509">
        <f>4*Table3[[#This Row],[DivPay]]</f>
        <v>0.84</v>
      </c>
      <c r="G2509" s="2">
        <f>Table3[[#This Row],[FwdDiv]]/Table3[[#This Row],[SharePrice]]</f>
        <v>2.4158757549611731E-2</v>
      </c>
      <c r="H2509" s="2">
        <v>2.5000000000000001E-2</v>
      </c>
      <c r="I2509" s="2">
        <v>2.75E-2</v>
      </c>
    </row>
    <row r="2510" spans="2:9" hidden="1" x14ac:dyDescent="0.2">
      <c r="B2510" s="35">
        <v>41365</v>
      </c>
      <c r="C2510">
        <v>35.01</v>
      </c>
      <c r="E2510">
        <v>0.21</v>
      </c>
      <c r="F2510">
        <f>4*Table3[[#This Row],[DivPay]]</f>
        <v>0.84</v>
      </c>
      <c r="G2510" s="2">
        <f>Table3[[#This Row],[FwdDiv]]/Table3[[#This Row],[SharePrice]]</f>
        <v>2.3993144815766924E-2</v>
      </c>
      <c r="H2510" s="2">
        <v>2.5000000000000001E-2</v>
      </c>
      <c r="I2510" s="2">
        <v>2.75E-2</v>
      </c>
    </row>
    <row r="2511" spans="2:9" hidden="1" x14ac:dyDescent="0.2">
      <c r="B2511" s="35">
        <v>41361</v>
      </c>
      <c r="C2511">
        <v>35.479999999999997</v>
      </c>
      <c r="E2511">
        <v>0.21</v>
      </c>
      <c r="F2511">
        <f>4*Table3[[#This Row],[DivPay]]</f>
        <v>0.84</v>
      </c>
      <c r="G2511" s="2">
        <f>Table3[[#This Row],[FwdDiv]]/Table3[[#This Row],[SharePrice]]</f>
        <v>2.3675310033821874E-2</v>
      </c>
      <c r="H2511" s="2">
        <v>2.5000000000000001E-2</v>
      </c>
      <c r="I2511" s="2">
        <v>2.75E-2</v>
      </c>
    </row>
    <row r="2512" spans="2:9" hidden="1" x14ac:dyDescent="0.2">
      <c r="B2512" s="35">
        <v>41360</v>
      </c>
      <c r="C2512">
        <v>35.08</v>
      </c>
      <c r="E2512">
        <v>0.21</v>
      </c>
      <c r="F2512">
        <f>4*Table3[[#This Row],[DivPay]]</f>
        <v>0.84</v>
      </c>
      <c r="G2512" s="2">
        <f>Table3[[#This Row],[FwdDiv]]/Table3[[#This Row],[SharePrice]]</f>
        <v>2.394526795895097E-2</v>
      </c>
      <c r="H2512" s="2">
        <v>2.5000000000000001E-2</v>
      </c>
      <c r="I2512" s="2">
        <v>2.75E-2</v>
      </c>
    </row>
    <row r="2513" spans="2:9" hidden="1" x14ac:dyDescent="0.2">
      <c r="B2513" s="35">
        <v>41359</v>
      </c>
      <c r="C2513">
        <v>35.1</v>
      </c>
      <c r="E2513">
        <v>0.21</v>
      </c>
      <c r="F2513">
        <f>4*Table3[[#This Row],[DivPay]]</f>
        <v>0.84</v>
      </c>
      <c r="G2513" s="2">
        <f>Table3[[#This Row],[FwdDiv]]/Table3[[#This Row],[SharePrice]]</f>
        <v>2.393162393162393E-2</v>
      </c>
      <c r="H2513" s="2">
        <v>2.5000000000000001E-2</v>
      </c>
      <c r="I2513" s="2">
        <v>2.75E-2</v>
      </c>
    </row>
    <row r="2514" spans="2:9" hidden="1" x14ac:dyDescent="0.2">
      <c r="B2514" s="35">
        <v>41358</v>
      </c>
      <c r="C2514">
        <v>34.479999999999997</v>
      </c>
      <c r="E2514">
        <v>0.21</v>
      </c>
      <c r="F2514">
        <f>4*Table3[[#This Row],[DivPay]]</f>
        <v>0.84</v>
      </c>
      <c r="G2514" s="2">
        <f>Table3[[#This Row],[FwdDiv]]/Table3[[#This Row],[SharePrice]]</f>
        <v>2.4361948955916476E-2</v>
      </c>
      <c r="H2514" s="2">
        <v>2.5000000000000001E-2</v>
      </c>
      <c r="I2514" s="2">
        <v>2.75E-2</v>
      </c>
    </row>
    <row r="2515" spans="2:9" hidden="1" x14ac:dyDescent="0.2">
      <c r="B2515" s="35">
        <v>41355</v>
      </c>
      <c r="C2515">
        <v>34.46</v>
      </c>
      <c r="E2515">
        <v>0.21</v>
      </c>
      <c r="F2515">
        <f>4*Table3[[#This Row],[DivPay]]</f>
        <v>0.84</v>
      </c>
      <c r="G2515" s="2">
        <f>Table3[[#This Row],[FwdDiv]]/Table3[[#This Row],[SharePrice]]</f>
        <v>2.4376088218224026E-2</v>
      </c>
      <c r="H2515" s="2">
        <v>2.5000000000000001E-2</v>
      </c>
      <c r="I2515" s="2">
        <v>2.75E-2</v>
      </c>
    </row>
    <row r="2516" spans="2:9" hidden="1" x14ac:dyDescent="0.2">
      <c r="B2516" s="35">
        <v>41354</v>
      </c>
      <c r="C2516">
        <v>34.29</v>
      </c>
      <c r="E2516">
        <v>0.21</v>
      </c>
      <c r="F2516">
        <f>4*Table3[[#This Row],[DivPay]]</f>
        <v>0.84</v>
      </c>
      <c r="G2516" s="2">
        <f>Table3[[#This Row],[FwdDiv]]/Table3[[#This Row],[SharePrice]]</f>
        <v>2.4496937882764653E-2</v>
      </c>
      <c r="H2516" s="2">
        <v>2.5000000000000001E-2</v>
      </c>
      <c r="I2516" s="2">
        <v>2.75E-2</v>
      </c>
    </row>
    <row r="2517" spans="2:9" hidden="1" x14ac:dyDescent="0.2">
      <c r="B2517" s="35">
        <v>41353</v>
      </c>
      <c r="C2517">
        <v>35.06</v>
      </c>
      <c r="E2517">
        <v>0.21</v>
      </c>
      <c r="F2517">
        <f>4*Table3[[#This Row],[DivPay]]</f>
        <v>0.84</v>
      </c>
      <c r="G2517" s="2">
        <f>Table3[[#This Row],[FwdDiv]]/Table3[[#This Row],[SharePrice]]</f>
        <v>2.3958927552766685E-2</v>
      </c>
      <c r="H2517" s="2">
        <v>2.5000000000000001E-2</v>
      </c>
      <c r="I2517" s="2">
        <v>2.75E-2</v>
      </c>
    </row>
    <row r="2518" spans="2:9" hidden="1" x14ac:dyDescent="0.2">
      <c r="B2518" s="35">
        <v>41352</v>
      </c>
      <c r="C2518">
        <v>34.659999999999997</v>
      </c>
      <c r="E2518">
        <v>0.21</v>
      </c>
      <c r="F2518">
        <f>4*Table3[[#This Row],[DivPay]]</f>
        <v>0.84</v>
      </c>
      <c r="G2518" s="2">
        <f>Table3[[#This Row],[FwdDiv]]/Table3[[#This Row],[SharePrice]]</f>
        <v>2.4235429890363532E-2</v>
      </c>
      <c r="H2518" s="2">
        <v>2.5000000000000001E-2</v>
      </c>
      <c r="I2518" s="2">
        <v>2.75E-2</v>
      </c>
    </row>
    <row r="2519" spans="2:9" hidden="1" x14ac:dyDescent="0.2">
      <c r="B2519" s="35">
        <v>41351</v>
      </c>
      <c r="C2519">
        <v>34.619999999999997</v>
      </c>
      <c r="E2519">
        <v>0.21</v>
      </c>
      <c r="F2519">
        <f>4*Table3[[#This Row],[DivPay]]</f>
        <v>0.84</v>
      </c>
      <c r="G2519" s="2">
        <f>Table3[[#This Row],[FwdDiv]]/Table3[[#This Row],[SharePrice]]</f>
        <v>2.4263431542461005E-2</v>
      </c>
      <c r="H2519" s="2">
        <v>2.5000000000000001E-2</v>
      </c>
      <c r="I2519" s="2">
        <v>2.75E-2</v>
      </c>
    </row>
    <row r="2520" spans="2:9" hidden="1" x14ac:dyDescent="0.2">
      <c r="B2520" s="35">
        <v>41348</v>
      </c>
      <c r="C2520">
        <v>35.08</v>
      </c>
      <c r="E2520">
        <v>0.21</v>
      </c>
      <c r="F2520">
        <f>4*Table3[[#This Row],[DivPay]]</f>
        <v>0.84</v>
      </c>
      <c r="G2520" s="2">
        <f>Table3[[#This Row],[FwdDiv]]/Table3[[#This Row],[SharePrice]]</f>
        <v>2.394526795895097E-2</v>
      </c>
      <c r="H2520" s="2">
        <v>2.5000000000000001E-2</v>
      </c>
      <c r="I2520" s="2">
        <v>2.75E-2</v>
      </c>
    </row>
    <row r="2521" spans="2:9" hidden="1" x14ac:dyDescent="0.2">
      <c r="B2521" s="35">
        <v>41347</v>
      </c>
      <c r="C2521">
        <v>35.380000000000003</v>
      </c>
      <c r="E2521">
        <v>0.21</v>
      </c>
      <c r="F2521">
        <f>4*Table3[[#This Row],[DivPay]]</f>
        <v>0.84</v>
      </c>
      <c r="G2521" s="2">
        <f>Table3[[#This Row],[FwdDiv]]/Table3[[#This Row],[SharePrice]]</f>
        <v>2.3742227247032219E-2</v>
      </c>
      <c r="H2521" s="2">
        <v>2.5000000000000001E-2</v>
      </c>
      <c r="I2521" s="2">
        <v>2.75E-2</v>
      </c>
    </row>
    <row r="2522" spans="2:9" hidden="1" x14ac:dyDescent="0.2">
      <c r="B2522" s="35">
        <v>41346</v>
      </c>
      <c r="C2522">
        <v>35.29</v>
      </c>
      <c r="E2522">
        <v>0.21</v>
      </c>
      <c r="F2522">
        <f>4*Table3[[#This Row],[DivPay]]</f>
        <v>0.84</v>
      </c>
      <c r="G2522" s="2">
        <f>Table3[[#This Row],[FwdDiv]]/Table3[[#This Row],[SharePrice]]</f>
        <v>2.3802776990648908E-2</v>
      </c>
      <c r="H2522" s="2">
        <v>2.5000000000000001E-2</v>
      </c>
      <c r="I2522" s="2">
        <v>2.75E-2</v>
      </c>
    </row>
    <row r="2523" spans="2:9" hidden="1" x14ac:dyDescent="0.2">
      <c r="B2523" s="35">
        <v>41345</v>
      </c>
      <c r="C2523">
        <v>35.619999999999997</v>
      </c>
      <c r="E2523">
        <v>0.21</v>
      </c>
      <c r="F2523">
        <f>4*Table3[[#This Row],[DivPay]]</f>
        <v>0.84</v>
      </c>
      <c r="G2523" s="2">
        <f>Table3[[#This Row],[FwdDiv]]/Table3[[#This Row],[SharePrice]]</f>
        <v>2.3582257158899497E-2</v>
      </c>
      <c r="H2523" s="2">
        <v>2.5000000000000001E-2</v>
      </c>
      <c r="I2523" s="2">
        <v>2.75E-2</v>
      </c>
    </row>
    <row r="2524" spans="2:9" hidden="1" x14ac:dyDescent="0.2">
      <c r="B2524" s="35">
        <v>41344</v>
      </c>
      <c r="C2524">
        <v>35.520000000000003</v>
      </c>
      <c r="E2524">
        <v>0.21</v>
      </c>
      <c r="F2524">
        <f>4*Table3[[#This Row],[DivPay]]</f>
        <v>0.84</v>
      </c>
      <c r="G2524" s="2">
        <f>Table3[[#This Row],[FwdDiv]]/Table3[[#This Row],[SharePrice]]</f>
        <v>2.3648648648648646E-2</v>
      </c>
      <c r="H2524" s="2">
        <v>2.5000000000000001E-2</v>
      </c>
      <c r="I2524" s="2">
        <v>2.75E-2</v>
      </c>
    </row>
    <row r="2525" spans="2:9" hidden="1" x14ac:dyDescent="0.2">
      <c r="B2525" s="35">
        <v>41341</v>
      </c>
      <c r="C2525">
        <v>35.29</v>
      </c>
      <c r="E2525">
        <v>0.21</v>
      </c>
      <c r="F2525">
        <f>4*Table3[[#This Row],[DivPay]]</f>
        <v>0.84</v>
      </c>
      <c r="G2525" s="2">
        <f>Table3[[#This Row],[FwdDiv]]/Table3[[#This Row],[SharePrice]]</f>
        <v>2.3802776990648908E-2</v>
      </c>
      <c r="H2525" s="2">
        <v>2.5000000000000001E-2</v>
      </c>
      <c r="I2525" s="2">
        <v>2.75E-2</v>
      </c>
    </row>
    <row r="2526" spans="2:9" hidden="1" x14ac:dyDescent="0.2">
      <c r="B2526" s="35">
        <v>41340</v>
      </c>
      <c r="C2526">
        <v>35.200000000000003</v>
      </c>
      <c r="E2526">
        <v>0.21</v>
      </c>
      <c r="F2526">
        <f>4*Table3[[#This Row],[DivPay]]</f>
        <v>0.84</v>
      </c>
      <c r="G2526" s="2">
        <f>Table3[[#This Row],[FwdDiv]]/Table3[[#This Row],[SharePrice]]</f>
        <v>2.3863636363636361E-2</v>
      </c>
      <c r="H2526" s="2">
        <v>2.5000000000000001E-2</v>
      </c>
      <c r="I2526" s="2">
        <v>2.75E-2</v>
      </c>
    </row>
    <row r="2527" spans="2:9" hidden="1" x14ac:dyDescent="0.2">
      <c r="B2527" s="35">
        <v>41339</v>
      </c>
      <c r="C2527">
        <v>35.14</v>
      </c>
      <c r="E2527">
        <v>0.21</v>
      </c>
      <c r="F2527">
        <f>4*Table3[[#This Row],[DivPay]]</f>
        <v>0.84</v>
      </c>
      <c r="G2527" s="2">
        <f>Table3[[#This Row],[FwdDiv]]/Table3[[#This Row],[SharePrice]]</f>
        <v>2.3904382470119521E-2</v>
      </c>
      <c r="H2527" s="2">
        <v>2.5000000000000001E-2</v>
      </c>
      <c r="I2527" s="2">
        <v>2.75E-2</v>
      </c>
    </row>
    <row r="2528" spans="2:9" hidden="1" x14ac:dyDescent="0.2">
      <c r="B2528" s="35">
        <v>41338</v>
      </c>
      <c r="C2528">
        <v>35</v>
      </c>
      <c r="E2528">
        <v>0.21</v>
      </c>
      <c r="F2528">
        <f>4*Table3[[#This Row],[DivPay]]</f>
        <v>0.84</v>
      </c>
      <c r="G2528" s="2">
        <f>Table3[[#This Row],[FwdDiv]]/Table3[[#This Row],[SharePrice]]</f>
        <v>2.4E-2</v>
      </c>
      <c r="H2528" s="2">
        <v>2.5000000000000001E-2</v>
      </c>
      <c r="I2528" s="2">
        <v>2.75E-2</v>
      </c>
    </row>
    <row r="2529" spans="2:9" hidden="1" x14ac:dyDescent="0.2">
      <c r="B2529" s="35">
        <v>41337</v>
      </c>
      <c r="C2529">
        <v>34.56</v>
      </c>
      <c r="E2529">
        <v>0.21</v>
      </c>
      <c r="F2529">
        <f>4*Table3[[#This Row],[DivPay]]</f>
        <v>0.84</v>
      </c>
      <c r="G2529" s="2">
        <f>Table3[[#This Row],[FwdDiv]]/Table3[[#This Row],[SharePrice]]</f>
        <v>2.4305555555555552E-2</v>
      </c>
      <c r="H2529" s="2">
        <v>2.5000000000000001E-2</v>
      </c>
      <c r="I2529" s="2">
        <v>2.75E-2</v>
      </c>
    </row>
    <row r="2530" spans="2:9" hidden="1" x14ac:dyDescent="0.2">
      <c r="B2530" s="35">
        <v>41334</v>
      </c>
      <c r="C2530">
        <v>34.520000000000003</v>
      </c>
      <c r="E2530">
        <v>0.21</v>
      </c>
      <c r="F2530">
        <f>4*Table3[[#This Row],[DivPay]]</f>
        <v>0.84</v>
      </c>
      <c r="G2530" s="2">
        <f>Table3[[#This Row],[FwdDiv]]/Table3[[#This Row],[SharePrice]]</f>
        <v>2.4333719582850518E-2</v>
      </c>
      <c r="H2530" s="2">
        <v>2.5000000000000001E-2</v>
      </c>
      <c r="I2530" s="2">
        <v>2.75E-2</v>
      </c>
    </row>
    <row r="2531" spans="2:9" hidden="1" x14ac:dyDescent="0.2">
      <c r="B2531" s="35">
        <v>41333</v>
      </c>
      <c r="C2531">
        <v>34.43</v>
      </c>
      <c r="E2531">
        <v>0.21</v>
      </c>
      <c r="F2531">
        <f>4*Table3[[#This Row],[DivPay]]</f>
        <v>0.84</v>
      </c>
      <c r="G2531" s="2">
        <f>Table3[[#This Row],[FwdDiv]]/Table3[[#This Row],[SharePrice]]</f>
        <v>2.4397327911704909E-2</v>
      </c>
      <c r="H2531" s="2">
        <v>2.5000000000000001E-2</v>
      </c>
      <c r="I2531" s="2">
        <v>2.75E-2</v>
      </c>
    </row>
    <row r="2532" spans="2:9" hidden="1" x14ac:dyDescent="0.2">
      <c r="B2532" s="35">
        <v>41332</v>
      </c>
      <c r="C2532">
        <v>34.29</v>
      </c>
      <c r="E2532">
        <v>0.21</v>
      </c>
      <c r="F2532">
        <f>4*Table3[[#This Row],[DivPay]]</f>
        <v>0.84</v>
      </c>
      <c r="G2532" s="2">
        <f>Table3[[#This Row],[FwdDiv]]/Table3[[#This Row],[SharePrice]]</f>
        <v>2.4496937882764653E-2</v>
      </c>
      <c r="H2532" s="2">
        <v>2.5000000000000001E-2</v>
      </c>
      <c r="I2532" s="2">
        <v>2.75E-2</v>
      </c>
    </row>
    <row r="2533" spans="2:9" hidden="1" x14ac:dyDescent="0.2">
      <c r="B2533" s="35">
        <v>41331</v>
      </c>
      <c r="C2533">
        <v>33.76</v>
      </c>
      <c r="E2533">
        <v>0.21</v>
      </c>
      <c r="F2533">
        <f>4*Table3[[#This Row],[DivPay]]</f>
        <v>0.84</v>
      </c>
      <c r="G2533" s="2">
        <f>Table3[[#This Row],[FwdDiv]]/Table3[[#This Row],[SharePrice]]</f>
        <v>2.4881516587677725E-2</v>
      </c>
      <c r="H2533" s="2">
        <v>2.5000000000000001E-2</v>
      </c>
      <c r="I2533" s="2">
        <v>2.75E-2</v>
      </c>
    </row>
    <row r="2534" spans="2:9" hidden="1" x14ac:dyDescent="0.2">
      <c r="B2534" s="35">
        <v>41330</v>
      </c>
      <c r="C2534">
        <v>33.729999999999997</v>
      </c>
      <c r="E2534">
        <v>0.21</v>
      </c>
      <c r="F2534">
        <f>4*Table3[[#This Row],[DivPay]]</f>
        <v>0.84</v>
      </c>
      <c r="G2534" s="2">
        <f>Table3[[#This Row],[FwdDiv]]/Table3[[#This Row],[SharePrice]]</f>
        <v>2.4903646605395791E-2</v>
      </c>
      <c r="H2534" s="2">
        <v>2.5000000000000001E-2</v>
      </c>
      <c r="I2534" s="2">
        <v>2.75E-2</v>
      </c>
    </row>
    <row r="2535" spans="2:9" hidden="1" x14ac:dyDescent="0.2">
      <c r="B2535" s="35">
        <v>41327</v>
      </c>
      <c r="C2535">
        <v>34.18</v>
      </c>
      <c r="E2535">
        <v>0.21</v>
      </c>
      <c r="F2535">
        <f>4*Table3[[#This Row],[DivPay]]</f>
        <v>0.84</v>
      </c>
      <c r="G2535" s="2">
        <f>Table3[[#This Row],[FwdDiv]]/Table3[[#This Row],[SharePrice]]</f>
        <v>2.4575775307197189E-2</v>
      </c>
      <c r="H2535" s="2">
        <v>2.5000000000000001E-2</v>
      </c>
      <c r="I2535" s="2">
        <v>2.75E-2</v>
      </c>
    </row>
    <row r="2536" spans="2:9" hidden="1" x14ac:dyDescent="0.2">
      <c r="B2536" s="35">
        <v>41326</v>
      </c>
      <c r="C2536">
        <v>32.479999999999997</v>
      </c>
      <c r="E2536">
        <v>0.21</v>
      </c>
      <c r="F2536">
        <f>4*Table3[[#This Row],[DivPay]]</f>
        <v>0.84</v>
      </c>
      <c r="G2536" s="2">
        <f>Table3[[#This Row],[FwdDiv]]/Table3[[#This Row],[SharePrice]]</f>
        <v>2.5862068965517244E-2</v>
      </c>
      <c r="H2536" s="2">
        <v>2.5000000000000001E-2</v>
      </c>
      <c r="I2536" s="2">
        <v>2.75E-2</v>
      </c>
    </row>
    <row r="2537" spans="2:9" hidden="1" x14ac:dyDescent="0.2">
      <c r="B2537" s="35">
        <v>41325</v>
      </c>
      <c r="C2537">
        <v>33.06</v>
      </c>
      <c r="E2537">
        <v>0.21</v>
      </c>
      <c r="F2537">
        <f>4*Table3[[#This Row],[DivPay]]</f>
        <v>0.84</v>
      </c>
      <c r="G2537" s="2">
        <f>Table3[[#This Row],[FwdDiv]]/Table3[[#This Row],[SharePrice]]</f>
        <v>2.540834845735027E-2</v>
      </c>
      <c r="H2537" s="2">
        <v>2.5000000000000001E-2</v>
      </c>
      <c r="I2537" s="2">
        <v>2.75E-2</v>
      </c>
    </row>
    <row r="2538" spans="2:9" hidden="1" x14ac:dyDescent="0.2">
      <c r="B2538" s="35">
        <v>41324</v>
      </c>
      <c r="C2538">
        <v>33.94</v>
      </c>
      <c r="E2538">
        <v>0.21</v>
      </c>
      <c r="F2538">
        <f>4*Table3[[#This Row],[DivPay]]</f>
        <v>0.84</v>
      </c>
      <c r="G2538" s="2">
        <f>Table3[[#This Row],[FwdDiv]]/Table3[[#This Row],[SharePrice]]</f>
        <v>2.4749558043606366E-2</v>
      </c>
      <c r="H2538" s="2">
        <v>2.5000000000000001E-2</v>
      </c>
      <c r="I2538" s="2">
        <v>2.75E-2</v>
      </c>
    </row>
    <row r="2539" spans="2:9" hidden="1" x14ac:dyDescent="0.2">
      <c r="B2539" s="35">
        <v>41320</v>
      </c>
      <c r="C2539">
        <v>33.590000000000003</v>
      </c>
      <c r="E2539">
        <v>0.21</v>
      </c>
      <c r="F2539">
        <f>4*Table3[[#This Row],[DivPay]]</f>
        <v>0.84</v>
      </c>
      <c r="G2539" s="2">
        <f>Table3[[#This Row],[FwdDiv]]/Table3[[#This Row],[SharePrice]]</f>
        <v>2.5007442691277162E-2</v>
      </c>
      <c r="H2539" s="2">
        <v>2.5000000000000001E-2</v>
      </c>
      <c r="I2539" s="2">
        <v>2.75E-2</v>
      </c>
    </row>
    <row r="2540" spans="2:9" hidden="1" x14ac:dyDescent="0.2">
      <c r="B2540" s="35">
        <v>41319</v>
      </c>
      <c r="C2540">
        <v>33.79</v>
      </c>
      <c r="E2540">
        <v>0.21</v>
      </c>
      <c r="F2540">
        <f>4*Table3[[#This Row],[DivPay]]</f>
        <v>0.84</v>
      </c>
      <c r="G2540" s="2">
        <f>Table3[[#This Row],[FwdDiv]]/Table3[[#This Row],[SharePrice]]</f>
        <v>2.4859425865640723E-2</v>
      </c>
      <c r="H2540" s="2">
        <v>2.5000000000000001E-2</v>
      </c>
      <c r="I2540" s="2">
        <v>2.75E-2</v>
      </c>
    </row>
    <row r="2541" spans="2:9" hidden="1" x14ac:dyDescent="0.2">
      <c r="B2541" s="35">
        <v>41318</v>
      </c>
      <c r="C2541">
        <v>33.72</v>
      </c>
      <c r="E2541">
        <v>0.21</v>
      </c>
      <c r="F2541">
        <f>4*Table3[[#This Row],[DivPay]]</f>
        <v>0.84</v>
      </c>
      <c r="G2541" s="2">
        <f>Table3[[#This Row],[FwdDiv]]/Table3[[#This Row],[SharePrice]]</f>
        <v>2.491103202846975E-2</v>
      </c>
      <c r="H2541" s="2">
        <v>2.5000000000000001E-2</v>
      </c>
      <c r="I2541" s="2">
        <v>2.75E-2</v>
      </c>
    </row>
    <row r="2542" spans="2:9" hidden="1" x14ac:dyDescent="0.2">
      <c r="B2542" s="35">
        <v>41317</v>
      </c>
      <c r="C2542">
        <v>33.56</v>
      </c>
      <c r="E2542">
        <v>0.21</v>
      </c>
      <c r="F2542">
        <f>4*Table3[[#This Row],[DivPay]]</f>
        <v>0.84</v>
      </c>
      <c r="G2542" s="2">
        <f>Table3[[#This Row],[FwdDiv]]/Table3[[#This Row],[SharePrice]]</f>
        <v>2.5029797377830749E-2</v>
      </c>
      <c r="H2542" s="2">
        <v>2.5000000000000001E-2</v>
      </c>
      <c r="I2542" s="2">
        <v>2.75E-2</v>
      </c>
    </row>
    <row r="2543" spans="2:9" hidden="1" x14ac:dyDescent="0.2">
      <c r="B2543" s="35">
        <v>41316</v>
      </c>
      <c r="C2543">
        <v>33.69</v>
      </c>
      <c r="E2543">
        <v>0.21</v>
      </c>
      <c r="F2543">
        <f>4*Table3[[#This Row],[DivPay]]</f>
        <v>0.84</v>
      </c>
      <c r="G2543" s="2">
        <f>Table3[[#This Row],[FwdDiv]]/Table3[[#This Row],[SharePrice]]</f>
        <v>2.4933214603739984E-2</v>
      </c>
      <c r="H2543" s="2">
        <v>2.5000000000000001E-2</v>
      </c>
      <c r="I2543" s="2">
        <v>2.75E-2</v>
      </c>
    </row>
    <row r="2544" spans="2:9" hidden="1" x14ac:dyDescent="0.2">
      <c r="B2544" s="35">
        <v>41313</v>
      </c>
      <c r="C2544">
        <v>34.28</v>
      </c>
      <c r="E2544">
        <v>0.21</v>
      </c>
      <c r="F2544">
        <f>4*Table3[[#This Row],[DivPay]]</f>
        <v>0.84</v>
      </c>
      <c r="G2544" s="2">
        <f>Table3[[#This Row],[FwdDiv]]/Table3[[#This Row],[SharePrice]]</f>
        <v>2.4504084014002333E-2</v>
      </c>
      <c r="H2544" s="2">
        <v>2.5000000000000001E-2</v>
      </c>
      <c r="I2544" s="2">
        <v>2.75E-2</v>
      </c>
    </row>
    <row r="2545" spans="2:9" hidden="1" x14ac:dyDescent="0.2">
      <c r="B2545" s="35">
        <v>41312</v>
      </c>
      <c r="C2545">
        <v>33.42</v>
      </c>
      <c r="E2545">
        <v>0.21</v>
      </c>
      <c r="F2545">
        <f>4*Table3[[#This Row],[DivPay]]</f>
        <v>0.84</v>
      </c>
      <c r="G2545" s="2">
        <f>Table3[[#This Row],[FwdDiv]]/Table3[[#This Row],[SharePrice]]</f>
        <v>2.5134649910233391E-2</v>
      </c>
      <c r="H2545" s="2">
        <v>2.5000000000000001E-2</v>
      </c>
      <c r="I2545" s="2">
        <v>2.75E-2</v>
      </c>
    </row>
    <row r="2546" spans="2:9" hidden="1" x14ac:dyDescent="0.2">
      <c r="B2546" s="35">
        <v>41311</v>
      </c>
      <c r="C2546">
        <v>33.56</v>
      </c>
      <c r="E2546">
        <v>0.21</v>
      </c>
      <c r="F2546">
        <f>4*Table3[[#This Row],[DivPay]]</f>
        <v>0.84</v>
      </c>
      <c r="G2546" s="2">
        <f>Table3[[#This Row],[FwdDiv]]/Table3[[#This Row],[SharePrice]]</f>
        <v>2.5029797377830749E-2</v>
      </c>
      <c r="H2546" s="2">
        <v>2.5000000000000001E-2</v>
      </c>
      <c r="I2546" s="2">
        <v>2.75E-2</v>
      </c>
    </row>
    <row r="2547" spans="2:9" hidden="1" x14ac:dyDescent="0.2">
      <c r="B2547" s="35">
        <v>41310</v>
      </c>
      <c r="C2547">
        <v>33.75</v>
      </c>
      <c r="E2547">
        <v>0.21</v>
      </c>
      <c r="F2547">
        <f>4*Table3[[#This Row],[DivPay]]</f>
        <v>0.84</v>
      </c>
      <c r="G2547" s="2">
        <f>Table3[[#This Row],[FwdDiv]]/Table3[[#This Row],[SharePrice]]</f>
        <v>2.4888888888888887E-2</v>
      </c>
      <c r="H2547" s="2">
        <v>2.5000000000000001E-2</v>
      </c>
      <c r="I2547" s="2">
        <v>2.75E-2</v>
      </c>
    </row>
    <row r="2548" spans="2:9" hidden="1" x14ac:dyDescent="0.2">
      <c r="B2548" s="35">
        <v>41309</v>
      </c>
      <c r="C2548">
        <v>33.270000000000003</v>
      </c>
      <c r="E2548">
        <v>0.21</v>
      </c>
      <c r="F2548">
        <f>4*Table3[[#This Row],[DivPay]]</f>
        <v>0.84</v>
      </c>
      <c r="G2548" s="2">
        <f>Table3[[#This Row],[FwdDiv]]/Table3[[#This Row],[SharePrice]]</f>
        <v>2.5247971145175831E-2</v>
      </c>
      <c r="H2548" s="2">
        <v>2.5000000000000001E-2</v>
      </c>
      <c r="I2548" s="2">
        <v>2.75E-2</v>
      </c>
    </row>
    <row r="2549" spans="2:9" hidden="1" x14ac:dyDescent="0.2">
      <c r="B2549" s="35">
        <v>41306</v>
      </c>
      <c r="C2549">
        <v>33.72</v>
      </c>
      <c r="E2549">
        <v>0.21</v>
      </c>
      <c r="F2549">
        <f>4*Table3[[#This Row],[DivPay]]</f>
        <v>0.84</v>
      </c>
      <c r="G2549" s="2">
        <f>Table3[[#This Row],[FwdDiv]]/Table3[[#This Row],[SharePrice]]</f>
        <v>2.491103202846975E-2</v>
      </c>
      <c r="H2549" s="2">
        <v>2.5000000000000001E-2</v>
      </c>
      <c r="I2549" s="2">
        <v>2.75E-2</v>
      </c>
    </row>
    <row r="2550" spans="2:9" hidden="1" x14ac:dyDescent="0.2">
      <c r="B2550" s="35">
        <v>41305</v>
      </c>
      <c r="C2550">
        <v>33.08</v>
      </c>
      <c r="E2550">
        <v>0.21</v>
      </c>
      <c r="F2550">
        <f>4*Table3[[#This Row],[DivPay]]</f>
        <v>0.84</v>
      </c>
      <c r="G2550" s="2">
        <f>Table3[[#This Row],[FwdDiv]]/Table3[[#This Row],[SharePrice]]</f>
        <v>2.539298669891173E-2</v>
      </c>
      <c r="H2550" s="2">
        <v>2.5000000000000001E-2</v>
      </c>
      <c r="I2550" s="2">
        <v>2.75E-2</v>
      </c>
    </row>
    <row r="2551" spans="2:9" hidden="1" x14ac:dyDescent="0.2">
      <c r="B2551" s="35">
        <v>41304</v>
      </c>
      <c r="C2551">
        <v>32.82</v>
      </c>
      <c r="E2551">
        <v>0.21</v>
      </c>
      <c r="F2551">
        <f>4*Table3[[#This Row],[DivPay]]</f>
        <v>0.84</v>
      </c>
      <c r="G2551" s="2">
        <f>Table3[[#This Row],[FwdDiv]]/Table3[[#This Row],[SharePrice]]</f>
        <v>2.559414990859232E-2</v>
      </c>
      <c r="H2551" s="2">
        <v>2.5000000000000001E-2</v>
      </c>
      <c r="I2551" s="2">
        <v>2.75E-2</v>
      </c>
    </row>
    <row r="2552" spans="2:9" hidden="1" x14ac:dyDescent="0.2">
      <c r="B2552" s="35">
        <v>41303</v>
      </c>
      <c r="C2552">
        <v>32.67</v>
      </c>
      <c r="D2552">
        <v>0.21</v>
      </c>
      <c r="E2552">
        <v>0.21</v>
      </c>
      <c r="F2552">
        <f>4*Table3[[#This Row],[DivPay]]</f>
        <v>0.84</v>
      </c>
      <c r="G2552" s="2">
        <f>Table3[[#This Row],[FwdDiv]]/Table3[[#This Row],[SharePrice]]</f>
        <v>2.5711662075298437E-2</v>
      </c>
      <c r="H2552" s="2">
        <v>2.5000000000000001E-2</v>
      </c>
      <c r="I2552" s="2">
        <v>2.75E-2</v>
      </c>
    </row>
    <row r="2553" spans="2:9" hidden="1" x14ac:dyDescent="0.2">
      <c r="B2553" s="35">
        <v>41302</v>
      </c>
      <c r="C2553">
        <v>33.04</v>
      </c>
      <c r="E2553">
        <v>0.17</v>
      </c>
      <c r="F2553">
        <f>4*Table3[[#This Row],[DivPay]]</f>
        <v>0.68</v>
      </c>
      <c r="G2553" s="2">
        <f>Table3[[#This Row],[FwdDiv]]/Table3[[#This Row],[SharePrice]]</f>
        <v>2.0581113801452788E-2</v>
      </c>
      <c r="H2553" s="2">
        <v>2.5000000000000001E-2</v>
      </c>
      <c r="I2553" s="2">
        <v>2.75E-2</v>
      </c>
    </row>
    <row r="2554" spans="2:9" hidden="1" x14ac:dyDescent="0.2">
      <c r="B2554" s="35">
        <v>41299</v>
      </c>
      <c r="C2554">
        <v>32.799999999999997</v>
      </c>
      <c r="E2554">
        <v>0.17</v>
      </c>
      <c r="F2554">
        <f>4*Table3[[#This Row],[DivPay]]</f>
        <v>0.68</v>
      </c>
      <c r="G2554" s="2">
        <f>Table3[[#This Row],[FwdDiv]]/Table3[[#This Row],[SharePrice]]</f>
        <v>2.0731707317073175E-2</v>
      </c>
      <c r="H2554" s="2">
        <v>2.5000000000000001E-2</v>
      </c>
      <c r="I2554" s="2">
        <v>2.75E-2</v>
      </c>
    </row>
    <row r="2555" spans="2:9" hidden="1" x14ac:dyDescent="0.2">
      <c r="B2555" s="35">
        <v>41298</v>
      </c>
      <c r="C2555">
        <v>33.090000000000003</v>
      </c>
      <c r="E2555">
        <v>0.17</v>
      </c>
      <c r="F2555">
        <f>4*Table3[[#This Row],[DivPay]]</f>
        <v>0.68</v>
      </c>
      <c r="G2555" s="2">
        <f>Table3[[#This Row],[FwdDiv]]/Table3[[#This Row],[SharePrice]]</f>
        <v>2.0550015110305228E-2</v>
      </c>
      <c r="H2555" s="2">
        <v>2.5000000000000001E-2</v>
      </c>
      <c r="I2555" s="2">
        <v>2.75E-2</v>
      </c>
    </row>
    <row r="2556" spans="2:9" hidden="1" x14ac:dyDescent="0.2">
      <c r="B2556" s="35">
        <v>41297</v>
      </c>
      <c r="C2556">
        <v>33.08</v>
      </c>
      <c r="E2556">
        <v>0.17</v>
      </c>
      <c r="F2556">
        <f>4*Table3[[#This Row],[DivPay]]</f>
        <v>0.68</v>
      </c>
      <c r="G2556" s="2">
        <f>Table3[[#This Row],[FwdDiv]]/Table3[[#This Row],[SharePrice]]</f>
        <v>2.0556227327690451E-2</v>
      </c>
      <c r="H2556" s="2">
        <v>2.5000000000000001E-2</v>
      </c>
      <c r="I2556" s="2">
        <v>2.75E-2</v>
      </c>
    </row>
    <row r="2557" spans="2:9" hidden="1" x14ac:dyDescent="0.2">
      <c r="B2557" s="35">
        <v>41296</v>
      </c>
      <c r="C2557">
        <v>33.46</v>
      </c>
      <c r="E2557">
        <v>0.17</v>
      </c>
      <c r="F2557">
        <f>4*Table3[[#This Row],[DivPay]]</f>
        <v>0.68</v>
      </c>
      <c r="G2557" s="2">
        <f>Table3[[#This Row],[FwdDiv]]/Table3[[#This Row],[SharePrice]]</f>
        <v>2.0322773460848775E-2</v>
      </c>
      <c r="H2557" s="2">
        <v>2.5000000000000001E-2</v>
      </c>
      <c r="I2557" s="2">
        <v>2.75E-2</v>
      </c>
    </row>
    <row r="2558" spans="2:9" hidden="1" x14ac:dyDescent="0.2">
      <c r="B2558" s="35">
        <v>41292</v>
      </c>
      <c r="C2558">
        <v>33.520000000000003</v>
      </c>
      <c r="E2558">
        <v>0.17</v>
      </c>
      <c r="F2558">
        <f>4*Table3[[#This Row],[DivPay]]</f>
        <v>0.68</v>
      </c>
      <c r="G2558" s="2">
        <f>Table3[[#This Row],[FwdDiv]]/Table3[[#This Row],[SharePrice]]</f>
        <v>2.0286396181384246E-2</v>
      </c>
      <c r="H2558" s="2">
        <v>2.5000000000000001E-2</v>
      </c>
      <c r="I2558" s="2">
        <v>2.75E-2</v>
      </c>
    </row>
    <row r="2559" spans="2:9" hidden="1" x14ac:dyDescent="0.2">
      <c r="B2559" s="35">
        <v>41291</v>
      </c>
      <c r="C2559">
        <v>33.15</v>
      </c>
      <c r="E2559">
        <v>0.17</v>
      </c>
      <c r="F2559">
        <f>4*Table3[[#This Row],[DivPay]]</f>
        <v>0.68</v>
      </c>
      <c r="G2559" s="2">
        <f>Table3[[#This Row],[FwdDiv]]/Table3[[#This Row],[SharePrice]]</f>
        <v>2.0512820512820516E-2</v>
      </c>
      <c r="H2559" s="2">
        <v>2.5000000000000001E-2</v>
      </c>
      <c r="I2559" s="2">
        <v>2.75E-2</v>
      </c>
    </row>
    <row r="2560" spans="2:9" hidden="1" x14ac:dyDescent="0.2">
      <c r="B2560" s="35">
        <v>41290</v>
      </c>
      <c r="C2560">
        <v>32.51</v>
      </c>
      <c r="E2560">
        <v>0.17</v>
      </c>
      <c r="F2560">
        <f>4*Table3[[#This Row],[DivPay]]</f>
        <v>0.68</v>
      </c>
      <c r="G2560" s="2">
        <f>Table3[[#This Row],[FwdDiv]]/Table3[[#This Row],[SharePrice]]</f>
        <v>2.0916641033528149E-2</v>
      </c>
      <c r="H2560" s="2">
        <v>2.5000000000000001E-2</v>
      </c>
      <c r="I2560" s="2">
        <v>2.75E-2</v>
      </c>
    </row>
    <row r="2561" spans="2:9" hidden="1" x14ac:dyDescent="0.2">
      <c r="B2561" s="35">
        <v>41289</v>
      </c>
      <c r="C2561">
        <v>32.28</v>
      </c>
      <c r="E2561">
        <v>0.17</v>
      </c>
      <c r="F2561">
        <f>4*Table3[[#This Row],[DivPay]]</f>
        <v>0.68</v>
      </c>
      <c r="G2561" s="2">
        <f>Table3[[#This Row],[FwdDiv]]/Table3[[#This Row],[SharePrice]]</f>
        <v>2.1065675340768277E-2</v>
      </c>
      <c r="H2561" s="2">
        <v>2.5000000000000001E-2</v>
      </c>
      <c r="I2561" s="2">
        <v>2.75E-2</v>
      </c>
    </row>
    <row r="2562" spans="2:9" hidden="1" x14ac:dyDescent="0.2">
      <c r="B2562" s="35">
        <v>41288</v>
      </c>
      <c r="C2562">
        <v>32.340000000000003</v>
      </c>
      <c r="E2562">
        <v>0.17</v>
      </c>
      <c r="F2562">
        <f>4*Table3[[#This Row],[DivPay]]</f>
        <v>0.68</v>
      </c>
      <c r="G2562" s="2">
        <f>Table3[[#This Row],[FwdDiv]]/Table3[[#This Row],[SharePrice]]</f>
        <v>2.1026592455163882E-2</v>
      </c>
      <c r="H2562" s="2">
        <v>2.5000000000000001E-2</v>
      </c>
      <c r="I2562" s="2">
        <v>2.75E-2</v>
      </c>
    </row>
    <row r="2563" spans="2:9" hidden="1" x14ac:dyDescent="0.2">
      <c r="B2563" s="35">
        <v>41285</v>
      </c>
      <c r="C2563">
        <v>32.42</v>
      </c>
      <c r="E2563">
        <v>0.17</v>
      </c>
      <c r="F2563">
        <f>4*Table3[[#This Row],[DivPay]]</f>
        <v>0.68</v>
      </c>
      <c r="G2563" s="2">
        <f>Table3[[#This Row],[FwdDiv]]/Table3[[#This Row],[SharePrice]]</f>
        <v>2.0974706971005553E-2</v>
      </c>
      <c r="H2563" s="2">
        <v>2.5000000000000001E-2</v>
      </c>
      <c r="I2563" s="2">
        <v>2.75E-2</v>
      </c>
    </row>
    <row r="2564" spans="2:9" hidden="1" x14ac:dyDescent="0.2">
      <c r="B2564" s="35">
        <v>41284</v>
      </c>
      <c r="C2564">
        <v>32.43</v>
      </c>
      <c r="E2564">
        <v>0.17</v>
      </c>
      <c r="F2564">
        <f>4*Table3[[#This Row],[DivPay]]</f>
        <v>0.68</v>
      </c>
      <c r="G2564" s="2">
        <f>Table3[[#This Row],[FwdDiv]]/Table3[[#This Row],[SharePrice]]</f>
        <v>2.0968239284613013E-2</v>
      </c>
      <c r="H2564" s="2">
        <v>2.5000000000000001E-2</v>
      </c>
      <c r="I2564" s="2">
        <v>2.75E-2</v>
      </c>
    </row>
    <row r="2565" spans="2:9" hidden="1" x14ac:dyDescent="0.2">
      <c r="B2565" s="35">
        <v>41283</v>
      </c>
      <c r="C2565">
        <v>32</v>
      </c>
      <c r="E2565">
        <v>0.17</v>
      </c>
      <c r="F2565">
        <f>4*Table3[[#This Row],[DivPay]]</f>
        <v>0.68</v>
      </c>
      <c r="G2565" s="2">
        <f>Table3[[#This Row],[FwdDiv]]/Table3[[#This Row],[SharePrice]]</f>
        <v>2.1250000000000002E-2</v>
      </c>
      <c r="H2565" s="2">
        <v>2.5000000000000001E-2</v>
      </c>
      <c r="I2565" s="2">
        <v>2.75E-2</v>
      </c>
    </row>
    <row r="2566" spans="2:9" hidden="1" x14ac:dyDescent="0.2">
      <c r="B2566" s="35">
        <v>41282</v>
      </c>
      <c r="C2566">
        <v>31.55</v>
      </c>
      <c r="E2566">
        <v>0.17</v>
      </c>
      <c r="F2566">
        <f>4*Table3[[#This Row],[DivPay]]</f>
        <v>0.68</v>
      </c>
      <c r="G2566" s="2">
        <f>Table3[[#This Row],[FwdDiv]]/Table3[[#This Row],[SharePrice]]</f>
        <v>2.1553090332805072E-2</v>
      </c>
      <c r="H2566" s="2">
        <v>2.5000000000000001E-2</v>
      </c>
      <c r="I2566" s="2">
        <v>2.75E-2</v>
      </c>
    </row>
    <row r="2567" spans="2:9" hidden="1" x14ac:dyDescent="0.2">
      <c r="B2567" s="35">
        <v>41281</v>
      </c>
      <c r="C2567">
        <v>31.92</v>
      </c>
      <c r="E2567">
        <v>0.17</v>
      </c>
      <c r="F2567">
        <f>4*Table3[[#This Row],[DivPay]]</f>
        <v>0.68</v>
      </c>
      <c r="G2567" s="2">
        <f>Table3[[#This Row],[FwdDiv]]/Table3[[#This Row],[SharePrice]]</f>
        <v>2.1303258145363407E-2</v>
      </c>
      <c r="H2567" s="2">
        <v>2.5000000000000001E-2</v>
      </c>
      <c r="I2567" s="2">
        <v>2.75E-2</v>
      </c>
    </row>
    <row r="2568" spans="2:9" hidden="1" x14ac:dyDescent="0.2">
      <c r="B2568" s="35">
        <v>41278</v>
      </c>
      <c r="C2568">
        <v>31.82</v>
      </c>
      <c r="E2568">
        <v>0.17</v>
      </c>
      <c r="F2568">
        <f>4*Table3[[#This Row],[DivPay]]</f>
        <v>0.68</v>
      </c>
      <c r="G2568" s="2">
        <f>Table3[[#This Row],[FwdDiv]]/Table3[[#This Row],[SharePrice]]</f>
        <v>2.1370207416719047E-2</v>
      </c>
      <c r="H2568" s="2">
        <v>2.5000000000000001E-2</v>
      </c>
      <c r="I2568" s="2">
        <v>2.75E-2</v>
      </c>
    </row>
    <row r="2569" spans="2:9" hidden="1" x14ac:dyDescent="0.2">
      <c r="B2569" s="35">
        <v>41277</v>
      </c>
      <c r="C2569">
        <v>31.89</v>
      </c>
      <c r="E2569">
        <v>0.17</v>
      </c>
      <c r="F2569">
        <f>4*Table3[[#This Row],[DivPay]]</f>
        <v>0.68</v>
      </c>
      <c r="G2569" s="2">
        <f>Table3[[#This Row],[FwdDiv]]/Table3[[#This Row],[SharePrice]]</f>
        <v>2.1323298839761681E-2</v>
      </c>
      <c r="H2569" s="2">
        <v>2.5000000000000001E-2</v>
      </c>
      <c r="I2569" s="2">
        <v>2.75E-2</v>
      </c>
    </row>
    <row r="2570" spans="2:9" hidden="1" x14ac:dyDescent="0.2">
      <c r="B2570" s="35">
        <v>41276</v>
      </c>
      <c r="C2570">
        <v>32.31</v>
      </c>
      <c r="E2570">
        <v>0.17</v>
      </c>
      <c r="F2570">
        <f>4*Table3[[#This Row],[DivPay]]</f>
        <v>0.68</v>
      </c>
      <c r="G2570" s="2">
        <f>Table3[[#This Row],[FwdDiv]]/Table3[[#This Row],[SharePrice]]</f>
        <v>2.1046115753636643E-2</v>
      </c>
      <c r="H2570" s="2">
        <v>2.5000000000000001E-2</v>
      </c>
      <c r="I2570" s="2">
        <v>2.75E-2</v>
      </c>
    </row>
    <row r="2571" spans="2:9" hidden="1" x14ac:dyDescent="0.2">
      <c r="B2571" s="35">
        <v>41274</v>
      </c>
      <c r="C2571">
        <v>30.89</v>
      </c>
      <c r="E2571">
        <v>0.17</v>
      </c>
      <c r="F2571">
        <f>4*Table3[[#This Row],[DivPay]]</f>
        <v>0.68</v>
      </c>
      <c r="G2571" s="2">
        <f>Table3[[#This Row],[FwdDiv]]/Table3[[#This Row],[SharePrice]]</f>
        <v>2.2013596633214633E-2</v>
      </c>
      <c r="H2571" s="2">
        <v>2.5000000000000001E-2</v>
      </c>
      <c r="I2571" s="2">
        <v>2.75E-2</v>
      </c>
    </row>
    <row r="2572" spans="2:9" hidden="1" x14ac:dyDescent="0.2">
      <c r="B2572" s="35">
        <v>41271</v>
      </c>
      <c r="C2572">
        <v>30.47</v>
      </c>
      <c r="E2572">
        <v>0.17</v>
      </c>
      <c r="F2572">
        <f>4*Table3[[#This Row],[DivPay]]</f>
        <v>0.68</v>
      </c>
      <c r="G2572" s="2">
        <f>Table3[[#This Row],[FwdDiv]]/Table3[[#This Row],[SharePrice]]</f>
        <v>2.231703314735806E-2</v>
      </c>
      <c r="H2572" s="2">
        <v>2.5000000000000001E-2</v>
      </c>
      <c r="I2572" s="2">
        <v>2.75E-2</v>
      </c>
    </row>
    <row r="2573" spans="2:9" hidden="1" x14ac:dyDescent="0.2">
      <c r="B2573" s="35">
        <v>41270</v>
      </c>
      <c r="C2573">
        <v>30.74</v>
      </c>
      <c r="E2573">
        <v>0.17</v>
      </c>
      <c r="F2573">
        <f>4*Table3[[#This Row],[DivPay]]</f>
        <v>0.68</v>
      </c>
      <c r="G2573" s="2">
        <f>Table3[[#This Row],[FwdDiv]]/Table3[[#This Row],[SharePrice]]</f>
        <v>2.2121014964216007E-2</v>
      </c>
      <c r="H2573" s="2">
        <v>2.5000000000000001E-2</v>
      </c>
      <c r="I2573" s="2">
        <v>2.75E-2</v>
      </c>
    </row>
    <row r="2574" spans="2:9" hidden="1" x14ac:dyDescent="0.2">
      <c r="B2574" s="35">
        <v>41269</v>
      </c>
      <c r="C2574">
        <v>30.81</v>
      </c>
      <c r="E2574">
        <v>0.17</v>
      </c>
      <c r="F2574">
        <f>4*Table3[[#This Row],[DivPay]]</f>
        <v>0.68</v>
      </c>
      <c r="G2574" s="2">
        <f>Table3[[#This Row],[FwdDiv]]/Table3[[#This Row],[SharePrice]]</f>
        <v>2.2070756247971439E-2</v>
      </c>
      <c r="H2574" s="2">
        <v>2.5000000000000001E-2</v>
      </c>
      <c r="I2574" s="2">
        <v>2.75E-2</v>
      </c>
    </row>
    <row r="2575" spans="2:9" hidden="1" x14ac:dyDescent="0.2">
      <c r="B2575" s="35">
        <v>41267</v>
      </c>
      <c r="C2575">
        <v>30.93</v>
      </c>
      <c r="E2575">
        <v>0.17</v>
      </c>
      <c r="F2575">
        <f>4*Table3[[#This Row],[DivPay]]</f>
        <v>0.68</v>
      </c>
      <c r="G2575" s="2">
        <f>Table3[[#This Row],[FwdDiv]]/Table3[[#This Row],[SharePrice]]</f>
        <v>2.1985127707727127E-2</v>
      </c>
      <c r="H2575" s="2">
        <v>2.5000000000000001E-2</v>
      </c>
      <c r="I2575" s="2">
        <v>2.75E-2</v>
      </c>
    </row>
    <row r="2576" spans="2:9" hidden="1" x14ac:dyDescent="0.2">
      <c r="B2576" s="35">
        <v>41264</v>
      </c>
      <c r="C2576">
        <v>30.93</v>
      </c>
      <c r="E2576">
        <v>0.17</v>
      </c>
      <c r="F2576">
        <f>4*Table3[[#This Row],[DivPay]]</f>
        <v>0.68</v>
      </c>
      <c r="G2576" s="2">
        <f>Table3[[#This Row],[FwdDiv]]/Table3[[#This Row],[SharePrice]]</f>
        <v>2.1985127707727127E-2</v>
      </c>
      <c r="H2576" s="2">
        <v>2.5000000000000001E-2</v>
      </c>
      <c r="I2576" s="2">
        <v>2.75E-2</v>
      </c>
    </row>
    <row r="2577" spans="2:9" hidden="1" x14ac:dyDescent="0.2">
      <c r="B2577" s="35">
        <v>41263</v>
      </c>
      <c r="C2577">
        <v>31.28</v>
      </c>
      <c r="E2577">
        <v>0.17</v>
      </c>
      <c r="F2577">
        <f>4*Table3[[#This Row],[DivPay]]</f>
        <v>0.68</v>
      </c>
      <c r="G2577" s="2">
        <f>Table3[[#This Row],[FwdDiv]]/Table3[[#This Row],[SharePrice]]</f>
        <v>2.1739130434782608E-2</v>
      </c>
      <c r="H2577" s="2">
        <v>2.5000000000000001E-2</v>
      </c>
      <c r="I2577" s="2">
        <v>2.75E-2</v>
      </c>
    </row>
    <row r="2578" spans="2:9" hidden="1" x14ac:dyDescent="0.2">
      <c r="B2578" s="35">
        <v>41262</v>
      </c>
      <c r="C2578">
        <v>31.25</v>
      </c>
      <c r="E2578">
        <v>0.17</v>
      </c>
      <c r="F2578">
        <f>4*Table3[[#This Row],[DivPay]]</f>
        <v>0.68</v>
      </c>
      <c r="G2578" s="2">
        <f>Table3[[#This Row],[FwdDiv]]/Table3[[#This Row],[SharePrice]]</f>
        <v>2.1760000000000002E-2</v>
      </c>
      <c r="H2578" s="2">
        <v>2.5000000000000001E-2</v>
      </c>
      <c r="I2578" s="2">
        <v>2.75E-2</v>
      </c>
    </row>
    <row r="2579" spans="2:9" hidden="1" x14ac:dyDescent="0.2">
      <c r="B2579" s="35">
        <v>41261</v>
      </c>
      <c r="C2579">
        <v>31.34</v>
      </c>
      <c r="E2579">
        <v>0.17</v>
      </c>
      <c r="F2579">
        <f>4*Table3[[#This Row],[DivPay]]</f>
        <v>0.68</v>
      </c>
      <c r="G2579" s="2">
        <f>Table3[[#This Row],[FwdDiv]]/Table3[[#This Row],[SharePrice]]</f>
        <v>2.1697511167836633E-2</v>
      </c>
      <c r="H2579" s="2">
        <v>2.5000000000000001E-2</v>
      </c>
      <c r="I2579" s="2">
        <v>2.75E-2</v>
      </c>
    </row>
    <row r="2580" spans="2:9" hidden="1" x14ac:dyDescent="0.2">
      <c r="B2580" s="35">
        <v>41260</v>
      </c>
      <c r="C2580">
        <v>30.91</v>
      </c>
      <c r="E2580">
        <v>0.17</v>
      </c>
      <c r="F2580">
        <f>4*Table3[[#This Row],[DivPay]]</f>
        <v>0.68</v>
      </c>
      <c r="G2580" s="2">
        <f>Table3[[#This Row],[FwdDiv]]/Table3[[#This Row],[SharePrice]]</f>
        <v>2.1999352960207053E-2</v>
      </c>
      <c r="H2580" s="2">
        <v>2.5000000000000001E-2</v>
      </c>
      <c r="I2580" s="2">
        <v>2.75E-2</v>
      </c>
    </row>
    <row r="2581" spans="2:9" hidden="1" x14ac:dyDescent="0.2">
      <c r="B2581" s="35">
        <v>41257</v>
      </c>
      <c r="C2581">
        <v>30.8</v>
      </c>
      <c r="E2581">
        <v>0.17</v>
      </c>
      <c r="F2581">
        <f>4*Table3[[#This Row],[DivPay]]</f>
        <v>0.68</v>
      </c>
      <c r="G2581" s="2">
        <f>Table3[[#This Row],[FwdDiv]]/Table3[[#This Row],[SharePrice]]</f>
        <v>2.2077922077922078E-2</v>
      </c>
      <c r="H2581" s="2">
        <v>2.5000000000000001E-2</v>
      </c>
      <c r="I2581" s="2">
        <v>2.75E-2</v>
      </c>
    </row>
    <row r="2582" spans="2:9" hidden="1" x14ac:dyDescent="0.2">
      <c r="B2582" s="35">
        <v>41256</v>
      </c>
      <c r="C2582">
        <v>30.58</v>
      </c>
      <c r="E2582">
        <v>0.17</v>
      </c>
      <c r="F2582">
        <f>4*Table3[[#This Row],[DivPay]]</f>
        <v>0.68</v>
      </c>
      <c r="G2582" s="2">
        <f>Table3[[#This Row],[FwdDiv]]/Table3[[#This Row],[SharePrice]]</f>
        <v>2.2236756049705694E-2</v>
      </c>
      <c r="H2582" s="2">
        <v>2.5000000000000001E-2</v>
      </c>
      <c r="I2582" s="2">
        <v>2.75E-2</v>
      </c>
    </row>
    <row r="2583" spans="2:9" hidden="1" x14ac:dyDescent="0.2">
      <c r="B2583" s="35">
        <v>41255</v>
      </c>
      <c r="C2583">
        <v>31.06</v>
      </c>
      <c r="E2583">
        <v>0.17</v>
      </c>
      <c r="F2583">
        <f>4*Table3[[#This Row],[DivPay]]</f>
        <v>0.68</v>
      </c>
      <c r="G2583" s="2">
        <f>Table3[[#This Row],[FwdDiv]]/Table3[[#This Row],[SharePrice]]</f>
        <v>2.1893110109465552E-2</v>
      </c>
      <c r="H2583" s="2">
        <v>2.5000000000000001E-2</v>
      </c>
      <c r="I2583" s="2">
        <v>2.75E-2</v>
      </c>
    </row>
    <row r="2584" spans="2:9" hidden="1" x14ac:dyDescent="0.2">
      <c r="B2584" s="35">
        <v>41254</v>
      </c>
      <c r="C2584">
        <v>31.01</v>
      </c>
      <c r="E2584">
        <v>0.17</v>
      </c>
      <c r="F2584">
        <f>4*Table3[[#This Row],[DivPay]]</f>
        <v>0.68</v>
      </c>
      <c r="G2584" s="2">
        <f>Table3[[#This Row],[FwdDiv]]/Table3[[#This Row],[SharePrice]]</f>
        <v>2.1928410190261205E-2</v>
      </c>
      <c r="H2584" s="2">
        <v>2.5000000000000001E-2</v>
      </c>
      <c r="I2584" s="2">
        <v>2.75E-2</v>
      </c>
    </row>
    <row r="2585" spans="2:9" hidden="1" x14ac:dyDescent="0.2">
      <c r="B2585" s="35">
        <v>41253</v>
      </c>
      <c r="C2585">
        <v>29.82</v>
      </c>
      <c r="E2585">
        <v>0.17</v>
      </c>
      <c r="F2585">
        <f>4*Table3[[#This Row],[DivPay]]</f>
        <v>0.68</v>
      </c>
      <c r="G2585" s="2">
        <f>Table3[[#This Row],[FwdDiv]]/Table3[[#This Row],[SharePrice]]</f>
        <v>2.2803487592219989E-2</v>
      </c>
      <c r="H2585" s="2">
        <v>2.5000000000000001E-2</v>
      </c>
      <c r="I2585" s="2">
        <v>2.75E-2</v>
      </c>
    </row>
    <row r="2586" spans="2:9" hidden="1" x14ac:dyDescent="0.2">
      <c r="B2586" s="35">
        <v>41250</v>
      </c>
      <c r="C2586">
        <v>29.85</v>
      </c>
      <c r="E2586">
        <v>0.17</v>
      </c>
      <c r="F2586">
        <f>4*Table3[[#This Row],[DivPay]]</f>
        <v>0.68</v>
      </c>
      <c r="G2586" s="2">
        <f>Table3[[#This Row],[FwdDiv]]/Table3[[#This Row],[SharePrice]]</f>
        <v>2.2780569514237858E-2</v>
      </c>
      <c r="H2586" s="2">
        <v>2.5000000000000001E-2</v>
      </c>
      <c r="I2586" s="2">
        <v>2.75E-2</v>
      </c>
    </row>
    <row r="2587" spans="2:9" hidden="1" x14ac:dyDescent="0.2">
      <c r="B2587" s="35">
        <v>41249</v>
      </c>
      <c r="C2587">
        <v>29.81</v>
      </c>
      <c r="E2587">
        <v>0.17</v>
      </c>
      <c r="F2587">
        <f>4*Table3[[#This Row],[DivPay]]</f>
        <v>0.68</v>
      </c>
      <c r="G2587" s="2">
        <f>Table3[[#This Row],[FwdDiv]]/Table3[[#This Row],[SharePrice]]</f>
        <v>2.2811137202281118E-2</v>
      </c>
      <c r="H2587" s="2">
        <v>2.5000000000000001E-2</v>
      </c>
      <c r="I2587" s="2">
        <v>2.75E-2</v>
      </c>
    </row>
    <row r="2588" spans="2:9" hidden="1" x14ac:dyDescent="0.2">
      <c r="B2588" s="35">
        <v>41248</v>
      </c>
      <c r="C2588">
        <v>29.86</v>
      </c>
      <c r="E2588">
        <v>0.17</v>
      </c>
      <c r="F2588">
        <f>4*Table3[[#This Row],[DivPay]]</f>
        <v>0.68</v>
      </c>
      <c r="G2588" s="2">
        <f>Table3[[#This Row],[FwdDiv]]/Table3[[#This Row],[SharePrice]]</f>
        <v>2.2772940388479573E-2</v>
      </c>
      <c r="H2588" s="2">
        <v>2.5000000000000001E-2</v>
      </c>
      <c r="I2588" s="2">
        <v>2.75E-2</v>
      </c>
    </row>
    <row r="2589" spans="2:9" hidden="1" x14ac:dyDescent="0.2">
      <c r="B2589" s="35">
        <v>41247</v>
      </c>
      <c r="C2589">
        <v>29.61</v>
      </c>
      <c r="E2589">
        <v>0.17</v>
      </c>
      <c r="F2589">
        <f>4*Table3[[#This Row],[DivPay]]</f>
        <v>0.68</v>
      </c>
      <c r="G2589" s="2">
        <f>Table3[[#This Row],[FwdDiv]]/Table3[[#This Row],[SharePrice]]</f>
        <v>2.2965214454576159E-2</v>
      </c>
      <c r="H2589" s="2">
        <v>2.5000000000000001E-2</v>
      </c>
      <c r="I2589" s="2">
        <v>2.75E-2</v>
      </c>
    </row>
    <row r="2590" spans="2:9" hidden="1" x14ac:dyDescent="0.2">
      <c r="B2590" s="35">
        <v>41246</v>
      </c>
      <c r="C2590">
        <v>29.61</v>
      </c>
      <c r="E2590">
        <v>0.17</v>
      </c>
      <c r="F2590">
        <f>4*Table3[[#This Row],[DivPay]]</f>
        <v>0.68</v>
      </c>
      <c r="G2590" s="2">
        <f>Table3[[#This Row],[FwdDiv]]/Table3[[#This Row],[SharePrice]]</f>
        <v>2.2965214454576159E-2</v>
      </c>
      <c r="H2590" s="2">
        <v>2.5000000000000001E-2</v>
      </c>
      <c r="I2590" s="2">
        <v>2.75E-2</v>
      </c>
    </row>
    <row r="2591" spans="2:9" hidden="1" x14ac:dyDescent="0.2">
      <c r="B2591" s="35">
        <v>41243</v>
      </c>
      <c r="C2591">
        <v>29.47</v>
      </c>
      <c r="E2591">
        <v>0.17</v>
      </c>
      <c r="F2591">
        <f>4*Table3[[#This Row],[DivPay]]</f>
        <v>0.68</v>
      </c>
      <c r="G2591" s="2">
        <f>Table3[[#This Row],[FwdDiv]]/Table3[[#This Row],[SharePrice]]</f>
        <v>2.3074312860536142E-2</v>
      </c>
      <c r="H2591" s="2">
        <v>2.5000000000000001E-2</v>
      </c>
      <c r="I2591" s="2">
        <v>2.75E-2</v>
      </c>
    </row>
    <row r="2592" spans="2:9" hidden="1" x14ac:dyDescent="0.2">
      <c r="B2592" s="35">
        <v>41242</v>
      </c>
      <c r="C2592">
        <v>30.05</v>
      </c>
      <c r="E2592">
        <v>0.17</v>
      </c>
      <c r="F2592">
        <f>4*Table3[[#This Row],[DivPay]]</f>
        <v>0.68</v>
      </c>
      <c r="G2592" s="2">
        <f>Table3[[#This Row],[FwdDiv]]/Table3[[#This Row],[SharePrice]]</f>
        <v>2.2628951747088188E-2</v>
      </c>
      <c r="H2592" s="2">
        <v>2.5000000000000001E-2</v>
      </c>
      <c r="I2592" s="2">
        <v>2.75E-2</v>
      </c>
    </row>
    <row r="2593" spans="2:9" hidden="1" x14ac:dyDescent="0.2">
      <c r="B2593" s="35">
        <v>41241</v>
      </c>
      <c r="C2593">
        <v>29.78</v>
      </c>
      <c r="E2593">
        <v>0.17</v>
      </c>
      <c r="F2593">
        <f>4*Table3[[#This Row],[DivPay]]</f>
        <v>0.68</v>
      </c>
      <c r="G2593" s="2">
        <f>Table3[[#This Row],[FwdDiv]]/Table3[[#This Row],[SharePrice]]</f>
        <v>2.2834116856950974E-2</v>
      </c>
      <c r="H2593" s="2">
        <v>2.5000000000000001E-2</v>
      </c>
      <c r="I2593" s="2">
        <v>2.75E-2</v>
      </c>
    </row>
    <row r="2594" spans="2:9" hidden="1" x14ac:dyDescent="0.2">
      <c r="B2594" s="35">
        <v>41240</v>
      </c>
      <c r="C2594">
        <v>29.46</v>
      </c>
      <c r="E2594">
        <v>0.17</v>
      </c>
      <c r="F2594">
        <f>4*Table3[[#This Row],[DivPay]]</f>
        <v>0.68</v>
      </c>
      <c r="G2594" s="2">
        <f>Table3[[#This Row],[FwdDiv]]/Table3[[#This Row],[SharePrice]]</f>
        <v>2.3082145281737951E-2</v>
      </c>
      <c r="H2594" s="2">
        <v>2.5000000000000001E-2</v>
      </c>
      <c r="I2594" s="2">
        <v>2.75E-2</v>
      </c>
    </row>
    <row r="2595" spans="2:9" hidden="1" x14ac:dyDescent="0.2">
      <c r="B2595" s="35">
        <v>41239</v>
      </c>
      <c r="C2595">
        <v>29.63</v>
      </c>
      <c r="E2595">
        <v>0.17</v>
      </c>
      <c r="F2595">
        <f>4*Table3[[#This Row],[DivPay]]</f>
        <v>0.68</v>
      </c>
      <c r="G2595" s="2">
        <f>Table3[[#This Row],[FwdDiv]]/Table3[[#This Row],[SharePrice]]</f>
        <v>2.2949713128585895E-2</v>
      </c>
      <c r="H2595" s="2">
        <v>2.5000000000000001E-2</v>
      </c>
      <c r="I2595" s="2">
        <v>2.75E-2</v>
      </c>
    </row>
    <row r="2596" spans="2:9" hidden="1" x14ac:dyDescent="0.2">
      <c r="B2596" s="35">
        <v>41236</v>
      </c>
      <c r="C2596">
        <v>29.59</v>
      </c>
      <c r="E2596">
        <v>0.17</v>
      </c>
      <c r="F2596">
        <f>4*Table3[[#This Row],[DivPay]]</f>
        <v>0.68</v>
      </c>
      <c r="G2596" s="2">
        <f>Table3[[#This Row],[FwdDiv]]/Table3[[#This Row],[SharePrice]]</f>
        <v>2.2980736735383579E-2</v>
      </c>
      <c r="H2596" s="2">
        <v>2.5000000000000001E-2</v>
      </c>
      <c r="I2596" s="2">
        <v>2.75E-2</v>
      </c>
    </row>
    <row r="2597" spans="2:9" hidden="1" x14ac:dyDescent="0.2">
      <c r="B2597" s="35">
        <v>41234</v>
      </c>
      <c r="C2597">
        <v>29.2</v>
      </c>
      <c r="E2597">
        <v>0.17</v>
      </c>
      <c r="F2597">
        <f>4*Table3[[#This Row],[DivPay]]</f>
        <v>0.68</v>
      </c>
      <c r="G2597" s="2">
        <f>Table3[[#This Row],[FwdDiv]]/Table3[[#This Row],[SharePrice]]</f>
        <v>2.3287671232876714E-2</v>
      </c>
      <c r="H2597" s="2">
        <v>2.5000000000000001E-2</v>
      </c>
      <c r="I2597" s="2">
        <v>2.75E-2</v>
      </c>
    </row>
    <row r="2598" spans="2:9" hidden="1" x14ac:dyDescent="0.2">
      <c r="B2598" s="35">
        <v>41233</v>
      </c>
      <c r="C2598">
        <v>29.31</v>
      </c>
      <c r="E2598">
        <v>0.17</v>
      </c>
      <c r="F2598">
        <f>4*Table3[[#This Row],[DivPay]]</f>
        <v>0.68</v>
      </c>
      <c r="G2598" s="2">
        <f>Table3[[#This Row],[FwdDiv]]/Table3[[#This Row],[SharePrice]]</f>
        <v>2.3200272944387583E-2</v>
      </c>
      <c r="H2598" s="2">
        <v>2.5000000000000001E-2</v>
      </c>
      <c r="I2598" s="2">
        <v>2.75E-2</v>
      </c>
    </row>
    <row r="2599" spans="2:9" hidden="1" x14ac:dyDescent="0.2">
      <c r="B2599" s="35">
        <v>41232</v>
      </c>
      <c r="C2599">
        <v>28.9</v>
      </c>
      <c r="E2599">
        <v>0.17</v>
      </c>
      <c r="F2599">
        <f>4*Table3[[#This Row],[DivPay]]</f>
        <v>0.68</v>
      </c>
      <c r="G2599" s="2">
        <f>Table3[[#This Row],[FwdDiv]]/Table3[[#This Row],[SharePrice]]</f>
        <v>2.3529411764705885E-2</v>
      </c>
      <c r="H2599" s="2">
        <v>2.5000000000000001E-2</v>
      </c>
      <c r="I2599" s="2">
        <v>2.75E-2</v>
      </c>
    </row>
    <row r="2600" spans="2:9" hidden="1" x14ac:dyDescent="0.2">
      <c r="B2600" s="35">
        <v>41229</v>
      </c>
      <c r="C2600">
        <v>28.32</v>
      </c>
      <c r="E2600">
        <v>0.17</v>
      </c>
      <c r="F2600">
        <f>4*Table3[[#This Row],[DivPay]]</f>
        <v>0.68</v>
      </c>
      <c r="G2600" s="2">
        <f>Table3[[#This Row],[FwdDiv]]/Table3[[#This Row],[SharePrice]]</f>
        <v>2.4011299435028249E-2</v>
      </c>
      <c r="H2600" s="2">
        <v>2.5000000000000001E-2</v>
      </c>
      <c r="I2600" s="2">
        <v>2.75E-2</v>
      </c>
    </row>
    <row r="2601" spans="2:9" hidden="1" x14ac:dyDescent="0.2">
      <c r="B2601" s="35">
        <v>41228</v>
      </c>
      <c r="C2601">
        <v>28.79</v>
      </c>
      <c r="E2601">
        <v>0.17</v>
      </c>
      <c r="F2601">
        <f>4*Table3[[#This Row],[DivPay]]</f>
        <v>0.68</v>
      </c>
      <c r="G2601" s="2">
        <f>Table3[[#This Row],[FwdDiv]]/Table3[[#This Row],[SharePrice]]</f>
        <v>2.361931226120181E-2</v>
      </c>
      <c r="H2601" s="2">
        <v>2.5000000000000001E-2</v>
      </c>
      <c r="I2601" s="2">
        <v>2.75E-2</v>
      </c>
    </row>
    <row r="2602" spans="2:9" hidden="1" x14ac:dyDescent="0.2">
      <c r="B2602" s="35">
        <v>41227</v>
      </c>
      <c r="C2602">
        <v>28.76</v>
      </c>
      <c r="E2602">
        <v>0.17</v>
      </c>
      <c r="F2602">
        <f>4*Table3[[#This Row],[DivPay]]</f>
        <v>0.68</v>
      </c>
      <c r="G2602" s="2">
        <f>Table3[[#This Row],[FwdDiv]]/Table3[[#This Row],[SharePrice]]</f>
        <v>2.3643949930458971E-2</v>
      </c>
      <c r="H2602" s="2">
        <v>2.5000000000000001E-2</v>
      </c>
      <c r="I2602" s="2">
        <v>2.75E-2</v>
      </c>
    </row>
    <row r="2603" spans="2:9" hidden="1" x14ac:dyDescent="0.2">
      <c r="B2603" s="35">
        <v>41226</v>
      </c>
      <c r="C2603">
        <v>29.38</v>
      </c>
      <c r="E2603">
        <v>0.17</v>
      </c>
      <c r="F2603">
        <f>4*Table3[[#This Row],[DivPay]]</f>
        <v>0.68</v>
      </c>
      <c r="G2603" s="2">
        <f>Table3[[#This Row],[FwdDiv]]/Table3[[#This Row],[SharePrice]]</f>
        <v>2.3144996596324033E-2</v>
      </c>
      <c r="H2603" s="2">
        <v>2.5000000000000001E-2</v>
      </c>
      <c r="I2603" s="2">
        <v>2.75E-2</v>
      </c>
    </row>
    <row r="2604" spans="2:9" hidden="1" x14ac:dyDescent="0.2">
      <c r="B2604" s="35">
        <v>41225</v>
      </c>
      <c r="C2604">
        <v>29.51</v>
      </c>
      <c r="E2604">
        <v>0.17</v>
      </c>
      <c r="F2604">
        <f>4*Table3[[#This Row],[DivPay]]</f>
        <v>0.68</v>
      </c>
      <c r="G2604" s="2">
        <f>Table3[[#This Row],[FwdDiv]]/Table3[[#This Row],[SharePrice]]</f>
        <v>2.304303625889529E-2</v>
      </c>
      <c r="H2604" s="2">
        <v>2.5000000000000001E-2</v>
      </c>
      <c r="I2604" s="2">
        <v>2.75E-2</v>
      </c>
    </row>
    <row r="2605" spans="2:9" hidden="1" x14ac:dyDescent="0.2">
      <c r="B2605" s="35">
        <v>41222</v>
      </c>
      <c r="C2605">
        <v>29.51</v>
      </c>
      <c r="E2605">
        <v>0.17</v>
      </c>
      <c r="F2605">
        <f>4*Table3[[#This Row],[DivPay]]</f>
        <v>0.68</v>
      </c>
      <c r="G2605" s="2">
        <f>Table3[[#This Row],[FwdDiv]]/Table3[[#This Row],[SharePrice]]</f>
        <v>2.304303625889529E-2</v>
      </c>
      <c r="H2605" s="2">
        <v>2.5000000000000001E-2</v>
      </c>
      <c r="I2605" s="2">
        <v>2.75E-2</v>
      </c>
    </row>
    <row r="2606" spans="2:9" hidden="1" x14ac:dyDescent="0.2">
      <c r="B2606" s="35">
        <v>41221</v>
      </c>
      <c r="C2606">
        <v>29.14</v>
      </c>
      <c r="E2606">
        <v>0.17</v>
      </c>
      <c r="F2606">
        <f>4*Table3[[#This Row],[DivPay]]</f>
        <v>0.68</v>
      </c>
      <c r="G2606" s="2">
        <f>Table3[[#This Row],[FwdDiv]]/Table3[[#This Row],[SharePrice]]</f>
        <v>2.3335621139327387E-2</v>
      </c>
      <c r="H2606" s="2">
        <v>2.5000000000000001E-2</v>
      </c>
      <c r="I2606" s="2">
        <v>2.75E-2</v>
      </c>
    </row>
    <row r="2607" spans="2:9" hidden="1" x14ac:dyDescent="0.2">
      <c r="B2607" s="35">
        <v>41220</v>
      </c>
      <c r="C2607">
        <v>29.29</v>
      </c>
      <c r="E2607">
        <v>0.17</v>
      </c>
      <c r="F2607">
        <f>4*Table3[[#This Row],[DivPay]]</f>
        <v>0.68</v>
      </c>
      <c r="G2607" s="2">
        <f>Table3[[#This Row],[FwdDiv]]/Table3[[#This Row],[SharePrice]]</f>
        <v>2.3216114714919769E-2</v>
      </c>
      <c r="H2607" s="2">
        <v>2.5000000000000001E-2</v>
      </c>
      <c r="I2607" s="2">
        <v>2.75E-2</v>
      </c>
    </row>
    <row r="2608" spans="2:9" hidden="1" x14ac:dyDescent="0.2">
      <c r="B2608" s="35">
        <v>41219</v>
      </c>
      <c r="C2608">
        <v>29.94</v>
      </c>
      <c r="E2608">
        <v>0.17</v>
      </c>
      <c r="F2608">
        <f>4*Table3[[#This Row],[DivPay]]</f>
        <v>0.68</v>
      </c>
      <c r="G2608" s="2">
        <f>Table3[[#This Row],[FwdDiv]]/Table3[[#This Row],[SharePrice]]</f>
        <v>2.2712090848363394E-2</v>
      </c>
      <c r="H2608" s="2">
        <v>2.5000000000000001E-2</v>
      </c>
      <c r="I2608" s="2">
        <v>2.75E-2</v>
      </c>
    </row>
    <row r="2609" spans="2:9" hidden="1" x14ac:dyDescent="0.2">
      <c r="B2609" s="35">
        <v>41218</v>
      </c>
      <c r="C2609">
        <v>29.47</v>
      </c>
      <c r="E2609">
        <v>0.17</v>
      </c>
      <c r="F2609">
        <f>4*Table3[[#This Row],[DivPay]]</f>
        <v>0.68</v>
      </c>
      <c r="G2609" s="2">
        <f>Table3[[#This Row],[FwdDiv]]/Table3[[#This Row],[SharePrice]]</f>
        <v>2.3074312860536142E-2</v>
      </c>
      <c r="H2609" s="2">
        <v>2.5000000000000001E-2</v>
      </c>
      <c r="I2609" s="2">
        <v>2.75E-2</v>
      </c>
    </row>
    <row r="2610" spans="2:9" hidden="1" x14ac:dyDescent="0.2">
      <c r="B2610" s="35">
        <v>41215</v>
      </c>
      <c r="C2610">
        <v>28.53</v>
      </c>
      <c r="E2610">
        <v>0.17</v>
      </c>
      <c r="F2610">
        <f>4*Table3[[#This Row],[DivPay]]</f>
        <v>0.68</v>
      </c>
      <c r="G2610" s="2">
        <f>Table3[[#This Row],[FwdDiv]]/Table3[[#This Row],[SharePrice]]</f>
        <v>2.3834560112162638E-2</v>
      </c>
      <c r="H2610" s="2">
        <v>2.5000000000000001E-2</v>
      </c>
      <c r="I2610" s="2">
        <v>2.75E-2</v>
      </c>
    </row>
    <row r="2611" spans="2:9" hidden="1" x14ac:dyDescent="0.2">
      <c r="B2611" s="35">
        <v>41214</v>
      </c>
      <c r="C2611">
        <v>29.21</v>
      </c>
      <c r="E2611">
        <v>0.17</v>
      </c>
      <c r="F2611">
        <f>4*Table3[[#This Row],[DivPay]]</f>
        <v>0.68</v>
      </c>
      <c r="G2611" s="2">
        <f>Table3[[#This Row],[FwdDiv]]/Table3[[#This Row],[SharePrice]]</f>
        <v>2.3279698733310511E-2</v>
      </c>
      <c r="H2611" s="2">
        <v>2.5000000000000001E-2</v>
      </c>
      <c r="I2611" s="2">
        <v>2.75E-2</v>
      </c>
    </row>
    <row r="2612" spans="2:9" hidden="1" x14ac:dyDescent="0.2">
      <c r="B2612" s="35">
        <v>41213</v>
      </c>
      <c r="C2612">
        <v>28.09</v>
      </c>
      <c r="E2612">
        <v>0.17</v>
      </c>
      <c r="F2612">
        <f>4*Table3[[#This Row],[DivPay]]</f>
        <v>0.68</v>
      </c>
      <c r="G2612" s="2">
        <f>Table3[[#This Row],[FwdDiv]]/Table3[[#This Row],[SharePrice]]</f>
        <v>2.4207903168387328E-2</v>
      </c>
      <c r="H2612" s="2">
        <v>2.5000000000000001E-2</v>
      </c>
      <c r="I2612" s="2">
        <v>2.75E-2</v>
      </c>
    </row>
    <row r="2613" spans="2:9" hidden="1" x14ac:dyDescent="0.2">
      <c r="B2613" s="35">
        <v>41208</v>
      </c>
      <c r="C2613">
        <v>28.92</v>
      </c>
      <c r="E2613">
        <v>0.17</v>
      </c>
      <c r="F2613">
        <f>4*Table3[[#This Row],[DivPay]]</f>
        <v>0.68</v>
      </c>
      <c r="G2613" s="2">
        <f>Table3[[#This Row],[FwdDiv]]/Table3[[#This Row],[SharePrice]]</f>
        <v>2.351313969571231E-2</v>
      </c>
      <c r="H2613" s="2">
        <v>2.5000000000000001E-2</v>
      </c>
      <c r="I2613" s="2">
        <v>2.75E-2</v>
      </c>
    </row>
    <row r="2614" spans="2:9" hidden="1" x14ac:dyDescent="0.2">
      <c r="B2614" s="35">
        <v>41207</v>
      </c>
      <c r="C2614">
        <v>28.13</v>
      </c>
      <c r="E2614">
        <v>0.17</v>
      </c>
      <c r="F2614">
        <f>4*Table3[[#This Row],[DivPay]]</f>
        <v>0.68</v>
      </c>
      <c r="G2614" s="2">
        <f>Table3[[#This Row],[FwdDiv]]/Table3[[#This Row],[SharePrice]]</f>
        <v>2.4173480270174193E-2</v>
      </c>
      <c r="H2614" s="2">
        <v>2.5000000000000001E-2</v>
      </c>
      <c r="I2614" s="2">
        <v>2.75E-2</v>
      </c>
    </row>
    <row r="2615" spans="2:9" hidden="1" x14ac:dyDescent="0.2">
      <c r="B2615" s="35">
        <v>41206</v>
      </c>
      <c r="C2615">
        <v>27.7</v>
      </c>
      <c r="E2615">
        <v>0.17</v>
      </c>
      <c r="F2615">
        <f>4*Table3[[#This Row],[DivPay]]</f>
        <v>0.68</v>
      </c>
      <c r="G2615" s="2">
        <f>Table3[[#This Row],[FwdDiv]]/Table3[[#This Row],[SharePrice]]</f>
        <v>2.4548736462093865E-2</v>
      </c>
      <c r="H2615" s="2">
        <v>2.5000000000000001E-2</v>
      </c>
      <c r="I2615" s="2">
        <v>2.75E-2</v>
      </c>
    </row>
    <row r="2616" spans="2:9" hidden="1" x14ac:dyDescent="0.2">
      <c r="B2616" s="35">
        <v>41205</v>
      </c>
      <c r="C2616">
        <v>27.84</v>
      </c>
      <c r="E2616">
        <v>0.17</v>
      </c>
      <c r="F2616">
        <f>4*Table3[[#This Row],[DivPay]]</f>
        <v>0.68</v>
      </c>
      <c r="G2616" s="2">
        <f>Table3[[#This Row],[FwdDiv]]/Table3[[#This Row],[SharePrice]]</f>
        <v>2.442528735632184E-2</v>
      </c>
      <c r="H2616" s="2">
        <v>2.5000000000000001E-2</v>
      </c>
      <c r="I2616" s="2">
        <v>2.75E-2</v>
      </c>
    </row>
    <row r="2617" spans="2:9" hidden="1" x14ac:dyDescent="0.2">
      <c r="B2617" s="35">
        <v>41204</v>
      </c>
      <c r="C2617">
        <v>27.79</v>
      </c>
      <c r="E2617">
        <v>0.17</v>
      </c>
      <c r="F2617">
        <f>4*Table3[[#This Row],[DivPay]]</f>
        <v>0.68</v>
      </c>
      <c r="G2617" s="2">
        <f>Table3[[#This Row],[FwdDiv]]/Table3[[#This Row],[SharePrice]]</f>
        <v>2.4469233537243614E-2</v>
      </c>
      <c r="H2617" s="2">
        <v>2.5000000000000001E-2</v>
      </c>
      <c r="I2617" s="2">
        <v>2.75E-2</v>
      </c>
    </row>
    <row r="2618" spans="2:9" hidden="1" x14ac:dyDescent="0.2">
      <c r="B2618" s="35">
        <v>41201</v>
      </c>
      <c r="C2618">
        <v>27.81</v>
      </c>
      <c r="E2618">
        <v>0.17</v>
      </c>
      <c r="F2618">
        <f>4*Table3[[#This Row],[DivPay]]</f>
        <v>0.68</v>
      </c>
      <c r="G2618" s="2">
        <f>Table3[[#This Row],[FwdDiv]]/Table3[[#This Row],[SharePrice]]</f>
        <v>2.4451636102121543E-2</v>
      </c>
      <c r="H2618" s="2">
        <v>2.5000000000000001E-2</v>
      </c>
      <c r="I2618" s="2">
        <v>2.75E-2</v>
      </c>
    </row>
    <row r="2619" spans="2:9" hidden="1" x14ac:dyDescent="0.2">
      <c r="B2619" s="35">
        <v>41200</v>
      </c>
      <c r="C2619">
        <v>28.76</v>
      </c>
      <c r="E2619">
        <v>0.17</v>
      </c>
      <c r="F2619">
        <f>4*Table3[[#This Row],[DivPay]]</f>
        <v>0.68</v>
      </c>
      <c r="G2619" s="2">
        <f>Table3[[#This Row],[FwdDiv]]/Table3[[#This Row],[SharePrice]]</f>
        <v>2.3643949930458971E-2</v>
      </c>
      <c r="H2619" s="2">
        <v>2.5000000000000001E-2</v>
      </c>
      <c r="I2619" s="2">
        <v>2.75E-2</v>
      </c>
    </row>
    <row r="2620" spans="2:9" hidden="1" x14ac:dyDescent="0.2">
      <c r="B2620" s="35">
        <v>41199</v>
      </c>
      <c r="C2620">
        <v>28.47</v>
      </c>
      <c r="E2620">
        <v>0.17</v>
      </c>
      <c r="F2620">
        <f>4*Table3[[#This Row],[DivPay]]</f>
        <v>0.68</v>
      </c>
      <c r="G2620" s="2">
        <f>Table3[[#This Row],[FwdDiv]]/Table3[[#This Row],[SharePrice]]</f>
        <v>2.3884791008078683E-2</v>
      </c>
      <c r="H2620" s="2">
        <v>2.5000000000000001E-2</v>
      </c>
      <c r="I2620" s="2">
        <v>2.75E-2</v>
      </c>
    </row>
    <row r="2621" spans="2:9" hidden="1" x14ac:dyDescent="0.2">
      <c r="B2621" s="35">
        <v>41198</v>
      </c>
      <c r="C2621">
        <v>28.73</v>
      </c>
      <c r="E2621">
        <v>0.17</v>
      </c>
      <c r="F2621">
        <f>4*Table3[[#This Row],[DivPay]]</f>
        <v>0.68</v>
      </c>
      <c r="G2621" s="2">
        <f>Table3[[#This Row],[FwdDiv]]/Table3[[#This Row],[SharePrice]]</f>
        <v>2.3668639053254441E-2</v>
      </c>
      <c r="H2621" s="2">
        <v>2.5000000000000001E-2</v>
      </c>
      <c r="I2621" s="2">
        <v>2.75E-2</v>
      </c>
    </row>
    <row r="2622" spans="2:9" hidden="1" x14ac:dyDescent="0.2">
      <c r="B2622" s="35">
        <v>41197</v>
      </c>
      <c r="C2622">
        <v>28.22</v>
      </c>
      <c r="E2622">
        <v>0.17</v>
      </c>
      <c r="F2622">
        <f>4*Table3[[#This Row],[DivPay]]</f>
        <v>0.68</v>
      </c>
      <c r="G2622" s="2">
        <f>Table3[[#This Row],[FwdDiv]]/Table3[[#This Row],[SharePrice]]</f>
        <v>2.4096385542168676E-2</v>
      </c>
      <c r="H2622" s="2">
        <v>2.5000000000000001E-2</v>
      </c>
      <c r="I2622" s="2">
        <v>2.75E-2</v>
      </c>
    </row>
    <row r="2623" spans="2:9" hidden="1" x14ac:dyDescent="0.2">
      <c r="B2623" s="35">
        <v>41194</v>
      </c>
      <c r="C2623">
        <v>27.28</v>
      </c>
      <c r="E2623">
        <v>0.17</v>
      </c>
      <c r="F2623">
        <f>4*Table3[[#This Row],[DivPay]]</f>
        <v>0.68</v>
      </c>
      <c r="G2623" s="2">
        <f>Table3[[#This Row],[FwdDiv]]/Table3[[#This Row],[SharePrice]]</f>
        <v>2.49266862170088E-2</v>
      </c>
      <c r="H2623" s="2">
        <v>2.5000000000000001E-2</v>
      </c>
      <c r="I2623" s="2">
        <v>2.75E-2</v>
      </c>
    </row>
    <row r="2624" spans="2:9" hidden="1" x14ac:dyDescent="0.2">
      <c r="B2624" s="35">
        <v>41193</v>
      </c>
      <c r="C2624">
        <v>27.3</v>
      </c>
      <c r="E2624">
        <v>0.17</v>
      </c>
      <c r="F2624">
        <f>4*Table3[[#This Row],[DivPay]]</f>
        <v>0.68</v>
      </c>
      <c r="G2624" s="2">
        <f>Table3[[#This Row],[FwdDiv]]/Table3[[#This Row],[SharePrice]]</f>
        <v>2.490842490842491E-2</v>
      </c>
      <c r="H2624" s="2">
        <v>2.5000000000000001E-2</v>
      </c>
      <c r="I2624" s="2">
        <v>2.75E-2</v>
      </c>
    </row>
    <row r="2625" spans="2:9" hidden="1" x14ac:dyDescent="0.2">
      <c r="B2625" s="35">
        <v>41192</v>
      </c>
      <c r="C2625">
        <v>27.17</v>
      </c>
      <c r="E2625">
        <v>0.17</v>
      </c>
      <c r="F2625">
        <f>4*Table3[[#This Row],[DivPay]]</f>
        <v>0.68</v>
      </c>
      <c r="G2625" s="2">
        <f>Table3[[#This Row],[FwdDiv]]/Table3[[#This Row],[SharePrice]]</f>
        <v>2.5027603974972397E-2</v>
      </c>
      <c r="H2625" s="2">
        <v>2.5000000000000001E-2</v>
      </c>
      <c r="I2625" s="2">
        <v>2.75E-2</v>
      </c>
    </row>
    <row r="2626" spans="2:9" hidden="1" x14ac:dyDescent="0.2">
      <c r="B2626" s="35">
        <v>41191</v>
      </c>
      <c r="C2626">
        <v>27.32</v>
      </c>
      <c r="E2626">
        <v>0.17</v>
      </c>
      <c r="F2626">
        <f>4*Table3[[#This Row],[DivPay]]</f>
        <v>0.68</v>
      </c>
      <c r="G2626" s="2">
        <f>Table3[[#This Row],[FwdDiv]]/Table3[[#This Row],[SharePrice]]</f>
        <v>2.4890190336749635E-2</v>
      </c>
      <c r="H2626" s="2">
        <v>2.5000000000000001E-2</v>
      </c>
      <c r="I2626" s="2">
        <v>2.75E-2</v>
      </c>
    </row>
    <row r="2627" spans="2:9" hidden="1" x14ac:dyDescent="0.2">
      <c r="B2627" s="35">
        <v>41190</v>
      </c>
      <c r="C2627">
        <v>27.99</v>
      </c>
      <c r="E2627">
        <v>0.17</v>
      </c>
      <c r="F2627">
        <f>4*Table3[[#This Row],[DivPay]]</f>
        <v>0.68</v>
      </c>
      <c r="G2627" s="2">
        <f>Table3[[#This Row],[FwdDiv]]/Table3[[#This Row],[SharePrice]]</f>
        <v>2.4294390853876389E-2</v>
      </c>
      <c r="H2627" s="2">
        <v>2.5000000000000001E-2</v>
      </c>
      <c r="I2627" s="2">
        <v>2.75E-2</v>
      </c>
    </row>
    <row r="2628" spans="2:9" hidden="1" x14ac:dyDescent="0.2">
      <c r="B2628" s="35">
        <v>41187</v>
      </c>
      <c r="C2628">
        <v>28.16</v>
      </c>
      <c r="E2628">
        <v>0.17</v>
      </c>
      <c r="F2628">
        <f>4*Table3[[#This Row],[DivPay]]</f>
        <v>0.68</v>
      </c>
      <c r="G2628" s="2">
        <f>Table3[[#This Row],[FwdDiv]]/Table3[[#This Row],[SharePrice]]</f>
        <v>2.4147727272727276E-2</v>
      </c>
      <c r="H2628" s="2">
        <v>2.5000000000000001E-2</v>
      </c>
      <c r="I2628" s="2">
        <v>2.75E-2</v>
      </c>
    </row>
    <row r="2629" spans="2:9" hidden="1" x14ac:dyDescent="0.2">
      <c r="B2629" s="35">
        <v>41186</v>
      </c>
      <c r="C2629">
        <v>27.91</v>
      </c>
      <c r="E2629">
        <v>0.17</v>
      </c>
      <c r="F2629">
        <f>4*Table3[[#This Row],[DivPay]]</f>
        <v>0.68</v>
      </c>
      <c r="G2629" s="2">
        <f>Table3[[#This Row],[FwdDiv]]/Table3[[#This Row],[SharePrice]]</f>
        <v>2.4364027230383375E-2</v>
      </c>
      <c r="H2629" s="2">
        <v>2.5000000000000001E-2</v>
      </c>
      <c r="I2629" s="2">
        <v>2.75E-2</v>
      </c>
    </row>
    <row r="2630" spans="2:9" hidden="1" x14ac:dyDescent="0.2">
      <c r="B2630" s="35">
        <v>41185</v>
      </c>
      <c r="C2630">
        <v>27.47</v>
      </c>
      <c r="E2630">
        <v>0.17</v>
      </c>
      <c r="F2630">
        <f>4*Table3[[#This Row],[DivPay]]</f>
        <v>0.68</v>
      </c>
      <c r="G2630" s="2">
        <f>Table3[[#This Row],[FwdDiv]]/Table3[[#This Row],[SharePrice]]</f>
        <v>2.4754277393520208E-2</v>
      </c>
      <c r="H2630" s="2">
        <v>2.5000000000000001E-2</v>
      </c>
      <c r="I2630" s="2">
        <v>2.75E-2</v>
      </c>
    </row>
    <row r="2631" spans="2:9" hidden="1" x14ac:dyDescent="0.2">
      <c r="B2631" s="35">
        <v>41184</v>
      </c>
      <c r="C2631">
        <v>27.61</v>
      </c>
      <c r="E2631">
        <v>0.17</v>
      </c>
      <c r="F2631">
        <f>4*Table3[[#This Row],[DivPay]]</f>
        <v>0.68</v>
      </c>
      <c r="G2631" s="2">
        <f>Table3[[#This Row],[FwdDiv]]/Table3[[#This Row],[SharePrice]]</f>
        <v>2.4628757696486783E-2</v>
      </c>
      <c r="H2631" s="2">
        <v>2.5000000000000001E-2</v>
      </c>
      <c r="I2631" s="2">
        <v>2.75E-2</v>
      </c>
    </row>
    <row r="2632" spans="2:9" hidden="1" x14ac:dyDescent="0.2">
      <c r="B2632" s="35">
        <v>41183</v>
      </c>
      <c r="C2632">
        <v>27.61</v>
      </c>
      <c r="E2632">
        <v>0.17</v>
      </c>
      <c r="F2632">
        <f>4*Table3[[#This Row],[DivPay]]</f>
        <v>0.68</v>
      </c>
      <c r="G2632" s="2">
        <f>Table3[[#This Row],[FwdDiv]]/Table3[[#This Row],[SharePrice]]</f>
        <v>2.4628757696486783E-2</v>
      </c>
      <c r="H2632" s="2">
        <v>2.5000000000000001E-2</v>
      </c>
      <c r="I2632" s="2">
        <v>2.75E-2</v>
      </c>
    </row>
    <row r="2633" spans="2:9" hidden="1" x14ac:dyDescent="0.2">
      <c r="B2633" s="35">
        <v>41180</v>
      </c>
      <c r="C2633">
        <v>27.56</v>
      </c>
      <c r="E2633">
        <v>0.17</v>
      </c>
      <c r="F2633">
        <f>4*Table3[[#This Row],[DivPay]]</f>
        <v>0.68</v>
      </c>
      <c r="G2633" s="2">
        <f>Table3[[#This Row],[FwdDiv]]/Table3[[#This Row],[SharePrice]]</f>
        <v>2.4673439767779394E-2</v>
      </c>
      <c r="H2633" s="2">
        <v>2.5000000000000001E-2</v>
      </c>
      <c r="I2633" s="2">
        <v>2.75E-2</v>
      </c>
    </row>
    <row r="2634" spans="2:9" hidden="1" x14ac:dyDescent="0.2">
      <c r="B2634" s="35">
        <v>41179</v>
      </c>
      <c r="C2634">
        <v>27.88</v>
      </c>
      <c r="E2634">
        <v>0.17</v>
      </c>
      <c r="F2634">
        <f>4*Table3[[#This Row],[DivPay]]</f>
        <v>0.68</v>
      </c>
      <c r="G2634" s="2">
        <f>Table3[[#This Row],[FwdDiv]]/Table3[[#This Row],[SharePrice]]</f>
        <v>2.4390243902439029E-2</v>
      </c>
      <c r="H2634" s="2">
        <v>2.5000000000000001E-2</v>
      </c>
      <c r="I2634" s="2">
        <v>2.75E-2</v>
      </c>
    </row>
    <row r="2635" spans="2:9" hidden="1" x14ac:dyDescent="0.2">
      <c r="B2635" s="35">
        <v>41178</v>
      </c>
      <c r="C2635">
        <v>27.57</v>
      </c>
      <c r="E2635">
        <v>0.17</v>
      </c>
      <c r="F2635">
        <f>4*Table3[[#This Row],[DivPay]]</f>
        <v>0.68</v>
      </c>
      <c r="G2635" s="2">
        <f>Table3[[#This Row],[FwdDiv]]/Table3[[#This Row],[SharePrice]]</f>
        <v>2.4664490388103012E-2</v>
      </c>
      <c r="H2635" s="2">
        <v>2.5000000000000001E-2</v>
      </c>
      <c r="I2635" s="2">
        <v>2.75E-2</v>
      </c>
    </row>
    <row r="2636" spans="2:9" hidden="1" x14ac:dyDescent="0.2">
      <c r="B2636" s="35">
        <v>41177</v>
      </c>
      <c r="C2636">
        <v>27.83</v>
      </c>
      <c r="E2636">
        <v>0.17</v>
      </c>
      <c r="F2636">
        <f>4*Table3[[#This Row],[DivPay]]</f>
        <v>0.68</v>
      </c>
      <c r="G2636" s="2">
        <f>Table3[[#This Row],[FwdDiv]]/Table3[[#This Row],[SharePrice]]</f>
        <v>2.4434063959755663E-2</v>
      </c>
      <c r="H2636" s="2">
        <v>2.5000000000000001E-2</v>
      </c>
      <c r="I2636" s="2">
        <v>2.75E-2</v>
      </c>
    </row>
    <row r="2637" spans="2:9" hidden="1" x14ac:dyDescent="0.2">
      <c r="B2637" s="35">
        <v>41176</v>
      </c>
      <c r="C2637">
        <v>28.68</v>
      </c>
      <c r="E2637">
        <v>0.17</v>
      </c>
      <c r="F2637">
        <f>4*Table3[[#This Row],[DivPay]]</f>
        <v>0.68</v>
      </c>
      <c r="G2637" s="2">
        <f>Table3[[#This Row],[FwdDiv]]/Table3[[#This Row],[SharePrice]]</f>
        <v>2.370990237099024E-2</v>
      </c>
      <c r="H2637" s="2">
        <v>2.5000000000000001E-2</v>
      </c>
      <c r="I2637" s="2">
        <v>2.75E-2</v>
      </c>
    </row>
    <row r="2638" spans="2:9" hidden="1" x14ac:dyDescent="0.2">
      <c r="B2638" s="35">
        <v>41173</v>
      </c>
      <c r="C2638">
        <v>28.99</v>
      </c>
      <c r="E2638">
        <v>0.17</v>
      </c>
      <c r="F2638">
        <f>4*Table3[[#This Row],[DivPay]]</f>
        <v>0.68</v>
      </c>
      <c r="G2638" s="2">
        <f>Table3[[#This Row],[FwdDiv]]/Table3[[#This Row],[SharePrice]]</f>
        <v>2.3456364263539153E-2</v>
      </c>
      <c r="H2638" s="2">
        <v>2.5000000000000001E-2</v>
      </c>
      <c r="I2638" s="2">
        <v>2.75E-2</v>
      </c>
    </row>
    <row r="2639" spans="2:9" hidden="1" x14ac:dyDescent="0.2">
      <c r="B2639" s="35">
        <v>41172</v>
      </c>
      <c r="C2639">
        <v>28.85</v>
      </c>
      <c r="E2639">
        <v>0.17</v>
      </c>
      <c r="F2639">
        <f>4*Table3[[#This Row],[DivPay]]</f>
        <v>0.68</v>
      </c>
      <c r="G2639" s="2">
        <f>Table3[[#This Row],[FwdDiv]]/Table3[[#This Row],[SharePrice]]</f>
        <v>2.3570190641247834E-2</v>
      </c>
      <c r="H2639" s="2">
        <v>2.5000000000000001E-2</v>
      </c>
      <c r="I2639" s="2">
        <v>2.75E-2</v>
      </c>
    </row>
    <row r="2640" spans="2:9" hidden="1" x14ac:dyDescent="0.2">
      <c r="B2640" s="35">
        <v>41171</v>
      </c>
      <c r="C2640">
        <v>28.69</v>
      </c>
      <c r="E2640">
        <v>0.17</v>
      </c>
      <c r="F2640">
        <f>4*Table3[[#This Row],[DivPay]]</f>
        <v>0.68</v>
      </c>
      <c r="G2640" s="2">
        <f>Table3[[#This Row],[FwdDiv]]/Table3[[#This Row],[SharePrice]]</f>
        <v>2.3701638201463926E-2</v>
      </c>
      <c r="H2640" s="2">
        <v>2.5000000000000001E-2</v>
      </c>
      <c r="I2640" s="2">
        <v>2.75E-2</v>
      </c>
    </row>
    <row r="2641" spans="2:9" hidden="1" x14ac:dyDescent="0.2">
      <c r="B2641" s="35">
        <v>41170</v>
      </c>
      <c r="C2641">
        <v>28.66</v>
      </c>
      <c r="E2641">
        <v>0.17</v>
      </c>
      <c r="F2641">
        <f>4*Table3[[#This Row],[DivPay]]</f>
        <v>0.68</v>
      </c>
      <c r="G2641" s="2">
        <f>Table3[[#This Row],[FwdDiv]]/Table3[[#This Row],[SharePrice]]</f>
        <v>2.3726448011165389E-2</v>
      </c>
      <c r="H2641" s="2">
        <v>2.5000000000000001E-2</v>
      </c>
      <c r="I2641" s="2">
        <v>2.75E-2</v>
      </c>
    </row>
    <row r="2642" spans="2:9" hidden="1" x14ac:dyDescent="0.2">
      <c r="B2642" s="35">
        <v>41169</v>
      </c>
      <c r="C2642">
        <v>29.1</v>
      </c>
      <c r="E2642">
        <v>0.17</v>
      </c>
      <c r="F2642">
        <f>4*Table3[[#This Row],[DivPay]]</f>
        <v>0.68</v>
      </c>
      <c r="G2642" s="2">
        <f>Table3[[#This Row],[FwdDiv]]/Table3[[#This Row],[SharePrice]]</f>
        <v>2.3367697594501718E-2</v>
      </c>
      <c r="H2642" s="2">
        <v>2.5000000000000001E-2</v>
      </c>
      <c r="I2642" s="2">
        <v>2.75E-2</v>
      </c>
    </row>
    <row r="2643" spans="2:9" hidden="1" x14ac:dyDescent="0.2">
      <c r="B2643" s="35">
        <v>41166</v>
      </c>
      <c r="C2643">
        <v>29.56</v>
      </c>
      <c r="E2643">
        <v>0.17</v>
      </c>
      <c r="F2643">
        <f>4*Table3[[#This Row],[DivPay]]</f>
        <v>0.68</v>
      </c>
      <c r="G2643" s="2">
        <f>Table3[[#This Row],[FwdDiv]]/Table3[[#This Row],[SharePrice]]</f>
        <v>2.3004059539918811E-2</v>
      </c>
      <c r="H2643" s="2">
        <v>2.5000000000000001E-2</v>
      </c>
      <c r="I2643" s="2">
        <v>2.75E-2</v>
      </c>
    </row>
    <row r="2644" spans="2:9" hidden="1" x14ac:dyDescent="0.2">
      <c r="B2644" s="35">
        <v>41165</v>
      </c>
      <c r="C2644">
        <v>28.91</v>
      </c>
      <c r="E2644">
        <v>0.17</v>
      </c>
      <c r="F2644">
        <f>4*Table3[[#This Row],[DivPay]]</f>
        <v>0.68</v>
      </c>
      <c r="G2644" s="2">
        <f>Table3[[#This Row],[FwdDiv]]/Table3[[#This Row],[SharePrice]]</f>
        <v>2.3521272915946041E-2</v>
      </c>
      <c r="H2644" s="2">
        <v>2.5000000000000001E-2</v>
      </c>
      <c r="I2644" s="2">
        <v>2.75E-2</v>
      </c>
    </row>
    <row r="2645" spans="2:9" hidden="1" x14ac:dyDescent="0.2">
      <c r="B2645" s="35">
        <v>41164</v>
      </c>
      <c r="C2645">
        <v>28.59</v>
      </c>
      <c r="E2645">
        <v>0.17</v>
      </c>
      <c r="F2645">
        <f>4*Table3[[#This Row],[DivPay]]</f>
        <v>0.68</v>
      </c>
      <c r="G2645" s="2">
        <f>Table3[[#This Row],[FwdDiv]]/Table3[[#This Row],[SharePrice]]</f>
        <v>2.3784540048968173E-2</v>
      </c>
      <c r="H2645" s="2">
        <v>2.5000000000000001E-2</v>
      </c>
      <c r="I2645" s="2">
        <v>2.75E-2</v>
      </c>
    </row>
    <row r="2646" spans="2:9" hidden="1" x14ac:dyDescent="0.2">
      <c r="B2646" s="35">
        <v>41163</v>
      </c>
      <c r="C2646">
        <v>28.58</v>
      </c>
      <c r="E2646">
        <v>0.17</v>
      </c>
      <c r="F2646">
        <f>4*Table3[[#This Row],[DivPay]]</f>
        <v>0.68</v>
      </c>
      <c r="G2646" s="2">
        <f>Table3[[#This Row],[FwdDiv]]/Table3[[#This Row],[SharePrice]]</f>
        <v>2.3792862141357597E-2</v>
      </c>
      <c r="H2646" s="2">
        <v>2.5000000000000001E-2</v>
      </c>
      <c r="I2646" s="2">
        <v>2.75E-2</v>
      </c>
    </row>
    <row r="2647" spans="2:9" hidden="1" x14ac:dyDescent="0.2">
      <c r="B2647" s="35">
        <v>41162</v>
      </c>
      <c r="C2647">
        <v>28.67</v>
      </c>
      <c r="E2647">
        <v>0.17</v>
      </c>
      <c r="F2647">
        <f>4*Table3[[#This Row],[DivPay]]</f>
        <v>0.68</v>
      </c>
      <c r="G2647" s="2">
        <f>Table3[[#This Row],[FwdDiv]]/Table3[[#This Row],[SharePrice]]</f>
        <v>2.3718172305545866E-2</v>
      </c>
      <c r="H2647" s="2">
        <v>2.5000000000000001E-2</v>
      </c>
      <c r="I2647" s="2">
        <v>2.75E-2</v>
      </c>
    </row>
    <row r="2648" spans="2:9" hidden="1" x14ac:dyDescent="0.2">
      <c r="B2648" s="35">
        <v>41159</v>
      </c>
      <c r="C2648">
        <v>29.18</v>
      </c>
      <c r="E2648">
        <v>0.17</v>
      </c>
      <c r="F2648">
        <f>4*Table3[[#This Row],[DivPay]]</f>
        <v>0.68</v>
      </c>
      <c r="G2648" s="2">
        <f>Table3[[#This Row],[FwdDiv]]/Table3[[#This Row],[SharePrice]]</f>
        <v>2.3303632625085675E-2</v>
      </c>
      <c r="H2648" s="2">
        <v>2.5000000000000001E-2</v>
      </c>
      <c r="I2648" s="2">
        <v>2.75E-2</v>
      </c>
    </row>
    <row r="2649" spans="2:9" hidden="1" x14ac:dyDescent="0.2">
      <c r="B2649" s="35">
        <v>41158</v>
      </c>
      <c r="C2649">
        <v>29.56</v>
      </c>
      <c r="E2649">
        <v>0.17</v>
      </c>
      <c r="F2649">
        <f>4*Table3[[#This Row],[DivPay]]</f>
        <v>0.68</v>
      </c>
      <c r="G2649" s="2">
        <f>Table3[[#This Row],[FwdDiv]]/Table3[[#This Row],[SharePrice]]</f>
        <v>2.3004059539918811E-2</v>
      </c>
      <c r="H2649" s="2">
        <v>2.5000000000000001E-2</v>
      </c>
      <c r="I2649" s="2">
        <v>2.75E-2</v>
      </c>
    </row>
    <row r="2650" spans="2:9" hidden="1" x14ac:dyDescent="0.2">
      <c r="B2650" s="35">
        <v>41157</v>
      </c>
      <c r="C2650">
        <v>28.52</v>
      </c>
      <c r="E2650">
        <v>0.17</v>
      </c>
      <c r="F2650">
        <f>4*Table3[[#This Row],[DivPay]]</f>
        <v>0.68</v>
      </c>
      <c r="G2650" s="2">
        <f>Table3[[#This Row],[FwdDiv]]/Table3[[#This Row],[SharePrice]]</f>
        <v>2.3842917251051896E-2</v>
      </c>
      <c r="H2650" s="2">
        <v>2.5000000000000001E-2</v>
      </c>
      <c r="I2650" s="2">
        <v>2.75E-2</v>
      </c>
    </row>
    <row r="2651" spans="2:9" hidden="1" x14ac:dyDescent="0.2">
      <c r="B2651" s="35">
        <v>41156</v>
      </c>
      <c r="C2651">
        <v>28.79</v>
      </c>
      <c r="E2651">
        <v>0.17</v>
      </c>
      <c r="F2651">
        <f>4*Table3[[#This Row],[DivPay]]</f>
        <v>0.68</v>
      </c>
      <c r="G2651" s="2">
        <f>Table3[[#This Row],[FwdDiv]]/Table3[[#This Row],[SharePrice]]</f>
        <v>2.361931226120181E-2</v>
      </c>
      <c r="H2651" s="2">
        <v>2.5000000000000001E-2</v>
      </c>
      <c r="I2651" s="2">
        <v>2.75E-2</v>
      </c>
    </row>
    <row r="2652" spans="2:9" hidden="1" x14ac:dyDescent="0.2">
      <c r="B2652" s="35">
        <v>41152</v>
      </c>
      <c r="C2652">
        <v>29.04</v>
      </c>
      <c r="E2652">
        <v>0.17</v>
      </c>
      <c r="F2652">
        <f>4*Table3[[#This Row],[DivPay]]</f>
        <v>0.68</v>
      </c>
      <c r="G2652" s="2">
        <f>Table3[[#This Row],[FwdDiv]]/Table3[[#This Row],[SharePrice]]</f>
        <v>2.3415977961432508E-2</v>
      </c>
      <c r="H2652" s="2">
        <v>2.5000000000000001E-2</v>
      </c>
      <c r="I2652" s="2">
        <v>2.75E-2</v>
      </c>
    </row>
    <row r="2653" spans="2:9" hidden="1" x14ac:dyDescent="0.2">
      <c r="B2653" s="35">
        <v>41151</v>
      </c>
      <c r="C2653">
        <v>29.01</v>
      </c>
      <c r="E2653">
        <v>0.17</v>
      </c>
      <c r="F2653">
        <f>4*Table3[[#This Row],[DivPay]]</f>
        <v>0.68</v>
      </c>
      <c r="G2653" s="2">
        <f>Table3[[#This Row],[FwdDiv]]/Table3[[#This Row],[SharePrice]]</f>
        <v>2.3440193036883834E-2</v>
      </c>
      <c r="H2653" s="2">
        <v>2.5000000000000001E-2</v>
      </c>
      <c r="I2653" s="2">
        <v>2.75E-2</v>
      </c>
    </row>
    <row r="2654" spans="2:9" hidden="1" x14ac:dyDescent="0.2">
      <c r="B2654" s="35">
        <v>41150</v>
      </c>
      <c r="C2654">
        <v>29.4</v>
      </c>
      <c r="E2654">
        <v>0.17</v>
      </c>
      <c r="F2654">
        <f>4*Table3[[#This Row],[DivPay]]</f>
        <v>0.68</v>
      </c>
      <c r="G2654" s="2">
        <f>Table3[[#This Row],[FwdDiv]]/Table3[[#This Row],[SharePrice]]</f>
        <v>2.3129251700680274E-2</v>
      </c>
      <c r="H2654" s="2">
        <v>2.5000000000000001E-2</v>
      </c>
      <c r="I2654" s="2">
        <v>2.75E-2</v>
      </c>
    </row>
    <row r="2655" spans="2:9" hidden="1" x14ac:dyDescent="0.2">
      <c r="B2655" s="35">
        <v>41149</v>
      </c>
      <c r="C2655">
        <v>29.24</v>
      </c>
      <c r="E2655">
        <v>0.17</v>
      </c>
      <c r="F2655">
        <f>4*Table3[[#This Row],[DivPay]]</f>
        <v>0.68</v>
      </c>
      <c r="G2655" s="2">
        <f>Table3[[#This Row],[FwdDiv]]/Table3[[#This Row],[SharePrice]]</f>
        <v>2.3255813953488375E-2</v>
      </c>
      <c r="H2655" s="2">
        <v>2.5000000000000001E-2</v>
      </c>
      <c r="I2655" s="2">
        <v>2.75E-2</v>
      </c>
    </row>
    <row r="2656" spans="2:9" hidden="1" x14ac:dyDescent="0.2">
      <c r="B2656" s="35">
        <v>41148</v>
      </c>
      <c r="C2656">
        <v>29.32</v>
      </c>
      <c r="E2656">
        <v>0.17</v>
      </c>
      <c r="F2656">
        <f>4*Table3[[#This Row],[DivPay]]</f>
        <v>0.68</v>
      </c>
      <c r="G2656" s="2">
        <f>Table3[[#This Row],[FwdDiv]]/Table3[[#This Row],[SharePrice]]</f>
        <v>2.319236016371078E-2</v>
      </c>
      <c r="H2656" s="2">
        <v>2.5000000000000001E-2</v>
      </c>
      <c r="I2656" s="2">
        <v>2.75E-2</v>
      </c>
    </row>
    <row r="2657" spans="2:9" hidden="1" x14ac:dyDescent="0.2">
      <c r="B2657" s="35">
        <v>41145</v>
      </c>
      <c r="C2657">
        <v>29.56</v>
      </c>
      <c r="E2657">
        <v>0.17</v>
      </c>
      <c r="F2657">
        <f>4*Table3[[#This Row],[DivPay]]</f>
        <v>0.68</v>
      </c>
      <c r="G2657" s="2">
        <f>Table3[[#This Row],[FwdDiv]]/Table3[[#This Row],[SharePrice]]</f>
        <v>2.3004059539918811E-2</v>
      </c>
      <c r="H2657" s="2">
        <v>2.5000000000000001E-2</v>
      </c>
      <c r="I2657" s="2">
        <v>2.75E-2</v>
      </c>
    </row>
    <row r="2658" spans="2:9" hidden="1" x14ac:dyDescent="0.2">
      <c r="B2658" s="35">
        <v>41144</v>
      </c>
      <c r="C2658">
        <v>29.32</v>
      </c>
      <c r="E2658">
        <v>0.17</v>
      </c>
      <c r="F2658">
        <f>4*Table3[[#This Row],[DivPay]]</f>
        <v>0.68</v>
      </c>
      <c r="G2658" s="2">
        <f>Table3[[#This Row],[FwdDiv]]/Table3[[#This Row],[SharePrice]]</f>
        <v>2.319236016371078E-2</v>
      </c>
      <c r="H2658" s="2">
        <v>2.5000000000000001E-2</v>
      </c>
      <c r="I2658" s="2">
        <v>2.75E-2</v>
      </c>
    </row>
    <row r="2659" spans="2:9" hidden="1" x14ac:dyDescent="0.2">
      <c r="B2659" s="35">
        <v>41143</v>
      </c>
      <c r="C2659">
        <v>29.38</v>
      </c>
      <c r="E2659">
        <v>0.17</v>
      </c>
      <c r="F2659">
        <f>4*Table3[[#This Row],[DivPay]]</f>
        <v>0.68</v>
      </c>
      <c r="G2659" s="2">
        <f>Table3[[#This Row],[FwdDiv]]/Table3[[#This Row],[SharePrice]]</f>
        <v>2.3144996596324033E-2</v>
      </c>
      <c r="H2659" s="2">
        <v>2.5000000000000001E-2</v>
      </c>
      <c r="I2659" s="2">
        <v>2.75E-2</v>
      </c>
    </row>
    <row r="2660" spans="2:9" hidden="1" x14ac:dyDescent="0.2">
      <c r="B2660" s="35">
        <v>41142</v>
      </c>
      <c r="C2660">
        <v>29.64</v>
      </c>
      <c r="E2660">
        <v>0.17</v>
      </c>
      <c r="F2660">
        <f>4*Table3[[#This Row],[DivPay]]</f>
        <v>0.68</v>
      </c>
      <c r="G2660" s="2">
        <f>Table3[[#This Row],[FwdDiv]]/Table3[[#This Row],[SharePrice]]</f>
        <v>2.2941970310391364E-2</v>
      </c>
      <c r="H2660" s="2">
        <v>2.5000000000000001E-2</v>
      </c>
      <c r="I2660" s="2">
        <v>2.75E-2</v>
      </c>
    </row>
    <row r="2661" spans="2:9" hidden="1" x14ac:dyDescent="0.2">
      <c r="B2661" s="35">
        <v>41141</v>
      </c>
      <c r="C2661">
        <v>29.53</v>
      </c>
      <c r="E2661">
        <v>0.17</v>
      </c>
      <c r="F2661">
        <f>4*Table3[[#This Row],[DivPay]]</f>
        <v>0.68</v>
      </c>
      <c r="G2661" s="2">
        <f>Table3[[#This Row],[FwdDiv]]/Table3[[#This Row],[SharePrice]]</f>
        <v>2.302742973247545E-2</v>
      </c>
      <c r="H2661" s="2">
        <v>2.5000000000000001E-2</v>
      </c>
      <c r="I2661" s="2">
        <v>2.75E-2</v>
      </c>
    </row>
    <row r="2662" spans="2:9" hidden="1" x14ac:dyDescent="0.2">
      <c r="B2662" s="35">
        <v>41138</v>
      </c>
      <c r="C2662">
        <v>29.86</v>
      </c>
      <c r="E2662">
        <v>0.17</v>
      </c>
      <c r="F2662">
        <f>4*Table3[[#This Row],[DivPay]]</f>
        <v>0.68</v>
      </c>
      <c r="G2662" s="2">
        <f>Table3[[#This Row],[FwdDiv]]/Table3[[#This Row],[SharePrice]]</f>
        <v>2.2772940388479573E-2</v>
      </c>
      <c r="H2662" s="2">
        <v>2.5000000000000001E-2</v>
      </c>
      <c r="I2662" s="2">
        <v>2.75E-2</v>
      </c>
    </row>
    <row r="2663" spans="2:9" hidden="1" x14ac:dyDescent="0.2">
      <c r="B2663" s="35">
        <v>41137</v>
      </c>
      <c r="C2663">
        <v>30.27</v>
      </c>
      <c r="E2663">
        <v>0.17</v>
      </c>
      <c r="F2663">
        <f>4*Table3[[#This Row],[DivPay]]</f>
        <v>0.68</v>
      </c>
      <c r="G2663" s="2">
        <f>Table3[[#This Row],[FwdDiv]]/Table3[[#This Row],[SharePrice]]</f>
        <v>2.2464486290056162E-2</v>
      </c>
      <c r="H2663" s="2">
        <v>2.5000000000000001E-2</v>
      </c>
      <c r="I2663" s="2">
        <v>2.75E-2</v>
      </c>
    </row>
    <row r="2664" spans="2:9" hidden="1" x14ac:dyDescent="0.2">
      <c r="B2664" s="35">
        <v>41136</v>
      </c>
      <c r="C2664">
        <v>29.9</v>
      </c>
      <c r="E2664">
        <v>0.17</v>
      </c>
      <c r="F2664">
        <f>4*Table3[[#This Row],[DivPay]]</f>
        <v>0.68</v>
      </c>
      <c r="G2664" s="2">
        <f>Table3[[#This Row],[FwdDiv]]/Table3[[#This Row],[SharePrice]]</f>
        <v>2.2742474916387964E-2</v>
      </c>
      <c r="H2664" s="2">
        <v>2.5000000000000001E-2</v>
      </c>
      <c r="I2664" s="2">
        <v>2.75E-2</v>
      </c>
    </row>
    <row r="2665" spans="2:9" hidden="1" x14ac:dyDescent="0.2">
      <c r="B2665" s="35">
        <v>41135</v>
      </c>
      <c r="C2665">
        <v>29.48</v>
      </c>
      <c r="E2665">
        <v>0.17</v>
      </c>
      <c r="F2665">
        <f>4*Table3[[#This Row],[DivPay]]</f>
        <v>0.68</v>
      </c>
      <c r="G2665" s="2">
        <f>Table3[[#This Row],[FwdDiv]]/Table3[[#This Row],[SharePrice]]</f>
        <v>2.306648575305292E-2</v>
      </c>
      <c r="H2665" s="2">
        <v>2.5000000000000001E-2</v>
      </c>
      <c r="I2665" s="2">
        <v>2.75E-2</v>
      </c>
    </row>
    <row r="2666" spans="2:9" hidden="1" x14ac:dyDescent="0.2">
      <c r="B2666" s="35">
        <v>41134</v>
      </c>
      <c r="C2666">
        <v>29.54</v>
      </c>
      <c r="E2666">
        <v>0.17</v>
      </c>
      <c r="F2666">
        <f>4*Table3[[#This Row],[DivPay]]</f>
        <v>0.68</v>
      </c>
      <c r="G2666" s="2">
        <f>Table3[[#This Row],[FwdDiv]]/Table3[[#This Row],[SharePrice]]</f>
        <v>2.301963439404198E-2</v>
      </c>
      <c r="H2666" s="2">
        <v>2.5000000000000001E-2</v>
      </c>
      <c r="I2666" s="2">
        <v>2.75E-2</v>
      </c>
    </row>
    <row r="2667" spans="2:9" hidden="1" x14ac:dyDescent="0.2">
      <c r="B2667" s="35">
        <v>41131</v>
      </c>
      <c r="C2667">
        <v>29.75</v>
      </c>
      <c r="E2667">
        <v>0.17</v>
      </c>
      <c r="F2667">
        <f>4*Table3[[#This Row],[DivPay]]</f>
        <v>0.68</v>
      </c>
      <c r="G2667" s="2">
        <f>Table3[[#This Row],[FwdDiv]]/Table3[[#This Row],[SharePrice]]</f>
        <v>2.2857142857142857E-2</v>
      </c>
      <c r="H2667" s="2">
        <v>2.5000000000000001E-2</v>
      </c>
      <c r="I2667" s="2">
        <v>2.75E-2</v>
      </c>
    </row>
    <row r="2668" spans="2:9" hidden="1" x14ac:dyDescent="0.2">
      <c r="B2668" s="35">
        <v>41130</v>
      </c>
      <c r="C2668">
        <v>29.54</v>
      </c>
      <c r="E2668">
        <v>0.17</v>
      </c>
      <c r="F2668">
        <f>4*Table3[[#This Row],[DivPay]]</f>
        <v>0.68</v>
      </c>
      <c r="G2668" s="2">
        <f>Table3[[#This Row],[FwdDiv]]/Table3[[#This Row],[SharePrice]]</f>
        <v>2.301963439404198E-2</v>
      </c>
      <c r="H2668" s="2">
        <v>2.5000000000000001E-2</v>
      </c>
      <c r="I2668" s="2">
        <v>2.75E-2</v>
      </c>
    </row>
    <row r="2669" spans="2:9" hidden="1" x14ac:dyDescent="0.2">
      <c r="B2669" s="35">
        <v>41129</v>
      </c>
      <c r="C2669">
        <v>29.36</v>
      </c>
      <c r="E2669">
        <v>0.17</v>
      </c>
      <c r="F2669">
        <f>4*Table3[[#This Row],[DivPay]]</f>
        <v>0.68</v>
      </c>
      <c r="G2669" s="2">
        <f>Table3[[#This Row],[FwdDiv]]/Table3[[#This Row],[SharePrice]]</f>
        <v>2.3160762942779294E-2</v>
      </c>
      <c r="H2669" s="2">
        <v>2.5000000000000001E-2</v>
      </c>
      <c r="I2669" s="2">
        <v>2.75E-2</v>
      </c>
    </row>
    <row r="2670" spans="2:9" hidden="1" x14ac:dyDescent="0.2">
      <c r="B2670" s="35">
        <v>41128</v>
      </c>
      <c r="C2670">
        <v>29.23</v>
      </c>
      <c r="E2670">
        <v>0.17</v>
      </c>
      <c r="F2670">
        <f>4*Table3[[#This Row],[DivPay]]</f>
        <v>0.68</v>
      </c>
      <c r="G2670" s="2">
        <f>Table3[[#This Row],[FwdDiv]]/Table3[[#This Row],[SharePrice]]</f>
        <v>2.3263770099213137E-2</v>
      </c>
      <c r="H2670" s="2">
        <v>2.5000000000000001E-2</v>
      </c>
      <c r="I2670" s="2">
        <v>2.75E-2</v>
      </c>
    </row>
    <row r="2671" spans="2:9" hidden="1" x14ac:dyDescent="0.2">
      <c r="B2671" s="35">
        <v>41127</v>
      </c>
      <c r="C2671">
        <v>28.24</v>
      </c>
      <c r="E2671">
        <v>0.17</v>
      </c>
      <c r="F2671">
        <f>4*Table3[[#This Row],[DivPay]]</f>
        <v>0.68</v>
      </c>
      <c r="G2671" s="2">
        <f>Table3[[#This Row],[FwdDiv]]/Table3[[#This Row],[SharePrice]]</f>
        <v>2.4079320113314449E-2</v>
      </c>
      <c r="H2671" s="2">
        <v>2.5000000000000001E-2</v>
      </c>
      <c r="I2671" s="2">
        <v>2.75E-2</v>
      </c>
    </row>
    <row r="2672" spans="2:9" hidden="1" x14ac:dyDescent="0.2">
      <c r="B2672" s="35">
        <v>41124</v>
      </c>
      <c r="C2672">
        <v>28.27</v>
      </c>
      <c r="E2672">
        <v>0.17</v>
      </c>
      <c r="F2672">
        <f>4*Table3[[#This Row],[DivPay]]</f>
        <v>0.68</v>
      </c>
      <c r="G2672" s="2">
        <f>Table3[[#This Row],[FwdDiv]]/Table3[[#This Row],[SharePrice]]</f>
        <v>2.4053767244428724E-2</v>
      </c>
      <c r="H2672" s="2">
        <v>2.5000000000000001E-2</v>
      </c>
      <c r="I2672" s="2">
        <v>2.75E-2</v>
      </c>
    </row>
    <row r="2673" spans="2:9" hidden="1" x14ac:dyDescent="0.2">
      <c r="B2673" s="35">
        <v>41123</v>
      </c>
      <c r="C2673">
        <v>27.25</v>
      </c>
      <c r="E2673">
        <v>0.17</v>
      </c>
      <c r="F2673">
        <f>4*Table3[[#This Row],[DivPay]]</f>
        <v>0.68</v>
      </c>
      <c r="G2673" s="2">
        <f>Table3[[#This Row],[FwdDiv]]/Table3[[#This Row],[SharePrice]]</f>
        <v>2.4954128440366975E-2</v>
      </c>
      <c r="H2673" s="2">
        <v>2.5000000000000001E-2</v>
      </c>
      <c r="I2673" s="2">
        <v>2.75E-2</v>
      </c>
    </row>
    <row r="2674" spans="2:9" hidden="1" x14ac:dyDescent="0.2">
      <c r="B2674" s="35">
        <v>41122</v>
      </c>
      <c r="C2674">
        <v>27.63</v>
      </c>
      <c r="E2674">
        <v>0.17</v>
      </c>
      <c r="F2674">
        <f>4*Table3[[#This Row],[DivPay]]</f>
        <v>0.68</v>
      </c>
      <c r="G2674" s="2">
        <f>Table3[[#This Row],[FwdDiv]]/Table3[[#This Row],[SharePrice]]</f>
        <v>2.4610930148389436E-2</v>
      </c>
      <c r="H2674" s="2">
        <v>2.5000000000000001E-2</v>
      </c>
      <c r="I2674" s="2">
        <v>2.75E-2</v>
      </c>
    </row>
    <row r="2675" spans="2:9" hidden="1" x14ac:dyDescent="0.2">
      <c r="B2675" s="35">
        <v>41121</v>
      </c>
      <c r="C2675">
        <v>27.24</v>
      </c>
      <c r="E2675">
        <v>0.17</v>
      </c>
      <c r="F2675">
        <f>4*Table3[[#This Row],[DivPay]]</f>
        <v>0.68</v>
      </c>
      <c r="G2675" s="2">
        <f>Table3[[#This Row],[FwdDiv]]/Table3[[#This Row],[SharePrice]]</f>
        <v>2.49632892804699E-2</v>
      </c>
      <c r="H2675" s="2">
        <v>2.5000000000000001E-2</v>
      </c>
      <c r="I2675" s="2">
        <v>2.75E-2</v>
      </c>
    </row>
    <row r="2676" spans="2:9" hidden="1" x14ac:dyDescent="0.2">
      <c r="B2676" s="35">
        <v>41120</v>
      </c>
      <c r="C2676">
        <v>27.21</v>
      </c>
      <c r="E2676">
        <v>0.17</v>
      </c>
      <c r="F2676">
        <f>4*Table3[[#This Row],[DivPay]]</f>
        <v>0.68</v>
      </c>
      <c r="G2676" s="2">
        <f>Table3[[#This Row],[FwdDiv]]/Table3[[#This Row],[SharePrice]]</f>
        <v>2.4990812201396546E-2</v>
      </c>
      <c r="H2676" s="2">
        <v>2.5000000000000001E-2</v>
      </c>
      <c r="I2676" s="2">
        <v>2.75E-2</v>
      </c>
    </row>
    <row r="2677" spans="2:9" hidden="1" x14ac:dyDescent="0.2">
      <c r="B2677" s="35">
        <v>41117</v>
      </c>
      <c r="C2677">
        <v>27.34</v>
      </c>
      <c r="D2677">
        <v>0.17</v>
      </c>
      <c r="E2677">
        <v>0.17</v>
      </c>
      <c r="F2677">
        <f>4*Table3[[#This Row],[DivPay]]</f>
        <v>0.68</v>
      </c>
      <c r="G2677" s="2">
        <f>Table3[[#This Row],[FwdDiv]]/Table3[[#This Row],[SharePrice]]</f>
        <v>2.4871982443306514E-2</v>
      </c>
      <c r="H2677" s="2">
        <v>2.5000000000000001E-2</v>
      </c>
      <c r="I2677" s="2">
        <v>2.75E-2</v>
      </c>
    </row>
    <row r="2678" spans="2:9" hidden="1" x14ac:dyDescent="0.2">
      <c r="B2678" s="35">
        <v>41116</v>
      </c>
      <c r="C2678">
        <v>27.05</v>
      </c>
      <c r="E2678">
        <v>0.17</v>
      </c>
      <c r="F2678">
        <f>4*Table3[[#This Row],[DivPay]]</f>
        <v>0.68</v>
      </c>
      <c r="G2678" s="2">
        <f>Table3[[#This Row],[FwdDiv]]/Table3[[#This Row],[SharePrice]]</f>
        <v>2.5138632162661739E-2</v>
      </c>
      <c r="H2678" s="2">
        <v>2.5000000000000001E-2</v>
      </c>
      <c r="I2678" s="2">
        <v>2.75E-2</v>
      </c>
    </row>
    <row r="2679" spans="2:9" hidden="1" x14ac:dyDescent="0.2">
      <c r="B2679" s="35">
        <v>41115</v>
      </c>
      <c r="C2679">
        <v>26.63</v>
      </c>
      <c r="E2679">
        <v>0.17</v>
      </c>
      <c r="F2679">
        <f>4*Table3[[#This Row],[DivPay]]</f>
        <v>0.68</v>
      </c>
      <c r="G2679" s="2">
        <f>Table3[[#This Row],[FwdDiv]]/Table3[[#This Row],[SharePrice]]</f>
        <v>2.5535110777318817E-2</v>
      </c>
      <c r="H2679" s="2">
        <v>2.5000000000000001E-2</v>
      </c>
      <c r="I2679" s="2">
        <v>2.75E-2</v>
      </c>
    </row>
    <row r="2680" spans="2:9" hidden="1" x14ac:dyDescent="0.2">
      <c r="B2680" s="35">
        <v>41114</v>
      </c>
      <c r="C2680">
        <v>26.57</v>
      </c>
      <c r="E2680">
        <v>0.17</v>
      </c>
      <c r="F2680">
        <f>4*Table3[[#This Row],[DivPay]]</f>
        <v>0.68</v>
      </c>
      <c r="G2680" s="2">
        <f>Table3[[#This Row],[FwdDiv]]/Table3[[#This Row],[SharePrice]]</f>
        <v>2.5592773805043285E-2</v>
      </c>
      <c r="H2680" s="2">
        <v>2.5000000000000001E-2</v>
      </c>
      <c r="I2680" s="2">
        <v>2.75E-2</v>
      </c>
    </row>
    <row r="2681" spans="2:9" hidden="1" x14ac:dyDescent="0.2">
      <c r="B2681" s="35">
        <v>41113</v>
      </c>
      <c r="C2681">
        <v>26.82</v>
      </c>
      <c r="E2681">
        <v>0.17</v>
      </c>
      <c r="F2681">
        <f>4*Table3[[#This Row],[DivPay]]</f>
        <v>0.68</v>
      </c>
      <c r="G2681" s="2">
        <f>Table3[[#This Row],[FwdDiv]]/Table3[[#This Row],[SharePrice]]</f>
        <v>2.5354213273676363E-2</v>
      </c>
      <c r="H2681" s="2">
        <v>2.5000000000000001E-2</v>
      </c>
      <c r="I2681" s="2">
        <v>2.75E-2</v>
      </c>
    </row>
    <row r="2682" spans="2:9" hidden="1" x14ac:dyDescent="0.2">
      <c r="B2682" s="35">
        <v>41110</v>
      </c>
      <c r="C2682">
        <v>27.25</v>
      </c>
      <c r="E2682">
        <v>0.17</v>
      </c>
      <c r="F2682">
        <f>4*Table3[[#This Row],[DivPay]]</f>
        <v>0.68</v>
      </c>
      <c r="G2682" s="2">
        <f>Table3[[#This Row],[FwdDiv]]/Table3[[#This Row],[SharePrice]]</f>
        <v>2.4954128440366975E-2</v>
      </c>
      <c r="H2682" s="2">
        <v>2.5000000000000001E-2</v>
      </c>
      <c r="I2682" s="2">
        <v>2.75E-2</v>
      </c>
    </row>
    <row r="2683" spans="2:9" hidden="1" x14ac:dyDescent="0.2">
      <c r="B2683" s="35">
        <v>41109</v>
      </c>
      <c r="C2683">
        <v>28.04</v>
      </c>
      <c r="E2683">
        <v>0.17</v>
      </c>
      <c r="F2683">
        <f>4*Table3[[#This Row],[DivPay]]</f>
        <v>0.68</v>
      </c>
      <c r="G2683" s="2">
        <f>Table3[[#This Row],[FwdDiv]]/Table3[[#This Row],[SharePrice]]</f>
        <v>2.4251069900142655E-2</v>
      </c>
      <c r="H2683" s="2">
        <v>2.5000000000000001E-2</v>
      </c>
      <c r="I2683" s="2">
        <v>2.75E-2</v>
      </c>
    </row>
    <row r="2684" spans="2:9" hidden="1" x14ac:dyDescent="0.2">
      <c r="B2684" s="35">
        <v>41108</v>
      </c>
      <c r="C2684">
        <v>27.65</v>
      </c>
      <c r="E2684">
        <v>0.17</v>
      </c>
      <c r="F2684">
        <f>4*Table3[[#This Row],[DivPay]]</f>
        <v>0.68</v>
      </c>
      <c r="G2684" s="2">
        <f>Table3[[#This Row],[FwdDiv]]/Table3[[#This Row],[SharePrice]]</f>
        <v>2.4593128390596748E-2</v>
      </c>
      <c r="H2684" s="2">
        <v>2.5000000000000001E-2</v>
      </c>
      <c r="I2684" s="2">
        <v>2.75E-2</v>
      </c>
    </row>
    <row r="2685" spans="2:9" hidden="1" x14ac:dyDescent="0.2">
      <c r="B2685" s="35">
        <v>41107</v>
      </c>
      <c r="C2685">
        <v>26.59</v>
      </c>
      <c r="E2685">
        <v>0.17</v>
      </c>
      <c r="F2685">
        <f>4*Table3[[#This Row],[DivPay]]</f>
        <v>0.68</v>
      </c>
      <c r="G2685" s="2">
        <f>Table3[[#This Row],[FwdDiv]]/Table3[[#This Row],[SharePrice]]</f>
        <v>2.5573523881158331E-2</v>
      </c>
      <c r="H2685" s="2">
        <v>2.5000000000000001E-2</v>
      </c>
      <c r="I2685" s="2">
        <v>2.75E-2</v>
      </c>
    </row>
    <row r="2686" spans="2:9" hidden="1" x14ac:dyDescent="0.2">
      <c r="B2686" s="35">
        <v>41106</v>
      </c>
      <c r="C2686">
        <v>26.43</v>
      </c>
      <c r="E2686">
        <v>0.17</v>
      </c>
      <c r="F2686">
        <f>4*Table3[[#This Row],[DivPay]]</f>
        <v>0.68</v>
      </c>
      <c r="G2686" s="2">
        <f>Table3[[#This Row],[FwdDiv]]/Table3[[#This Row],[SharePrice]]</f>
        <v>2.5728339008702233E-2</v>
      </c>
      <c r="H2686" s="2">
        <v>2.5000000000000001E-2</v>
      </c>
      <c r="I2686" s="2">
        <v>2.75E-2</v>
      </c>
    </row>
    <row r="2687" spans="2:9" hidden="1" x14ac:dyDescent="0.2">
      <c r="B2687" s="35">
        <v>41103</v>
      </c>
      <c r="C2687">
        <v>27.02</v>
      </c>
      <c r="E2687">
        <v>0.17</v>
      </c>
      <c r="F2687">
        <f>4*Table3[[#This Row],[DivPay]]</f>
        <v>0.68</v>
      </c>
      <c r="G2687" s="2">
        <f>Table3[[#This Row],[FwdDiv]]/Table3[[#This Row],[SharePrice]]</f>
        <v>2.516654330125833E-2</v>
      </c>
      <c r="H2687" s="2">
        <v>2.5000000000000001E-2</v>
      </c>
      <c r="I2687" s="2">
        <v>2.75E-2</v>
      </c>
    </row>
    <row r="2688" spans="2:9" hidden="1" x14ac:dyDescent="0.2">
      <c r="B2688" s="35">
        <v>41102</v>
      </c>
      <c r="C2688">
        <v>26.74</v>
      </c>
      <c r="E2688">
        <v>0.17</v>
      </c>
      <c r="F2688">
        <f>4*Table3[[#This Row],[DivPay]]</f>
        <v>0.68</v>
      </c>
      <c r="G2688" s="2">
        <f>Table3[[#This Row],[FwdDiv]]/Table3[[#This Row],[SharePrice]]</f>
        <v>2.5430067314884071E-2</v>
      </c>
      <c r="H2688" s="2">
        <v>2.5000000000000001E-2</v>
      </c>
      <c r="I2688" s="2">
        <v>2.75E-2</v>
      </c>
    </row>
    <row r="2689" spans="2:9" hidden="1" x14ac:dyDescent="0.2">
      <c r="B2689" s="35">
        <v>41101</v>
      </c>
      <c r="C2689">
        <v>27.3</v>
      </c>
      <c r="E2689">
        <v>0.17</v>
      </c>
      <c r="F2689">
        <f>4*Table3[[#This Row],[DivPay]]</f>
        <v>0.68</v>
      </c>
      <c r="G2689" s="2">
        <f>Table3[[#This Row],[FwdDiv]]/Table3[[#This Row],[SharePrice]]</f>
        <v>2.490842490842491E-2</v>
      </c>
      <c r="H2689" s="2">
        <v>2.5000000000000001E-2</v>
      </c>
      <c r="I2689" s="2">
        <v>2.75E-2</v>
      </c>
    </row>
    <row r="2690" spans="2:9" hidden="1" x14ac:dyDescent="0.2">
      <c r="B2690" s="35">
        <v>41100</v>
      </c>
      <c r="C2690">
        <v>27.39</v>
      </c>
      <c r="E2690">
        <v>0.17</v>
      </c>
      <c r="F2690">
        <f>4*Table3[[#This Row],[DivPay]]</f>
        <v>0.68</v>
      </c>
      <c r="G2690" s="2">
        <f>Table3[[#This Row],[FwdDiv]]/Table3[[#This Row],[SharePrice]]</f>
        <v>2.4826579043446515E-2</v>
      </c>
      <c r="H2690" s="2">
        <v>2.5000000000000001E-2</v>
      </c>
      <c r="I2690" s="2">
        <v>2.75E-2</v>
      </c>
    </row>
    <row r="2691" spans="2:9" hidden="1" x14ac:dyDescent="0.2">
      <c r="B2691" s="35">
        <v>41099</v>
      </c>
      <c r="C2691">
        <v>27.41</v>
      </c>
      <c r="E2691">
        <v>0.17</v>
      </c>
      <c r="F2691">
        <f>4*Table3[[#This Row],[DivPay]]</f>
        <v>0.68</v>
      </c>
      <c r="G2691" s="2">
        <f>Table3[[#This Row],[FwdDiv]]/Table3[[#This Row],[SharePrice]]</f>
        <v>2.4808464064210143E-2</v>
      </c>
      <c r="H2691" s="2">
        <v>2.5000000000000001E-2</v>
      </c>
      <c r="I2691" s="2">
        <v>2.75E-2</v>
      </c>
    </row>
    <row r="2692" spans="2:9" hidden="1" x14ac:dyDescent="0.2">
      <c r="B2692" s="35">
        <v>41096</v>
      </c>
      <c r="C2692">
        <v>27.72</v>
      </c>
      <c r="E2692">
        <v>0.17</v>
      </c>
      <c r="F2692">
        <f>4*Table3[[#This Row],[DivPay]]</f>
        <v>0.68</v>
      </c>
      <c r="G2692" s="2">
        <f>Table3[[#This Row],[FwdDiv]]/Table3[[#This Row],[SharePrice]]</f>
        <v>2.4531024531024535E-2</v>
      </c>
      <c r="H2692" s="2">
        <v>2.5000000000000001E-2</v>
      </c>
      <c r="I2692" s="2">
        <v>2.75E-2</v>
      </c>
    </row>
    <row r="2693" spans="2:9" hidden="1" x14ac:dyDescent="0.2">
      <c r="B2693" s="35">
        <v>41095</v>
      </c>
      <c r="C2693">
        <v>28.41</v>
      </c>
      <c r="E2693">
        <v>0.17</v>
      </c>
      <c r="F2693">
        <f>4*Table3[[#This Row],[DivPay]]</f>
        <v>0.68</v>
      </c>
      <c r="G2693" s="2">
        <f>Table3[[#This Row],[FwdDiv]]/Table3[[#This Row],[SharePrice]]</f>
        <v>2.3935234072509682E-2</v>
      </c>
      <c r="H2693" s="2">
        <v>2.5000000000000001E-2</v>
      </c>
      <c r="I2693" s="2">
        <v>2.75E-2</v>
      </c>
    </row>
    <row r="2694" spans="2:9" hidden="1" x14ac:dyDescent="0.2">
      <c r="B2694" s="35">
        <v>41093</v>
      </c>
      <c r="C2694">
        <v>28.56</v>
      </c>
      <c r="E2694">
        <v>0.17</v>
      </c>
      <c r="F2694">
        <f>4*Table3[[#This Row],[DivPay]]</f>
        <v>0.68</v>
      </c>
      <c r="G2694" s="2">
        <f>Table3[[#This Row],[FwdDiv]]/Table3[[#This Row],[SharePrice]]</f>
        <v>2.3809523809523812E-2</v>
      </c>
      <c r="H2694" s="2">
        <v>2.5000000000000001E-2</v>
      </c>
      <c r="I2694" s="2">
        <v>2.75E-2</v>
      </c>
    </row>
    <row r="2695" spans="2:9" hidden="1" x14ac:dyDescent="0.2">
      <c r="B2695" s="35">
        <v>41092</v>
      </c>
      <c r="C2695">
        <v>28.28</v>
      </c>
      <c r="E2695">
        <v>0.17</v>
      </c>
      <c r="F2695">
        <f>4*Table3[[#This Row],[DivPay]]</f>
        <v>0.68</v>
      </c>
      <c r="G2695" s="2">
        <f>Table3[[#This Row],[FwdDiv]]/Table3[[#This Row],[SharePrice]]</f>
        <v>2.4045261669024046E-2</v>
      </c>
      <c r="H2695" s="2">
        <v>2.5000000000000001E-2</v>
      </c>
      <c r="I2695" s="2">
        <v>2.75E-2</v>
      </c>
    </row>
    <row r="2696" spans="2:9" hidden="1" x14ac:dyDescent="0.2">
      <c r="B2696" s="35">
        <v>41089</v>
      </c>
      <c r="C2696">
        <v>28.69</v>
      </c>
      <c r="E2696">
        <v>0.17</v>
      </c>
      <c r="F2696">
        <f>4*Table3[[#This Row],[DivPay]]</f>
        <v>0.68</v>
      </c>
      <c r="G2696" s="2">
        <f>Table3[[#This Row],[FwdDiv]]/Table3[[#This Row],[SharePrice]]</f>
        <v>2.3701638201463926E-2</v>
      </c>
      <c r="H2696" s="2">
        <v>2.5000000000000001E-2</v>
      </c>
      <c r="I2696" s="2">
        <v>2.75E-2</v>
      </c>
    </row>
    <row r="2697" spans="2:9" hidden="1" x14ac:dyDescent="0.2">
      <c r="B2697" s="35">
        <v>41088</v>
      </c>
      <c r="C2697">
        <v>26.87</v>
      </c>
      <c r="E2697">
        <v>0.17</v>
      </c>
      <c r="F2697">
        <f>4*Table3[[#This Row],[DivPay]]</f>
        <v>0.68</v>
      </c>
      <c r="G2697" s="2">
        <f>Table3[[#This Row],[FwdDiv]]/Table3[[#This Row],[SharePrice]]</f>
        <v>2.5307033866765912E-2</v>
      </c>
      <c r="H2697" s="2">
        <v>2.5000000000000001E-2</v>
      </c>
      <c r="I2697" s="2">
        <v>2.75E-2</v>
      </c>
    </row>
    <row r="2698" spans="2:9" hidden="1" x14ac:dyDescent="0.2">
      <c r="B2698" s="35">
        <v>41087</v>
      </c>
      <c r="C2698">
        <v>27.07</v>
      </c>
      <c r="E2698">
        <v>0.17</v>
      </c>
      <c r="F2698">
        <f>4*Table3[[#This Row],[DivPay]]</f>
        <v>0.68</v>
      </c>
      <c r="G2698" s="2">
        <f>Table3[[#This Row],[FwdDiv]]/Table3[[#This Row],[SharePrice]]</f>
        <v>2.5120059106021428E-2</v>
      </c>
      <c r="H2698" s="2">
        <v>2.5000000000000001E-2</v>
      </c>
      <c r="I2698" s="2">
        <v>2.75E-2</v>
      </c>
    </row>
    <row r="2699" spans="2:9" hidden="1" x14ac:dyDescent="0.2">
      <c r="B2699" s="35">
        <v>41086</v>
      </c>
      <c r="C2699">
        <v>27.03</v>
      </c>
      <c r="E2699">
        <v>0.17</v>
      </c>
      <c r="F2699">
        <f>4*Table3[[#This Row],[DivPay]]</f>
        <v>0.68</v>
      </c>
      <c r="G2699" s="2">
        <f>Table3[[#This Row],[FwdDiv]]/Table3[[#This Row],[SharePrice]]</f>
        <v>2.5157232704402517E-2</v>
      </c>
      <c r="H2699" s="2">
        <v>2.5000000000000001E-2</v>
      </c>
      <c r="I2699" s="2">
        <v>2.75E-2</v>
      </c>
    </row>
    <row r="2700" spans="2:9" hidden="1" x14ac:dyDescent="0.2">
      <c r="B2700" s="35">
        <v>41085</v>
      </c>
      <c r="C2700">
        <v>26.98</v>
      </c>
      <c r="E2700">
        <v>0.17</v>
      </c>
      <c r="F2700">
        <f>4*Table3[[#This Row],[DivPay]]</f>
        <v>0.68</v>
      </c>
      <c r="G2700" s="2">
        <f>Table3[[#This Row],[FwdDiv]]/Table3[[#This Row],[SharePrice]]</f>
        <v>2.5203854707190512E-2</v>
      </c>
      <c r="H2700" s="2">
        <v>2.5000000000000001E-2</v>
      </c>
      <c r="I2700" s="2">
        <v>2.75E-2</v>
      </c>
    </row>
    <row r="2701" spans="2:9" hidden="1" x14ac:dyDescent="0.2">
      <c r="B2701" s="35">
        <v>41082</v>
      </c>
      <c r="C2701">
        <v>28.05</v>
      </c>
      <c r="E2701">
        <v>0.17</v>
      </c>
      <c r="F2701">
        <f>4*Table3[[#This Row],[DivPay]]</f>
        <v>0.68</v>
      </c>
      <c r="G2701" s="2">
        <f>Table3[[#This Row],[FwdDiv]]/Table3[[#This Row],[SharePrice]]</f>
        <v>2.4242424242424242E-2</v>
      </c>
      <c r="H2701" s="2">
        <v>2.5000000000000001E-2</v>
      </c>
      <c r="I2701" s="2">
        <v>2.75E-2</v>
      </c>
    </row>
    <row r="2702" spans="2:9" hidden="1" x14ac:dyDescent="0.2">
      <c r="B2702" s="35">
        <v>41081</v>
      </c>
      <c r="C2702">
        <v>27.6</v>
      </c>
      <c r="E2702">
        <v>0.17</v>
      </c>
      <c r="F2702">
        <f>4*Table3[[#This Row],[DivPay]]</f>
        <v>0.68</v>
      </c>
      <c r="G2702" s="2">
        <f>Table3[[#This Row],[FwdDiv]]/Table3[[#This Row],[SharePrice]]</f>
        <v>2.4637681159420291E-2</v>
      </c>
      <c r="H2702" s="2">
        <v>2.5000000000000001E-2</v>
      </c>
      <c r="I2702" s="2">
        <v>2.75E-2</v>
      </c>
    </row>
    <row r="2703" spans="2:9" hidden="1" x14ac:dyDescent="0.2">
      <c r="B2703" s="35">
        <v>41080</v>
      </c>
      <c r="C2703">
        <v>28.54</v>
      </c>
      <c r="E2703">
        <v>0.17</v>
      </c>
      <c r="F2703">
        <f>4*Table3[[#This Row],[DivPay]]</f>
        <v>0.68</v>
      </c>
      <c r="G2703" s="2">
        <f>Table3[[#This Row],[FwdDiv]]/Table3[[#This Row],[SharePrice]]</f>
        <v>2.3826208829712685E-2</v>
      </c>
      <c r="H2703" s="2">
        <v>2.5000000000000001E-2</v>
      </c>
      <c r="I2703" s="2">
        <v>2.75E-2</v>
      </c>
    </row>
    <row r="2704" spans="2:9" hidden="1" x14ac:dyDescent="0.2">
      <c r="B2704" s="35">
        <v>41079</v>
      </c>
      <c r="C2704">
        <v>28.27</v>
      </c>
      <c r="E2704">
        <v>0.17</v>
      </c>
      <c r="F2704">
        <f>4*Table3[[#This Row],[DivPay]]</f>
        <v>0.68</v>
      </c>
      <c r="G2704" s="2">
        <f>Table3[[#This Row],[FwdDiv]]/Table3[[#This Row],[SharePrice]]</f>
        <v>2.4053767244428724E-2</v>
      </c>
      <c r="H2704" s="2">
        <v>2.5000000000000001E-2</v>
      </c>
      <c r="I2704" s="2">
        <v>2.75E-2</v>
      </c>
    </row>
    <row r="2705" spans="2:9" hidden="1" x14ac:dyDescent="0.2">
      <c r="B2705" s="35">
        <v>41078</v>
      </c>
      <c r="C2705">
        <v>28.02</v>
      </c>
      <c r="E2705">
        <v>0.17</v>
      </c>
      <c r="F2705">
        <f>4*Table3[[#This Row],[DivPay]]</f>
        <v>0.68</v>
      </c>
      <c r="G2705" s="2">
        <f>Table3[[#This Row],[FwdDiv]]/Table3[[#This Row],[SharePrice]]</f>
        <v>2.4268379728765169E-2</v>
      </c>
      <c r="H2705" s="2">
        <v>2.5000000000000001E-2</v>
      </c>
      <c r="I2705" s="2">
        <v>2.75E-2</v>
      </c>
    </row>
    <row r="2706" spans="2:9" hidden="1" x14ac:dyDescent="0.2">
      <c r="B2706" s="35">
        <v>41075</v>
      </c>
      <c r="C2706">
        <v>27.86</v>
      </c>
      <c r="E2706">
        <v>0.17</v>
      </c>
      <c r="F2706">
        <f>4*Table3[[#This Row],[DivPay]]</f>
        <v>0.68</v>
      </c>
      <c r="G2706" s="2">
        <f>Table3[[#This Row],[FwdDiv]]/Table3[[#This Row],[SharePrice]]</f>
        <v>2.4407753050969132E-2</v>
      </c>
      <c r="H2706" s="2">
        <v>2.5000000000000001E-2</v>
      </c>
      <c r="I2706" s="2">
        <v>2.75E-2</v>
      </c>
    </row>
    <row r="2707" spans="2:9" hidden="1" x14ac:dyDescent="0.2">
      <c r="B2707" s="35">
        <v>41074</v>
      </c>
      <c r="C2707">
        <v>27.73</v>
      </c>
      <c r="E2707">
        <v>0.17</v>
      </c>
      <c r="F2707">
        <f>4*Table3[[#This Row],[DivPay]]</f>
        <v>0.68</v>
      </c>
      <c r="G2707" s="2">
        <f>Table3[[#This Row],[FwdDiv]]/Table3[[#This Row],[SharePrice]]</f>
        <v>2.4522178146411829E-2</v>
      </c>
      <c r="H2707" s="2">
        <v>2.5000000000000001E-2</v>
      </c>
      <c r="I2707" s="2">
        <v>2.75E-2</v>
      </c>
    </row>
    <row r="2708" spans="2:9" hidden="1" x14ac:dyDescent="0.2">
      <c r="B2708" s="35">
        <v>41073</v>
      </c>
      <c r="C2708">
        <v>27.82</v>
      </c>
      <c r="E2708">
        <v>0.17</v>
      </c>
      <c r="F2708">
        <f>4*Table3[[#This Row],[DivPay]]</f>
        <v>0.68</v>
      </c>
      <c r="G2708" s="2">
        <f>Table3[[#This Row],[FwdDiv]]/Table3[[#This Row],[SharePrice]]</f>
        <v>2.4442846872753415E-2</v>
      </c>
      <c r="H2708" s="2">
        <v>2.5000000000000001E-2</v>
      </c>
      <c r="I2708" s="2">
        <v>2.75E-2</v>
      </c>
    </row>
    <row r="2709" spans="2:9" hidden="1" x14ac:dyDescent="0.2">
      <c r="B2709" s="35">
        <v>41072</v>
      </c>
      <c r="C2709">
        <v>28.24</v>
      </c>
      <c r="E2709">
        <v>0.17</v>
      </c>
      <c r="F2709">
        <f>4*Table3[[#This Row],[DivPay]]</f>
        <v>0.68</v>
      </c>
      <c r="G2709" s="2">
        <f>Table3[[#This Row],[FwdDiv]]/Table3[[#This Row],[SharePrice]]</f>
        <v>2.4079320113314449E-2</v>
      </c>
      <c r="H2709" s="2">
        <v>2.5000000000000001E-2</v>
      </c>
      <c r="I2709" s="2">
        <v>2.75E-2</v>
      </c>
    </row>
    <row r="2710" spans="2:9" hidden="1" x14ac:dyDescent="0.2">
      <c r="B2710" s="35">
        <v>41071</v>
      </c>
      <c r="C2710">
        <v>27.65</v>
      </c>
      <c r="E2710">
        <v>0.17</v>
      </c>
      <c r="F2710">
        <f>4*Table3[[#This Row],[DivPay]]</f>
        <v>0.68</v>
      </c>
      <c r="G2710" s="2">
        <f>Table3[[#This Row],[FwdDiv]]/Table3[[#This Row],[SharePrice]]</f>
        <v>2.4593128390596748E-2</v>
      </c>
      <c r="H2710" s="2">
        <v>2.5000000000000001E-2</v>
      </c>
      <c r="I2710" s="2">
        <v>2.75E-2</v>
      </c>
    </row>
    <row r="2711" spans="2:9" hidden="1" x14ac:dyDescent="0.2">
      <c r="B2711" s="35">
        <v>41068</v>
      </c>
      <c r="C2711">
        <v>28.52</v>
      </c>
      <c r="E2711">
        <v>0.17</v>
      </c>
      <c r="F2711">
        <f>4*Table3[[#This Row],[DivPay]]</f>
        <v>0.68</v>
      </c>
      <c r="G2711" s="2">
        <f>Table3[[#This Row],[FwdDiv]]/Table3[[#This Row],[SharePrice]]</f>
        <v>2.3842917251051896E-2</v>
      </c>
      <c r="H2711" s="2">
        <v>2.5000000000000001E-2</v>
      </c>
      <c r="I2711" s="2">
        <v>2.75E-2</v>
      </c>
    </row>
    <row r="2712" spans="2:9" hidden="1" x14ac:dyDescent="0.2">
      <c r="B2712" s="35">
        <v>41067</v>
      </c>
      <c r="C2712">
        <v>28.23</v>
      </c>
      <c r="E2712">
        <v>0.17</v>
      </c>
      <c r="F2712">
        <f>4*Table3[[#This Row],[DivPay]]</f>
        <v>0.68</v>
      </c>
      <c r="G2712" s="2">
        <f>Table3[[#This Row],[FwdDiv]]/Table3[[#This Row],[SharePrice]]</f>
        <v>2.4087849805171806E-2</v>
      </c>
      <c r="H2712" s="2">
        <v>2.5000000000000001E-2</v>
      </c>
      <c r="I2712" s="2">
        <v>2.75E-2</v>
      </c>
    </row>
    <row r="2713" spans="2:9" hidden="1" x14ac:dyDescent="0.2">
      <c r="B2713" s="35">
        <v>41066</v>
      </c>
      <c r="C2713">
        <v>28.6</v>
      </c>
      <c r="E2713">
        <v>0.17</v>
      </c>
      <c r="F2713">
        <f>4*Table3[[#This Row],[DivPay]]</f>
        <v>0.68</v>
      </c>
      <c r="G2713" s="2">
        <f>Table3[[#This Row],[FwdDiv]]/Table3[[#This Row],[SharePrice]]</f>
        <v>2.3776223776223775E-2</v>
      </c>
      <c r="H2713" s="2">
        <v>2.5000000000000001E-2</v>
      </c>
      <c r="I2713" s="2">
        <v>2.75E-2</v>
      </c>
    </row>
    <row r="2714" spans="2:9" hidden="1" x14ac:dyDescent="0.2">
      <c r="B2714" s="35">
        <v>41065</v>
      </c>
      <c r="C2714">
        <v>27.48</v>
      </c>
      <c r="E2714">
        <v>0.17</v>
      </c>
      <c r="F2714">
        <f>4*Table3[[#This Row],[DivPay]]</f>
        <v>0.68</v>
      </c>
      <c r="G2714" s="2">
        <f>Table3[[#This Row],[FwdDiv]]/Table3[[#This Row],[SharePrice]]</f>
        <v>2.4745269286754003E-2</v>
      </c>
      <c r="H2714" s="2">
        <v>2.5000000000000001E-2</v>
      </c>
      <c r="I2714" s="2">
        <v>2.75E-2</v>
      </c>
    </row>
    <row r="2715" spans="2:9" hidden="1" x14ac:dyDescent="0.2">
      <c r="B2715" s="35">
        <v>41064</v>
      </c>
      <c r="C2715">
        <v>27.09</v>
      </c>
      <c r="E2715">
        <v>0.17</v>
      </c>
      <c r="F2715">
        <f>4*Table3[[#This Row],[DivPay]]</f>
        <v>0.68</v>
      </c>
      <c r="G2715" s="2">
        <f>Table3[[#This Row],[FwdDiv]]/Table3[[#This Row],[SharePrice]]</f>
        <v>2.51015134736065E-2</v>
      </c>
      <c r="H2715" s="2">
        <v>2.5000000000000001E-2</v>
      </c>
      <c r="I2715" s="2">
        <v>2.75E-2</v>
      </c>
    </row>
    <row r="2716" spans="2:9" hidden="1" x14ac:dyDescent="0.2">
      <c r="B2716" s="35">
        <v>41061</v>
      </c>
      <c r="C2716">
        <v>27</v>
      </c>
      <c r="E2716">
        <v>0.17</v>
      </c>
      <c r="F2716">
        <f>4*Table3[[#This Row],[DivPay]]</f>
        <v>0.68</v>
      </c>
      <c r="G2716" s="2">
        <f>Table3[[#This Row],[FwdDiv]]/Table3[[#This Row],[SharePrice]]</f>
        <v>2.5185185185185185E-2</v>
      </c>
      <c r="H2716" s="2">
        <v>2.5000000000000001E-2</v>
      </c>
      <c r="I2716" s="2">
        <v>2.75E-2</v>
      </c>
    </row>
    <row r="2717" spans="2:9" hidden="1" x14ac:dyDescent="0.2">
      <c r="B2717" s="35">
        <v>41060</v>
      </c>
      <c r="C2717">
        <v>28.48</v>
      </c>
      <c r="E2717">
        <v>0.17</v>
      </c>
      <c r="F2717">
        <f>4*Table3[[#This Row],[DivPay]]</f>
        <v>0.68</v>
      </c>
      <c r="G2717" s="2">
        <f>Table3[[#This Row],[FwdDiv]]/Table3[[#This Row],[SharePrice]]</f>
        <v>2.3876404494382025E-2</v>
      </c>
      <c r="H2717" s="2">
        <v>2.5000000000000001E-2</v>
      </c>
      <c r="I2717" s="2">
        <v>2.75E-2</v>
      </c>
    </row>
    <row r="2718" spans="2:9" hidden="1" x14ac:dyDescent="0.2">
      <c r="B2718" s="35">
        <v>41059</v>
      </c>
      <c r="C2718">
        <v>28.95</v>
      </c>
      <c r="E2718">
        <v>0.17</v>
      </c>
      <c r="F2718">
        <f>4*Table3[[#This Row],[DivPay]]</f>
        <v>0.68</v>
      </c>
      <c r="G2718" s="2">
        <f>Table3[[#This Row],[FwdDiv]]/Table3[[#This Row],[SharePrice]]</f>
        <v>2.3488773747841106E-2</v>
      </c>
      <c r="H2718" s="2">
        <v>2.5000000000000001E-2</v>
      </c>
      <c r="I2718" s="2">
        <v>2.75E-2</v>
      </c>
    </row>
    <row r="2719" spans="2:9" hidden="1" x14ac:dyDescent="0.2">
      <c r="B2719" s="35">
        <v>41058</v>
      </c>
      <c r="C2719">
        <v>29.36</v>
      </c>
      <c r="E2719">
        <v>0.17</v>
      </c>
      <c r="F2719">
        <f>4*Table3[[#This Row],[DivPay]]</f>
        <v>0.68</v>
      </c>
      <c r="G2719" s="2">
        <f>Table3[[#This Row],[FwdDiv]]/Table3[[#This Row],[SharePrice]]</f>
        <v>2.3160762942779294E-2</v>
      </c>
      <c r="H2719" s="2">
        <v>2.5000000000000001E-2</v>
      </c>
      <c r="I2719" s="2">
        <v>2.75E-2</v>
      </c>
    </row>
    <row r="2720" spans="2:9" hidden="1" x14ac:dyDescent="0.2">
      <c r="B2720" s="35">
        <v>41054</v>
      </c>
      <c r="C2720">
        <v>28.94</v>
      </c>
      <c r="E2720">
        <v>0.17</v>
      </c>
      <c r="F2720">
        <f>4*Table3[[#This Row],[DivPay]]</f>
        <v>0.68</v>
      </c>
      <c r="G2720" s="2">
        <f>Table3[[#This Row],[FwdDiv]]/Table3[[#This Row],[SharePrice]]</f>
        <v>2.3496890117484452E-2</v>
      </c>
      <c r="H2720" s="2">
        <v>2.5000000000000001E-2</v>
      </c>
      <c r="I2720" s="2">
        <v>2.75E-2</v>
      </c>
    </row>
    <row r="2721" spans="2:9" hidden="1" x14ac:dyDescent="0.2">
      <c r="B2721" s="35">
        <v>41053</v>
      </c>
      <c r="C2721">
        <v>28.89</v>
      </c>
      <c r="E2721">
        <v>0.17</v>
      </c>
      <c r="F2721">
        <f>4*Table3[[#This Row],[DivPay]]</f>
        <v>0.68</v>
      </c>
      <c r="G2721" s="2">
        <f>Table3[[#This Row],[FwdDiv]]/Table3[[#This Row],[SharePrice]]</f>
        <v>2.3537556247836624E-2</v>
      </c>
      <c r="H2721" s="2">
        <v>2.5000000000000001E-2</v>
      </c>
      <c r="I2721" s="2">
        <v>2.75E-2</v>
      </c>
    </row>
    <row r="2722" spans="2:9" hidden="1" x14ac:dyDescent="0.2">
      <c r="B2722" s="35">
        <v>41052</v>
      </c>
      <c r="C2722">
        <v>29.14</v>
      </c>
      <c r="E2722">
        <v>0.17</v>
      </c>
      <c r="F2722">
        <f>4*Table3[[#This Row],[DivPay]]</f>
        <v>0.68</v>
      </c>
      <c r="G2722" s="2">
        <f>Table3[[#This Row],[FwdDiv]]/Table3[[#This Row],[SharePrice]]</f>
        <v>2.3335621139327387E-2</v>
      </c>
      <c r="H2722" s="2">
        <v>2.5000000000000001E-2</v>
      </c>
      <c r="I2722" s="2">
        <v>2.75E-2</v>
      </c>
    </row>
    <row r="2723" spans="2:9" hidden="1" x14ac:dyDescent="0.2">
      <c r="B2723" s="35">
        <v>41051</v>
      </c>
      <c r="C2723">
        <v>29.36</v>
      </c>
      <c r="E2723">
        <v>0.17</v>
      </c>
      <c r="F2723">
        <f>4*Table3[[#This Row],[DivPay]]</f>
        <v>0.68</v>
      </c>
      <c r="G2723" s="2">
        <f>Table3[[#This Row],[FwdDiv]]/Table3[[#This Row],[SharePrice]]</f>
        <v>2.3160762942779294E-2</v>
      </c>
      <c r="H2723" s="2">
        <v>2.5000000000000001E-2</v>
      </c>
      <c r="I2723" s="2">
        <v>2.75E-2</v>
      </c>
    </row>
    <row r="2724" spans="2:9" hidden="1" x14ac:dyDescent="0.2">
      <c r="B2724" s="35">
        <v>41050</v>
      </c>
      <c r="C2724">
        <v>29.48</v>
      </c>
      <c r="E2724">
        <v>0.17</v>
      </c>
      <c r="F2724">
        <f>4*Table3[[#This Row],[DivPay]]</f>
        <v>0.68</v>
      </c>
      <c r="G2724" s="2">
        <f>Table3[[#This Row],[FwdDiv]]/Table3[[#This Row],[SharePrice]]</f>
        <v>2.306648575305292E-2</v>
      </c>
      <c r="H2724" s="2">
        <v>2.5000000000000001E-2</v>
      </c>
      <c r="I2724" s="2">
        <v>2.75E-2</v>
      </c>
    </row>
    <row r="2725" spans="2:9" hidden="1" x14ac:dyDescent="0.2">
      <c r="B2725" s="35">
        <v>41047</v>
      </c>
      <c r="C2725">
        <v>28.73</v>
      </c>
      <c r="E2725">
        <v>0.17</v>
      </c>
      <c r="F2725">
        <f>4*Table3[[#This Row],[DivPay]]</f>
        <v>0.68</v>
      </c>
      <c r="G2725" s="2">
        <f>Table3[[#This Row],[FwdDiv]]/Table3[[#This Row],[SharePrice]]</f>
        <v>2.3668639053254441E-2</v>
      </c>
      <c r="H2725" s="2">
        <v>2.5000000000000001E-2</v>
      </c>
      <c r="I2725" s="2">
        <v>2.75E-2</v>
      </c>
    </row>
    <row r="2726" spans="2:9" hidden="1" x14ac:dyDescent="0.2">
      <c r="B2726" s="35">
        <v>41046</v>
      </c>
      <c r="C2726">
        <v>29.35</v>
      </c>
      <c r="E2726">
        <v>0.17</v>
      </c>
      <c r="F2726">
        <f>4*Table3[[#This Row],[DivPay]]</f>
        <v>0.68</v>
      </c>
      <c r="G2726" s="2">
        <f>Table3[[#This Row],[FwdDiv]]/Table3[[#This Row],[SharePrice]]</f>
        <v>2.3168654173764906E-2</v>
      </c>
      <c r="H2726" s="2">
        <v>2.5000000000000001E-2</v>
      </c>
      <c r="I2726" s="2">
        <v>2.75E-2</v>
      </c>
    </row>
    <row r="2727" spans="2:9" hidden="1" x14ac:dyDescent="0.2">
      <c r="B2727" s="35">
        <v>41045</v>
      </c>
      <c r="C2727">
        <v>29.96</v>
      </c>
      <c r="E2727">
        <v>0.17</v>
      </c>
      <c r="F2727">
        <f>4*Table3[[#This Row],[DivPay]]</f>
        <v>0.68</v>
      </c>
      <c r="G2727" s="2">
        <f>Table3[[#This Row],[FwdDiv]]/Table3[[#This Row],[SharePrice]]</f>
        <v>2.2696929238985315E-2</v>
      </c>
      <c r="H2727" s="2">
        <v>2.5000000000000001E-2</v>
      </c>
      <c r="I2727" s="2">
        <v>2.75E-2</v>
      </c>
    </row>
    <row r="2728" spans="2:9" hidden="1" x14ac:dyDescent="0.2">
      <c r="B2728" s="35">
        <v>41044</v>
      </c>
      <c r="C2728">
        <v>30.29</v>
      </c>
      <c r="E2728">
        <v>0.17</v>
      </c>
      <c r="F2728">
        <f>4*Table3[[#This Row],[DivPay]]</f>
        <v>0.68</v>
      </c>
      <c r="G2728" s="2">
        <f>Table3[[#This Row],[FwdDiv]]/Table3[[#This Row],[SharePrice]]</f>
        <v>2.2449653350940908E-2</v>
      </c>
      <c r="H2728" s="2">
        <v>2.5000000000000001E-2</v>
      </c>
      <c r="I2728" s="2">
        <v>2.75E-2</v>
      </c>
    </row>
    <row r="2729" spans="2:9" hidden="1" x14ac:dyDescent="0.2">
      <c r="B2729" s="35">
        <v>41043</v>
      </c>
      <c r="C2729">
        <v>30.63</v>
      </c>
      <c r="E2729">
        <v>0.17</v>
      </c>
      <c r="F2729">
        <f>4*Table3[[#This Row],[DivPay]]</f>
        <v>0.68</v>
      </c>
      <c r="G2729" s="2">
        <f>Table3[[#This Row],[FwdDiv]]/Table3[[#This Row],[SharePrice]]</f>
        <v>2.2200457068233759E-2</v>
      </c>
      <c r="H2729" s="2">
        <v>2.5000000000000001E-2</v>
      </c>
      <c r="I2729" s="2">
        <v>2.75E-2</v>
      </c>
    </row>
    <row r="2730" spans="2:9" hidden="1" x14ac:dyDescent="0.2">
      <c r="B2730" s="35">
        <v>41040</v>
      </c>
      <c r="C2730">
        <v>30.74</v>
      </c>
      <c r="E2730">
        <v>0.17</v>
      </c>
      <c r="F2730">
        <f>4*Table3[[#This Row],[DivPay]]</f>
        <v>0.68</v>
      </c>
      <c r="G2730" s="2">
        <f>Table3[[#This Row],[FwdDiv]]/Table3[[#This Row],[SharePrice]]</f>
        <v>2.2121014964216007E-2</v>
      </c>
      <c r="H2730" s="2">
        <v>2.5000000000000001E-2</v>
      </c>
      <c r="I2730" s="2">
        <v>2.75E-2</v>
      </c>
    </row>
    <row r="2731" spans="2:9" hidden="1" x14ac:dyDescent="0.2">
      <c r="B2731" s="35">
        <v>41039</v>
      </c>
      <c r="C2731">
        <v>30.78</v>
      </c>
      <c r="E2731">
        <v>0.17</v>
      </c>
      <c r="F2731">
        <f>4*Table3[[#This Row],[DivPay]]</f>
        <v>0.68</v>
      </c>
      <c r="G2731" s="2">
        <f>Table3[[#This Row],[FwdDiv]]/Table3[[#This Row],[SharePrice]]</f>
        <v>2.2092267706302796E-2</v>
      </c>
      <c r="H2731" s="2">
        <v>2.5000000000000001E-2</v>
      </c>
      <c r="I2731" s="2">
        <v>2.75E-2</v>
      </c>
    </row>
    <row r="2732" spans="2:9" hidden="1" x14ac:dyDescent="0.2">
      <c r="B2732" s="35">
        <v>41038</v>
      </c>
      <c r="C2732">
        <v>30.6</v>
      </c>
      <c r="E2732">
        <v>0.17</v>
      </c>
      <c r="F2732">
        <f>4*Table3[[#This Row],[DivPay]]</f>
        <v>0.68</v>
      </c>
      <c r="G2732" s="2">
        <f>Table3[[#This Row],[FwdDiv]]/Table3[[#This Row],[SharePrice]]</f>
        <v>2.2222222222222223E-2</v>
      </c>
      <c r="H2732" s="2">
        <v>2.5000000000000001E-2</v>
      </c>
      <c r="I2732" s="2">
        <v>2.75E-2</v>
      </c>
    </row>
    <row r="2733" spans="2:9" hidden="1" x14ac:dyDescent="0.2">
      <c r="B2733" s="35">
        <v>41037</v>
      </c>
      <c r="C2733">
        <v>30.63</v>
      </c>
      <c r="E2733">
        <v>0.17</v>
      </c>
      <c r="F2733">
        <f>4*Table3[[#This Row],[DivPay]]</f>
        <v>0.68</v>
      </c>
      <c r="G2733" s="2">
        <f>Table3[[#This Row],[FwdDiv]]/Table3[[#This Row],[SharePrice]]</f>
        <v>2.2200457068233759E-2</v>
      </c>
      <c r="H2733" s="2">
        <v>2.5000000000000001E-2</v>
      </c>
      <c r="I2733" s="2">
        <v>2.75E-2</v>
      </c>
    </row>
    <row r="2734" spans="2:9" hidden="1" x14ac:dyDescent="0.2">
      <c r="B2734" s="35">
        <v>41036</v>
      </c>
      <c r="C2734">
        <v>30.61</v>
      </c>
      <c r="E2734">
        <v>0.17</v>
      </c>
      <c r="F2734">
        <f>4*Table3[[#This Row],[DivPay]]</f>
        <v>0.68</v>
      </c>
      <c r="G2734" s="2">
        <f>Table3[[#This Row],[FwdDiv]]/Table3[[#This Row],[SharePrice]]</f>
        <v>2.2214962430578244E-2</v>
      </c>
      <c r="H2734" s="2">
        <v>2.5000000000000001E-2</v>
      </c>
      <c r="I2734" s="2">
        <v>2.75E-2</v>
      </c>
    </row>
    <row r="2735" spans="2:9" hidden="1" x14ac:dyDescent="0.2">
      <c r="B2735" s="35">
        <v>41033</v>
      </c>
      <c r="C2735">
        <v>30.59</v>
      </c>
      <c r="E2735">
        <v>0.17</v>
      </c>
      <c r="F2735">
        <f>4*Table3[[#This Row],[DivPay]]</f>
        <v>0.68</v>
      </c>
      <c r="G2735" s="2">
        <f>Table3[[#This Row],[FwdDiv]]/Table3[[#This Row],[SharePrice]]</f>
        <v>2.2229486760379211E-2</v>
      </c>
      <c r="H2735" s="2">
        <v>2.5000000000000001E-2</v>
      </c>
      <c r="I2735" s="2">
        <v>2.75E-2</v>
      </c>
    </row>
    <row r="2736" spans="2:9" hidden="1" x14ac:dyDescent="0.2">
      <c r="B2736" s="35">
        <v>41032</v>
      </c>
      <c r="C2736">
        <v>31.39</v>
      </c>
      <c r="E2736">
        <v>0.17</v>
      </c>
      <c r="F2736">
        <f>4*Table3[[#This Row],[DivPay]]</f>
        <v>0.68</v>
      </c>
      <c r="G2736" s="2">
        <f>Table3[[#This Row],[FwdDiv]]/Table3[[#This Row],[SharePrice]]</f>
        <v>2.166294998407136E-2</v>
      </c>
      <c r="H2736" s="2">
        <v>2.5000000000000001E-2</v>
      </c>
      <c r="I2736" s="2">
        <v>2.75E-2</v>
      </c>
    </row>
    <row r="2737" spans="2:9" hidden="1" x14ac:dyDescent="0.2">
      <c r="B2737" s="35">
        <v>41031</v>
      </c>
      <c r="C2737">
        <v>32.090000000000003</v>
      </c>
      <c r="E2737">
        <v>0.17</v>
      </c>
      <c r="F2737">
        <f>4*Table3[[#This Row],[DivPay]]</f>
        <v>0.68</v>
      </c>
      <c r="G2737" s="2">
        <f>Table3[[#This Row],[FwdDiv]]/Table3[[#This Row],[SharePrice]]</f>
        <v>2.1190401994390776E-2</v>
      </c>
      <c r="H2737" s="2">
        <v>2.5000000000000001E-2</v>
      </c>
      <c r="I2737" s="2">
        <v>2.75E-2</v>
      </c>
    </row>
    <row r="2738" spans="2:9" hidden="1" x14ac:dyDescent="0.2">
      <c r="B2738" s="35">
        <v>41030</v>
      </c>
      <c r="C2738">
        <v>31.85</v>
      </c>
      <c r="E2738">
        <v>0.17</v>
      </c>
      <c r="F2738">
        <f>4*Table3[[#This Row],[DivPay]]</f>
        <v>0.68</v>
      </c>
      <c r="G2738" s="2">
        <f>Table3[[#This Row],[FwdDiv]]/Table3[[#This Row],[SharePrice]]</f>
        <v>2.1350078492935635E-2</v>
      </c>
      <c r="H2738" s="2">
        <v>2.5000000000000001E-2</v>
      </c>
      <c r="I2738" s="2">
        <v>2.75E-2</v>
      </c>
    </row>
    <row r="2739" spans="2:9" hidden="1" x14ac:dyDescent="0.2">
      <c r="B2739" s="35">
        <v>41029</v>
      </c>
      <c r="C2739">
        <v>31.94</v>
      </c>
      <c r="E2739">
        <v>0.17</v>
      </c>
      <c r="F2739">
        <f>4*Table3[[#This Row],[DivPay]]</f>
        <v>0.68</v>
      </c>
      <c r="G2739" s="2">
        <f>Table3[[#This Row],[FwdDiv]]/Table3[[#This Row],[SharePrice]]</f>
        <v>2.1289918597370068E-2</v>
      </c>
      <c r="H2739" s="2">
        <v>2.5000000000000001E-2</v>
      </c>
      <c r="I2739" s="2">
        <v>2.75E-2</v>
      </c>
    </row>
    <row r="2740" spans="2:9" hidden="1" x14ac:dyDescent="0.2">
      <c r="B2740" s="35">
        <v>41026</v>
      </c>
      <c r="C2740">
        <v>32.17</v>
      </c>
      <c r="E2740">
        <v>0.17</v>
      </c>
      <c r="F2740">
        <f>4*Table3[[#This Row],[DivPay]]</f>
        <v>0.68</v>
      </c>
      <c r="G2740" s="2">
        <f>Table3[[#This Row],[FwdDiv]]/Table3[[#This Row],[SharePrice]]</f>
        <v>2.1137705937208581E-2</v>
      </c>
      <c r="H2740" s="2">
        <v>2.5000000000000001E-2</v>
      </c>
      <c r="I2740" s="2">
        <v>2.75E-2</v>
      </c>
    </row>
    <row r="2741" spans="2:9" hidden="1" x14ac:dyDescent="0.2">
      <c r="B2741" s="35">
        <v>41025</v>
      </c>
      <c r="C2741">
        <v>31.95</v>
      </c>
      <c r="D2741">
        <v>0.17</v>
      </c>
      <c r="E2741">
        <v>0.17</v>
      </c>
      <c r="F2741">
        <f>4*Table3[[#This Row],[DivPay]]</f>
        <v>0.68</v>
      </c>
      <c r="G2741" s="2">
        <f>Table3[[#This Row],[FwdDiv]]/Table3[[#This Row],[SharePrice]]</f>
        <v>2.1283255086071991E-2</v>
      </c>
      <c r="H2741" s="2">
        <v>2.5000000000000001E-2</v>
      </c>
      <c r="I2741" s="2">
        <v>2.75E-2</v>
      </c>
    </row>
    <row r="2742" spans="2:9" hidden="1" x14ac:dyDescent="0.2">
      <c r="B2742" s="35">
        <v>41024</v>
      </c>
      <c r="C2742">
        <v>31.97</v>
      </c>
      <c r="E2742">
        <v>0.17</v>
      </c>
      <c r="F2742">
        <f>4*Table3[[#This Row],[DivPay]]</f>
        <v>0.68</v>
      </c>
      <c r="G2742" s="2">
        <f>Table3[[#This Row],[FwdDiv]]/Table3[[#This Row],[SharePrice]]</f>
        <v>2.1269940569283705E-2</v>
      </c>
      <c r="H2742" s="2">
        <v>2.5000000000000001E-2</v>
      </c>
      <c r="I2742" s="2">
        <v>2.75E-2</v>
      </c>
    </row>
    <row r="2743" spans="2:9" hidden="1" x14ac:dyDescent="0.2">
      <c r="B2743" s="35">
        <v>41023</v>
      </c>
      <c r="C2743">
        <v>31.36</v>
      </c>
      <c r="E2743">
        <v>0.17</v>
      </c>
      <c r="F2743">
        <f>4*Table3[[#This Row],[DivPay]]</f>
        <v>0.68</v>
      </c>
      <c r="G2743" s="2">
        <f>Table3[[#This Row],[FwdDiv]]/Table3[[#This Row],[SharePrice]]</f>
        <v>2.1683673469387758E-2</v>
      </c>
      <c r="H2743" s="2">
        <v>2.5000000000000001E-2</v>
      </c>
      <c r="I2743" s="2">
        <v>2.75E-2</v>
      </c>
    </row>
    <row r="2744" spans="2:9" hidden="1" x14ac:dyDescent="0.2">
      <c r="B2744" s="35">
        <v>41022</v>
      </c>
      <c r="C2744">
        <v>31.89</v>
      </c>
      <c r="E2744">
        <v>0.17</v>
      </c>
      <c r="F2744">
        <f>4*Table3[[#This Row],[DivPay]]</f>
        <v>0.68</v>
      </c>
      <c r="G2744" s="2">
        <f>Table3[[#This Row],[FwdDiv]]/Table3[[#This Row],[SharePrice]]</f>
        <v>2.1323298839761681E-2</v>
      </c>
      <c r="H2744" s="2">
        <v>2.5000000000000001E-2</v>
      </c>
      <c r="I2744" s="2">
        <v>2.75E-2</v>
      </c>
    </row>
    <row r="2745" spans="2:9" hidden="1" x14ac:dyDescent="0.2">
      <c r="B2745" s="35">
        <v>41019</v>
      </c>
      <c r="C2745">
        <v>32.47</v>
      </c>
      <c r="E2745">
        <v>0.17</v>
      </c>
      <c r="F2745">
        <f>4*Table3[[#This Row],[DivPay]]</f>
        <v>0.68</v>
      </c>
      <c r="G2745" s="2">
        <f>Table3[[#This Row],[FwdDiv]]/Table3[[#This Row],[SharePrice]]</f>
        <v>2.0942408376963352E-2</v>
      </c>
      <c r="H2745" s="2">
        <v>2.5000000000000001E-2</v>
      </c>
      <c r="I2745" s="2">
        <v>2.75E-2</v>
      </c>
    </row>
    <row r="2746" spans="2:9" hidden="1" x14ac:dyDescent="0.2">
      <c r="B2746" s="35">
        <v>41018</v>
      </c>
      <c r="C2746">
        <v>32.64</v>
      </c>
      <c r="E2746">
        <v>0.17</v>
      </c>
      <c r="F2746">
        <f>4*Table3[[#This Row],[DivPay]]</f>
        <v>0.68</v>
      </c>
      <c r="G2746" s="2">
        <f>Table3[[#This Row],[FwdDiv]]/Table3[[#This Row],[SharePrice]]</f>
        <v>2.0833333333333336E-2</v>
      </c>
      <c r="H2746" s="2">
        <v>2.5000000000000001E-2</v>
      </c>
      <c r="I2746" s="2">
        <v>2.75E-2</v>
      </c>
    </row>
    <row r="2747" spans="2:9" hidden="1" x14ac:dyDescent="0.2">
      <c r="B2747" s="35">
        <v>41017</v>
      </c>
      <c r="C2747">
        <v>32.72</v>
      </c>
      <c r="E2747">
        <v>0.17</v>
      </c>
      <c r="F2747">
        <f>4*Table3[[#This Row],[DivPay]]</f>
        <v>0.68</v>
      </c>
      <c r="G2747" s="2">
        <f>Table3[[#This Row],[FwdDiv]]/Table3[[#This Row],[SharePrice]]</f>
        <v>2.0782396088019562E-2</v>
      </c>
      <c r="H2747" s="2">
        <v>2.5000000000000001E-2</v>
      </c>
      <c r="I2747" s="2">
        <v>2.75E-2</v>
      </c>
    </row>
    <row r="2748" spans="2:9" hidden="1" x14ac:dyDescent="0.2">
      <c r="B2748" s="35">
        <v>41016</v>
      </c>
      <c r="C2748">
        <v>32.78</v>
      </c>
      <c r="E2748">
        <v>0.17</v>
      </c>
      <c r="F2748">
        <f>4*Table3[[#This Row],[DivPay]]</f>
        <v>0.68</v>
      </c>
      <c r="G2748" s="2">
        <f>Table3[[#This Row],[FwdDiv]]/Table3[[#This Row],[SharePrice]]</f>
        <v>2.0744356314826115E-2</v>
      </c>
      <c r="H2748" s="2">
        <v>2.5000000000000001E-2</v>
      </c>
      <c r="I2748" s="2">
        <v>2.75E-2</v>
      </c>
    </row>
    <row r="2749" spans="2:9" hidden="1" x14ac:dyDescent="0.2">
      <c r="B2749" s="35">
        <v>41015</v>
      </c>
      <c r="C2749">
        <v>32.200000000000003</v>
      </c>
      <c r="E2749">
        <v>0.17</v>
      </c>
      <c r="F2749">
        <f>4*Table3[[#This Row],[DivPay]]</f>
        <v>0.68</v>
      </c>
      <c r="G2749" s="2">
        <f>Table3[[#This Row],[FwdDiv]]/Table3[[#This Row],[SharePrice]]</f>
        <v>2.1118012422360249E-2</v>
      </c>
      <c r="H2749" s="2">
        <v>2.5000000000000001E-2</v>
      </c>
      <c r="I2749" s="2">
        <v>2.75E-2</v>
      </c>
    </row>
    <row r="2750" spans="2:9" hidden="1" x14ac:dyDescent="0.2">
      <c r="B2750" s="35">
        <v>41012</v>
      </c>
      <c r="C2750">
        <v>32.18</v>
      </c>
      <c r="E2750">
        <v>0.17</v>
      </c>
      <c r="F2750">
        <f>4*Table3[[#This Row],[DivPay]]</f>
        <v>0.68</v>
      </c>
      <c r="G2750" s="2">
        <f>Table3[[#This Row],[FwdDiv]]/Table3[[#This Row],[SharePrice]]</f>
        <v>2.1131137352392793E-2</v>
      </c>
      <c r="H2750" s="2">
        <v>2.5000000000000001E-2</v>
      </c>
      <c r="I2750" s="2">
        <v>2.75E-2</v>
      </c>
    </row>
    <row r="2751" spans="2:9" hidden="1" x14ac:dyDescent="0.2">
      <c r="B2751" s="35">
        <v>41011</v>
      </c>
      <c r="C2751">
        <v>32.51</v>
      </c>
      <c r="E2751">
        <v>0.17</v>
      </c>
      <c r="F2751">
        <f>4*Table3[[#This Row],[DivPay]]</f>
        <v>0.68</v>
      </c>
      <c r="G2751" s="2">
        <f>Table3[[#This Row],[FwdDiv]]/Table3[[#This Row],[SharePrice]]</f>
        <v>2.0916641033528149E-2</v>
      </c>
      <c r="H2751" s="2">
        <v>2.5000000000000001E-2</v>
      </c>
      <c r="I2751" s="2">
        <v>2.75E-2</v>
      </c>
    </row>
    <row r="2752" spans="2:9" hidden="1" x14ac:dyDescent="0.2">
      <c r="B2752" s="35">
        <v>41010</v>
      </c>
      <c r="C2752">
        <v>31.99</v>
      </c>
      <c r="E2752">
        <v>0.17</v>
      </c>
      <c r="F2752">
        <f>4*Table3[[#This Row],[DivPay]]</f>
        <v>0.68</v>
      </c>
      <c r="G2752" s="2">
        <f>Table3[[#This Row],[FwdDiv]]/Table3[[#This Row],[SharePrice]]</f>
        <v>2.1256642700844017E-2</v>
      </c>
      <c r="H2752" s="2">
        <v>2.5000000000000001E-2</v>
      </c>
      <c r="I2752" s="2">
        <v>2.75E-2</v>
      </c>
    </row>
    <row r="2753" spans="2:9" hidden="1" x14ac:dyDescent="0.2">
      <c r="B2753" s="35">
        <v>41009</v>
      </c>
      <c r="C2753">
        <v>31.69</v>
      </c>
      <c r="E2753">
        <v>0.17</v>
      </c>
      <c r="F2753">
        <f>4*Table3[[#This Row],[DivPay]]</f>
        <v>0.68</v>
      </c>
      <c r="G2753" s="2">
        <f>Table3[[#This Row],[FwdDiv]]/Table3[[#This Row],[SharePrice]]</f>
        <v>2.1457873146102872E-2</v>
      </c>
      <c r="H2753" s="2">
        <v>2.5000000000000001E-2</v>
      </c>
      <c r="I2753" s="2">
        <v>2.75E-2</v>
      </c>
    </row>
    <row r="2754" spans="2:9" hidden="1" x14ac:dyDescent="0.2">
      <c r="B2754" s="35">
        <v>41008</v>
      </c>
      <c r="C2754">
        <v>32.14</v>
      </c>
      <c r="E2754">
        <v>0.17</v>
      </c>
      <c r="F2754">
        <f>4*Table3[[#This Row],[DivPay]]</f>
        <v>0.68</v>
      </c>
      <c r="G2754" s="2">
        <f>Table3[[#This Row],[FwdDiv]]/Table3[[#This Row],[SharePrice]]</f>
        <v>2.1157436216552583E-2</v>
      </c>
      <c r="H2754" s="2">
        <v>2.5000000000000001E-2</v>
      </c>
      <c r="I2754" s="2">
        <v>2.75E-2</v>
      </c>
    </row>
    <row r="2755" spans="2:9" hidden="1" x14ac:dyDescent="0.2">
      <c r="B2755" s="35">
        <v>41004</v>
      </c>
      <c r="C2755">
        <v>32.46</v>
      </c>
      <c r="E2755">
        <v>0.17</v>
      </c>
      <c r="F2755">
        <f>4*Table3[[#This Row],[DivPay]]</f>
        <v>0.68</v>
      </c>
      <c r="G2755" s="2">
        <f>Table3[[#This Row],[FwdDiv]]/Table3[[#This Row],[SharePrice]]</f>
        <v>2.0948860135551448E-2</v>
      </c>
      <c r="H2755" s="2">
        <v>2.5000000000000001E-2</v>
      </c>
      <c r="I2755" s="2">
        <v>2.75E-2</v>
      </c>
    </row>
    <row r="2756" spans="2:9" hidden="1" x14ac:dyDescent="0.2">
      <c r="B2756" s="35">
        <v>41003</v>
      </c>
      <c r="C2756">
        <v>32.159999999999997</v>
      </c>
      <c r="E2756">
        <v>0.17</v>
      </c>
      <c r="F2756">
        <f>4*Table3[[#This Row],[DivPay]]</f>
        <v>0.68</v>
      </c>
      <c r="G2756" s="2">
        <f>Table3[[#This Row],[FwdDiv]]/Table3[[#This Row],[SharePrice]]</f>
        <v>2.1144278606965178E-2</v>
      </c>
      <c r="H2756" s="2">
        <v>2.5000000000000001E-2</v>
      </c>
      <c r="I2756" s="2">
        <v>2.75E-2</v>
      </c>
    </row>
    <row r="2757" spans="2:9" hidden="1" x14ac:dyDescent="0.2">
      <c r="B2757" s="35">
        <v>41002</v>
      </c>
      <c r="C2757">
        <v>32.6</v>
      </c>
      <c r="E2757">
        <v>0.17</v>
      </c>
      <c r="F2757">
        <f>4*Table3[[#This Row],[DivPay]]</f>
        <v>0.68</v>
      </c>
      <c r="G2757" s="2">
        <f>Table3[[#This Row],[FwdDiv]]/Table3[[#This Row],[SharePrice]]</f>
        <v>2.0858895705521473E-2</v>
      </c>
      <c r="H2757" s="2">
        <v>2.5000000000000001E-2</v>
      </c>
      <c r="I2757" s="2">
        <v>2.75E-2</v>
      </c>
    </row>
    <row r="2758" spans="2:9" hidden="1" x14ac:dyDescent="0.2">
      <c r="B2758" s="35">
        <v>41001</v>
      </c>
      <c r="C2758">
        <v>33.26</v>
      </c>
      <c r="E2758">
        <v>0.17</v>
      </c>
      <c r="F2758">
        <f>4*Table3[[#This Row],[DivPay]]</f>
        <v>0.68</v>
      </c>
      <c r="G2758" s="2">
        <f>Table3[[#This Row],[FwdDiv]]/Table3[[#This Row],[SharePrice]]</f>
        <v>2.0444978953698137E-2</v>
      </c>
      <c r="H2758" s="2">
        <v>2.5000000000000001E-2</v>
      </c>
      <c r="I2758" s="2">
        <v>2.75E-2</v>
      </c>
    </row>
    <row r="2759" spans="2:9" hidden="1" x14ac:dyDescent="0.2">
      <c r="B2759" s="35">
        <v>40998</v>
      </c>
      <c r="C2759">
        <v>33.61</v>
      </c>
      <c r="E2759">
        <v>0.17</v>
      </c>
      <c r="F2759">
        <f>4*Table3[[#This Row],[DivPay]]</f>
        <v>0.68</v>
      </c>
      <c r="G2759" s="2">
        <f>Table3[[#This Row],[FwdDiv]]/Table3[[#This Row],[SharePrice]]</f>
        <v>2.0232073787563226E-2</v>
      </c>
      <c r="H2759" s="2">
        <v>2.5000000000000001E-2</v>
      </c>
      <c r="I2759" s="2">
        <v>2.75E-2</v>
      </c>
    </row>
    <row r="2760" spans="2:9" hidden="1" x14ac:dyDescent="0.2">
      <c r="B2760" s="35">
        <v>40997</v>
      </c>
      <c r="C2760">
        <v>33.19</v>
      </c>
      <c r="E2760">
        <v>0.17</v>
      </c>
      <c r="F2760">
        <f>4*Table3[[#This Row],[DivPay]]</f>
        <v>0.68</v>
      </c>
      <c r="G2760" s="2">
        <f>Table3[[#This Row],[FwdDiv]]/Table3[[#This Row],[SharePrice]]</f>
        <v>2.0488098824947277E-2</v>
      </c>
      <c r="H2760" s="2">
        <v>2.5000000000000001E-2</v>
      </c>
      <c r="I2760" s="2">
        <v>2.75E-2</v>
      </c>
    </row>
    <row r="2761" spans="2:9" hidden="1" x14ac:dyDescent="0.2">
      <c r="B2761" s="35">
        <v>40996</v>
      </c>
      <c r="C2761">
        <v>33.33</v>
      </c>
      <c r="E2761">
        <v>0.17</v>
      </c>
      <c r="F2761">
        <f>4*Table3[[#This Row],[DivPay]]</f>
        <v>0.68</v>
      </c>
      <c r="G2761" s="2">
        <f>Table3[[#This Row],[FwdDiv]]/Table3[[#This Row],[SharePrice]]</f>
        <v>2.0402040204020404E-2</v>
      </c>
      <c r="H2761" s="2">
        <v>2.5000000000000001E-2</v>
      </c>
      <c r="I2761" s="2">
        <v>2.75E-2</v>
      </c>
    </row>
    <row r="2762" spans="2:9" hidden="1" x14ac:dyDescent="0.2">
      <c r="B2762" s="35">
        <v>40995</v>
      </c>
      <c r="C2762">
        <v>33.869999999999997</v>
      </c>
      <c r="E2762">
        <v>0.17</v>
      </c>
      <c r="F2762">
        <f>4*Table3[[#This Row],[DivPay]]</f>
        <v>0.68</v>
      </c>
      <c r="G2762" s="2">
        <f>Table3[[#This Row],[FwdDiv]]/Table3[[#This Row],[SharePrice]]</f>
        <v>2.0076764098021851E-2</v>
      </c>
      <c r="H2762" s="2">
        <v>2.5000000000000001E-2</v>
      </c>
      <c r="I2762" s="2">
        <v>2.75E-2</v>
      </c>
    </row>
    <row r="2763" spans="2:9" hidden="1" x14ac:dyDescent="0.2">
      <c r="B2763" s="35">
        <v>40994</v>
      </c>
      <c r="C2763">
        <v>33.99</v>
      </c>
      <c r="E2763">
        <v>0.17</v>
      </c>
      <c r="F2763">
        <f>4*Table3[[#This Row],[DivPay]]</f>
        <v>0.68</v>
      </c>
      <c r="G2763" s="2">
        <f>Table3[[#This Row],[FwdDiv]]/Table3[[#This Row],[SharePrice]]</f>
        <v>2.0005884083553988E-2</v>
      </c>
      <c r="H2763" s="2">
        <v>2.5000000000000001E-2</v>
      </c>
      <c r="I2763" s="2">
        <v>2.75E-2</v>
      </c>
    </row>
    <row r="2764" spans="2:9" hidden="1" x14ac:dyDescent="0.2">
      <c r="B2764" s="35">
        <v>40991</v>
      </c>
      <c r="C2764">
        <v>33.35</v>
      </c>
      <c r="E2764">
        <v>0.17</v>
      </c>
      <c r="F2764">
        <f>4*Table3[[#This Row],[DivPay]]</f>
        <v>0.68</v>
      </c>
      <c r="G2764" s="2">
        <f>Table3[[#This Row],[FwdDiv]]/Table3[[#This Row],[SharePrice]]</f>
        <v>2.0389805097451277E-2</v>
      </c>
      <c r="H2764" s="2">
        <v>2.5000000000000001E-2</v>
      </c>
      <c r="I2764" s="2">
        <v>2.75E-2</v>
      </c>
    </row>
    <row r="2765" spans="2:9" hidden="1" x14ac:dyDescent="0.2">
      <c r="B2765" s="35">
        <v>40990</v>
      </c>
      <c r="C2765">
        <v>33.43</v>
      </c>
      <c r="E2765">
        <v>0.17</v>
      </c>
      <c r="F2765">
        <f>4*Table3[[#This Row],[DivPay]]</f>
        <v>0.68</v>
      </c>
      <c r="G2765" s="2">
        <f>Table3[[#This Row],[FwdDiv]]/Table3[[#This Row],[SharePrice]]</f>
        <v>2.0341011067903082E-2</v>
      </c>
      <c r="H2765" s="2">
        <v>2.5000000000000001E-2</v>
      </c>
      <c r="I2765" s="2">
        <v>2.75E-2</v>
      </c>
    </row>
    <row r="2766" spans="2:9" hidden="1" x14ac:dyDescent="0.2">
      <c r="B2766" s="35">
        <v>40989</v>
      </c>
      <c r="C2766">
        <v>33.61</v>
      </c>
      <c r="E2766">
        <v>0.17</v>
      </c>
      <c r="F2766">
        <f>4*Table3[[#This Row],[DivPay]]</f>
        <v>0.68</v>
      </c>
      <c r="G2766" s="2">
        <f>Table3[[#This Row],[FwdDiv]]/Table3[[#This Row],[SharePrice]]</f>
        <v>2.0232073787563226E-2</v>
      </c>
      <c r="H2766" s="2">
        <v>2.5000000000000001E-2</v>
      </c>
      <c r="I2766" s="2">
        <v>2.75E-2</v>
      </c>
    </row>
    <row r="2767" spans="2:9" hidden="1" x14ac:dyDescent="0.2">
      <c r="B2767" s="35">
        <v>40988</v>
      </c>
      <c r="C2767">
        <v>33.58</v>
      </c>
      <c r="E2767">
        <v>0.17</v>
      </c>
      <c r="F2767">
        <f>4*Table3[[#This Row],[DivPay]]</f>
        <v>0.68</v>
      </c>
      <c r="G2767" s="2">
        <f>Table3[[#This Row],[FwdDiv]]/Table3[[#This Row],[SharePrice]]</f>
        <v>2.0250148898153665E-2</v>
      </c>
      <c r="H2767" s="2">
        <v>2.5000000000000001E-2</v>
      </c>
      <c r="I2767" s="2">
        <v>2.75E-2</v>
      </c>
    </row>
    <row r="2768" spans="2:9" hidden="1" x14ac:dyDescent="0.2">
      <c r="B2768" s="35">
        <v>40987</v>
      </c>
      <c r="C2768">
        <v>33.840000000000003</v>
      </c>
      <c r="E2768">
        <v>0.17</v>
      </c>
      <c r="F2768">
        <f>4*Table3[[#This Row],[DivPay]]</f>
        <v>0.68</v>
      </c>
      <c r="G2768" s="2">
        <f>Table3[[#This Row],[FwdDiv]]/Table3[[#This Row],[SharePrice]]</f>
        <v>2.0094562647754135E-2</v>
      </c>
      <c r="H2768" s="2">
        <v>2.5000000000000001E-2</v>
      </c>
      <c r="I2768" s="2">
        <v>2.75E-2</v>
      </c>
    </row>
    <row r="2769" spans="2:9" hidden="1" x14ac:dyDescent="0.2">
      <c r="B2769" s="35">
        <v>40984</v>
      </c>
      <c r="C2769">
        <v>33.020000000000003</v>
      </c>
      <c r="E2769">
        <v>0.17</v>
      </c>
      <c r="F2769">
        <f>4*Table3[[#This Row],[DivPay]]</f>
        <v>0.68</v>
      </c>
      <c r="G2769" s="2">
        <f>Table3[[#This Row],[FwdDiv]]/Table3[[#This Row],[SharePrice]]</f>
        <v>2.0593579648697759E-2</v>
      </c>
      <c r="H2769" s="2">
        <v>2.5000000000000001E-2</v>
      </c>
      <c r="I2769" s="2">
        <v>2.75E-2</v>
      </c>
    </row>
    <row r="2770" spans="2:9" hidden="1" x14ac:dyDescent="0.2">
      <c r="B2770" s="35">
        <v>40983</v>
      </c>
      <c r="C2770">
        <v>32.78</v>
      </c>
      <c r="E2770">
        <v>0.17</v>
      </c>
      <c r="F2770">
        <f>4*Table3[[#This Row],[DivPay]]</f>
        <v>0.68</v>
      </c>
      <c r="G2770" s="2">
        <f>Table3[[#This Row],[FwdDiv]]/Table3[[#This Row],[SharePrice]]</f>
        <v>2.0744356314826115E-2</v>
      </c>
      <c r="H2770" s="2">
        <v>2.5000000000000001E-2</v>
      </c>
      <c r="I2770" s="2">
        <v>2.75E-2</v>
      </c>
    </row>
    <row r="2771" spans="2:9" hidden="1" x14ac:dyDescent="0.2">
      <c r="B2771" s="35">
        <v>40982</v>
      </c>
      <c r="C2771">
        <v>32.01</v>
      </c>
      <c r="E2771">
        <v>0.17</v>
      </c>
      <c r="F2771">
        <f>4*Table3[[#This Row],[DivPay]]</f>
        <v>0.68</v>
      </c>
      <c r="G2771" s="2">
        <f>Table3[[#This Row],[FwdDiv]]/Table3[[#This Row],[SharePrice]]</f>
        <v>2.124336144954702E-2</v>
      </c>
      <c r="H2771" s="2">
        <v>2.5000000000000001E-2</v>
      </c>
      <c r="I2771" s="2">
        <v>2.75E-2</v>
      </c>
    </row>
    <row r="2772" spans="2:9" hidden="1" x14ac:dyDescent="0.2">
      <c r="B2772" s="35">
        <v>40981</v>
      </c>
      <c r="C2772">
        <v>32.29</v>
      </c>
      <c r="E2772">
        <v>0.17</v>
      </c>
      <c r="F2772">
        <f>4*Table3[[#This Row],[DivPay]]</f>
        <v>0.68</v>
      </c>
      <c r="G2772" s="2">
        <f>Table3[[#This Row],[FwdDiv]]/Table3[[#This Row],[SharePrice]]</f>
        <v>2.1059151440074329E-2</v>
      </c>
      <c r="H2772" s="2">
        <v>2.5000000000000001E-2</v>
      </c>
      <c r="I2772" s="2">
        <v>2.75E-2</v>
      </c>
    </row>
    <row r="2773" spans="2:9" hidden="1" x14ac:dyDescent="0.2">
      <c r="B2773" s="35">
        <v>40980</v>
      </c>
      <c r="C2773">
        <v>31.91</v>
      </c>
      <c r="E2773">
        <v>0.17</v>
      </c>
      <c r="F2773">
        <f>4*Table3[[#This Row],[DivPay]]</f>
        <v>0.68</v>
      </c>
      <c r="G2773" s="2">
        <f>Table3[[#This Row],[FwdDiv]]/Table3[[#This Row],[SharePrice]]</f>
        <v>2.1309934189909122E-2</v>
      </c>
      <c r="H2773" s="2">
        <v>2.5000000000000001E-2</v>
      </c>
      <c r="I2773" s="2">
        <v>2.75E-2</v>
      </c>
    </row>
    <row r="2774" spans="2:9" hidden="1" x14ac:dyDescent="0.2">
      <c r="B2774" s="35">
        <v>40977</v>
      </c>
      <c r="C2774">
        <v>32.270000000000003</v>
      </c>
      <c r="E2774">
        <v>0.17</v>
      </c>
      <c r="F2774">
        <f>4*Table3[[#This Row],[DivPay]]</f>
        <v>0.68</v>
      </c>
      <c r="G2774" s="2">
        <f>Table3[[#This Row],[FwdDiv]]/Table3[[#This Row],[SharePrice]]</f>
        <v>2.1072203284784628E-2</v>
      </c>
      <c r="H2774" s="2">
        <v>2.5000000000000001E-2</v>
      </c>
      <c r="I2774" s="2">
        <v>2.75E-2</v>
      </c>
    </row>
    <row r="2775" spans="2:9" hidden="1" x14ac:dyDescent="0.2">
      <c r="B2775" s="35">
        <v>40976</v>
      </c>
      <c r="C2775">
        <v>32.6</v>
      </c>
      <c r="E2775">
        <v>0.17</v>
      </c>
      <c r="F2775">
        <f>4*Table3[[#This Row],[DivPay]]</f>
        <v>0.68</v>
      </c>
      <c r="G2775" s="2">
        <f>Table3[[#This Row],[FwdDiv]]/Table3[[#This Row],[SharePrice]]</f>
        <v>2.0858895705521473E-2</v>
      </c>
      <c r="H2775" s="2">
        <v>2.5000000000000001E-2</v>
      </c>
      <c r="I2775" s="2">
        <v>2.75E-2</v>
      </c>
    </row>
    <row r="2776" spans="2:9" hidden="1" x14ac:dyDescent="0.2">
      <c r="B2776" s="35">
        <v>40975</v>
      </c>
      <c r="C2776">
        <v>32.65</v>
      </c>
      <c r="E2776">
        <v>0.17</v>
      </c>
      <c r="F2776">
        <f>4*Table3[[#This Row],[DivPay]]</f>
        <v>0.68</v>
      </c>
      <c r="G2776" s="2">
        <f>Table3[[#This Row],[FwdDiv]]/Table3[[#This Row],[SharePrice]]</f>
        <v>2.0826952526799392E-2</v>
      </c>
      <c r="H2776" s="2">
        <v>2.5000000000000001E-2</v>
      </c>
      <c r="I2776" s="2">
        <v>2.75E-2</v>
      </c>
    </row>
    <row r="2777" spans="2:9" hidden="1" x14ac:dyDescent="0.2">
      <c r="B2777" s="35">
        <v>40974</v>
      </c>
      <c r="C2777">
        <v>32.119999999999997</v>
      </c>
      <c r="E2777">
        <v>0.17</v>
      </c>
      <c r="F2777">
        <f>4*Table3[[#This Row],[DivPay]]</f>
        <v>0.68</v>
      </c>
      <c r="G2777" s="2">
        <f>Table3[[#This Row],[FwdDiv]]/Table3[[#This Row],[SharePrice]]</f>
        <v>2.1170610211706107E-2</v>
      </c>
      <c r="H2777" s="2">
        <v>2.5000000000000001E-2</v>
      </c>
      <c r="I2777" s="2">
        <v>2.75E-2</v>
      </c>
    </row>
    <row r="2778" spans="2:9" hidden="1" x14ac:dyDescent="0.2">
      <c r="B2778" s="35">
        <v>40973</v>
      </c>
      <c r="C2778">
        <v>32.19</v>
      </c>
      <c r="E2778">
        <v>0.17</v>
      </c>
      <c r="F2778">
        <f>4*Table3[[#This Row],[DivPay]]</f>
        <v>0.68</v>
      </c>
      <c r="G2778" s="2">
        <f>Table3[[#This Row],[FwdDiv]]/Table3[[#This Row],[SharePrice]]</f>
        <v>2.1124572848710783E-2</v>
      </c>
      <c r="H2778" s="2">
        <v>2.5000000000000001E-2</v>
      </c>
      <c r="I2778" s="2">
        <v>2.75E-2</v>
      </c>
    </row>
    <row r="2779" spans="2:9" hidden="1" x14ac:dyDescent="0.2">
      <c r="B2779" s="35">
        <v>40970</v>
      </c>
      <c r="C2779">
        <v>32.82</v>
      </c>
      <c r="E2779">
        <v>0.17</v>
      </c>
      <c r="F2779">
        <f>4*Table3[[#This Row],[DivPay]]</f>
        <v>0.68</v>
      </c>
      <c r="G2779" s="2">
        <f>Table3[[#This Row],[FwdDiv]]/Table3[[#This Row],[SharePrice]]</f>
        <v>2.0719073735527119E-2</v>
      </c>
      <c r="H2779" s="2">
        <v>2.5000000000000001E-2</v>
      </c>
      <c r="I2779" s="2">
        <v>2.75E-2</v>
      </c>
    </row>
    <row r="2780" spans="2:9" hidden="1" x14ac:dyDescent="0.2">
      <c r="B2780" s="35">
        <v>40969</v>
      </c>
      <c r="C2780">
        <v>33.17</v>
      </c>
      <c r="E2780">
        <v>0.17</v>
      </c>
      <c r="F2780">
        <f>4*Table3[[#This Row],[DivPay]]</f>
        <v>0.68</v>
      </c>
      <c r="G2780" s="2">
        <f>Table3[[#This Row],[FwdDiv]]/Table3[[#This Row],[SharePrice]]</f>
        <v>2.0500452215857702E-2</v>
      </c>
      <c r="H2780" s="2">
        <v>2.5000000000000001E-2</v>
      </c>
      <c r="I2780" s="2">
        <v>2.75E-2</v>
      </c>
    </row>
    <row r="2781" spans="2:9" hidden="1" x14ac:dyDescent="0.2">
      <c r="B2781" s="35">
        <v>40968</v>
      </c>
      <c r="C2781">
        <v>33.35</v>
      </c>
      <c r="E2781">
        <v>0.17</v>
      </c>
      <c r="F2781">
        <f>4*Table3[[#This Row],[DivPay]]</f>
        <v>0.68</v>
      </c>
      <c r="G2781" s="2">
        <f>Table3[[#This Row],[FwdDiv]]/Table3[[#This Row],[SharePrice]]</f>
        <v>2.0389805097451277E-2</v>
      </c>
      <c r="H2781" s="2">
        <v>2.5000000000000001E-2</v>
      </c>
      <c r="I2781" s="2">
        <v>2.75E-2</v>
      </c>
    </row>
    <row r="2782" spans="2:9" hidden="1" x14ac:dyDescent="0.2">
      <c r="B2782" s="35">
        <v>40967</v>
      </c>
      <c r="C2782">
        <v>33.72</v>
      </c>
      <c r="E2782">
        <v>0.17</v>
      </c>
      <c r="F2782">
        <f>4*Table3[[#This Row],[DivPay]]</f>
        <v>0.68</v>
      </c>
      <c r="G2782" s="2">
        <f>Table3[[#This Row],[FwdDiv]]/Table3[[#This Row],[SharePrice]]</f>
        <v>2.0166073546856466E-2</v>
      </c>
      <c r="H2782" s="2">
        <v>2.5000000000000001E-2</v>
      </c>
      <c r="I2782" s="2">
        <v>2.75E-2</v>
      </c>
    </row>
    <row r="2783" spans="2:9" hidden="1" x14ac:dyDescent="0.2">
      <c r="B2783" s="35">
        <v>40966</v>
      </c>
      <c r="C2783">
        <v>33.11</v>
      </c>
      <c r="E2783">
        <v>0.17</v>
      </c>
      <c r="F2783">
        <f>4*Table3[[#This Row],[DivPay]]</f>
        <v>0.68</v>
      </c>
      <c r="G2783" s="2">
        <f>Table3[[#This Row],[FwdDiv]]/Table3[[#This Row],[SharePrice]]</f>
        <v>2.0537601932950771E-2</v>
      </c>
      <c r="H2783" s="2">
        <v>2.5000000000000001E-2</v>
      </c>
      <c r="I2783" s="2">
        <v>2.75E-2</v>
      </c>
    </row>
    <row r="2784" spans="2:9" hidden="1" x14ac:dyDescent="0.2">
      <c r="B2784" s="35">
        <v>40963</v>
      </c>
      <c r="C2784">
        <v>33.32</v>
      </c>
      <c r="E2784">
        <v>0.17</v>
      </c>
      <c r="F2784">
        <f>4*Table3[[#This Row],[DivPay]]</f>
        <v>0.68</v>
      </c>
      <c r="G2784" s="2">
        <f>Table3[[#This Row],[FwdDiv]]/Table3[[#This Row],[SharePrice]]</f>
        <v>2.0408163265306124E-2</v>
      </c>
      <c r="H2784" s="2">
        <v>2.5000000000000001E-2</v>
      </c>
      <c r="I2784" s="2">
        <v>2.75E-2</v>
      </c>
    </row>
    <row r="2785" spans="2:9" hidden="1" x14ac:dyDescent="0.2">
      <c r="B2785" s="35">
        <v>40962</v>
      </c>
      <c r="C2785">
        <v>33.32</v>
      </c>
      <c r="E2785">
        <v>0.17</v>
      </c>
      <c r="F2785">
        <f>4*Table3[[#This Row],[DivPay]]</f>
        <v>0.68</v>
      </c>
      <c r="G2785" s="2">
        <f>Table3[[#This Row],[FwdDiv]]/Table3[[#This Row],[SharePrice]]</f>
        <v>2.0408163265306124E-2</v>
      </c>
      <c r="H2785" s="2">
        <v>2.5000000000000001E-2</v>
      </c>
      <c r="I2785" s="2">
        <v>2.75E-2</v>
      </c>
    </row>
    <row r="2786" spans="2:9" hidden="1" x14ac:dyDescent="0.2">
      <c r="B2786" s="35">
        <v>40961</v>
      </c>
      <c r="C2786">
        <v>32.96</v>
      </c>
      <c r="E2786">
        <v>0.17</v>
      </c>
      <c r="F2786">
        <f>4*Table3[[#This Row],[DivPay]]</f>
        <v>0.68</v>
      </c>
      <c r="G2786" s="2">
        <f>Table3[[#This Row],[FwdDiv]]/Table3[[#This Row],[SharePrice]]</f>
        <v>2.063106796116505E-2</v>
      </c>
      <c r="H2786" s="2">
        <v>2.5000000000000001E-2</v>
      </c>
      <c r="I2786" s="2">
        <v>2.75E-2</v>
      </c>
    </row>
    <row r="2787" spans="2:9" hidden="1" x14ac:dyDescent="0.2">
      <c r="B2787" s="35">
        <v>40960</v>
      </c>
      <c r="C2787">
        <v>33.28</v>
      </c>
      <c r="E2787">
        <v>0.17</v>
      </c>
      <c r="F2787">
        <f>4*Table3[[#This Row],[DivPay]]</f>
        <v>0.68</v>
      </c>
      <c r="G2787" s="2">
        <f>Table3[[#This Row],[FwdDiv]]/Table3[[#This Row],[SharePrice]]</f>
        <v>2.0432692307692308E-2</v>
      </c>
      <c r="H2787" s="2">
        <v>2.5000000000000001E-2</v>
      </c>
      <c r="I2787" s="2">
        <v>2.75E-2</v>
      </c>
    </row>
    <row r="2788" spans="2:9" hidden="1" x14ac:dyDescent="0.2">
      <c r="B2788" s="35">
        <v>40956</v>
      </c>
      <c r="C2788">
        <v>33.590000000000003</v>
      </c>
      <c r="E2788">
        <v>0.17</v>
      </c>
      <c r="F2788">
        <f>4*Table3[[#This Row],[DivPay]]</f>
        <v>0.68</v>
      </c>
      <c r="G2788" s="2">
        <f>Table3[[#This Row],[FwdDiv]]/Table3[[#This Row],[SharePrice]]</f>
        <v>2.0244120273891039E-2</v>
      </c>
      <c r="H2788" s="2">
        <v>2.5000000000000001E-2</v>
      </c>
      <c r="I2788" s="2">
        <v>2.75E-2</v>
      </c>
    </row>
    <row r="2789" spans="2:9" hidden="1" x14ac:dyDescent="0.2">
      <c r="B2789" s="35">
        <v>40955</v>
      </c>
      <c r="C2789">
        <v>33.909999999999997</v>
      </c>
      <c r="E2789">
        <v>0.17</v>
      </c>
      <c r="F2789">
        <f>4*Table3[[#This Row],[DivPay]]</f>
        <v>0.68</v>
      </c>
      <c r="G2789" s="2">
        <f>Table3[[#This Row],[FwdDiv]]/Table3[[#This Row],[SharePrice]]</f>
        <v>2.0053081686818051E-2</v>
      </c>
      <c r="H2789" s="2">
        <v>2.5000000000000001E-2</v>
      </c>
      <c r="I2789" s="2">
        <v>2.75E-2</v>
      </c>
    </row>
    <row r="2790" spans="2:9" hidden="1" x14ac:dyDescent="0.2">
      <c r="B2790" s="35">
        <v>40954</v>
      </c>
      <c r="C2790">
        <v>33.409999999999997</v>
      </c>
      <c r="E2790">
        <v>0.17</v>
      </c>
      <c r="F2790">
        <f>4*Table3[[#This Row],[DivPay]]</f>
        <v>0.68</v>
      </c>
      <c r="G2790" s="2">
        <f>Table3[[#This Row],[FwdDiv]]/Table3[[#This Row],[SharePrice]]</f>
        <v>2.035318766836277E-2</v>
      </c>
      <c r="H2790" s="2">
        <v>2.5000000000000001E-2</v>
      </c>
      <c r="I2790" s="2">
        <v>2.75E-2</v>
      </c>
    </row>
    <row r="2791" spans="2:9" hidden="1" x14ac:dyDescent="0.2">
      <c r="B2791" s="35">
        <v>40953</v>
      </c>
      <c r="C2791">
        <v>33.22</v>
      </c>
      <c r="E2791">
        <v>0.17</v>
      </c>
      <c r="F2791">
        <f>4*Table3[[#This Row],[DivPay]]</f>
        <v>0.68</v>
      </c>
      <c r="G2791" s="2">
        <f>Table3[[#This Row],[FwdDiv]]/Table3[[#This Row],[SharePrice]]</f>
        <v>2.0469596628537028E-2</v>
      </c>
      <c r="H2791" s="2">
        <v>2.5000000000000001E-2</v>
      </c>
      <c r="I2791" s="2">
        <v>2.75E-2</v>
      </c>
    </row>
    <row r="2792" spans="2:9" hidden="1" x14ac:dyDescent="0.2">
      <c r="B2792" s="35">
        <v>40952</v>
      </c>
      <c r="C2792">
        <v>33.26</v>
      </c>
      <c r="E2792">
        <v>0.17</v>
      </c>
      <c r="F2792">
        <f>4*Table3[[#This Row],[DivPay]]</f>
        <v>0.68</v>
      </c>
      <c r="G2792" s="2">
        <f>Table3[[#This Row],[FwdDiv]]/Table3[[#This Row],[SharePrice]]</f>
        <v>2.0444978953698137E-2</v>
      </c>
      <c r="H2792" s="2">
        <v>2.5000000000000001E-2</v>
      </c>
      <c r="I2792" s="2">
        <v>2.75E-2</v>
      </c>
    </row>
    <row r="2793" spans="2:9" hidden="1" x14ac:dyDescent="0.2">
      <c r="B2793" s="35">
        <v>40949</v>
      </c>
      <c r="C2793">
        <v>33.36</v>
      </c>
      <c r="E2793">
        <v>0.17</v>
      </c>
      <c r="F2793">
        <f>4*Table3[[#This Row],[DivPay]]</f>
        <v>0.68</v>
      </c>
      <c r="G2793" s="2">
        <f>Table3[[#This Row],[FwdDiv]]/Table3[[#This Row],[SharePrice]]</f>
        <v>2.0383693045563551E-2</v>
      </c>
      <c r="H2793" s="2">
        <v>2.5000000000000001E-2</v>
      </c>
      <c r="I2793" s="2">
        <v>2.75E-2</v>
      </c>
    </row>
    <row r="2794" spans="2:9" hidden="1" x14ac:dyDescent="0.2">
      <c r="B2794" s="35">
        <v>40948</v>
      </c>
      <c r="C2794">
        <v>33.799999999999997</v>
      </c>
      <c r="E2794">
        <v>0.17</v>
      </c>
      <c r="F2794">
        <f>4*Table3[[#This Row],[DivPay]]</f>
        <v>0.68</v>
      </c>
      <c r="G2794" s="2">
        <f>Table3[[#This Row],[FwdDiv]]/Table3[[#This Row],[SharePrice]]</f>
        <v>2.0118343195266276E-2</v>
      </c>
      <c r="H2794" s="2">
        <v>2.5000000000000001E-2</v>
      </c>
      <c r="I2794" s="2">
        <v>2.75E-2</v>
      </c>
    </row>
    <row r="2795" spans="2:9" hidden="1" x14ac:dyDescent="0.2">
      <c r="B2795" s="35">
        <v>40947</v>
      </c>
      <c r="C2795">
        <v>33.85</v>
      </c>
      <c r="E2795">
        <v>0.17</v>
      </c>
      <c r="F2795">
        <f>4*Table3[[#This Row],[DivPay]]</f>
        <v>0.68</v>
      </c>
      <c r="G2795" s="2">
        <f>Table3[[#This Row],[FwdDiv]]/Table3[[#This Row],[SharePrice]]</f>
        <v>2.0088626292466764E-2</v>
      </c>
      <c r="H2795" s="2">
        <v>2.5000000000000001E-2</v>
      </c>
      <c r="I2795" s="2">
        <v>2.75E-2</v>
      </c>
    </row>
    <row r="2796" spans="2:9" hidden="1" x14ac:dyDescent="0.2">
      <c r="B2796" s="35">
        <v>40946</v>
      </c>
      <c r="C2796">
        <v>33.43</v>
      </c>
      <c r="E2796">
        <v>0.17</v>
      </c>
      <c r="F2796">
        <f>4*Table3[[#This Row],[DivPay]]</f>
        <v>0.68</v>
      </c>
      <c r="G2796" s="2">
        <f>Table3[[#This Row],[FwdDiv]]/Table3[[#This Row],[SharePrice]]</f>
        <v>2.0341011067903082E-2</v>
      </c>
      <c r="H2796" s="2">
        <v>2.5000000000000001E-2</v>
      </c>
      <c r="I2796" s="2">
        <v>2.75E-2</v>
      </c>
    </row>
    <row r="2797" spans="2:9" hidden="1" x14ac:dyDescent="0.2">
      <c r="B2797" s="35">
        <v>40945</v>
      </c>
      <c r="C2797">
        <v>33.61</v>
      </c>
      <c r="E2797">
        <v>0.17</v>
      </c>
      <c r="F2797">
        <f>4*Table3[[#This Row],[DivPay]]</f>
        <v>0.68</v>
      </c>
      <c r="G2797" s="2">
        <f>Table3[[#This Row],[FwdDiv]]/Table3[[#This Row],[SharePrice]]</f>
        <v>2.0232073787563226E-2</v>
      </c>
      <c r="H2797" s="2">
        <v>2.5000000000000001E-2</v>
      </c>
      <c r="I2797" s="2">
        <v>2.75E-2</v>
      </c>
    </row>
    <row r="2798" spans="2:9" hidden="1" x14ac:dyDescent="0.2">
      <c r="B2798" s="35">
        <v>40942</v>
      </c>
      <c r="C2798">
        <v>33.93</v>
      </c>
      <c r="E2798">
        <v>0.17</v>
      </c>
      <c r="F2798">
        <f>4*Table3[[#This Row],[DivPay]]</f>
        <v>0.68</v>
      </c>
      <c r="G2798" s="2">
        <f>Table3[[#This Row],[FwdDiv]]/Table3[[#This Row],[SharePrice]]</f>
        <v>2.0041261420571766E-2</v>
      </c>
      <c r="H2798" s="2">
        <v>2.5000000000000001E-2</v>
      </c>
      <c r="I2798" s="2">
        <v>2.75E-2</v>
      </c>
    </row>
    <row r="2799" spans="2:9" hidden="1" x14ac:dyDescent="0.2">
      <c r="B2799" s="35">
        <v>40941</v>
      </c>
      <c r="C2799">
        <v>33.06</v>
      </c>
      <c r="E2799">
        <v>0.17</v>
      </c>
      <c r="F2799">
        <f>4*Table3[[#This Row],[DivPay]]</f>
        <v>0.68</v>
      </c>
      <c r="G2799" s="2">
        <f>Table3[[#This Row],[FwdDiv]]/Table3[[#This Row],[SharePrice]]</f>
        <v>2.05686630369026E-2</v>
      </c>
      <c r="H2799" s="2">
        <v>2.5000000000000001E-2</v>
      </c>
      <c r="I2799" s="2">
        <v>2.75E-2</v>
      </c>
    </row>
    <row r="2800" spans="2:9" hidden="1" x14ac:dyDescent="0.2">
      <c r="B2800" s="35">
        <v>40940</v>
      </c>
      <c r="C2800">
        <v>32.86</v>
      </c>
      <c r="E2800">
        <v>0.17</v>
      </c>
      <c r="F2800">
        <f>4*Table3[[#This Row],[DivPay]]</f>
        <v>0.68</v>
      </c>
      <c r="G2800" s="2">
        <f>Table3[[#This Row],[FwdDiv]]/Table3[[#This Row],[SharePrice]]</f>
        <v>2.0693852708460136E-2</v>
      </c>
      <c r="H2800" s="2">
        <v>2.5000000000000001E-2</v>
      </c>
      <c r="I2800" s="2">
        <v>2.75E-2</v>
      </c>
    </row>
    <row r="2801" spans="2:9" hidden="1" x14ac:dyDescent="0.2">
      <c r="B2801" s="35">
        <v>40939</v>
      </c>
      <c r="C2801">
        <v>32.380000000000003</v>
      </c>
      <c r="E2801">
        <v>0.17</v>
      </c>
      <c r="F2801">
        <f>4*Table3[[#This Row],[DivPay]]</f>
        <v>0.68</v>
      </c>
      <c r="G2801" s="2">
        <f>Table3[[#This Row],[FwdDiv]]/Table3[[#This Row],[SharePrice]]</f>
        <v>2.1000617665225447E-2</v>
      </c>
      <c r="H2801" s="2">
        <v>2.5000000000000001E-2</v>
      </c>
      <c r="I2801" s="2">
        <v>2.75E-2</v>
      </c>
    </row>
    <row r="2802" spans="2:9" hidden="1" x14ac:dyDescent="0.2">
      <c r="B2802" s="35">
        <v>40938</v>
      </c>
      <c r="C2802">
        <v>32.18</v>
      </c>
      <c r="E2802">
        <v>0.17</v>
      </c>
      <c r="F2802">
        <f>4*Table3[[#This Row],[DivPay]]</f>
        <v>0.68</v>
      </c>
      <c r="G2802" s="2">
        <f>Table3[[#This Row],[FwdDiv]]/Table3[[#This Row],[SharePrice]]</f>
        <v>2.1131137352392793E-2</v>
      </c>
      <c r="H2802" s="2">
        <v>2.5000000000000001E-2</v>
      </c>
      <c r="I2802" s="2">
        <v>2.75E-2</v>
      </c>
    </row>
    <row r="2803" spans="2:9" hidden="1" x14ac:dyDescent="0.2">
      <c r="B2803" s="35">
        <v>40935</v>
      </c>
      <c r="C2803">
        <v>32.61</v>
      </c>
      <c r="D2803">
        <v>0.17</v>
      </c>
      <c r="E2803">
        <v>0.17</v>
      </c>
      <c r="F2803">
        <f>4*Table3[[#This Row],[DivPay]]</f>
        <v>0.68</v>
      </c>
      <c r="G2803" s="2">
        <f>Table3[[#This Row],[FwdDiv]]/Table3[[#This Row],[SharePrice]]</f>
        <v>2.0852499233364002E-2</v>
      </c>
      <c r="H2803" s="2">
        <v>2.5000000000000001E-2</v>
      </c>
      <c r="I2803" s="2">
        <v>2.75E-2</v>
      </c>
    </row>
    <row r="2804" spans="2:9" hidden="1" x14ac:dyDescent="0.2">
      <c r="B2804" s="35">
        <v>40934</v>
      </c>
      <c r="C2804">
        <v>32.36</v>
      </c>
      <c r="E2804">
        <v>0.17</v>
      </c>
      <c r="F2804">
        <f>4*Table3[[#This Row],[DivPay]]</f>
        <v>0.68</v>
      </c>
      <c r="G2804" s="2">
        <f>Table3[[#This Row],[FwdDiv]]/Table3[[#This Row],[SharePrice]]</f>
        <v>2.1013597033374538E-2</v>
      </c>
      <c r="H2804" s="2">
        <v>2.5000000000000001E-2</v>
      </c>
      <c r="I2804" s="2">
        <v>2.75E-2</v>
      </c>
    </row>
    <row r="2805" spans="2:9" hidden="1" x14ac:dyDescent="0.2">
      <c r="B2805" s="35">
        <v>40933</v>
      </c>
      <c r="C2805">
        <v>32.799999999999997</v>
      </c>
      <c r="E2805">
        <v>0.17</v>
      </c>
      <c r="F2805">
        <f>4*Table3[[#This Row],[DivPay]]</f>
        <v>0.68</v>
      </c>
      <c r="G2805" s="2">
        <f>Table3[[#This Row],[FwdDiv]]/Table3[[#This Row],[SharePrice]]</f>
        <v>2.0731707317073175E-2</v>
      </c>
      <c r="H2805" s="2">
        <v>2.5000000000000001E-2</v>
      </c>
      <c r="I2805" s="2">
        <v>2.75E-2</v>
      </c>
    </row>
    <row r="2806" spans="2:9" hidden="1" x14ac:dyDescent="0.2">
      <c r="B2806" s="35">
        <v>40932</v>
      </c>
      <c r="C2806">
        <v>32.520000000000003</v>
      </c>
      <c r="E2806">
        <v>0.17</v>
      </c>
      <c r="F2806">
        <f>4*Table3[[#This Row],[DivPay]]</f>
        <v>0.68</v>
      </c>
      <c r="G2806" s="2">
        <f>Table3[[#This Row],[FwdDiv]]/Table3[[#This Row],[SharePrice]]</f>
        <v>2.0910209102091019E-2</v>
      </c>
      <c r="H2806" s="2">
        <v>2.5000000000000001E-2</v>
      </c>
      <c r="I2806" s="2">
        <v>2.75E-2</v>
      </c>
    </row>
    <row r="2807" spans="2:9" hidden="1" x14ac:dyDescent="0.2">
      <c r="B2807" s="35">
        <v>40931</v>
      </c>
      <c r="C2807">
        <v>33.19</v>
      </c>
      <c r="E2807">
        <v>0.17</v>
      </c>
      <c r="F2807">
        <f>4*Table3[[#This Row],[DivPay]]</f>
        <v>0.68</v>
      </c>
      <c r="G2807" s="2">
        <f>Table3[[#This Row],[FwdDiv]]/Table3[[#This Row],[SharePrice]]</f>
        <v>2.0488098824947277E-2</v>
      </c>
      <c r="H2807" s="2">
        <v>2.5000000000000001E-2</v>
      </c>
      <c r="I2807" s="2">
        <v>2.75E-2</v>
      </c>
    </row>
    <row r="2808" spans="2:9" hidden="1" x14ac:dyDescent="0.2">
      <c r="B2808" s="35">
        <v>40928</v>
      </c>
      <c r="C2808">
        <v>33.64</v>
      </c>
      <c r="E2808">
        <v>0.17</v>
      </c>
      <c r="F2808">
        <f>4*Table3[[#This Row],[DivPay]]</f>
        <v>0.68</v>
      </c>
      <c r="G2808" s="2">
        <f>Table3[[#This Row],[FwdDiv]]/Table3[[#This Row],[SharePrice]]</f>
        <v>2.0214030915576695E-2</v>
      </c>
      <c r="H2808" s="2">
        <v>2.5000000000000001E-2</v>
      </c>
      <c r="I2808" s="2">
        <v>2.75E-2</v>
      </c>
    </row>
    <row r="2809" spans="2:9" hidden="1" x14ac:dyDescent="0.2">
      <c r="B2809" s="35">
        <v>40927</v>
      </c>
      <c r="C2809">
        <v>33.82</v>
      </c>
      <c r="E2809">
        <v>0.17</v>
      </c>
      <c r="F2809">
        <f>4*Table3[[#This Row],[DivPay]]</f>
        <v>0.68</v>
      </c>
      <c r="G2809" s="2">
        <f>Table3[[#This Row],[FwdDiv]]/Table3[[#This Row],[SharePrice]]</f>
        <v>2.0106445890005913E-2</v>
      </c>
      <c r="H2809" s="2">
        <v>2.5000000000000001E-2</v>
      </c>
      <c r="I2809" s="2">
        <v>2.75E-2</v>
      </c>
    </row>
    <row r="2810" spans="2:9" hidden="1" x14ac:dyDescent="0.2">
      <c r="B2810" s="35">
        <v>40926</v>
      </c>
      <c r="C2810">
        <v>33.72</v>
      </c>
      <c r="E2810">
        <v>0.17</v>
      </c>
      <c r="F2810">
        <f>4*Table3[[#This Row],[DivPay]]</f>
        <v>0.68</v>
      </c>
      <c r="G2810" s="2">
        <f>Table3[[#This Row],[FwdDiv]]/Table3[[#This Row],[SharePrice]]</f>
        <v>2.0166073546856466E-2</v>
      </c>
      <c r="H2810" s="2">
        <v>2.5000000000000001E-2</v>
      </c>
      <c r="I2810" s="2">
        <v>2.75E-2</v>
      </c>
    </row>
    <row r="2811" spans="2:9" hidden="1" x14ac:dyDescent="0.2">
      <c r="B2811" s="35">
        <v>40925</v>
      </c>
      <c r="C2811">
        <v>31.07</v>
      </c>
      <c r="E2811">
        <v>0.17</v>
      </c>
      <c r="F2811">
        <f>4*Table3[[#This Row],[DivPay]]</f>
        <v>0.68</v>
      </c>
      <c r="G2811" s="2">
        <f>Table3[[#This Row],[FwdDiv]]/Table3[[#This Row],[SharePrice]]</f>
        <v>2.1886063727067914E-2</v>
      </c>
      <c r="H2811" s="2">
        <v>2.5000000000000001E-2</v>
      </c>
      <c r="I2811" s="2">
        <v>2.75E-2</v>
      </c>
    </row>
    <row r="2812" spans="2:9" hidden="1" x14ac:dyDescent="0.2">
      <c r="B2812" s="35">
        <v>40921</v>
      </c>
      <c r="C2812">
        <v>30.95</v>
      </c>
      <c r="E2812">
        <v>0.17</v>
      </c>
      <c r="F2812">
        <f>4*Table3[[#This Row],[DivPay]]</f>
        <v>0.68</v>
      </c>
      <c r="G2812" s="2">
        <f>Table3[[#This Row],[FwdDiv]]/Table3[[#This Row],[SharePrice]]</f>
        <v>2.1970920840064623E-2</v>
      </c>
      <c r="H2812" s="2">
        <v>2.5000000000000001E-2</v>
      </c>
      <c r="I2812" s="2">
        <v>2.75E-2</v>
      </c>
    </row>
    <row r="2813" spans="2:9" hidden="1" x14ac:dyDescent="0.2">
      <c r="B2813" s="35">
        <v>40920</v>
      </c>
      <c r="C2813">
        <v>31.37</v>
      </c>
      <c r="E2813">
        <v>0.17</v>
      </c>
      <c r="F2813">
        <f>4*Table3[[#This Row],[DivPay]]</f>
        <v>0.68</v>
      </c>
      <c r="G2813" s="2">
        <f>Table3[[#This Row],[FwdDiv]]/Table3[[#This Row],[SharePrice]]</f>
        <v>2.1676761236850493E-2</v>
      </c>
      <c r="H2813" s="2">
        <v>2.5000000000000001E-2</v>
      </c>
      <c r="I2813" s="2">
        <v>2.75E-2</v>
      </c>
    </row>
    <row r="2814" spans="2:9" hidden="1" x14ac:dyDescent="0.2">
      <c r="B2814" s="35">
        <v>40919</v>
      </c>
      <c r="C2814">
        <v>30.73</v>
      </c>
      <c r="E2814">
        <v>0.17</v>
      </c>
      <c r="F2814">
        <f>4*Table3[[#This Row],[DivPay]]</f>
        <v>0.68</v>
      </c>
      <c r="G2814" s="2">
        <f>Table3[[#This Row],[FwdDiv]]/Table3[[#This Row],[SharePrice]]</f>
        <v>2.2128213472177027E-2</v>
      </c>
      <c r="H2814" s="2">
        <v>2.5000000000000001E-2</v>
      </c>
      <c r="I2814" s="2">
        <v>2.75E-2</v>
      </c>
    </row>
    <row r="2815" spans="2:9" hidden="1" x14ac:dyDescent="0.2">
      <c r="B2815" s="35">
        <v>40918</v>
      </c>
      <c r="C2815">
        <v>30.67</v>
      </c>
      <c r="E2815">
        <v>0.17</v>
      </c>
      <c r="F2815">
        <f>4*Table3[[#This Row],[DivPay]]</f>
        <v>0.68</v>
      </c>
      <c r="G2815" s="2">
        <f>Table3[[#This Row],[FwdDiv]]/Table3[[#This Row],[SharePrice]]</f>
        <v>2.2171503097489404E-2</v>
      </c>
      <c r="H2815" s="2">
        <v>2.5000000000000001E-2</v>
      </c>
      <c r="I2815" s="2">
        <v>2.75E-2</v>
      </c>
    </row>
    <row r="2816" spans="2:9" hidden="1" x14ac:dyDescent="0.2">
      <c r="B2816" s="35">
        <v>40917</v>
      </c>
      <c r="C2816">
        <v>30.16</v>
      </c>
      <c r="E2816">
        <v>0.17</v>
      </c>
      <c r="F2816">
        <f>4*Table3[[#This Row],[DivPay]]</f>
        <v>0.68</v>
      </c>
      <c r="G2816" s="2">
        <f>Table3[[#This Row],[FwdDiv]]/Table3[[#This Row],[SharePrice]]</f>
        <v>2.2546419098143238E-2</v>
      </c>
      <c r="H2816" s="2">
        <v>2.5000000000000001E-2</v>
      </c>
      <c r="I2816" s="2">
        <v>2.75E-2</v>
      </c>
    </row>
    <row r="2817" spans="2:9" hidden="1" x14ac:dyDescent="0.2">
      <c r="B2817" s="35">
        <v>40914</v>
      </c>
      <c r="C2817">
        <v>29.78</v>
      </c>
      <c r="E2817">
        <v>0.17</v>
      </c>
      <c r="F2817">
        <f>4*Table3[[#This Row],[DivPay]]</f>
        <v>0.68</v>
      </c>
      <c r="G2817" s="2">
        <f>Table3[[#This Row],[FwdDiv]]/Table3[[#This Row],[SharePrice]]</f>
        <v>2.2834116856950974E-2</v>
      </c>
      <c r="H2817" s="2">
        <v>2.5000000000000001E-2</v>
      </c>
      <c r="I2817" s="2">
        <v>2.75E-2</v>
      </c>
    </row>
    <row r="2818" spans="2:9" hidden="1" x14ac:dyDescent="0.2">
      <c r="B2818" s="35">
        <v>40913</v>
      </c>
      <c r="C2818">
        <v>29.78</v>
      </c>
      <c r="E2818">
        <v>0.17</v>
      </c>
      <c r="F2818">
        <f>4*Table3[[#This Row],[DivPay]]</f>
        <v>0.68</v>
      </c>
      <c r="G2818" s="2">
        <f>Table3[[#This Row],[FwdDiv]]/Table3[[#This Row],[SharePrice]]</f>
        <v>2.2834116856950974E-2</v>
      </c>
      <c r="H2818" s="2">
        <v>2.5000000000000001E-2</v>
      </c>
      <c r="I2818" s="2">
        <v>2.75E-2</v>
      </c>
    </row>
    <row r="2819" spans="2:9" hidden="1" x14ac:dyDescent="0.2">
      <c r="B2819" s="35">
        <v>40912</v>
      </c>
      <c r="C2819">
        <v>29.57</v>
      </c>
      <c r="E2819">
        <v>0.17</v>
      </c>
      <c r="F2819">
        <f>4*Table3[[#This Row],[DivPay]]</f>
        <v>0.68</v>
      </c>
      <c r="G2819" s="2">
        <f>Table3[[#This Row],[FwdDiv]]/Table3[[#This Row],[SharePrice]]</f>
        <v>2.2996280013527225E-2</v>
      </c>
      <c r="H2819" s="2">
        <v>2.5000000000000001E-2</v>
      </c>
      <c r="I2819" s="2">
        <v>2.75E-2</v>
      </c>
    </row>
    <row r="2820" spans="2:9" hidden="1" x14ac:dyDescent="0.2">
      <c r="B2820" s="35">
        <v>40911</v>
      </c>
      <c r="C2820">
        <v>29.76</v>
      </c>
      <c r="E2820">
        <v>0.17</v>
      </c>
      <c r="F2820">
        <f>4*Table3[[#This Row],[DivPay]]</f>
        <v>0.68</v>
      </c>
      <c r="G2820" s="2">
        <f>Table3[[#This Row],[FwdDiv]]/Table3[[#This Row],[SharePrice]]</f>
        <v>2.2849462365591398E-2</v>
      </c>
      <c r="H2820" s="2">
        <v>2.5000000000000001E-2</v>
      </c>
      <c r="I2820" s="2">
        <v>2.75E-2</v>
      </c>
    </row>
    <row r="2821" spans="2:9" hidden="1" x14ac:dyDescent="0.2">
      <c r="B2821" s="35">
        <v>40907</v>
      </c>
      <c r="C2821">
        <v>29.11</v>
      </c>
      <c r="E2821">
        <v>0.17</v>
      </c>
      <c r="F2821">
        <f>4*Table3[[#This Row],[DivPay]]</f>
        <v>0.68</v>
      </c>
      <c r="G2821" s="2">
        <f>Table3[[#This Row],[FwdDiv]]/Table3[[#This Row],[SharePrice]]</f>
        <v>2.3359670216420478E-2</v>
      </c>
      <c r="H2821" s="2">
        <v>2.5000000000000001E-2</v>
      </c>
      <c r="I2821" s="2">
        <v>2.75E-2</v>
      </c>
    </row>
    <row r="2822" spans="2:9" hidden="1" x14ac:dyDescent="0.2">
      <c r="B2822" s="35">
        <v>40906</v>
      </c>
      <c r="C2822">
        <v>29.34</v>
      </c>
      <c r="E2822">
        <v>0.17</v>
      </c>
      <c r="F2822">
        <f>4*Table3[[#This Row],[DivPay]]</f>
        <v>0.68</v>
      </c>
      <c r="G2822" s="2">
        <f>Table3[[#This Row],[FwdDiv]]/Table3[[#This Row],[SharePrice]]</f>
        <v>2.3176550783912748E-2</v>
      </c>
      <c r="H2822" s="2">
        <v>2.5000000000000001E-2</v>
      </c>
      <c r="I2822" s="2">
        <v>2.75E-2</v>
      </c>
    </row>
    <row r="2823" spans="2:9" hidden="1" x14ac:dyDescent="0.2">
      <c r="B2823" s="35">
        <v>40905</v>
      </c>
      <c r="C2823">
        <v>29.07</v>
      </c>
      <c r="E2823">
        <v>0.17</v>
      </c>
      <c r="F2823">
        <f>4*Table3[[#This Row],[DivPay]]</f>
        <v>0.68</v>
      </c>
      <c r="G2823" s="2">
        <f>Table3[[#This Row],[FwdDiv]]/Table3[[#This Row],[SharePrice]]</f>
        <v>2.3391812865497078E-2</v>
      </c>
      <c r="H2823" s="2">
        <v>2.5000000000000001E-2</v>
      </c>
      <c r="I2823" s="2">
        <v>2.75E-2</v>
      </c>
    </row>
    <row r="2824" spans="2:9" hidden="1" x14ac:dyDescent="0.2">
      <c r="B2824" s="35">
        <v>40904</v>
      </c>
      <c r="C2824">
        <v>29.63</v>
      </c>
      <c r="E2824">
        <v>0.17</v>
      </c>
      <c r="F2824">
        <f>4*Table3[[#This Row],[DivPay]]</f>
        <v>0.68</v>
      </c>
      <c r="G2824" s="2">
        <f>Table3[[#This Row],[FwdDiv]]/Table3[[#This Row],[SharePrice]]</f>
        <v>2.2949713128585895E-2</v>
      </c>
      <c r="H2824" s="2">
        <v>2.5000000000000001E-2</v>
      </c>
      <c r="I2824" s="2">
        <v>2.75E-2</v>
      </c>
    </row>
    <row r="2825" spans="2:9" hidden="1" x14ac:dyDescent="0.2">
      <c r="B2825" s="35">
        <v>40900</v>
      </c>
      <c r="C2825">
        <v>29.73</v>
      </c>
      <c r="E2825">
        <v>0.17</v>
      </c>
      <c r="F2825">
        <f>4*Table3[[#This Row],[DivPay]]</f>
        <v>0.68</v>
      </c>
      <c r="G2825" s="2">
        <f>Table3[[#This Row],[FwdDiv]]/Table3[[#This Row],[SharePrice]]</f>
        <v>2.2872519340733269E-2</v>
      </c>
      <c r="H2825" s="2">
        <v>2.5000000000000001E-2</v>
      </c>
      <c r="I2825" s="2">
        <v>2.75E-2</v>
      </c>
    </row>
    <row r="2826" spans="2:9" hidden="1" x14ac:dyDescent="0.2">
      <c r="B2826" s="35">
        <v>40899</v>
      </c>
      <c r="C2826">
        <v>29.5</v>
      </c>
      <c r="E2826">
        <v>0.17</v>
      </c>
      <c r="F2826">
        <f>4*Table3[[#This Row],[DivPay]]</f>
        <v>0.68</v>
      </c>
      <c r="G2826" s="2">
        <f>Table3[[#This Row],[FwdDiv]]/Table3[[#This Row],[SharePrice]]</f>
        <v>2.305084745762712E-2</v>
      </c>
      <c r="H2826" s="2">
        <v>2.5000000000000001E-2</v>
      </c>
      <c r="I2826" s="2">
        <v>2.75E-2</v>
      </c>
    </row>
    <row r="2827" spans="2:9" hidden="1" x14ac:dyDescent="0.2">
      <c r="B2827" s="35">
        <v>40898</v>
      </c>
      <c r="C2827">
        <v>28.56</v>
      </c>
      <c r="E2827">
        <v>0.17</v>
      </c>
      <c r="F2827">
        <f>4*Table3[[#This Row],[DivPay]]</f>
        <v>0.68</v>
      </c>
      <c r="G2827" s="2">
        <f>Table3[[#This Row],[FwdDiv]]/Table3[[#This Row],[SharePrice]]</f>
        <v>2.3809523809523812E-2</v>
      </c>
      <c r="H2827" s="2">
        <v>2.5000000000000001E-2</v>
      </c>
      <c r="I2827" s="2">
        <v>2.75E-2</v>
      </c>
    </row>
    <row r="2828" spans="2:9" hidden="1" x14ac:dyDescent="0.2">
      <c r="B2828" s="35">
        <v>40897</v>
      </c>
      <c r="C2828">
        <v>29.39</v>
      </c>
      <c r="E2828">
        <v>0.17</v>
      </c>
      <c r="F2828">
        <f>4*Table3[[#This Row],[DivPay]]</f>
        <v>0.68</v>
      </c>
      <c r="G2828" s="2">
        <f>Table3[[#This Row],[FwdDiv]]/Table3[[#This Row],[SharePrice]]</f>
        <v>2.3137121469887719E-2</v>
      </c>
      <c r="H2828" s="2">
        <v>2.5000000000000001E-2</v>
      </c>
      <c r="I2828" s="2">
        <v>2.75E-2</v>
      </c>
    </row>
    <row r="2829" spans="2:9" hidden="1" x14ac:dyDescent="0.2">
      <c r="B2829" s="35">
        <v>40896</v>
      </c>
      <c r="C2829">
        <v>27.95</v>
      </c>
      <c r="E2829">
        <v>0.17</v>
      </c>
      <c r="F2829">
        <f>4*Table3[[#This Row],[DivPay]]</f>
        <v>0.68</v>
      </c>
      <c r="G2829" s="2">
        <f>Table3[[#This Row],[FwdDiv]]/Table3[[#This Row],[SharePrice]]</f>
        <v>2.4329159212880147E-2</v>
      </c>
      <c r="H2829" s="2">
        <v>2.5000000000000001E-2</v>
      </c>
      <c r="I2829" s="2">
        <v>2.75E-2</v>
      </c>
    </row>
    <row r="2830" spans="2:9" hidden="1" x14ac:dyDescent="0.2">
      <c r="B2830" s="35">
        <v>40893</v>
      </c>
      <c r="C2830">
        <v>28.69</v>
      </c>
      <c r="E2830">
        <v>0.17</v>
      </c>
      <c r="F2830">
        <f>4*Table3[[#This Row],[DivPay]]</f>
        <v>0.68</v>
      </c>
      <c r="G2830" s="2">
        <f>Table3[[#This Row],[FwdDiv]]/Table3[[#This Row],[SharePrice]]</f>
        <v>2.3701638201463926E-2</v>
      </c>
      <c r="H2830" s="2">
        <v>2.5000000000000001E-2</v>
      </c>
      <c r="I2830" s="2">
        <v>2.75E-2</v>
      </c>
    </row>
    <row r="2831" spans="2:9" hidden="1" x14ac:dyDescent="0.2">
      <c r="B2831" s="35">
        <v>40892</v>
      </c>
      <c r="C2831">
        <v>28.51</v>
      </c>
      <c r="E2831">
        <v>0.17</v>
      </c>
      <c r="F2831">
        <f>4*Table3[[#This Row],[DivPay]]</f>
        <v>0.68</v>
      </c>
      <c r="G2831" s="2">
        <f>Table3[[#This Row],[FwdDiv]]/Table3[[#This Row],[SharePrice]]</f>
        <v>2.3851280252542968E-2</v>
      </c>
      <c r="H2831" s="2">
        <v>2.5000000000000001E-2</v>
      </c>
      <c r="I2831" s="2">
        <v>2.75E-2</v>
      </c>
    </row>
    <row r="2832" spans="2:9" hidden="1" x14ac:dyDescent="0.2">
      <c r="B2832" s="35">
        <v>40891</v>
      </c>
      <c r="C2832">
        <v>28.04</v>
      </c>
      <c r="E2832">
        <v>0.17</v>
      </c>
      <c r="F2832">
        <f>4*Table3[[#This Row],[DivPay]]</f>
        <v>0.68</v>
      </c>
      <c r="G2832" s="2">
        <f>Table3[[#This Row],[FwdDiv]]/Table3[[#This Row],[SharePrice]]</f>
        <v>2.4251069900142655E-2</v>
      </c>
      <c r="H2832" s="2">
        <v>2.5000000000000001E-2</v>
      </c>
      <c r="I2832" s="2">
        <v>2.75E-2</v>
      </c>
    </row>
    <row r="2833" spans="2:9" hidden="1" x14ac:dyDescent="0.2">
      <c r="B2833" s="35">
        <v>40890</v>
      </c>
      <c r="C2833">
        <v>28.41</v>
      </c>
      <c r="E2833">
        <v>0.17</v>
      </c>
      <c r="F2833">
        <f>4*Table3[[#This Row],[DivPay]]</f>
        <v>0.68</v>
      </c>
      <c r="G2833" s="2">
        <f>Table3[[#This Row],[FwdDiv]]/Table3[[#This Row],[SharePrice]]</f>
        <v>2.3935234072509682E-2</v>
      </c>
      <c r="H2833" s="2">
        <v>2.5000000000000001E-2</v>
      </c>
      <c r="I2833" s="2">
        <v>2.75E-2</v>
      </c>
    </row>
    <row r="2834" spans="2:9" hidden="1" x14ac:dyDescent="0.2">
      <c r="B2834" s="35">
        <v>40889</v>
      </c>
      <c r="C2834">
        <v>29.13</v>
      </c>
      <c r="E2834">
        <v>0.17</v>
      </c>
      <c r="F2834">
        <f>4*Table3[[#This Row],[DivPay]]</f>
        <v>0.68</v>
      </c>
      <c r="G2834" s="2">
        <f>Table3[[#This Row],[FwdDiv]]/Table3[[#This Row],[SharePrice]]</f>
        <v>2.3343631994507383E-2</v>
      </c>
      <c r="H2834" s="2">
        <v>2.5000000000000001E-2</v>
      </c>
      <c r="I2834" s="2">
        <v>2.75E-2</v>
      </c>
    </row>
    <row r="2835" spans="2:9" hidden="1" x14ac:dyDescent="0.2">
      <c r="B2835" s="35">
        <v>40886</v>
      </c>
      <c r="C2835">
        <v>29.94</v>
      </c>
      <c r="E2835">
        <v>0.17</v>
      </c>
      <c r="F2835">
        <f>4*Table3[[#This Row],[DivPay]]</f>
        <v>0.68</v>
      </c>
      <c r="G2835" s="2">
        <f>Table3[[#This Row],[FwdDiv]]/Table3[[#This Row],[SharePrice]]</f>
        <v>2.2712090848363394E-2</v>
      </c>
      <c r="H2835" s="2">
        <v>2.5000000000000001E-2</v>
      </c>
      <c r="I2835" s="2">
        <v>2.75E-2</v>
      </c>
    </row>
    <row r="2836" spans="2:9" hidden="1" x14ac:dyDescent="0.2">
      <c r="B2836" s="35">
        <v>40885</v>
      </c>
      <c r="C2836">
        <v>29.92</v>
      </c>
      <c r="E2836">
        <v>0.17</v>
      </c>
      <c r="F2836">
        <f>4*Table3[[#This Row],[DivPay]]</f>
        <v>0.68</v>
      </c>
      <c r="G2836" s="2">
        <f>Table3[[#This Row],[FwdDiv]]/Table3[[#This Row],[SharePrice]]</f>
        <v>2.2727272727272728E-2</v>
      </c>
      <c r="H2836" s="2">
        <v>2.5000000000000001E-2</v>
      </c>
      <c r="I2836" s="2">
        <v>2.75E-2</v>
      </c>
    </row>
    <row r="2837" spans="2:9" hidden="1" x14ac:dyDescent="0.2">
      <c r="B2837" s="35">
        <v>40884</v>
      </c>
      <c r="C2837">
        <v>30.67</v>
      </c>
      <c r="E2837">
        <v>0.17</v>
      </c>
      <c r="F2837">
        <f>4*Table3[[#This Row],[DivPay]]</f>
        <v>0.68</v>
      </c>
      <c r="G2837" s="2">
        <f>Table3[[#This Row],[FwdDiv]]/Table3[[#This Row],[SharePrice]]</f>
        <v>2.2171503097489404E-2</v>
      </c>
      <c r="H2837" s="2">
        <v>2.5000000000000001E-2</v>
      </c>
      <c r="I2837" s="2">
        <v>2.75E-2</v>
      </c>
    </row>
    <row r="2838" spans="2:9" hidden="1" x14ac:dyDescent="0.2">
      <c r="B2838" s="35">
        <v>40883</v>
      </c>
      <c r="C2838">
        <v>30.42</v>
      </c>
      <c r="E2838">
        <v>0.17</v>
      </c>
      <c r="F2838">
        <f>4*Table3[[#This Row],[DivPay]]</f>
        <v>0.68</v>
      </c>
      <c r="G2838" s="2">
        <f>Table3[[#This Row],[FwdDiv]]/Table3[[#This Row],[SharePrice]]</f>
        <v>2.2353714661406971E-2</v>
      </c>
      <c r="H2838" s="2">
        <v>2.5000000000000001E-2</v>
      </c>
      <c r="I2838" s="2">
        <v>2.75E-2</v>
      </c>
    </row>
    <row r="2839" spans="2:9" hidden="1" x14ac:dyDescent="0.2">
      <c r="B2839" s="35">
        <v>40882</v>
      </c>
      <c r="C2839">
        <v>30.23</v>
      </c>
      <c r="E2839">
        <v>0.17</v>
      </c>
      <c r="F2839">
        <f>4*Table3[[#This Row],[DivPay]]</f>
        <v>0.68</v>
      </c>
      <c r="G2839" s="2">
        <f>Table3[[#This Row],[FwdDiv]]/Table3[[#This Row],[SharePrice]]</f>
        <v>2.2494211048627193E-2</v>
      </c>
      <c r="H2839" s="2">
        <v>2.5000000000000001E-2</v>
      </c>
      <c r="I2839" s="2">
        <v>2.75E-2</v>
      </c>
    </row>
    <row r="2840" spans="2:9" hidden="1" x14ac:dyDescent="0.2">
      <c r="B2840" s="35">
        <v>40879</v>
      </c>
      <c r="C2840">
        <v>29.97</v>
      </c>
      <c r="E2840">
        <v>0.17</v>
      </c>
      <c r="F2840">
        <f>4*Table3[[#This Row],[DivPay]]</f>
        <v>0.68</v>
      </c>
      <c r="G2840" s="2">
        <f>Table3[[#This Row],[FwdDiv]]/Table3[[#This Row],[SharePrice]]</f>
        <v>2.2689356022689358E-2</v>
      </c>
      <c r="H2840" s="2">
        <v>2.5000000000000001E-2</v>
      </c>
      <c r="I2840" s="2">
        <v>2.75E-2</v>
      </c>
    </row>
    <row r="2841" spans="2:9" hidden="1" x14ac:dyDescent="0.2">
      <c r="B2841" s="35">
        <v>40878</v>
      </c>
      <c r="C2841">
        <v>30.21</v>
      </c>
      <c r="E2841">
        <v>0.17</v>
      </c>
      <c r="F2841">
        <f>4*Table3[[#This Row],[DivPay]]</f>
        <v>0.68</v>
      </c>
      <c r="G2841" s="2">
        <f>Table3[[#This Row],[FwdDiv]]/Table3[[#This Row],[SharePrice]]</f>
        <v>2.2509102946044357E-2</v>
      </c>
      <c r="H2841" s="2">
        <v>2.5000000000000001E-2</v>
      </c>
      <c r="I2841" s="2">
        <v>2.75E-2</v>
      </c>
    </row>
    <row r="2842" spans="2:9" hidden="1" x14ac:dyDescent="0.2">
      <c r="B2842" s="35">
        <v>40877</v>
      </c>
      <c r="C2842">
        <v>30.1</v>
      </c>
      <c r="E2842">
        <v>0.17</v>
      </c>
      <c r="F2842">
        <f>4*Table3[[#This Row],[DivPay]]</f>
        <v>0.68</v>
      </c>
      <c r="G2842" s="2">
        <f>Table3[[#This Row],[FwdDiv]]/Table3[[#This Row],[SharePrice]]</f>
        <v>2.2591362126245847E-2</v>
      </c>
      <c r="H2842" s="2">
        <v>2.5000000000000001E-2</v>
      </c>
      <c r="I2842" s="2">
        <v>2.75E-2</v>
      </c>
    </row>
    <row r="2843" spans="2:9" hidden="1" x14ac:dyDescent="0.2">
      <c r="B2843" s="35">
        <v>40876</v>
      </c>
      <c r="C2843">
        <v>28.64</v>
      </c>
      <c r="E2843">
        <v>0.17</v>
      </c>
      <c r="F2843">
        <f>4*Table3[[#This Row],[DivPay]]</f>
        <v>0.68</v>
      </c>
      <c r="G2843" s="2">
        <f>Table3[[#This Row],[FwdDiv]]/Table3[[#This Row],[SharePrice]]</f>
        <v>2.3743016759776539E-2</v>
      </c>
      <c r="H2843" s="2">
        <v>2.5000000000000001E-2</v>
      </c>
      <c r="I2843" s="2">
        <v>2.75E-2</v>
      </c>
    </row>
    <row r="2844" spans="2:9" hidden="1" x14ac:dyDescent="0.2">
      <c r="B2844" s="35">
        <v>40875</v>
      </c>
      <c r="C2844">
        <v>28.7</v>
      </c>
      <c r="E2844">
        <v>0.17</v>
      </c>
      <c r="F2844">
        <f>4*Table3[[#This Row],[DivPay]]</f>
        <v>0.68</v>
      </c>
      <c r="G2844" s="2">
        <f>Table3[[#This Row],[FwdDiv]]/Table3[[#This Row],[SharePrice]]</f>
        <v>2.3693379790940768E-2</v>
      </c>
      <c r="H2844" s="2">
        <v>2.5000000000000001E-2</v>
      </c>
      <c r="I2844" s="2">
        <v>2.75E-2</v>
      </c>
    </row>
    <row r="2845" spans="2:9" hidden="1" x14ac:dyDescent="0.2">
      <c r="B2845" s="35">
        <v>40872</v>
      </c>
      <c r="C2845">
        <v>27.79</v>
      </c>
      <c r="E2845">
        <v>0.17</v>
      </c>
      <c r="F2845">
        <f>4*Table3[[#This Row],[DivPay]]</f>
        <v>0.68</v>
      </c>
      <c r="G2845" s="2">
        <f>Table3[[#This Row],[FwdDiv]]/Table3[[#This Row],[SharePrice]]</f>
        <v>2.4469233537243614E-2</v>
      </c>
      <c r="H2845" s="2">
        <v>2.5000000000000001E-2</v>
      </c>
      <c r="I2845" s="2">
        <v>2.75E-2</v>
      </c>
    </row>
    <row r="2846" spans="2:9" hidden="1" x14ac:dyDescent="0.2">
      <c r="B2846" s="35">
        <v>40870</v>
      </c>
      <c r="C2846">
        <v>27.94</v>
      </c>
      <c r="E2846">
        <v>0.17</v>
      </c>
      <c r="F2846">
        <f>4*Table3[[#This Row],[DivPay]]</f>
        <v>0.68</v>
      </c>
      <c r="G2846" s="2">
        <f>Table3[[#This Row],[FwdDiv]]/Table3[[#This Row],[SharePrice]]</f>
        <v>2.4337866857551897E-2</v>
      </c>
      <c r="H2846" s="2">
        <v>2.5000000000000001E-2</v>
      </c>
      <c r="I2846" s="2">
        <v>2.75E-2</v>
      </c>
    </row>
    <row r="2847" spans="2:9" hidden="1" x14ac:dyDescent="0.2">
      <c r="B2847" s="35">
        <v>40869</v>
      </c>
      <c r="C2847">
        <v>28.69</v>
      </c>
      <c r="E2847">
        <v>0.17</v>
      </c>
      <c r="F2847">
        <f>4*Table3[[#This Row],[DivPay]]</f>
        <v>0.68</v>
      </c>
      <c r="G2847" s="2">
        <f>Table3[[#This Row],[FwdDiv]]/Table3[[#This Row],[SharePrice]]</f>
        <v>2.3701638201463926E-2</v>
      </c>
      <c r="H2847" s="2">
        <v>2.5000000000000001E-2</v>
      </c>
      <c r="I2847" s="2">
        <v>2.75E-2</v>
      </c>
    </row>
    <row r="2848" spans="2:9" hidden="1" x14ac:dyDescent="0.2">
      <c r="B2848" s="35">
        <v>40868</v>
      </c>
      <c r="C2848">
        <v>29.22</v>
      </c>
      <c r="E2848">
        <v>0.17</v>
      </c>
      <c r="F2848">
        <f>4*Table3[[#This Row],[DivPay]]</f>
        <v>0.68</v>
      </c>
      <c r="G2848" s="2">
        <f>Table3[[#This Row],[FwdDiv]]/Table3[[#This Row],[SharePrice]]</f>
        <v>2.3271731690622865E-2</v>
      </c>
      <c r="H2848" s="2">
        <v>2.5000000000000001E-2</v>
      </c>
      <c r="I2848" s="2">
        <v>2.75E-2</v>
      </c>
    </row>
    <row r="2849" spans="2:9" hidden="1" x14ac:dyDescent="0.2">
      <c r="B2849" s="35">
        <v>40865</v>
      </c>
      <c r="C2849">
        <v>30.05</v>
      </c>
      <c r="E2849">
        <v>0.17</v>
      </c>
      <c r="F2849">
        <f>4*Table3[[#This Row],[DivPay]]</f>
        <v>0.68</v>
      </c>
      <c r="G2849" s="2">
        <f>Table3[[#This Row],[FwdDiv]]/Table3[[#This Row],[SharePrice]]</f>
        <v>2.2628951747088188E-2</v>
      </c>
      <c r="H2849" s="2">
        <v>2.5000000000000001E-2</v>
      </c>
      <c r="I2849" s="2">
        <v>2.75E-2</v>
      </c>
    </row>
    <row r="2850" spans="2:9" hidden="1" x14ac:dyDescent="0.2">
      <c r="B2850" s="35">
        <v>40864</v>
      </c>
      <c r="C2850">
        <v>30.39</v>
      </c>
      <c r="E2850">
        <v>0.17</v>
      </c>
      <c r="F2850">
        <f>4*Table3[[#This Row],[DivPay]]</f>
        <v>0.68</v>
      </c>
      <c r="G2850" s="2">
        <f>Table3[[#This Row],[FwdDiv]]/Table3[[#This Row],[SharePrice]]</f>
        <v>2.2375781507074696E-2</v>
      </c>
      <c r="H2850" s="2">
        <v>2.5000000000000001E-2</v>
      </c>
      <c r="I2850" s="2">
        <v>2.75E-2</v>
      </c>
    </row>
    <row r="2851" spans="2:9" hidden="1" x14ac:dyDescent="0.2">
      <c r="B2851" s="35">
        <v>40863</v>
      </c>
      <c r="C2851">
        <v>31.46</v>
      </c>
      <c r="E2851">
        <v>0.17</v>
      </c>
      <c r="F2851">
        <f>4*Table3[[#This Row],[DivPay]]</f>
        <v>0.68</v>
      </c>
      <c r="G2851" s="2">
        <f>Table3[[#This Row],[FwdDiv]]/Table3[[#This Row],[SharePrice]]</f>
        <v>2.1614748887476162E-2</v>
      </c>
      <c r="H2851" s="2">
        <v>2.5000000000000001E-2</v>
      </c>
      <c r="I2851" s="2">
        <v>2.75E-2</v>
      </c>
    </row>
    <row r="2852" spans="2:9" hidden="1" x14ac:dyDescent="0.2">
      <c r="B2852" s="35">
        <v>40862</v>
      </c>
      <c r="C2852">
        <v>31.15</v>
      </c>
      <c r="E2852">
        <v>0.17</v>
      </c>
      <c r="F2852">
        <f>4*Table3[[#This Row],[DivPay]]</f>
        <v>0.68</v>
      </c>
      <c r="G2852" s="2">
        <f>Table3[[#This Row],[FwdDiv]]/Table3[[#This Row],[SharePrice]]</f>
        <v>2.182985553772071E-2</v>
      </c>
      <c r="H2852" s="2">
        <v>2.5000000000000001E-2</v>
      </c>
      <c r="I2852" s="2">
        <v>2.75E-2</v>
      </c>
    </row>
    <row r="2853" spans="2:9" hidden="1" x14ac:dyDescent="0.2">
      <c r="B2853" s="35">
        <v>40861</v>
      </c>
      <c r="C2853">
        <v>31.16</v>
      </c>
      <c r="E2853">
        <v>0.17</v>
      </c>
      <c r="F2853">
        <f>4*Table3[[#This Row],[DivPay]]</f>
        <v>0.68</v>
      </c>
      <c r="G2853" s="2">
        <f>Table3[[#This Row],[FwdDiv]]/Table3[[#This Row],[SharePrice]]</f>
        <v>2.1822849807445446E-2</v>
      </c>
      <c r="H2853" s="2">
        <v>2.5000000000000001E-2</v>
      </c>
      <c r="I2853" s="2">
        <v>2.75E-2</v>
      </c>
    </row>
    <row r="2854" spans="2:9" hidden="1" x14ac:dyDescent="0.2">
      <c r="B2854" s="35">
        <v>40858</v>
      </c>
      <c r="C2854">
        <v>31.5</v>
      </c>
      <c r="E2854">
        <v>0.17</v>
      </c>
      <c r="F2854">
        <f>4*Table3[[#This Row],[DivPay]]</f>
        <v>0.68</v>
      </c>
      <c r="G2854" s="2">
        <f>Table3[[#This Row],[FwdDiv]]/Table3[[#This Row],[SharePrice]]</f>
        <v>2.1587301587301589E-2</v>
      </c>
      <c r="H2854" s="2">
        <v>2.5000000000000001E-2</v>
      </c>
      <c r="I2854" s="2">
        <v>2.75E-2</v>
      </c>
    </row>
    <row r="2855" spans="2:9" hidden="1" x14ac:dyDescent="0.2">
      <c r="B2855" s="35">
        <v>40857</v>
      </c>
      <c r="C2855">
        <v>30.62</v>
      </c>
      <c r="E2855">
        <v>0.17</v>
      </c>
      <c r="F2855">
        <f>4*Table3[[#This Row],[DivPay]]</f>
        <v>0.68</v>
      </c>
      <c r="G2855" s="2">
        <f>Table3[[#This Row],[FwdDiv]]/Table3[[#This Row],[SharePrice]]</f>
        <v>2.2207707380796866E-2</v>
      </c>
      <c r="H2855" s="2">
        <v>2.5000000000000001E-2</v>
      </c>
      <c r="I2855" s="2">
        <v>2.75E-2</v>
      </c>
    </row>
    <row r="2856" spans="2:9" hidden="1" x14ac:dyDescent="0.2">
      <c r="B2856" s="35">
        <v>40856</v>
      </c>
      <c r="C2856">
        <v>30.31</v>
      </c>
      <c r="E2856">
        <v>0.17</v>
      </c>
      <c r="F2856">
        <f>4*Table3[[#This Row],[DivPay]]</f>
        <v>0.68</v>
      </c>
      <c r="G2856" s="2">
        <f>Table3[[#This Row],[FwdDiv]]/Table3[[#This Row],[SharePrice]]</f>
        <v>2.2434839986803037E-2</v>
      </c>
      <c r="H2856" s="2">
        <v>2.5000000000000001E-2</v>
      </c>
      <c r="I2856" s="2">
        <v>2.75E-2</v>
      </c>
    </row>
    <row r="2857" spans="2:9" hidden="1" x14ac:dyDescent="0.2">
      <c r="B2857" s="35">
        <v>40855</v>
      </c>
      <c r="C2857">
        <v>31.55</v>
      </c>
      <c r="E2857">
        <v>0.17</v>
      </c>
      <c r="F2857">
        <f>4*Table3[[#This Row],[DivPay]]</f>
        <v>0.68</v>
      </c>
      <c r="G2857" s="2">
        <f>Table3[[#This Row],[FwdDiv]]/Table3[[#This Row],[SharePrice]]</f>
        <v>2.1553090332805072E-2</v>
      </c>
      <c r="H2857" s="2">
        <v>2.5000000000000001E-2</v>
      </c>
      <c r="I2857" s="2">
        <v>2.75E-2</v>
      </c>
    </row>
    <row r="2858" spans="2:9" hidden="1" x14ac:dyDescent="0.2">
      <c r="B2858" s="35">
        <v>40854</v>
      </c>
      <c r="C2858">
        <v>31.53</v>
      </c>
      <c r="E2858">
        <v>0.17</v>
      </c>
      <c r="F2858">
        <f>4*Table3[[#This Row],[DivPay]]</f>
        <v>0.68</v>
      </c>
      <c r="G2858" s="2">
        <f>Table3[[#This Row],[FwdDiv]]/Table3[[#This Row],[SharePrice]]</f>
        <v>2.1566761814145258E-2</v>
      </c>
      <c r="H2858" s="2">
        <v>2.5000000000000001E-2</v>
      </c>
      <c r="I2858" s="2">
        <v>2.75E-2</v>
      </c>
    </row>
    <row r="2859" spans="2:9" hidden="1" x14ac:dyDescent="0.2">
      <c r="B2859" s="35">
        <v>40851</v>
      </c>
      <c r="C2859">
        <v>31.79</v>
      </c>
      <c r="E2859">
        <v>0.17</v>
      </c>
      <c r="F2859">
        <f>4*Table3[[#This Row],[DivPay]]</f>
        <v>0.68</v>
      </c>
      <c r="G2859" s="2">
        <f>Table3[[#This Row],[FwdDiv]]/Table3[[#This Row],[SharePrice]]</f>
        <v>2.1390374331550804E-2</v>
      </c>
      <c r="H2859" s="2">
        <v>2.5000000000000001E-2</v>
      </c>
      <c r="I2859" s="2">
        <v>2.75E-2</v>
      </c>
    </row>
    <row r="2860" spans="2:9" hidden="1" x14ac:dyDescent="0.2">
      <c r="B2860" s="35">
        <v>40850</v>
      </c>
      <c r="C2860">
        <v>31.12</v>
      </c>
      <c r="E2860">
        <v>0.17</v>
      </c>
      <c r="F2860">
        <f>4*Table3[[#This Row],[DivPay]]</f>
        <v>0.68</v>
      </c>
      <c r="G2860" s="2">
        <f>Table3[[#This Row],[FwdDiv]]/Table3[[#This Row],[SharePrice]]</f>
        <v>2.1850899742930592E-2</v>
      </c>
      <c r="H2860" s="2">
        <v>2.5000000000000001E-2</v>
      </c>
      <c r="I2860" s="2">
        <v>2.75E-2</v>
      </c>
    </row>
    <row r="2861" spans="2:9" hidden="1" x14ac:dyDescent="0.2">
      <c r="B2861" s="35">
        <v>40849</v>
      </c>
      <c r="C2861">
        <v>30.06</v>
      </c>
      <c r="E2861">
        <v>0.17</v>
      </c>
      <c r="F2861">
        <f>4*Table3[[#This Row],[DivPay]]</f>
        <v>0.68</v>
      </c>
      <c r="G2861" s="2">
        <f>Table3[[#This Row],[FwdDiv]]/Table3[[#This Row],[SharePrice]]</f>
        <v>2.262142381902861E-2</v>
      </c>
      <c r="H2861" s="2">
        <v>2.5000000000000001E-2</v>
      </c>
      <c r="I2861" s="2">
        <v>2.75E-2</v>
      </c>
    </row>
    <row r="2862" spans="2:9" hidden="1" x14ac:dyDescent="0.2">
      <c r="B2862" s="35">
        <v>40848</v>
      </c>
      <c r="C2862">
        <v>29.86</v>
      </c>
      <c r="E2862">
        <v>0.17</v>
      </c>
      <c r="F2862">
        <f>4*Table3[[#This Row],[DivPay]]</f>
        <v>0.68</v>
      </c>
      <c r="G2862" s="2">
        <f>Table3[[#This Row],[FwdDiv]]/Table3[[#This Row],[SharePrice]]</f>
        <v>2.2772940388479573E-2</v>
      </c>
      <c r="H2862" s="2">
        <v>2.5000000000000001E-2</v>
      </c>
      <c r="I2862" s="2">
        <v>2.75E-2</v>
      </c>
    </row>
    <row r="2863" spans="2:9" hidden="1" x14ac:dyDescent="0.2">
      <c r="B2863" s="35">
        <v>40847</v>
      </c>
      <c r="C2863">
        <v>30.73</v>
      </c>
      <c r="E2863">
        <v>0.17</v>
      </c>
      <c r="F2863">
        <f>4*Table3[[#This Row],[DivPay]]</f>
        <v>0.68</v>
      </c>
      <c r="G2863" s="2">
        <f>Table3[[#This Row],[FwdDiv]]/Table3[[#This Row],[SharePrice]]</f>
        <v>2.2128213472177027E-2</v>
      </c>
      <c r="H2863" s="2">
        <v>2.5000000000000001E-2</v>
      </c>
      <c r="I2863" s="2">
        <v>2.75E-2</v>
      </c>
    </row>
    <row r="2864" spans="2:9" hidden="1" x14ac:dyDescent="0.2">
      <c r="B2864" s="35">
        <v>40844</v>
      </c>
      <c r="C2864">
        <v>31.5</v>
      </c>
      <c r="E2864">
        <v>0.17</v>
      </c>
      <c r="F2864">
        <f>4*Table3[[#This Row],[DivPay]]</f>
        <v>0.68</v>
      </c>
      <c r="G2864" s="2">
        <f>Table3[[#This Row],[FwdDiv]]/Table3[[#This Row],[SharePrice]]</f>
        <v>2.1587301587301589E-2</v>
      </c>
      <c r="H2864" s="2">
        <v>2.5000000000000001E-2</v>
      </c>
      <c r="I2864" s="2">
        <v>2.75E-2</v>
      </c>
    </row>
    <row r="2865" spans="2:9" hidden="1" x14ac:dyDescent="0.2">
      <c r="B2865" s="35">
        <v>40843</v>
      </c>
      <c r="C2865">
        <v>31.91</v>
      </c>
      <c r="D2865">
        <v>0.17</v>
      </c>
      <c r="E2865">
        <v>0.17</v>
      </c>
      <c r="F2865">
        <f>4*Table3[[#This Row],[DivPay]]</f>
        <v>0.68</v>
      </c>
      <c r="G2865" s="2">
        <f>Table3[[#This Row],[FwdDiv]]/Table3[[#This Row],[SharePrice]]</f>
        <v>2.1309934189909122E-2</v>
      </c>
      <c r="H2865" s="2">
        <v>2.5000000000000001E-2</v>
      </c>
      <c r="I2865" s="2">
        <v>2.75E-2</v>
      </c>
    </row>
    <row r="2866" spans="2:9" hidden="1" x14ac:dyDescent="0.2">
      <c r="B2866" s="35">
        <v>40842</v>
      </c>
      <c r="C2866">
        <v>31</v>
      </c>
      <c r="E2866">
        <v>0.13</v>
      </c>
      <c r="F2866">
        <f>4*Table3[[#This Row],[DivPay]]</f>
        <v>0.52</v>
      </c>
      <c r="G2866" s="2">
        <f>Table3[[#This Row],[FwdDiv]]/Table3[[#This Row],[SharePrice]]</f>
        <v>1.6774193548387096E-2</v>
      </c>
      <c r="H2866" s="2">
        <v>2.5000000000000001E-2</v>
      </c>
      <c r="I2866" s="2">
        <v>2.75E-2</v>
      </c>
    </row>
    <row r="2867" spans="2:9" hidden="1" x14ac:dyDescent="0.2">
      <c r="B2867" s="35">
        <v>40841</v>
      </c>
      <c r="C2867">
        <v>30.97</v>
      </c>
      <c r="E2867">
        <v>0.13</v>
      </c>
      <c r="F2867">
        <f>4*Table3[[#This Row],[DivPay]]</f>
        <v>0.52</v>
      </c>
      <c r="G2867" s="2">
        <f>Table3[[#This Row],[FwdDiv]]/Table3[[#This Row],[SharePrice]]</f>
        <v>1.6790442363577657E-2</v>
      </c>
      <c r="H2867" s="2">
        <v>2.5000000000000001E-2</v>
      </c>
      <c r="I2867" s="2">
        <v>2.75E-2</v>
      </c>
    </row>
    <row r="2868" spans="2:9" hidden="1" x14ac:dyDescent="0.2">
      <c r="B2868" s="35">
        <v>40840</v>
      </c>
      <c r="C2868">
        <v>31.69</v>
      </c>
      <c r="E2868">
        <v>0.13</v>
      </c>
      <c r="F2868">
        <f>4*Table3[[#This Row],[DivPay]]</f>
        <v>0.52</v>
      </c>
      <c r="G2868" s="2">
        <f>Table3[[#This Row],[FwdDiv]]/Table3[[#This Row],[SharePrice]]</f>
        <v>1.6408961817608078E-2</v>
      </c>
      <c r="H2868" s="2">
        <v>2.5000000000000001E-2</v>
      </c>
      <c r="I2868" s="2">
        <v>2.75E-2</v>
      </c>
    </row>
    <row r="2869" spans="2:9" hidden="1" x14ac:dyDescent="0.2">
      <c r="B2869" s="35">
        <v>40837</v>
      </c>
      <c r="C2869">
        <v>30.46</v>
      </c>
      <c r="E2869">
        <v>0.13</v>
      </c>
      <c r="F2869">
        <f>4*Table3[[#This Row],[DivPay]]</f>
        <v>0.52</v>
      </c>
      <c r="G2869" s="2">
        <f>Table3[[#This Row],[FwdDiv]]/Table3[[#This Row],[SharePrice]]</f>
        <v>1.7071569271175313E-2</v>
      </c>
      <c r="H2869" s="2">
        <v>2.5000000000000001E-2</v>
      </c>
      <c r="I2869" s="2">
        <v>2.75E-2</v>
      </c>
    </row>
    <row r="2870" spans="2:9" hidden="1" x14ac:dyDescent="0.2">
      <c r="B2870" s="35">
        <v>40836</v>
      </c>
      <c r="C2870">
        <v>29.95</v>
      </c>
      <c r="E2870">
        <v>0.13</v>
      </c>
      <c r="F2870">
        <f>4*Table3[[#This Row],[DivPay]]</f>
        <v>0.52</v>
      </c>
      <c r="G2870" s="2">
        <f>Table3[[#This Row],[FwdDiv]]/Table3[[#This Row],[SharePrice]]</f>
        <v>1.7362270450751251E-2</v>
      </c>
      <c r="H2870" s="2">
        <v>2.5000000000000001E-2</v>
      </c>
      <c r="I2870" s="2">
        <v>2.75E-2</v>
      </c>
    </row>
    <row r="2871" spans="2:9" hidden="1" x14ac:dyDescent="0.2">
      <c r="B2871" s="35">
        <v>40835</v>
      </c>
      <c r="C2871">
        <v>30.25</v>
      </c>
      <c r="E2871">
        <v>0.13</v>
      </c>
      <c r="F2871">
        <f>4*Table3[[#This Row],[DivPay]]</f>
        <v>0.52</v>
      </c>
      <c r="G2871" s="2">
        <f>Table3[[#This Row],[FwdDiv]]/Table3[[#This Row],[SharePrice]]</f>
        <v>1.71900826446281E-2</v>
      </c>
      <c r="H2871" s="2">
        <v>2.5000000000000001E-2</v>
      </c>
      <c r="I2871" s="2">
        <v>2.75E-2</v>
      </c>
    </row>
    <row r="2872" spans="2:9" hidden="1" x14ac:dyDescent="0.2">
      <c r="B2872" s="35">
        <v>40834</v>
      </c>
      <c r="C2872">
        <v>30.89</v>
      </c>
      <c r="E2872">
        <v>0.13</v>
      </c>
      <c r="F2872">
        <f>4*Table3[[#This Row],[DivPay]]</f>
        <v>0.52</v>
      </c>
      <c r="G2872" s="2">
        <f>Table3[[#This Row],[FwdDiv]]/Table3[[#This Row],[SharePrice]]</f>
        <v>1.6833926837164132E-2</v>
      </c>
      <c r="H2872" s="2">
        <v>2.5000000000000001E-2</v>
      </c>
      <c r="I2872" s="2">
        <v>2.75E-2</v>
      </c>
    </row>
    <row r="2873" spans="2:9" hidden="1" x14ac:dyDescent="0.2">
      <c r="B2873" s="35">
        <v>40833</v>
      </c>
      <c r="C2873">
        <v>30.21</v>
      </c>
      <c r="E2873">
        <v>0.13</v>
      </c>
      <c r="F2873">
        <f>4*Table3[[#This Row],[DivPay]]</f>
        <v>0.52</v>
      </c>
      <c r="G2873" s="2">
        <f>Table3[[#This Row],[FwdDiv]]/Table3[[#This Row],[SharePrice]]</f>
        <v>1.7212843429328037E-2</v>
      </c>
      <c r="H2873" s="2">
        <v>2.5000000000000001E-2</v>
      </c>
      <c r="I2873" s="2">
        <v>2.75E-2</v>
      </c>
    </row>
    <row r="2874" spans="2:9" hidden="1" x14ac:dyDescent="0.2">
      <c r="B2874" s="35">
        <v>40830</v>
      </c>
      <c r="C2874">
        <v>30.93</v>
      </c>
      <c r="E2874">
        <v>0.13</v>
      </c>
      <c r="F2874">
        <f>4*Table3[[#This Row],[DivPay]]</f>
        <v>0.52</v>
      </c>
      <c r="G2874" s="2">
        <f>Table3[[#This Row],[FwdDiv]]/Table3[[#This Row],[SharePrice]]</f>
        <v>1.6812156482379569E-2</v>
      </c>
      <c r="H2874" s="2">
        <v>2.5000000000000001E-2</v>
      </c>
      <c r="I2874" s="2">
        <v>2.75E-2</v>
      </c>
    </row>
    <row r="2875" spans="2:9" hidden="1" x14ac:dyDescent="0.2">
      <c r="B2875" s="35">
        <v>40829</v>
      </c>
      <c r="C2875">
        <v>30.4</v>
      </c>
      <c r="E2875">
        <v>0.13</v>
      </c>
      <c r="F2875">
        <f>4*Table3[[#This Row],[DivPay]]</f>
        <v>0.52</v>
      </c>
      <c r="G2875" s="2">
        <f>Table3[[#This Row],[FwdDiv]]/Table3[[#This Row],[SharePrice]]</f>
        <v>1.7105263157894738E-2</v>
      </c>
      <c r="H2875" s="2">
        <v>2.5000000000000001E-2</v>
      </c>
      <c r="I2875" s="2">
        <v>2.75E-2</v>
      </c>
    </row>
    <row r="2876" spans="2:9" hidden="1" x14ac:dyDescent="0.2">
      <c r="B2876" s="35">
        <v>40828</v>
      </c>
      <c r="C2876">
        <v>29.7</v>
      </c>
      <c r="E2876">
        <v>0.13</v>
      </c>
      <c r="F2876">
        <f>4*Table3[[#This Row],[DivPay]]</f>
        <v>0.52</v>
      </c>
      <c r="G2876" s="2">
        <f>Table3[[#This Row],[FwdDiv]]/Table3[[#This Row],[SharePrice]]</f>
        <v>1.7508417508417508E-2</v>
      </c>
      <c r="H2876" s="2">
        <v>2.5000000000000001E-2</v>
      </c>
      <c r="I2876" s="2">
        <v>2.75E-2</v>
      </c>
    </row>
    <row r="2877" spans="2:9" hidden="1" x14ac:dyDescent="0.2">
      <c r="B2877" s="35">
        <v>40827</v>
      </c>
      <c r="C2877">
        <v>29.62</v>
      </c>
      <c r="E2877">
        <v>0.13</v>
      </c>
      <c r="F2877">
        <f>4*Table3[[#This Row],[DivPay]]</f>
        <v>0.52</v>
      </c>
      <c r="G2877" s="2">
        <f>Table3[[#This Row],[FwdDiv]]/Table3[[#This Row],[SharePrice]]</f>
        <v>1.7555705604321403E-2</v>
      </c>
      <c r="H2877" s="2">
        <v>2.5000000000000001E-2</v>
      </c>
      <c r="I2877" s="2">
        <v>2.75E-2</v>
      </c>
    </row>
    <row r="2878" spans="2:9" hidden="1" x14ac:dyDescent="0.2">
      <c r="B2878" s="35">
        <v>40826</v>
      </c>
      <c r="C2878">
        <v>29.81</v>
      </c>
      <c r="E2878">
        <v>0.13</v>
      </c>
      <c r="F2878">
        <f>4*Table3[[#This Row],[DivPay]]</f>
        <v>0.52</v>
      </c>
      <c r="G2878" s="2">
        <f>Table3[[#This Row],[FwdDiv]]/Table3[[#This Row],[SharePrice]]</f>
        <v>1.7443810801744383E-2</v>
      </c>
      <c r="H2878" s="2">
        <v>2.5000000000000001E-2</v>
      </c>
      <c r="I2878" s="2">
        <v>2.75E-2</v>
      </c>
    </row>
    <row r="2879" spans="2:9" hidden="1" x14ac:dyDescent="0.2">
      <c r="B2879" s="35">
        <v>40823</v>
      </c>
      <c r="C2879">
        <v>28.95</v>
      </c>
      <c r="E2879">
        <v>0.13</v>
      </c>
      <c r="F2879">
        <f>4*Table3[[#This Row],[DivPay]]</f>
        <v>0.52</v>
      </c>
      <c r="G2879" s="2">
        <f>Table3[[#This Row],[FwdDiv]]/Table3[[#This Row],[SharePrice]]</f>
        <v>1.7962003454231434E-2</v>
      </c>
      <c r="H2879" s="2">
        <v>2.5000000000000001E-2</v>
      </c>
      <c r="I2879" s="2">
        <v>2.75E-2</v>
      </c>
    </row>
    <row r="2880" spans="2:9" hidden="1" x14ac:dyDescent="0.2">
      <c r="B2880" s="35">
        <v>40822</v>
      </c>
      <c r="C2880">
        <v>28.32</v>
      </c>
      <c r="E2880">
        <v>0.13</v>
      </c>
      <c r="F2880">
        <f>4*Table3[[#This Row],[DivPay]]</f>
        <v>0.52</v>
      </c>
      <c r="G2880" s="2">
        <f>Table3[[#This Row],[FwdDiv]]/Table3[[#This Row],[SharePrice]]</f>
        <v>1.8361581920903956E-2</v>
      </c>
      <c r="H2880" s="2">
        <v>2.5000000000000001E-2</v>
      </c>
      <c r="I2880" s="2">
        <v>2.75E-2</v>
      </c>
    </row>
    <row r="2881" spans="2:9" hidden="1" x14ac:dyDescent="0.2">
      <c r="B2881" s="35">
        <v>40821</v>
      </c>
      <c r="C2881">
        <v>28.2</v>
      </c>
      <c r="E2881">
        <v>0.13</v>
      </c>
      <c r="F2881">
        <f>4*Table3[[#This Row],[DivPay]]</f>
        <v>0.52</v>
      </c>
      <c r="G2881" s="2">
        <f>Table3[[#This Row],[FwdDiv]]/Table3[[#This Row],[SharePrice]]</f>
        <v>1.843971631205674E-2</v>
      </c>
      <c r="H2881" s="2">
        <v>2.5000000000000001E-2</v>
      </c>
      <c r="I2881" s="2">
        <v>2.75E-2</v>
      </c>
    </row>
    <row r="2882" spans="2:9" hidden="1" x14ac:dyDescent="0.2">
      <c r="B2882" s="35">
        <v>40820</v>
      </c>
      <c r="C2882">
        <v>27.25</v>
      </c>
      <c r="E2882">
        <v>0.13</v>
      </c>
      <c r="F2882">
        <f>4*Table3[[#This Row],[DivPay]]</f>
        <v>0.52</v>
      </c>
      <c r="G2882" s="2">
        <f>Table3[[#This Row],[FwdDiv]]/Table3[[#This Row],[SharePrice]]</f>
        <v>1.908256880733945E-2</v>
      </c>
      <c r="H2882" s="2">
        <v>2.5000000000000001E-2</v>
      </c>
      <c r="I2882" s="2">
        <v>2.75E-2</v>
      </c>
    </row>
    <row r="2883" spans="2:9" hidden="1" x14ac:dyDescent="0.2">
      <c r="B2883" s="35">
        <v>40819</v>
      </c>
      <c r="C2883">
        <v>26.46</v>
      </c>
      <c r="E2883">
        <v>0.13</v>
      </c>
      <c r="F2883">
        <f>4*Table3[[#This Row],[DivPay]]</f>
        <v>0.52</v>
      </c>
      <c r="G2883" s="2">
        <f>Table3[[#This Row],[FwdDiv]]/Table3[[#This Row],[SharePrice]]</f>
        <v>1.9652305366591082E-2</v>
      </c>
      <c r="H2883" s="2">
        <v>2.5000000000000001E-2</v>
      </c>
      <c r="I2883" s="2">
        <v>2.75E-2</v>
      </c>
    </row>
    <row r="2884" spans="2:9" hidden="1" x14ac:dyDescent="0.2">
      <c r="B2884" s="35">
        <v>40816</v>
      </c>
      <c r="C2884">
        <v>26.65</v>
      </c>
      <c r="E2884">
        <v>0.13</v>
      </c>
      <c r="F2884">
        <f>4*Table3[[#This Row],[DivPay]]</f>
        <v>0.52</v>
      </c>
      <c r="G2884" s="2">
        <f>Table3[[#This Row],[FwdDiv]]/Table3[[#This Row],[SharePrice]]</f>
        <v>1.9512195121951219E-2</v>
      </c>
      <c r="H2884" s="2">
        <v>2.5000000000000001E-2</v>
      </c>
      <c r="I2884" s="2">
        <v>2.75E-2</v>
      </c>
    </row>
    <row r="2885" spans="2:9" hidden="1" x14ac:dyDescent="0.2">
      <c r="B2885" s="35">
        <v>40815</v>
      </c>
      <c r="C2885">
        <v>27.19</v>
      </c>
      <c r="E2885">
        <v>0.13</v>
      </c>
      <c r="F2885">
        <f>4*Table3[[#This Row],[DivPay]]</f>
        <v>0.52</v>
      </c>
      <c r="G2885" s="2">
        <f>Table3[[#This Row],[FwdDiv]]/Table3[[#This Row],[SharePrice]]</f>
        <v>1.9124678190511217E-2</v>
      </c>
      <c r="H2885" s="2">
        <v>2.5000000000000001E-2</v>
      </c>
      <c r="I2885" s="2">
        <v>2.75E-2</v>
      </c>
    </row>
    <row r="2886" spans="2:9" hidden="1" x14ac:dyDescent="0.2">
      <c r="B2886" s="35">
        <v>40814</v>
      </c>
      <c r="C2886">
        <v>27.33</v>
      </c>
      <c r="E2886">
        <v>0.13</v>
      </c>
      <c r="F2886">
        <f>4*Table3[[#This Row],[DivPay]]</f>
        <v>0.52</v>
      </c>
      <c r="G2886" s="2">
        <f>Table3[[#This Row],[FwdDiv]]/Table3[[#This Row],[SharePrice]]</f>
        <v>1.9026710574460301E-2</v>
      </c>
      <c r="H2886" s="2">
        <v>2.5000000000000001E-2</v>
      </c>
      <c r="I2886" s="2">
        <v>2.75E-2</v>
      </c>
    </row>
    <row r="2887" spans="2:9" hidden="1" x14ac:dyDescent="0.2">
      <c r="B2887" s="35">
        <v>40813</v>
      </c>
      <c r="C2887">
        <v>28.03</v>
      </c>
      <c r="E2887">
        <v>0.13</v>
      </c>
      <c r="F2887">
        <f>4*Table3[[#This Row],[DivPay]]</f>
        <v>0.52</v>
      </c>
      <c r="G2887" s="2">
        <f>Table3[[#This Row],[FwdDiv]]/Table3[[#This Row],[SharePrice]]</f>
        <v>1.8551551908669282E-2</v>
      </c>
      <c r="H2887" s="2">
        <v>2.5000000000000001E-2</v>
      </c>
      <c r="I2887" s="2">
        <v>2.75E-2</v>
      </c>
    </row>
    <row r="2888" spans="2:9" hidden="1" x14ac:dyDescent="0.2">
      <c r="B2888" s="35">
        <v>40812</v>
      </c>
      <c r="C2888">
        <v>27.4</v>
      </c>
      <c r="E2888">
        <v>0.13</v>
      </c>
      <c r="F2888">
        <f>4*Table3[[#This Row],[DivPay]]</f>
        <v>0.52</v>
      </c>
      <c r="G2888" s="2">
        <f>Table3[[#This Row],[FwdDiv]]/Table3[[#This Row],[SharePrice]]</f>
        <v>1.8978102189781024E-2</v>
      </c>
      <c r="H2888" s="2">
        <v>2.5000000000000001E-2</v>
      </c>
      <c r="I2888" s="2">
        <v>2.75E-2</v>
      </c>
    </row>
    <row r="2889" spans="2:9" hidden="1" x14ac:dyDescent="0.2">
      <c r="B2889" s="35">
        <v>40809</v>
      </c>
      <c r="C2889">
        <v>27.22</v>
      </c>
      <c r="E2889">
        <v>0.13</v>
      </c>
      <c r="F2889">
        <f>4*Table3[[#This Row],[DivPay]]</f>
        <v>0.52</v>
      </c>
      <c r="G2889" s="2">
        <f>Table3[[#This Row],[FwdDiv]]/Table3[[#This Row],[SharePrice]]</f>
        <v>1.9103600293901544E-2</v>
      </c>
      <c r="H2889" s="2">
        <v>2.5000000000000001E-2</v>
      </c>
      <c r="I2889" s="2">
        <v>2.75E-2</v>
      </c>
    </row>
    <row r="2890" spans="2:9" hidden="1" x14ac:dyDescent="0.2">
      <c r="B2890" s="35">
        <v>40808</v>
      </c>
      <c r="C2890">
        <v>26.23</v>
      </c>
      <c r="E2890">
        <v>0.13</v>
      </c>
      <c r="F2890">
        <f>4*Table3[[#This Row],[DivPay]]</f>
        <v>0.52</v>
      </c>
      <c r="G2890" s="2">
        <f>Table3[[#This Row],[FwdDiv]]/Table3[[#This Row],[SharePrice]]</f>
        <v>1.9824628288219598E-2</v>
      </c>
      <c r="H2890" s="2">
        <v>2.5000000000000001E-2</v>
      </c>
      <c r="I2890" s="2">
        <v>2.75E-2</v>
      </c>
    </row>
    <row r="2891" spans="2:9" hidden="1" x14ac:dyDescent="0.2">
      <c r="B2891" s="35">
        <v>40807</v>
      </c>
      <c r="C2891">
        <v>26.88</v>
      </c>
      <c r="E2891">
        <v>0.13</v>
      </c>
      <c r="F2891">
        <f>4*Table3[[#This Row],[DivPay]]</f>
        <v>0.52</v>
      </c>
      <c r="G2891" s="2">
        <f>Table3[[#This Row],[FwdDiv]]/Table3[[#This Row],[SharePrice]]</f>
        <v>1.9345238095238096E-2</v>
      </c>
      <c r="H2891" s="2">
        <v>2.5000000000000001E-2</v>
      </c>
      <c r="I2891" s="2">
        <v>2.75E-2</v>
      </c>
    </row>
    <row r="2892" spans="2:9" hidden="1" x14ac:dyDescent="0.2">
      <c r="B2892" s="35">
        <v>40806</v>
      </c>
      <c r="C2892">
        <v>27.54</v>
      </c>
      <c r="E2892">
        <v>0.13</v>
      </c>
      <c r="F2892">
        <f>4*Table3[[#This Row],[DivPay]]</f>
        <v>0.52</v>
      </c>
      <c r="G2892" s="2">
        <f>Table3[[#This Row],[FwdDiv]]/Table3[[#This Row],[SharePrice]]</f>
        <v>1.888162672476398E-2</v>
      </c>
      <c r="H2892" s="2">
        <v>2.5000000000000001E-2</v>
      </c>
      <c r="I2892" s="2">
        <v>2.75E-2</v>
      </c>
    </row>
    <row r="2893" spans="2:9" hidden="1" x14ac:dyDescent="0.2">
      <c r="B2893" s="35">
        <v>40805</v>
      </c>
      <c r="C2893">
        <v>27.7</v>
      </c>
      <c r="E2893">
        <v>0.13</v>
      </c>
      <c r="F2893">
        <f>4*Table3[[#This Row],[DivPay]]</f>
        <v>0.52</v>
      </c>
      <c r="G2893" s="2">
        <f>Table3[[#This Row],[FwdDiv]]/Table3[[#This Row],[SharePrice]]</f>
        <v>1.8772563176895306E-2</v>
      </c>
      <c r="H2893" s="2">
        <v>2.5000000000000001E-2</v>
      </c>
      <c r="I2893" s="2">
        <v>2.75E-2</v>
      </c>
    </row>
    <row r="2894" spans="2:9" hidden="1" x14ac:dyDescent="0.2">
      <c r="B2894" s="35">
        <v>40802</v>
      </c>
      <c r="C2894">
        <v>27.82</v>
      </c>
      <c r="E2894">
        <v>0.13</v>
      </c>
      <c r="F2894">
        <f>4*Table3[[#This Row],[DivPay]]</f>
        <v>0.52</v>
      </c>
      <c r="G2894" s="2">
        <f>Table3[[#This Row],[FwdDiv]]/Table3[[#This Row],[SharePrice]]</f>
        <v>1.8691588785046731E-2</v>
      </c>
      <c r="H2894" s="2">
        <v>2.5000000000000001E-2</v>
      </c>
      <c r="I2894" s="2">
        <v>2.75E-2</v>
      </c>
    </row>
    <row r="2895" spans="2:9" hidden="1" x14ac:dyDescent="0.2">
      <c r="B2895" s="35">
        <v>40801</v>
      </c>
      <c r="C2895">
        <v>27.71</v>
      </c>
      <c r="E2895">
        <v>0.13</v>
      </c>
      <c r="F2895">
        <f>4*Table3[[#This Row],[DivPay]]</f>
        <v>0.52</v>
      </c>
      <c r="G2895" s="2">
        <f>Table3[[#This Row],[FwdDiv]]/Table3[[#This Row],[SharePrice]]</f>
        <v>1.8765788523998555E-2</v>
      </c>
      <c r="H2895" s="2">
        <v>2.5000000000000001E-2</v>
      </c>
      <c r="I2895" s="2">
        <v>2.75E-2</v>
      </c>
    </row>
    <row r="2896" spans="2:9" hidden="1" x14ac:dyDescent="0.2">
      <c r="B2896" s="35">
        <v>40800</v>
      </c>
      <c r="C2896">
        <v>27.27</v>
      </c>
      <c r="E2896">
        <v>0.13</v>
      </c>
      <c r="F2896">
        <f>4*Table3[[#This Row],[DivPay]]</f>
        <v>0.52</v>
      </c>
      <c r="G2896" s="2">
        <f>Table3[[#This Row],[FwdDiv]]/Table3[[#This Row],[SharePrice]]</f>
        <v>1.906857352401907E-2</v>
      </c>
      <c r="H2896" s="2">
        <v>2.5000000000000001E-2</v>
      </c>
      <c r="I2896" s="2">
        <v>2.75E-2</v>
      </c>
    </row>
    <row r="2897" spans="2:9" hidden="1" x14ac:dyDescent="0.2">
      <c r="B2897" s="35">
        <v>40799</v>
      </c>
      <c r="C2897">
        <v>26.65</v>
      </c>
      <c r="E2897">
        <v>0.13</v>
      </c>
      <c r="F2897">
        <f>4*Table3[[#This Row],[DivPay]]</f>
        <v>0.52</v>
      </c>
      <c r="G2897" s="2">
        <f>Table3[[#This Row],[FwdDiv]]/Table3[[#This Row],[SharePrice]]</f>
        <v>1.9512195121951219E-2</v>
      </c>
      <c r="H2897" s="2">
        <v>2.5000000000000001E-2</v>
      </c>
      <c r="I2897" s="2">
        <v>2.75E-2</v>
      </c>
    </row>
    <row r="2898" spans="2:9" hidden="1" x14ac:dyDescent="0.2">
      <c r="B2898" s="35">
        <v>40798</v>
      </c>
      <c r="C2898">
        <v>26.28</v>
      </c>
      <c r="E2898">
        <v>0.13</v>
      </c>
      <c r="F2898">
        <f>4*Table3[[#This Row],[DivPay]]</f>
        <v>0.52</v>
      </c>
      <c r="G2898" s="2">
        <f>Table3[[#This Row],[FwdDiv]]/Table3[[#This Row],[SharePrice]]</f>
        <v>1.9786910197869101E-2</v>
      </c>
      <c r="H2898" s="2">
        <v>2.5000000000000001E-2</v>
      </c>
      <c r="I2898" s="2">
        <v>2.75E-2</v>
      </c>
    </row>
    <row r="2899" spans="2:9" hidden="1" x14ac:dyDescent="0.2">
      <c r="B2899" s="35">
        <v>40795</v>
      </c>
      <c r="C2899">
        <v>26.08</v>
      </c>
      <c r="E2899">
        <v>0.13</v>
      </c>
      <c r="F2899">
        <f>4*Table3[[#This Row],[DivPay]]</f>
        <v>0.52</v>
      </c>
      <c r="G2899" s="2">
        <f>Table3[[#This Row],[FwdDiv]]/Table3[[#This Row],[SharePrice]]</f>
        <v>1.9938650306748469E-2</v>
      </c>
      <c r="H2899" s="2">
        <v>2.5000000000000001E-2</v>
      </c>
      <c r="I2899" s="2">
        <v>2.75E-2</v>
      </c>
    </row>
    <row r="2900" spans="2:9" hidden="1" x14ac:dyDescent="0.2">
      <c r="B2900" s="35">
        <v>40794</v>
      </c>
      <c r="C2900">
        <v>25.8</v>
      </c>
      <c r="E2900">
        <v>0.13</v>
      </c>
      <c r="F2900">
        <f>4*Table3[[#This Row],[DivPay]]</f>
        <v>0.52</v>
      </c>
      <c r="G2900" s="2">
        <f>Table3[[#This Row],[FwdDiv]]/Table3[[#This Row],[SharePrice]]</f>
        <v>2.0155038759689922E-2</v>
      </c>
      <c r="H2900" s="2">
        <v>2.5000000000000001E-2</v>
      </c>
      <c r="I2900" s="2">
        <v>2.75E-2</v>
      </c>
    </row>
    <row r="2901" spans="2:9" hidden="1" x14ac:dyDescent="0.2">
      <c r="B2901" s="35">
        <v>40793</v>
      </c>
      <c r="C2901">
        <v>25.89</v>
      </c>
      <c r="E2901">
        <v>0.13</v>
      </c>
      <c r="F2901">
        <f>4*Table3[[#This Row],[DivPay]]</f>
        <v>0.52</v>
      </c>
      <c r="G2901" s="2">
        <f>Table3[[#This Row],[FwdDiv]]/Table3[[#This Row],[SharePrice]]</f>
        <v>2.0084974893781384E-2</v>
      </c>
      <c r="H2901" s="2">
        <v>2.5000000000000001E-2</v>
      </c>
      <c r="I2901" s="2">
        <v>2.75E-2</v>
      </c>
    </row>
    <row r="2902" spans="2:9" hidden="1" x14ac:dyDescent="0.2">
      <c r="B2902" s="35">
        <v>40792</v>
      </c>
      <c r="C2902">
        <v>24.91</v>
      </c>
      <c r="E2902">
        <v>0.13</v>
      </c>
      <c r="F2902">
        <f>4*Table3[[#This Row],[DivPay]]</f>
        <v>0.52</v>
      </c>
      <c r="G2902" s="2">
        <f>Table3[[#This Row],[FwdDiv]]/Table3[[#This Row],[SharePrice]]</f>
        <v>2.0875150541951024E-2</v>
      </c>
      <c r="H2902" s="2">
        <v>2.5000000000000001E-2</v>
      </c>
      <c r="I2902" s="2">
        <v>2.75E-2</v>
      </c>
    </row>
    <row r="2903" spans="2:9" hidden="1" x14ac:dyDescent="0.2">
      <c r="B2903" s="35">
        <v>40788</v>
      </c>
      <c r="C2903">
        <v>25.08</v>
      </c>
      <c r="E2903">
        <v>0.13</v>
      </c>
      <c r="F2903">
        <f>4*Table3[[#This Row],[DivPay]]</f>
        <v>0.52</v>
      </c>
      <c r="G2903" s="2">
        <f>Table3[[#This Row],[FwdDiv]]/Table3[[#This Row],[SharePrice]]</f>
        <v>2.0733652312599684E-2</v>
      </c>
      <c r="H2903" s="2">
        <v>2.5000000000000001E-2</v>
      </c>
      <c r="I2903" s="2">
        <v>2.75E-2</v>
      </c>
    </row>
    <row r="2904" spans="2:9" hidden="1" x14ac:dyDescent="0.2">
      <c r="B2904" s="35">
        <v>40787</v>
      </c>
      <c r="C2904">
        <v>25.57</v>
      </c>
      <c r="E2904">
        <v>0.13</v>
      </c>
      <c r="F2904">
        <f>4*Table3[[#This Row],[DivPay]]</f>
        <v>0.52</v>
      </c>
      <c r="G2904" s="2">
        <f>Table3[[#This Row],[FwdDiv]]/Table3[[#This Row],[SharePrice]]</f>
        <v>2.033633163863903E-2</v>
      </c>
      <c r="H2904" s="2">
        <v>2.5000000000000001E-2</v>
      </c>
      <c r="I2904" s="2">
        <v>2.75E-2</v>
      </c>
    </row>
    <row r="2905" spans="2:9" hidden="1" x14ac:dyDescent="0.2">
      <c r="B2905" s="35">
        <v>40786</v>
      </c>
      <c r="C2905">
        <v>26.21</v>
      </c>
      <c r="E2905">
        <v>0.13</v>
      </c>
      <c r="F2905">
        <f>4*Table3[[#This Row],[DivPay]]</f>
        <v>0.52</v>
      </c>
      <c r="G2905" s="2">
        <f>Table3[[#This Row],[FwdDiv]]/Table3[[#This Row],[SharePrice]]</f>
        <v>1.9839755818389926E-2</v>
      </c>
      <c r="H2905" s="2">
        <v>2.5000000000000001E-2</v>
      </c>
      <c r="I2905" s="2">
        <v>2.75E-2</v>
      </c>
    </row>
    <row r="2906" spans="2:9" hidden="1" x14ac:dyDescent="0.2">
      <c r="B2906" s="35">
        <v>40785</v>
      </c>
      <c r="C2906">
        <v>26.2</v>
      </c>
      <c r="E2906">
        <v>0.13</v>
      </c>
      <c r="F2906">
        <f>4*Table3[[#This Row],[DivPay]]</f>
        <v>0.52</v>
      </c>
      <c r="G2906" s="2">
        <f>Table3[[#This Row],[FwdDiv]]/Table3[[#This Row],[SharePrice]]</f>
        <v>1.984732824427481E-2</v>
      </c>
      <c r="H2906" s="2">
        <v>2.5000000000000001E-2</v>
      </c>
      <c r="I2906" s="2">
        <v>2.75E-2</v>
      </c>
    </row>
    <row r="2907" spans="2:9" hidden="1" x14ac:dyDescent="0.2">
      <c r="B2907" s="35">
        <v>40784</v>
      </c>
      <c r="C2907">
        <v>26.16</v>
      </c>
      <c r="E2907">
        <v>0.13</v>
      </c>
      <c r="F2907">
        <f>4*Table3[[#This Row],[DivPay]]</f>
        <v>0.52</v>
      </c>
      <c r="G2907" s="2">
        <f>Table3[[#This Row],[FwdDiv]]/Table3[[#This Row],[SharePrice]]</f>
        <v>1.9877675840978593E-2</v>
      </c>
      <c r="H2907" s="2">
        <v>2.5000000000000001E-2</v>
      </c>
      <c r="I2907" s="2">
        <v>2.75E-2</v>
      </c>
    </row>
    <row r="2908" spans="2:9" hidden="1" x14ac:dyDescent="0.2">
      <c r="B2908" s="35">
        <v>40781</v>
      </c>
      <c r="C2908">
        <v>25.52</v>
      </c>
      <c r="E2908">
        <v>0.13</v>
      </c>
      <c r="F2908">
        <f>4*Table3[[#This Row],[DivPay]]</f>
        <v>0.52</v>
      </c>
      <c r="G2908" s="2">
        <f>Table3[[#This Row],[FwdDiv]]/Table3[[#This Row],[SharePrice]]</f>
        <v>2.0376175548589344E-2</v>
      </c>
      <c r="H2908" s="2">
        <v>2.5000000000000001E-2</v>
      </c>
      <c r="I2908" s="2">
        <v>2.75E-2</v>
      </c>
    </row>
    <row r="2909" spans="2:9" hidden="1" x14ac:dyDescent="0.2">
      <c r="B2909" s="35">
        <v>40780</v>
      </c>
      <c r="C2909">
        <v>25.31</v>
      </c>
      <c r="E2909">
        <v>0.13</v>
      </c>
      <c r="F2909">
        <f>4*Table3[[#This Row],[DivPay]]</f>
        <v>0.52</v>
      </c>
      <c r="G2909" s="2">
        <f>Table3[[#This Row],[FwdDiv]]/Table3[[#This Row],[SharePrice]]</f>
        <v>2.054523903595417E-2</v>
      </c>
      <c r="H2909" s="2">
        <v>2.5000000000000001E-2</v>
      </c>
      <c r="I2909" s="2">
        <v>2.75E-2</v>
      </c>
    </row>
    <row r="2910" spans="2:9" hidden="1" x14ac:dyDescent="0.2">
      <c r="B2910" s="35">
        <v>40779</v>
      </c>
      <c r="C2910">
        <v>26.11</v>
      </c>
      <c r="E2910">
        <v>0.13</v>
      </c>
      <c r="F2910">
        <f>4*Table3[[#This Row],[DivPay]]</f>
        <v>0.52</v>
      </c>
      <c r="G2910" s="2">
        <f>Table3[[#This Row],[FwdDiv]]/Table3[[#This Row],[SharePrice]]</f>
        <v>1.9915741095365761E-2</v>
      </c>
      <c r="H2910" s="2">
        <v>2.5000000000000001E-2</v>
      </c>
      <c r="I2910" s="2">
        <v>2.75E-2</v>
      </c>
    </row>
    <row r="2911" spans="2:9" hidden="1" x14ac:dyDescent="0.2">
      <c r="B2911" s="35">
        <v>40778</v>
      </c>
      <c r="C2911">
        <v>26.24</v>
      </c>
      <c r="E2911">
        <v>0.13</v>
      </c>
      <c r="F2911">
        <f>4*Table3[[#This Row],[DivPay]]</f>
        <v>0.52</v>
      </c>
      <c r="G2911" s="2">
        <f>Table3[[#This Row],[FwdDiv]]/Table3[[#This Row],[SharePrice]]</f>
        <v>1.9817073170731708E-2</v>
      </c>
      <c r="H2911" s="2">
        <v>2.5000000000000001E-2</v>
      </c>
      <c r="I2911" s="2">
        <v>2.75E-2</v>
      </c>
    </row>
    <row r="2912" spans="2:9" hidden="1" x14ac:dyDescent="0.2">
      <c r="B2912" s="35">
        <v>40777</v>
      </c>
      <c r="C2912">
        <v>25.16</v>
      </c>
      <c r="E2912">
        <v>0.13</v>
      </c>
      <c r="F2912">
        <f>4*Table3[[#This Row],[DivPay]]</f>
        <v>0.52</v>
      </c>
      <c r="G2912" s="2">
        <f>Table3[[#This Row],[FwdDiv]]/Table3[[#This Row],[SharePrice]]</f>
        <v>2.0667726550079493E-2</v>
      </c>
      <c r="H2912" s="2">
        <v>2.5000000000000001E-2</v>
      </c>
      <c r="I2912" s="2">
        <v>2.75E-2</v>
      </c>
    </row>
    <row r="2913" spans="2:9" hidden="1" x14ac:dyDescent="0.2">
      <c r="B2913" s="35">
        <v>40774</v>
      </c>
      <c r="C2913">
        <v>24.82</v>
      </c>
      <c r="E2913">
        <v>0.13</v>
      </c>
      <c r="F2913">
        <f>4*Table3[[#This Row],[DivPay]]</f>
        <v>0.52</v>
      </c>
      <c r="G2913" s="2">
        <f>Table3[[#This Row],[FwdDiv]]/Table3[[#This Row],[SharePrice]]</f>
        <v>2.0950846091861403E-2</v>
      </c>
      <c r="H2913" s="2">
        <v>2.5000000000000001E-2</v>
      </c>
      <c r="I2913" s="2">
        <v>2.75E-2</v>
      </c>
    </row>
    <row r="2914" spans="2:9" hidden="1" x14ac:dyDescent="0.2">
      <c r="B2914" s="35">
        <v>40773</v>
      </c>
      <c r="C2914">
        <v>25.39</v>
      </c>
      <c r="E2914">
        <v>0.13</v>
      </c>
      <c r="F2914">
        <f>4*Table3[[#This Row],[DivPay]]</f>
        <v>0.52</v>
      </c>
      <c r="G2914" s="2">
        <f>Table3[[#This Row],[FwdDiv]]/Table3[[#This Row],[SharePrice]]</f>
        <v>2.0480504135486414E-2</v>
      </c>
      <c r="H2914" s="2">
        <v>2.5000000000000001E-2</v>
      </c>
      <c r="I2914" s="2">
        <v>2.75E-2</v>
      </c>
    </row>
    <row r="2915" spans="2:9" hidden="1" x14ac:dyDescent="0.2">
      <c r="B2915" s="35">
        <v>40772</v>
      </c>
      <c r="C2915">
        <v>26.93</v>
      </c>
      <c r="E2915">
        <v>0.13</v>
      </c>
      <c r="F2915">
        <f>4*Table3[[#This Row],[DivPay]]</f>
        <v>0.52</v>
      </c>
      <c r="G2915" s="2">
        <f>Table3[[#This Row],[FwdDiv]]/Table3[[#This Row],[SharePrice]]</f>
        <v>1.9309320460453028E-2</v>
      </c>
      <c r="H2915" s="2">
        <v>2.5000000000000001E-2</v>
      </c>
      <c r="I2915" s="2">
        <v>2.75E-2</v>
      </c>
    </row>
    <row r="2916" spans="2:9" hidden="1" x14ac:dyDescent="0.2">
      <c r="B2916" s="35">
        <v>40771</v>
      </c>
      <c r="C2916">
        <v>26.93</v>
      </c>
      <c r="E2916">
        <v>0.13</v>
      </c>
      <c r="F2916">
        <f>4*Table3[[#This Row],[DivPay]]</f>
        <v>0.52</v>
      </c>
      <c r="G2916" s="2">
        <f>Table3[[#This Row],[FwdDiv]]/Table3[[#This Row],[SharePrice]]</f>
        <v>1.9309320460453028E-2</v>
      </c>
      <c r="H2916" s="2">
        <v>2.5000000000000001E-2</v>
      </c>
      <c r="I2916" s="2">
        <v>2.75E-2</v>
      </c>
    </row>
    <row r="2917" spans="2:9" hidden="1" x14ac:dyDescent="0.2">
      <c r="B2917" s="35">
        <v>40770</v>
      </c>
      <c r="C2917">
        <v>27.49</v>
      </c>
      <c r="E2917">
        <v>0.13</v>
      </c>
      <c r="F2917">
        <f>4*Table3[[#This Row],[DivPay]]</f>
        <v>0.52</v>
      </c>
      <c r="G2917" s="2">
        <f>Table3[[#This Row],[FwdDiv]]/Table3[[#This Row],[SharePrice]]</f>
        <v>1.8915969443433978E-2</v>
      </c>
      <c r="H2917" s="2">
        <v>2.5000000000000001E-2</v>
      </c>
      <c r="I2917" s="2">
        <v>2.75E-2</v>
      </c>
    </row>
    <row r="2918" spans="2:9" hidden="1" x14ac:dyDescent="0.2">
      <c r="B2918" s="35">
        <v>40767</v>
      </c>
      <c r="C2918">
        <v>27.18</v>
      </c>
      <c r="E2918">
        <v>0.13</v>
      </c>
      <c r="F2918">
        <f>4*Table3[[#This Row],[DivPay]]</f>
        <v>0.52</v>
      </c>
      <c r="G2918" s="2">
        <f>Table3[[#This Row],[FwdDiv]]/Table3[[#This Row],[SharePrice]]</f>
        <v>1.9131714495952908E-2</v>
      </c>
      <c r="H2918" s="2">
        <v>2.5000000000000001E-2</v>
      </c>
      <c r="I2918" s="2">
        <v>2.75E-2</v>
      </c>
    </row>
    <row r="2919" spans="2:9" hidden="1" x14ac:dyDescent="0.2">
      <c r="B2919" s="35">
        <v>40766</v>
      </c>
      <c r="C2919">
        <v>27.3</v>
      </c>
      <c r="E2919">
        <v>0.13</v>
      </c>
      <c r="F2919">
        <f>4*Table3[[#This Row],[DivPay]]</f>
        <v>0.52</v>
      </c>
      <c r="G2919" s="2">
        <f>Table3[[#This Row],[FwdDiv]]/Table3[[#This Row],[SharePrice]]</f>
        <v>1.9047619047619049E-2</v>
      </c>
      <c r="H2919" s="2">
        <v>2.5000000000000001E-2</v>
      </c>
      <c r="I2919" s="2">
        <v>2.75E-2</v>
      </c>
    </row>
    <row r="2920" spans="2:9" hidden="1" x14ac:dyDescent="0.2">
      <c r="B2920" s="35">
        <v>40765</v>
      </c>
      <c r="C2920">
        <v>26.5</v>
      </c>
      <c r="E2920">
        <v>0.13</v>
      </c>
      <c r="F2920">
        <f>4*Table3[[#This Row],[DivPay]]</f>
        <v>0.52</v>
      </c>
      <c r="G2920" s="2">
        <f>Table3[[#This Row],[FwdDiv]]/Table3[[#This Row],[SharePrice]]</f>
        <v>1.9622641509433963E-2</v>
      </c>
      <c r="H2920" s="2">
        <v>2.5000000000000001E-2</v>
      </c>
      <c r="I2920" s="2">
        <v>2.75E-2</v>
      </c>
    </row>
    <row r="2921" spans="2:9" hidden="1" x14ac:dyDescent="0.2">
      <c r="B2921" s="35">
        <v>40764</v>
      </c>
      <c r="C2921">
        <v>27.09</v>
      </c>
      <c r="E2921">
        <v>0.13</v>
      </c>
      <c r="F2921">
        <f>4*Table3[[#This Row],[DivPay]]</f>
        <v>0.52</v>
      </c>
      <c r="G2921" s="2">
        <f>Table3[[#This Row],[FwdDiv]]/Table3[[#This Row],[SharePrice]]</f>
        <v>1.9195275009228498E-2</v>
      </c>
      <c r="H2921" s="2">
        <v>2.5000000000000001E-2</v>
      </c>
      <c r="I2921" s="2">
        <v>2.75E-2</v>
      </c>
    </row>
    <row r="2922" spans="2:9" hidden="1" x14ac:dyDescent="0.2">
      <c r="B2922" s="35">
        <v>40763</v>
      </c>
      <c r="C2922">
        <v>26.19</v>
      </c>
      <c r="E2922">
        <v>0.13</v>
      </c>
      <c r="F2922">
        <f>4*Table3[[#This Row],[DivPay]]</f>
        <v>0.52</v>
      </c>
      <c r="G2922" s="2">
        <f>Table3[[#This Row],[FwdDiv]]/Table3[[#This Row],[SharePrice]]</f>
        <v>1.9854906452844597E-2</v>
      </c>
      <c r="H2922" s="2">
        <v>2.5000000000000001E-2</v>
      </c>
      <c r="I2922" s="2">
        <v>2.75E-2</v>
      </c>
    </row>
    <row r="2923" spans="2:9" hidden="1" x14ac:dyDescent="0.2">
      <c r="B2923" s="35">
        <v>40760</v>
      </c>
      <c r="C2923">
        <v>27.19</v>
      </c>
      <c r="E2923">
        <v>0.13</v>
      </c>
      <c r="F2923">
        <f>4*Table3[[#This Row],[DivPay]]</f>
        <v>0.52</v>
      </c>
      <c r="G2923" s="2">
        <f>Table3[[#This Row],[FwdDiv]]/Table3[[#This Row],[SharePrice]]</f>
        <v>1.9124678190511217E-2</v>
      </c>
      <c r="H2923" s="2">
        <v>2.5000000000000001E-2</v>
      </c>
      <c r="I2923" s="2">
        <v>2.75E-2</v>
      </c>
    </row>
    <row r="2924" spans="2:9" hidden="1" x14ac:dyDescent="0.2">
      <c r="B2924" s="35">
        <v>40759</v>
      </c>
      <c r="C2924">
        <v>27.92</v>
      </c>
      <c r="E2924">
        <v>0.13</v>
      </c>
      <c r="F2924">
        <f>4*Table3[[#This Row],[DivPay]]</f>
        <v>0.52</v>
      </c>
      <c r="G2924" s="2">
        <f>Table3[[#This Row],[FwdDiv]]/Table3[[#This Row],[SharePrice]]</f>
        <v>1.8624641833810889E-2</v>
      </c>
      <c r="H2924" s="2">
        <v>2.5000000000000001E-2</v>
      </c>
      <c r="I2924" s="2">
        <v>2.75E-2</v>
      </c>
    </row>
    <row r="2925" spans="2:9" hidden="1" x14ac:dyDescent="0.2">
      <c r="B2925" s="35">
        <v>40758</v>
      </c>
      <c r="C2925">
        <v>29.3</v>
      </c>
      <c r="E2925">
        <v>0.13</v>
      </c>
      <c r="F2925">
        <f>4*Table3[[#This Row],[DivPay]]</f>
        <v>0.52</v>
      </c>
      <c r="G2925" s="2">
        <f>Table3[[#This Row],[FwdDiv]]/Table3[[#This Row],[SharePrice]]</f>
        <v>1.7747440273037544E-2</v>
      </c>
      <c r="H2925" s="2">
        <v>2.5000000000000001E-2</v>
      </c>
      <c r="I2925" s="2">
        <v>2.75E-2</v>
      </c>
    </row>
    <row r="2926" spans="2:9" hidden="1" x14ac:dyDescent="0.2">
      <c r="B2926" s="35">
        <v>40757</v>
      </c>
      <c r="C2926">
        <v>29.1</v>
      </c>
      <c r="E2926">
        <v>0.13</v>
      </c>
      <c r="F2926">
        <f>4*Table3[[#This Row],[DivPay]]</f>
        <v>0.52</v>
      </c>
      <c r="G2926" s="2">
        <f>Table3[[#This Row],[FwdDiv]]/Table3[[#This Row],[SharePrice]]</f>
        <v>1.7869415807560136E-2</v>
      </c>
      <c r="H2926" s="2">
        <v>2.5000000000000001E-2</v>
      </c>
      <c r="I2926" s="2">
        <v>2.75E-2</v>
      </c>
    </row>
    <row r="2927" spans="2:9" hidden="1" x14ac:dyDescent="0.2">
      <c r="B2927" s="35">
        <v>40756</v>
      </c>
      <c r="C2927">
        <v>29.89</v>
      </c>
      <c r="E2927">
        <v>0.13</v>
      </c>
      <c r="F2927">
        <f>4*Table3[[#This Row],[DivPay]]</f>
        <v>0.52</v>
      </c>
      <c r="G2927" s="2">
        <f>Table3[[#This Row],[FwdDiv]]/Table3[[#This Row],[SharePrice]]</f>
        <v>1.7397122783539647E-2</v>
      </c>
      <c r="H2927" s="2">
        <v>2.5000000000000001E-2</v>
      </c>
      <c r="I2927" s="2">
        <v>2.75E-2</v>
      </c>
    </row>
    <row r="2928" spans="2:9" hidden="1" x14ac:dyDescent="0.2">
      <c r="B2928" s="35">
        <v>40753</v>
      </c>
      <c r="C2928">
        <v>29.75</v>
      </c>
      <c r="E2928">
        <v>0.13</v>
      </c>
      <c r="F2928">
        <f>4*Table3[[#This Row],[DivPay]]</f>
        <v>0.52</v>
      </c>
      <c r="G2928" s="2">
        <f>Table3[[#This Row],[FwdDiv]]/Table3[[#This Row],[SharePrice]]</f>
        <v>1.7478991596638654E-2</v>
      </c>
      <c r="H2928" s="2">
        <v>2.5000000000000001E-2</v>
      </c>
      <c r="I2928" s="2">
        <v>2.75E-2</v>
      </c>
    </row>
    <row r="2929" spans="2:9" hidden="1" x14ac:dyDescent="0.2">
      <c r="B2929" s="35">
        <v>40752</v>
      </c>
      <c r="C2929">
        <v>30.12</v>
      </c>
      <c r="D2929">
        <v>0.13</v>
      </c>
      <c r="E2929">
        <v>0.13</v>
      </c>
      <c r="F2929">
        <f>4*Table3[[#This Row],[DivPay]]</f>
        <v>0.52</v>
      </c>
      <c r="G2929" s="2">
        <f>Table3[[#This Row],[FwdDiv]]/Table3[[#This Row],[SharePrice]]</f>
        <v>1.7264276228419653E-2</v>
      </c>
      <c r="H2929" s="2">
        <v>2.5000000000000001E-2</v>
      </c>
      <c r="I2929" s="2">
        <v>2.75E-2</v>
      </c>
    </row>
    <row r="2930" spans="2:9" hidden="1" x14ac:dyDescent="0.2">
      <c r="B2930" s="35">
        <v>40751</v>
      </c>
      <c r="C2930">
        <v>30.39</v>
      </c>
      <c r="E2930">
        <v>0.13</v>
      </c>
      <c r="F2930">
        <f>4*Table3[[#This Row],[DivPay]]</f>
        <v>0.52</v>
      </c>
      <c r="G2930" s="2">
        <f>Table3[[#This Row],[FwdDiv]]/Table3[[#This Row],[SharePrice]]</f>
        <v>1.7110891740704178E-2</v>
      </c>
      <c r="H2930" s="2">
        <v>2.5000000000000001E-2</v>
      </c>
      <c r="I2930" s="2">
        <v>2.75E-2</v>
      </c>
    </row>
    <row r="2931" spans="2:9" hidden="1" x14ac:dyDescent="0.2">
      <c r="B2931" s="35">
        <v>40750</v>
      </c>
      <c r="C2931">
        <v>31.57</v>
      </c>
      <c r="E2931">
        <v>0.13</v>
      </c>
      <c r="F2931">
        <f>4*Table3[[#This Row],[DivPay]]</f>
        <v>0.52</v>
      </c>
      <c r="G2931" s="2">
        <f>Table3[[#This Row],[FwdDiv]]/Table3[[#This Row],[SharePrice]]</f>
        <v>1.6471333544504276E-2</v>
      </c>
      <c r="H2931" s="2">
        <v>2.5000000000000001E-2</v>
      </c>
      <c r="I2931" s="2">
        <v>2.75E-2</v>
      </c>
    </row>
    <row r="2932" spans="2:9" hidden="1" x14ac:dyDescent="0.2">
      <c r="B2932" s="35">
        <v>40749</v>
      </c>
      <c r="C2932">
        <v>31.47</v>
      </c>
      <c r="E2932">
        <v>0.13</v>
      </c>
      <c r="F2932">
        <f>4*Table3[[#This Row],[DivPay]]</f>
        <v>0.52</v>
      </c>
      <c r="G2932" s="2">
        <f>Table3[[#This Row],[FwdDiv]]/Table3[[#This Row],[SharePrice]]</f>
        <v>1.6523673339688592E-2</v>
      </c>
      <c r="H2932" s="2">
        <v>2.5000000000000001E-2</v>
      </c>
      <c r="I2932" s="2">
        <v>2.75E-2</v>
      </c>
    </row>
    <row r="2933" spans="2:9" hidden="1" x14ac:dyDescent="0.2">
      <c r="B2933" s="35">
        <v>40746</v>
      </c>
      <c r="C2933">
        <v>31.78</v>
      </c>
      <c r="E2933">
        <v>0.13</v>
      </c>
      <c r="F2933">
        <f>4*Table3[[#This Row],[DivPay]]</f>
        <v>0.52</v>
      </c>
      <c r="G2933" s="2">
        <f>Table3[[#This Row],[FwdDiv]]/Table3[[#This Row],[SharePrice]]</f>
        <v>1.6362492133417242E-2</v>
      </c>
      <c r="H2933" s="2">
        <v>2.5000000000000001E-2</v>
      </c>
      <c r="I2933" s="2">
        <v>2.75E-2</v>
      </c>
    </row>
    <row r="2934" spans="2:9" hidden="1" x14ac:dyDescent="0.2">
      <c r="B2934" s="35">
        <v>40745</v>
      </c>
      <c r="C2934">
        <v>31.61</v>
      </c>
      <c r="E2934">
        <v>0.13</v>
      </c>
      <c r="F2934">
        <f>4*Table3[[#This Row],[DivPay]]</f>
        <v>0.52</v>
      </c>
      <c r="G2934" s="2">
        <f>Table3[[#This Row],[FwdDiv]]/Table3[[#This Row],[SharePrice]]</f>
        <v>1.6450490351154697E-2</v>
      </c>
      <c r="H2934" s="2">
        <v>2.5000000000000001E-2</v>
      </c>
      <c r="I2934" s="2">
        <v>2.75E-2</v>
      </c>
    </row>
    <row r="2935" spans="2:9" hidden="1" x14ac:dyDescent="0.2">
      <c r="B2935" s="35">
        <v>40744</v>
      </c>
      <c r="C2935">
        <v>31.22</v>
      </c>
      <c r="E2935">
        <v>0.13</v>
      </c>
      <c r="F2935">
        <f>4*Table3[[#This Row],[DivPay]]</f>
        <v>0.52</v>
      </c>
      <c r="G2935" s="2">
        <f>Table3[[#This Row],[FwdDiv]]/Table3[[#This Row],[SharePrice]]</f>
        <v>1.6655989750160156E-2</v>
      </c>
      <c r="H2935" s="2">
        <v>2.5000000000000001E-2</v>
      </c>
      <c r="I2935" s="2">
        <v>2.75E-2</v>
      </c>
    </row>
    <row r="2936" spans="2:9" hidden="1" x14ac:dyDescent="0.2">
      <c r="B2936" s="35">
        <v>40743</v>
      </c>
      <c r="C2936">
        <v>31.42</v>
      </c>
      <c r="E2936">
        <v>0.13</v>
      </c>
      <c r="F2936">
        <f>4*Table3[[#This Row],[DivPay]]</f>
        <v>0.52</v>
      </c>
      <c r="G2936" s="2">
        <f>Table3[[#This Row],[FwdDiv]]/Table3[[#This Row],[SharePrice]]</f>
        <v>1.6549968173138127E-2</v>
      </c>
      <c r="H2936" s="2">
        <v>2.5000000000000001E-2</v>
      </c>
      <c r="I2936" s="2">
        <v>2.75E-2</v>
      </c>
    </row>
    <row r="2937" spans="2:9" hidden="1" x14ac:dyDescent="0.2">
      <c r="B2937" s="35">
        <v>40742</v>
      </c>
      <c r="C2937">
        <v>30.48</v>
      </c>
      <c r="E2937">
        <v>0.13</v>
      </c>
      <c r="F2937">
        <f>4*Table3[[#This Row],[DivPay]]</f>
        <v>0.52</v>
      </c>
      <c r="G2937" s="2">
        <f>Table3[[#This Row],[FwdDiv]]/Table3[[#This Row],[SharePrice]]</f>
        <v>1.7060367454068241E-2</v>
      </c>
      <c r="H2937" s="2">
        <v>2.5000000000000001E-2</v>
      </c>
      <c r="I2937" s="2">
        <v>2.75E-2</v>
      </c>
    </row>
    <row r="2938" spans="2:9" hidden="1" x14ac:dyDescent="0.2">
      <c r="B2938" s="35">
        <v>40739</v>
      </c>
      <c r="C2938">
        <v>30.82</v>
      </c>
      <c r="E2938">
        <v>0.13</v>
      </c>
      <c r="F2938">
        <f>4*Table3[[#This Row],[DivPay]]</f>
        <v>0.52</v>
      </c>
      <c r="G2938" s="2">
        <f>Table3[[#This Row],[FwdDiv]]/Table3[[#This Row],[SharePrice]]</f>
        <v>1.6872160934458143E-2</v>
      </c>
      <c r="H2938" s="2">
        <v>2.5000000000000001E-2</v>
      </c>
      <c r="I2938" s="2">
        <v>2.75E-2</v>
      </c>
    </row>
    <row r="2939" spans="2:9" hidden="1" x14ac:dyDescent="0.2">
      <c r="B2939" s="35">
        <v>40738</v>
      </c>
      <c r="C2939">
        <v>30.72</v>
      </c>
      <c r="E2939">
        <v>0.13</v>
      </c>
      <c r="F2939">
        <f>4*Table3[[#This Row],[DivPay]]</f>
        <v>0.52</v>
      </c>
      <c r="G2939" s="2">
        <f>Table3[[#This Row],[FwdDiv]]/Table3[[#This Row],[SharePrice]]</f>
        <v>1.6927083333333336E-2</v>
      </c>
      <c r="H2939" s="2">
        <v>2.5000000000000001E-2</v>
      </c>
      <c r="I2939" s="2">
        <v>2.75E-2</v>
      </c>
    </row>
    <row r="2940" spans="2:9" hidden="1" x14ac:dyDescent="0.2">
      <c r="B2940" s="35">
        <v>40737</v>
      </c>
      <c r="C2940">
        <v>31</v>
      </c>
      <c r="E2940">
        <v>0.13</v>
      </c>
      <c r="F2940">
        <f>4*Table3[[#This Row],[DivPay]]</f>
        <v>0.52</v>
      </c>
      <c r="G2940" s="2">
        <f>Table3[[#This Row],[FwdDiv]]/Table3[[#This Row],[SharePrice]]</f>
        <v>1.6774193548387096E-2</v>
      </c>
      <c r="H2940" s="2">
        <v>2.5000000000000001E-2</v>
      </c>
      <c r="I2940" s="2">
        <v>2.75E-2</v>
      </c>
    </row>
    <row r="2941" spans="2:9" hidden="1" x14ac:dyDescent="0.2">
      <c r="B2941" s="35">
        <v>40736</v>
      </c>
      <c r="C2941">
        <v>31.25</v>
      </c>
      <c r="E2941">
        <v>0.13</v>
      </c>
      <c r="F2941">
        <f>4*Table3[[#This Row],[DivPay]]</f>
        <v>0.52</v>
      </c>
      <c r="G2941" s="2">
        <f>Table3[[#This Row],[FwdDiv]]/Table3[[#This Row],[SharePrice]]</f>
        <v>1.6640000000000002E-2</v>
      </c>
      <c r="H2941" s="2">
        <v>2.5000000000000001E-2</v>
      </c>
      <c r="I2941" s="2">
        <v>2.75E-2</v>
      </c>
    </row>
    <row r="2942" spans="2:9" hidden="1" x14ac:dyDescent="0.2">
      <c r="B2942" s="35">
        <v>40735</v>
      </c>
      <c r="C2942">
        <v>32.44</v>
      </c>
      <c r="E2942">
        <v>0.13</v>
      </c>
      <c r="F2942">
        <f>4*Table3[[#This Row],[DivPay]]</f>
        <v>0.52</v>
      </c>
      <c r="G2942" s="2">
        <f>Table3[[#This Row],[FwdDiv]]/Table3[[#This Row],[SharePrice]]</f>
        <v>1.6029593094944516E-2</v>
      </c>
      <c r="H2942" s="2">
        <v>2.5000000000000001E-2</v>
      </c>
      <c r="I2942" s="2">
        <v>2.75E-2</v>
      </c>
    </row>
    <row r="2943" spans="2:9" hidden="1" x14ac:dyDescent="0.2">
      <c r="B2943" s="35">
        <v>40732</v>
      </c>
      <c r="C2943">
        <v>32.880000000000003</v>
      </c>
      <c r="E2943">
        <v>0.13</v>
      </c>
      <c r="F2943">
        <f>4*Table3[[#This Row],[DivPay]]</f>
        <v>0.52</v>
      </c>
      <c r="G2943" s="2">
        <f>Table3[[#This Row],[FwdDiv]]/Table3[[#This Row],[SharePrice]]</f>
        <v>1.581508515815085E-2</v>
      </c>
      <c r="H2943" s="2">
        <v>2.5000000000000001E-2</v>
      </c>
      <c r="I2943" s="2">
        <v>2.75E-2</v>
      </c>
    </row>
    <row r="2944" spans="2:9" hidden="1" x14ac:dyDescent="0.2">
      <c r="B2944" s="35">
        <v>40731</v>
      </c>
      <c r="C2944">
        <v>33.46</v>
      </c>
      <c r="E2944">
        <v>0.13</v>
      </c>
      <c r="F2944">
        <f>4*Table3[[#This Row],[DivPay]]</f>
        <v>0.52</v>
      </c>
      <c r="G2944" s="2">
        <f>Table3[[#This Row],[FwdDiv]]/Table3[[#This Row],[SharePrice]]</f>
        <v>1.5540944411237299E-2</v>
      </c>
      <c r="H2944" s="2">
        <v>2.5000000000000001E-2</v>
      </c>
      <c r="I2944" s="2">
        <v>2.75E-2</v>
      </c>
    </row>
    <row r="2945" spans="2:9" hidden="1" x14ac:dyDescent="0.2">
      <c r="B2945" s="35">
        <v>40730</v>
      </c>
      <c r="C2945">
        <v>32.85</v>
      </c>
      <c r="E2945">
        <v>0.13</v>
      </c>
      <c r="F2945">
        <f>4*Table3[[#This Row],[DivPay]]</f>
        <v>0.52</v>
      </c>
      <c r="G2945" s="2">
        <f>Table3[[#This Row],[FwdDiv]]/Table3[[#This Row],[SharePrice]]</f>
        <v>1.5829528158295282E-2</v>
      </c>
      <c r="H2945" s="2">
        <v>2.5000000000000001E-2</v>
      </c>
      <c r="I2945" s="2">
        <v>2.75E-2</v>
      </c>
    </row>
    <row r="2946" spans="2:9" hidden="1" x14ac:dyDescent="0.2">
      <c r="B2946" s="35">
        <v>40729</v>
      </c>
      <c r="C2946">
        <v>32.92</v>
      </c>
      <c r="E2946">
        <v>0.13</v>
      </c>
      <c r="F2946">
        <f>4*Table3[[#This Row],[DivPay]]</f>
        <v>0.52</v>
      </c>
      <c r="G2946" s="2">
        <f>Table3[[#This Row],[FwdDiv]]/Table3[[#This Row],[SharePrice]]</f>
        <v>1.5795868772782502E-2</v>
      </c>
      <c r="H2946" s="2">
        <v>2.5000000000000001E-2</v>
      </c>
      <c r="I2946" s="2">
        <v>2.75E-2</v>
      </c>
    </row>
    <row r="2947" spans="2:9" hidden="1" x14ac:dyDescent="0.2">
      <c r="B2947" s="35">
        <v>40725</v>
      </c>
      <c r="C2947">
        <v>33.520000000000003</v>
      </c>
      <c r="E2947">
        <v>0.13</v>
      </c>
      <c r="F2947">
        <f>4*Table3[[#This Row],[DivPay]]</f>
        <v>0.52</v>
      </c>
      <c r="G2947" s="2">
        <f>Table3[[#This Row],[FwdDiv]]/Table3[[#This Row],[SharePrice]]</f>
        <v>1.5513126491646777E-2</v>
      </c>
      <c r="H2947" s="2">
        <v>2.5000000000000001E-2</v>
      </c>
      <c r="I2947" s="2">
        <v>2.75E-2</v>
      </c>
    </row>
    <row r="2948" spans="2:9" hidden="1" x14ac:dyDescent="0.2">
      <c r="B2948" s="35">
        <v>40724</v>
      </c>
      <c r="C2948">
        <v>32.83</v>
      </c>
      <c r="E2948">
        <v>0.13</v>
      </c>
      <c r="F2948">
        <f>4*Table3[[#This Row],[DivPay]]</f>
        <v>0.52</v>
      </c>
      <c r="G2948" s="2">
        <f>Table3[[#This Row],[FwdDiv]]/Table3[[#This Row],[SharePrice]]</f>
        <v>1.5839171489491322E-2</v>
      </c>
      <c r="H2948" s="2">
        <v>2.5000000000000001E-2</v>
      </c>
      <c r="I2948" s="2">
        <v>2.75E-2</v>
      </c>
    </row>
    <row r="2949" spans="2:9" hidden="1" x14ac:dyDescent="0.2">
      <c r="B2949" s="35">
        <v>40723</v>
      </c>
      <c r="C2949">
        <v>31.88</v>
      </c>
      <c r="E2949">
        <v>0.13</v>
      </c>
      <c r="F2949">
        <f>4*Table3[[#This Row],[DivPay]]</f>
        <v>0.52</v>
      </c>
      <c r="G2949" s="2">
        <f>Table3[[#This Row],[FwdDiv]]/Table3[[#This Row],[SharePrice]]</f>
        <v>1.631116687578419E-2</v>
      </c>
      <c r="H2949" s="2">
        <v>2.5000000000000001E-2</v>
      </c>
      <c r="I2949" s="2">
        <v>2.75E-2</v>
      </c>
    </row>
    <row r="2950" spans="2:9" hidden="1" x14ac:dyDescent="0.2">
      <c r="B2950" s="35">
        <v>40722</v>
      </c>
      <c r="C2950">
        <v>31.98</v>
      </c>
      <c r="E2950">
        <v>0.13</v>
      </c>
      <c r="F2950">
        <f>4*Table3[[#This Row],[DivPay]]</f>
        <v>0.52</v>
      </c>
      <c r="G2950" s="2">
        <f>Table3[[#This Row],[FwdDiv]]/Table3[[#This Row],[SharePrice]]</f>
        <v>1.6260162601626018E-2</v>
      </c>
      <c r="H2950" s="2">
        <v>2.5000000000000001E-2</v>
      </c>
      <c r="I2950" s="2">
        <v>2.75E-2</v>
      </c>
    </row>
    <row r="2951" spans="2:9" hidden="1" x14ac:dyDescent="0.2">
      <c r="B2951" s="35">
        <v>40721</v>
      </c>
      <c r="C2951">
        <v>31.74</v>
      </c>
      <c r="E2951">
        <v>0.13</v>
      </c>
      <c r="F2951">
        <f>4*Table3[[#This Row],[DivPay]]</f>
        <v>0.52</v>
      </c>
      <c r="G2951" s="2">
        <f>Table3[[#This Row],[FwdDiv]]/Table3[[#This Row],[SharePrice]]</f>
        <v>1.6383112791430374E-2</v>
      </c>
      <c r="H2951" s="2">
        <v>2.5000000000000001E-2</v>
      </c>
      <c r="I2951" s="2">
        <v>2.75E-2</v>
      </c>
    </row>
    <row r="2952" spans="2:9" hidden="1" x14ac:dyDescent="0.2">
      <c r="B2952" s="35">
        <v>40718</v>
      </c>
      <c r="C2952">
        <v>31.53</v>
      </c>
      <c r="E2952">
        <v>0.13</v>
      </c>
      <c r="F2952">
        <f>4*Table3[[#This Row],[DivPay]]</f>
        <v>0.52</v>
      </c>
      <c r="G2952" s="2">
        <f>Table3[[#This Row],[FwdDiv]]/Table3[[#This Row],[SharePrice]]</f>
        <v>1.6492229622581667E-2</v>
      </c>
      <c r="H2952" s="2">
        <v>2.5000000000000001E-2</v>
      </c>
      <c r="I2952" s="2">
        <v>2.75E-2</v>
      </c>
    </row>
    <row r="2953" spans="2:9" hidden="1" x14ac:dyDescent="0.2">
      <c r="B2953" s="35">
        <v>40717</v>
      </c>
      <c r="C2953">
        <v>32.119999999999997</v>
      </c>
      <c r="E2953">
        <v>0.13</v>
      </c>
      <c r="F2953">
        <f>4*Table3[[#This Row],[DivPay]]</f>
        <v>0.52</v>
      </c>
      <c r="G2953" s="2">
        <f>Table3[[#This Row],[FwdDiv]]/Table3[[#This Row],[SharePrice]]</f>
        <v>1.6189290161892904E-2</v>
      </c>
      <c r="H2953" s="2">
        <v>2.5000000000000001E-2</v>
      </c>
      <c r="I2953" s="2">
        <v>2.75E-2</v>
      </c>
    </row>
    <row r="2954" spans="2:9" hidden="1" x14ac:dyDescent="0.2">
      <c r="B2954" s="35">
        <v>40716</v>
      </c>
      <c r="C2954">
        <v>31.74</v>
      </c>
      <c r="E2954">
        <v>0.13</v>
      </c>
      <c r="F2954">
        <f>4*Table3[[#This Row],[DivPay]]</f>
        <v>0.52</v>
      </c>
      <c r="G2954" s="2">
        <f>Table3[[#This Row],[FwdDiv]]/Table3[[#This Row],[SharePrice]]</f>
        <v>1.6383112791430374E-2</v>
      </c>
      <c r="H2954" s="2">
        <v>2.5000000000000001E-2</v>
      </c>
      <c r="I2954" s="2">
        <v>2.75E-2</v>
      </c>
    </row>
    <row r="2955" spans="2:9" hidden="1" x14ac:dyDescent="0.2">
      <c r="B2955" s="35">
        <v>40715</v>
      </c>
      <c r="C2955">
        <v>32.03</v>
      </c>
      <c r="E2955">
        <v>0.13</v>
      </c>
      <c r="F2955">
        <f>4*Table3[[#This Row],[DivPay]]</f>
        <v>0.52</v>
      </c>
      <c r="G2955" s="2">
        <f>Table3[[#This Row],[FwdDiv]]/Table3[[#This Row],[SharePrice]]</f>
        <v>1.6234779893849517E-2</v>
      </c>
      <c r="H2955" s="2">
        <v>2.5000000000000001E-2</v>
      </c>
      <c r="I2955" s="2">
        <v>2.75E-2</v>
      </c>
    </row>
    <row r="2956" spans="2:9" hidden="1" x14ac:dyDescent="0.2">
      <c r="B2956" s="35">
        <v>40714</v>
      </c>
      <c r="C2956">
        <v>31.28</v>
      </c>
      <c r="E2956">
        <v>0.13</v>
      </c>
      <c r="F2956">
        <f>4*Table3[[#This Row],[DivPay]]</f>
        <v>0.52</v>
      </c>
      <c r="G2956" s="2">
        <f>Table3[[#This Row],[FwdDiv]]/Table3[[#This Row],[SharePrice]]</f>
        <v>1.6624040920716114E-2</v>
      </c>
      <c r="H2956" s="2">
        <v>2.5000000000000001E-2</v>
      </c>
      <c r="I2956" s="2">
        <v>2.75E-2</v>
      </c>
    </row>
    <row r="2957" spans="2:9" hidden="1" x14ac:dyDescent="0.2">
      <c r="B2957" s="35">
        <v>40711</v>
      </c>
      <c r="C2957">
        <v>31.24</v>
      </c>
      <c r="E2957">
        <v>0.13</v>
      </c>
      <c r="F2957">
        <f>4*Table3[[#This Row],[DivPay]]</f>
        <v>0.52</v>
      </c>
      <c r="G2957" s="2">
        <f>Table3[[#This Row],[FwdDiv]]/Table3[[#This Row],[SharePrice]]</f>
        <v>1.6645326504481434E-2</v>
      </c>
      <c r="H2957" s="2">
        <v>2.5000000000000001E-2</v>
      </c>
      <c r="I2957" s="2">
        <v>2.75E-2</v>
      </c>
    </row>
    <row r="2958" spans="2:9" hidden="1" x14ac:dyDescent="0.2">
      <c r="B2958" s="35">
        <v>40710</v>
      </c>
      <c r="C2958">
        <v>31.32</v>
      </c>
      <c r="E2958">
        <v>0.13</v>
      </c>
      <c r="F2958">
        <f>4*Table3[[#This Row],[DivPay]]</f>
        <v>0.52</v>
      </c>
      <c r="G2958" s="2">
        <f>Table3[[#This Row],[FwdDiv]]/Table3[[#This Row],[SharePrice]]</f>
        <v>1.6602809706257982E-2</v>
      </c>
      <c r="H2958" s="2">
        <v>2.5000000000000001E-2</v>
      </c>
      <c r="I2958" s="2">
        <v>2.75E-2</v>
      </c>
    </row>
    <row r="2959" spans="2:9" hidden="1" x14ac:dyDescent="0.2">
      <c r="B2959" s="35">
        <v>40709</v>
      </c>
      <c r="C2959">
        <v>31.59</v>
      </c>
      <c r="E2959">
        <v>0.13</v>
      </c>
      <c r="F2959">
        <f>4*Table3[[#This Row],[DivPay]]</f>
        <v>0.52</v>
      </c>
      <c r="G2959" s="2">
        <f>Table3[[#This Row],[FwdDiv]]/Table3[[#This Row],[SharePrice]]</f>
        <v>1.646090534979424E-2</v>
      </c>
      <c r="H2959" s="2">
        <v>2.5000000000000001E-2</v>
      </c>
      <c r="I2959" s="2">
        <v>2.75E-2</v>
      </c>
    </row>
    <row r="2960" spans="2:9" hidden="1" x14ac:dyDescent="0.2">
      <c r="B2960" s="35">
        <v>40708</v>
      </c>
      <c r="C2960">
        <v>32.33</v>
      </c>
      <c r="E2960">
        <v>0.13</v>
      </c>
      <c r="F2960">
        <f>4*Table3[[#This Row],[DivPay]]</f>
        <v>0.52</v>
      </c>
      <c r="G2960" s="2">
        <f>Table3[[#This Row],[FwdDiv]]/Table3[[#This Row],[SharePrice]]</f>
        <v>1.6084132384781936E-2</v>
      </c>
      <c r="H2960" s="2">
        <v>2.5000000000000001E-2</v>
      </c>
      <c r="I2960" s="2">
        <v>2.75E-2</v>
      </c>
    </row>
    <row r="2961" spans="2:9" hidden="1" x14ac:dyDescent="0.2">
      <c r="B2961" s="35">
        <v>40707</v>
      </c>
      <c r="C2961">
        <v>31.74</v>
      </c>
      <c r="E2961">
        <v>0.13</v>
      </c>
      <c r="F2961">
        <f>4*Table3[[#This Row],[DivPay]]</f>
        <v>0.52</v>
      </c>
      <c r="G2961" s="2">
        <f>Table3[[#This Row],[FwdDiv]]/Table3[[#This Row],[SharePrice]]</f>
        <v>1.6383112791430374E-2</v>
      </c>
      <c r="H2961" s="2">
        <v>2.5000000000000001E-2</v>
      </c>
      <c r="I2961" s="2">
        <v>2.75E-2</v>
      </c>
    </row>
    <row r="2962" spans="2:9" hidden="1" x14ac:dyDescent="0.2">
      <c r="B2962" s="35">
        <v>40704</v>
      </c>
      <c r="C2962">
        <v>32.15</v>
      </c>
      <c r="E2962">
        <v>0.13</v>
      </c>
      <c r="F2962">
        <f>4*Table3[[#This Row],[DivPay]]</f>
        <v>0.52</v>
      </c>
      <c r="G2962" s="2">
        <f>Table3[[#This Row],[FwdDiv]]/Table3[[#This Row],[SharePrice]]</f>
        <v>1.6174183514774496E-2</v>
      </c>
      <c r="H2962" s="2">
        <v>2.5000000000000001E-2</v>
      </c>
      <c r="I2962" s="2">
        <v>2.75E-2</v>
      </c>
    </row>
    <row r="2963" spans="2:9" hidden="1" x14ac:dyDescent="0.2">
      <c r="B2963" s="35">
        <v>40703</v>
      </c>
      <c r="C2963">
        <v>32.909999999999997</v>
      </c>
      <c r="E2963">
        <v>0.13</v>
      </c>
      <c r="F2963">
        <f>4*Table3[[#This Row],[DivPay]]</f>
        <v>0.52</v>
      </c>
      <c r="G2963" s="2">
        <f>Table3[[#This Row],[FwdDiv]]/Table3[[#This Row],[SharePrice]]</f>
        <v>1.5800668489820726E-2</v>
      </c>
      <c r="H2963" s="2">
        <v>2.5000000000000001E-2</v>
      </c>
      <c r="I2963" s="2">
        <v>2.75E-2</v>
      </c>
    </row>
    <row r="2964" spans="2:9" hidden="1" x14ac:dyDescent="0.2">
      <c r="B2964" s="35">
        <v>40702</v>
      </c>
      <c r="C2964">
        <v>32.67</v>
      </c>
      <c r="E2964">
        <v>0.13</v>
      </c>
      <c r="F2964">
        <f>4*Table3[[#This Row],[DivPay]]</f>
        <v>0.52</v>
      </c>
      <c r="G2964" s="2">
        <f>Table3[[#This Row],[FwdDiv]]/Table3[[#This Row],[SharePrice]]</f>
        <v>1.5916743189470461E-2</v>
      </c>
      <c r="H2964" s="2">
        <v>2.5000000000000001E-2</v>
      </c>
      <c r="I2964" s="2">
        <v>2.75E-2</v>
      </c>
    </row>
    <row r="2965" spans="2:9" hidden="1" x14ac:dyDescent="0.2">
      <c r="B2965" s="35">
        <v>40701</v>
      </c>
      <c r="C2965">
        <v>33.270000000000003</v>
      </c>
      <c r="E2965">
        <v>0.13</v>
      </c>
      <c r="F2965">
        <f>4*Table3[[#This Row],[DivPay]]</f>
        <v>0.52</v>
      </c>
      <c r="G2965" s="2">
        <f>Table3[[#This Row],[FwdDiv]]/Table3[[#This Row],[SharePrice]]</f>
        <v>1.5629696423204088E-2</v>
      </c>
      <c r="H2965" s="2">
        <v>2.5000000000000001E-2</v>
      </c>
      <c r="I2965" s="2">
        <v>2.75E-2</v>
      </c>
    </row>
    <row r="2966" spans="2:9" hidden="1" x14ac:dyDescent="0.2">
      <c r="B2966" s="35">
        <v>40700</v>
      </c>
      <c r="C2966">
        <v>33.32</v>
      </c>
      <c r="E2966">
        <v>0.13</v>
      </c>
      <c r="F2966">
        <f>4*Table3[[#This Row],[DivPay]]</f>
        <v>0.52</v>
      </c>
      <c r="G2966" s="2">
        <f>Table3[[#This Row],[FwdDiv]]/Table3[[#This Row],[SharePrice]]</f>
        <v>1.5606242496998799E-2</v>
      </c>
      <c r="H2966" s="2">
        <v>2.5000000000000001E-2</v>
      </c>
      <c r="I2966" s="2">
        <v>2.75E-2</v>
      </c>
    </row>
    <row r="2967" spans="2:9" hidden="1" x14ac:dyDescent="0.2">
      <c r="B2967" s="35">
        <v>40697</v>
      </c>
      <c r="C2967">
        <v>33.5</v>
      </c>
      <c r="E2967">
        <v>0.13</v>
      </c>
      <c r="F2967">
        <f>4*Table3[[#This Row],[DivPay]]</f>
        <v>0.52</v>
      </c>
      <c r="G2967" s="2">
        <f>Table3[[#This Row],[FwdDiv]]/Table3[[#This Row],[SharePrice]]</f>
        <v>1.5522388059701494E-2</v>
      </c>
      <c r="H2967" s="2">
        <v>2.5000000000000001E-2</v>
      </c>
      <c r="I2967" s="2">
        <v>2.75E-2</v>
      </c>
    </row>
    <row r="2968" spans="2:9" hidden="1" x14ac:dyDescent="0.2">
      <c r="B2968" s="35">
        <v>40696</v>
      </c>
      <c r="C2968">
        <v>34.24</v>
      </c>
      <c r="E2968">
        <v>0.13</v>
      </c>
      <c r="F2968">
        <f>4*Table3[[#This Row],[DivPay]]</f>
        <v>0.52</v>
      </c>
      <c r="G2968" s="2">
        <f>Table3[[#This Row],[FwdDiv]]/Table3[[#This Row],[SharePrice]]</f>
        <v>1.5186915887850467E-2</v>
      </c>
      <c r="H2968" s="2">
        <v>2.5000000000000001E-2</v>
      </c>
      <c r="I2968" s="2">
        <v>2.75E-2</v>
      </c>
    </row>
    <row r="2969" spans="2:9" hidden="1" x14ac:dyDescent="0.2">
      <c r="B2969" s="35">
        <v>40695</v>
      </c>
      <c r="C2969">
        <v>33.950000000000003</v>
      </c>
      <c r="E2969">
        <v>0.13</v>
      </c>
      <c r="F2969">
        <f>4*Table3[[#This Row],[DivPay]]</f>
        <v>0.52</v>
      </c>
      <c r="G2969" s="2">
        <f>Table3[[#This Row],[FwdDiv]]/Table3[[#This Row],[SharePrice]]</f>
        <v>1.5316642120765831E-2</v>
      </c>
      <c r="H2969" s="2">
        <v>2.5000000000000001E-2</v>
      </c>
      <c r="I2969" s="2">
        <v>2.75E-2</v>
      </c>
    </row>
    <row r="2970" spans="2:9" hidden="1" x14ac:dyDescent="0.2">
      <c r="B2970" s="35">
        <v>40694</v>
      </c>
      <c r="C2970">
        <v>35.299999999999997</v>
      </c>
      <c r="E2970">
        <v>0.13</v>
      </c>
      <c r="F2970">
        <f>4*Table3[[#This Row],[DivPay]]</f>
        <v>0.52</v>
      </c>
      <c r="G2970" s="2">
        <f>Table3[[#This Row],[FwdDiv]]/Table3[[#This Row],[SharePrice]]</f>
        <v>1.4730878186968841E-2</v>
      </c>
      <c r="H2970" s="2">
        <v>2.5000000000000001E-2</v>
      </c>
      <c r="I2970" s="2">
        <v>2.75E-2</v>
      </c>
    </row>
    <row r="2971" spans="2:9" hidden="1" x14ac:dyDescent="0.2">
      <c r="B2971" s="35">
        <v>40690</v>
      </c>
      <c r="C2971">
        <v>34.72</v>
      </c>
      <c r="E2971">
        <v>0.13</v>
      </c>
      <c r="F2971">
        <f>4*Table3[[#This Row],[DivPay]]</f>
        <v>0.52</v>
      </c>
      <c r="G2971" s="2">
        <f>Table3[[#This Row],[FwdDiv]]/Table3[[#This Row],[SharePrice]]</f>
        <v>1.4976958525345623E-2</v>
      </c>
      <c r="H2971" s="2">
        <v>2.5000000000000001E-2</v>
      </c>
      <c r="I2971" s="2">
        <v>2.75E-2</v>
      </c>
    </row>
    <row r="2972" spans="2:9" hidden="1" x14ac:dyDescent="0.2">
      <c r="B2972" s="35">
        <v>40689</v>
      </c>
      <c r="C2972">
        <v>34.32</v>
      </c>
      <c r="E2972">
        <v>0.13</v>
      </c>
      <c r="F2972">
        <f>4*Table3[[#This Row],[DivPay]]</f>
        <v>0.52</v>
      </c>
      <c r="G2972" s="2">
        <f>Table3[[#This Row],[FwdDiv]]/Table3[[#This Row],[SharePrice]]</f>
        <v>1.5151515151515152E-2</v>
      </c>
      <c r="H2972" s="2">
        <v>2.5000000000000001E-2</v>
      </c>
      <c r="I2972" s="2">
        <v>2.75E-2</v>
      </c>
    </row>
    <row r="2973" spans="2:9" hidden="1" x14ac:dyDescent="0.2">
      <c r="B2973" s="35">
        <v>40688</v>
      </c>
      <c r="C2973">
        <v>34.28</v>
      </c>
      <c r="E2973">
        <v>0.13</v>
      </c>
      <c r="F2973">
        <f>4*Table3[[#This Row],[DivPay]]</f>
        <v>0.52</v>
      </c>
      <c r="G2973" s="2">
        <f>Table3[[#This Row],[FwdDiv]]/Table3[[#This Row],[SharePrice]]</f>
        <v>1.5169194865810968E-2</v>
      </c>
      <c r="H2973" s="2">
        <v>2.5000000000000001E-2</v>
      </c>
      <c r="I2973" s="2">
        <v>2.75E-2</v>
      </c>
    </row>
    <row r="2974" spans="2:9" hidden="1" x14ac:dyDescent="0.2">
      <c r="B2974" s="35">
        <v>40687</v>
      </c>
      <c r="C2974">
        <v>34.08</v>
      </c>
      <c r="E2974">
        <v>0.13</v>
      </c>
      <c r="F2974">
        <f>4*Table3[[#This Row],[DivPay]]</f>
        <v>0.52</v>
      </c>
      <c r="G2974" s="2">
        <f>Table3[[#This Row],[FwdDiv]]/Table3[[#This Row],[SharePrice]]</f>
        <v>1.5258215962441316E-2</v>
      </c>
      <c r="H2974" s="2">
        <v>2.5000000000000001E-2</v>
      </c>
      <c r="I2974" s="2">
        <v>2.75E-2</v>
      </c>
    </row>
    <row r="2975" spans="2:9" hidden="1" x14ac:dyDescent="0.2">
      <c r="B2975" s="35">
        <v>40686</v>
      </c>
      <c r="C2975">
        <v>34.25</v>
      </c>
      <c r="E2975">
        <v>0.13</v>
      </c>
      <c r="F2975">
        <f>4*Table3[[#This Row],[DivPay]]</f>
        <v>0.52</v>
      </c>
      <c r="G2975" s="2">
        <f>Table3[[#This Row],[FwdDiv]]/Table3[[#This Row],[SharePrice]]</f>
        <v>1.5182481751824819E-2</v>
      </c>
      <c r="H2975" s="2">
        <v>2.5000000000000001E-2</v>
      </c>
      <c r="I2975" s="2">
        <v>2.75E-2</v>
      </c>
    </row>
    <row r="2976" spans="2:9" hidden="1" x14ac:dyDescent="0.2">
      <c r="B2976" s="35">
        <v>40683</v>
      </c>
      <c r="C2976">
        <v>35</v>
      </c>
      <c r="E2976">
        <v>0.13</v>
      </c>
      <c r="F2976">
        <f>4*Table3[[#This Row],[DivPay]]</f>
        <v>0.52</v>
      </c>
      <c r="G2976" s="2">
        <f>Table3[[#This Row],[FwdDiv]]/Table3[[#This Row],[SharePrice]]</f>
        <v>1.4857142857142857E-2</v>
      </c>
      <c r="H2976" s="2">
        <v>2.5000000000000001E-2</v>
      </c>
      <c r="I2976" s="2">
        <v>2.75E-2</v>
      </c>
    </row>
    <row r="2977" spans="2:9" hidden="1" x14ac:dyDescent="0.2">
      <c r="B2977" s="35">
        <v>40682</v>
      </c>
      <c r="C2977">
        <v>34.97</v>
      </c>
      <c r="E2977">
        <v>0.13</v>
      </c>
      <c r="F2977">
        <f>4*Table3[[#This Row],[DivPay]]</f>
        <v>0.52</v>
      </c>
      <c r="G2977" s="2">
        <f>Table3[[#This Row],[FwdDiv]]/Table3[[#This Row],[SharePrice]]</f>
        <v>1.4869888475836432E-2</v>
      </c>
      <c r="H2977" s="2">
        <v>2.5000000000000001E-2</v>
      </c>
      <c r="I2977" s="2">
        <v>2.75E-2</v>
      </c>
    </row>
    <row r="2978" spans="2:9" hidden="1" x14ac:dyDescent="0.2">
      <c r="B2978" s="35">
        <v>40681</v>
      </c>
      <c r="C2978">
        <v>35.18</v>
      </c>
      <c r="E2978">
        <v>0.13</v>
      </c>
      <c r="F2978">
        <f>4*Table3[[#This Row],[DivPay]]</f>
        <v>0.52</v>
      </c>
      <c r="G2978" s="2">
        <f>Table3[[#This Row],[FwdDiv]]/Table3[[#This Row],[SharePrice]]</f>
        <v>1.4781125639567938E-2</v>
      </c>
      <c r="H2978" s="2">
        <v>2.5000000000000001E-2</v>
      </c>
      <c r="I2978" s="2">
        <v>2.75E-2</v>
      </c>
    </row>
    <row r="2979" spans="2:9" hidden="1" x14ac:dyDescent="0.2">
      <c r="B2979" s="35">
        <v>40680</v>
      </c>
      <c r="C2979">
        <v>34.44</v>
      </c>
      <c r="E2979">
        <v>0.13</v>
      </c>
      <c r="F2979">
        <f>4*Table3[[#This Row],[DivPay]]</f>
        <v>0.52</v>
      </c>
      <c r="G2979" s="2">
        <f>Table3[[#This Row],[FwdDiv]]/Table3[[#This Row],[SharePrice]]</f>
        <v>1.5098722415795587E-2</v>
      </c>
      <c r="H2979" s="2">
        <v>2.5000000000000001E-2</v>
      </c>
      <c r="I2979" s="2">
        <v>2.75E-2</v>
      </c>
    </row>
    <row r="2980" spans="2:9" hidden="1" x14ac:dyDescent="0.2">
      <c r="B2980" s="35">
        <v>40679</v>
      </c>
      <c r="C2980">
        <v>34.909999999999997</v>
      </c>
      <c r="E2980">
        <v>0.13</v>
      </c>
      <c r="F2980">
        <f>4*Table3[[#This Row],[DivPay]]</f>
        <v>0.52</v>
      </c>
      <c r="G2980" s="2">
        <f>Table3[[#This Row],[FwdDiv]]/Table3[[#This Row],[SharePrice]]</f>
        <v>1.4895445431108567E-2</v>
      </c>
      <c r="H2980" s="2">
        <v>2.5000000000000001E-2</v>
      </c>
      <c r="I2980" s="2">
        <v>2.75E-2</v>
      </c>
    </row>
    <row r="2981" spans="2:9" hidden="1" x14ac:dyDescent="0.2">
      <c r="B2981" s="35">
        <v>40676</v>
      </c>
      <c r="C2981">
        <v>35.18</v>
      </c>
      <c r="E2981">
        <v>0.13</v>
      </c>
      <c r="F2981">
        <f>4*Table3[[#This Row],[DivPay]]</f>
        <v>0.52</v>
      </c>
      <c r="G2981" s="2">
        <f>Table3[[#This Row],[FwdDiv]]/Table3[[#This Row],[SharePrice]]</f>
        <v>1.4781125639567938E-2</v>
      </c>
      <c r="H2981" s="2">
        <v>2.5000000000000001E-2</v>
      </c>
      <c r="I2981" s="2">
        <v>2.75E-2</v>
      </c>
    </row>
    <row r="2982" spans="2:9" hidden="1" x14ac:dyDescent="0.2">
      <c r="B2982" s="35">
        <v>40675</v>
      </c>
      <c r="C2982">
        <v>35.33</v>
      </c>
      <c r="E2982">
        <v>0.13</v>
      </c>
      <c r="F2982">
        <f>4*Table3[[#This Row],[DivPay]]</f>
        <v>0.52</v>
      </c>
      <c r="G2982" s="2">
        <f>Table3[[#This Row],[FwdDiv]]/Table3[[#This Row],[SharePrice]]</f>
        <v>1.4718369657514861E-2</v>
      </c>
      <c r="H2982" s="2">
        <v>2.5000000000000001E-2</v>
      </c>
      <c r="I2982" s="2">
        <v>2.75E-2</v>
      </c>
    </row>
    <row r="2983" spans="2:9" hidden="1" x14ac:dyDescent="0.2">
      <c r="B2983" s="35">
        <v>40674</v>
      </c>
      <c r="C2983">
        <v>34.9</v>
      </c>
      <c r="E2983">
        <v>0.13</v>
      </c>
      <c r="F2983">
        <f>4*Table3[[#This Row],[DivPay]]</f>
        <v>0.52</v>
      </c>
      <c r="G2983" s="2">
        <f>Table3[[#This Row],[FwdDiv]]/Table3[[#This Row],[SharePrice]]</f>
        <v>1.4899713467048712E-2</v>
      </c>
      <c r="H2983" s="2">
        <v>2.5000000000000001E-2</v>
      </c>
      <c r="I2983" s="2">
        <v>2.75E-2</v>
      </c>
    </row>
    <row r="2984" spans="2:9" hidden="1" x14ac:dyDescent="0.2">
      <c r="B2984" s="35">
        <v>40673</v>
      </c>
      <c r="C2984">
        <v>35.46</v>
      </c>
      <c r="E2984">
        <v>0.13</v>
      </c>
      <c r="F2984">
        <f>4*Table3[[#This Row],[DivPay]]</f>
        <v>0.52</v>
      </c>
      <c r="G2984" s="2">
        <f>Table3[[#This Row],[FwdDiv]]/Table3[[#This Row],[SharePrice]]</f>
        <v>1.4664410603496898E-2</v>
      </c>
      <c r="H2984" s="2">
        <v>2.5000000000000001E-2</v>
      </c>
      <c r="I2984" s="2">
        <v>2.75E-2</v>
      </c>
    </row>
    <row r="2985" spans="2:9" hidden="1" x14ac:dyDescent="0.2">
      <c r="B2985" s="35">
        <v>40672</v>
      </c>
      <c r="C2985">
        <v>35.340000000000003</v>
      </c>
      <c r="E2985">
        <v>0.13</v>
      </c>
      <c r="F2985">
        <f>4*Table3[[#This Row],[DivPay]]</f>
        <v>0.52</v>
      </c>
      <c r="G2985" s="2">
        <f>Table3[[#This Row],[FwdDiv]]/Table3[[#This Row],[SharePrice]]</f>
        <v>1.4714204867006224E-2</v>
      </c>
      <c r="H2985" s="2">
        <v>2.5000000000000001E-2</v>
      </c>
      <c r="I2985" s="2">
        <v>2.75E-2</v>
      </c>
    </row>
    <row r="2986" spans="2:9" hidden="1" x14ac:dyDescent="0.2">
      <c r="B2986" s="35">
        <v>40669</v>
      </c>
      <c r="C2986">
        <v>35.229999999999997</v>
      </c>
      <c r="E2986">
        <v>0.13</v>
      </c>
      <c r="F2986">
        <f>4*Table3[[#This Row],[DivPay]]</f>
        <v>0.52</v>
      </c>
      <c r="G2986" s="2">
        <f>Table3[[#This Row],[FwdDiv]]/Table3[[#This Row],[SharePrice]]</f>
        <v>1.4760147601476016E-2</v>
      </c>
      <c r="H2986" s="2">
        <v>2.5000000000000001E-2</v>
      </c>
      <c r="I2986" s="2">
        <v>2.75E-2</v>
      </c>
    </row>
    <row r="2987" spans="2:9" hidden="1" x14ac:dyDescent="0.2">
      <c r="B2987" s="35">
        <v>40668</v>
      </c>
      <c r="C2987">
        <v>35.020000000000003</v>
      </c>
      <c r="E2987">
        <v>0.13</v>
      </c>
      <c r="F2987">
        <f>4*Table3[[#This Row],[DivPay]]</f>
        <v>0.52</v>
      </c>
      <c r="G2987" s="2">
        <f>Table3[[#This Row],[FwdDiv]]/Table3[[#This Row],[SharePrice]]</f>
        <v>1.4848657909765847E-2</v>
      </c>
      <c r="H2987" s="2">
        <v>2.5000000000000001E-2</v>
      </c>
      <c r="I2987" s="2">
        <v>2.75E-2</v>
      </c>
    </row>
    <row r="2988" spans="2:9" hidden="1" x14ac:dyDescent="0.2">
      <c r="B2988" s="35">
        <v>40667</v>
      </c>
      <c r="C2988">
        <v>34.82</v>
      </c>
      <c r="E2988">
        <v>0.13</v>
      </c>
      <c r="F2988">
        <f>4*Table3[[#This Row],[DivPay]]</f>
        <v>0.52</v>
      </c>
      <c r="G2988" s="2">
        <f>Table3[[#This Row],[FwdDiv]]/Table3[[#This Row],[SharePrice]]</f>
        <v>1.4933946008041356E-2</v>
      </c>
      <c r="H2988" s="2">
        <v>2.5000000000000001E-2</v>
      </c>
      <c r="I2988" s="2">
        <v>2.75E-2</v>
      </c>
    </row>
    <row r="2989" spans="2:9" hidden="1" x14ac:dyDescent="0.2">
      <c r="B2989" s="35">
        <v>40666</v>
      </c>
      <c r="C2989">
        <v>34.799999999999997</v>
      </c>
      <c r="E2989">
        <v>0.13</v>
      </c>
      <c r="F2989">
        <f>4*Table3[[#This Row],[DivPay]]</f>
        <v>0.52</v>
      </c>
      <c r="G2989" s="2">
        <f>Table3[[#This Row],[FwdDiv]]/Table3[[#This Row],[SharePrice]]</f>
        <v>1.4942528735632185E-2</v>
      </c>
      <c r="H2989" s="2">
        <v>2.5000000000000001E-2</v>
      </c>
      <c r="I2989" s="2">
        <v>2.75E-2</v>
      </c>
    </row>
    <row r="2990" spans="2:9" hidden="1" x14ac:dyDescent="0.2">
      <c r="B2990" s="35">
        <v>40665</v>
      </c>
      <c r="C2990">
        <v>35.01</v>
      </c>
      <c r="E2990">
        <v>0.13</v>
      </c>
      <c r="F2990">
        <f>4*Table3[[#This Row],[DivPay]]</f>
        <v>0.52</v>
      </c>
      <c r="G2990" s="2">
        <f>Table3[[#This Row],[FwdDiv]]/Table3[[#This Row],[SharePrice]]</f>
        <v>1.485289917166524E-2</v>
      </c>
      <c r="H2990" s="2">
        <v>2.5000000000000001E-2</v>
      </c>
      <c r="I2990" s="2">
        <v>2.75E-2</v>
      </c>
    </row>
    <row r="2991" spans="2:9" hidden="1" x14ac:dyDescent="0.2">
      <c r="B2991" s="35">
        <v>40662</v>
      </c>
      <c r="C2991">
        <v>35.53</v>
      </c>
      <c r="E2991">
        <v>0.13</v>
      </c>
      <c r="F2991">
        <f>4*Table3[[#This Row],[DivPay]]</f>
        <v>0.52</v>
      </c>
      <c r="G2991" s="2">
        <f>Table3[[#This Row],[FwdDiv]]/Table3[[#This Row],[SharePrice]]</f>
        <v>1.4635519279482128E-2</v>
      </c>
      <c r="H2991" s="2">
        <v>2.5000000000000001E-2</v>
      </c>
      <c r="I2991" s="2">
        <v>2.75E-2</v>
      </c>
    </row>
    <row r="2992" spans="2:9" hidden="1" x14ac:dyDescent="0.2">
      <c r="B2992" s="35">
        <v>40661</v>
      </c>
      <c r="C2992">
        <v>35.549999999999997</v>
      </c>
      <c r="D2992">
        <v>0.13</v>
      </c>
      <c r="E2992">
        <v>0.13</v>
      </c>
      <c r="F2992">
        <f>4*Table3[[#This Row],[DivPay]]</f>
        <v>0.52</v>
      </c>
      <c r="G2992" s="2">
        <f>Table3[[#This Row],[FwdDiv]]/Table3[[#This Row],[SharePrice]]</f>
        <v>1.4627285513361465E-2</v>
      </c>
      <c r="H2992" s="2">
        <v>2.5000000000000001E-2</v>
      </c>
      <c r="I2992" s="2">
        <v>2.75E-2</v>
      </c>
    </row>
    <row r="2993" spans="2:9" hidden="1" x14ac:dyDescent="0.2">
      <c r="B2993" s="35">
        <v>40660</v>
      </c>
      <c r="C2993">
        <v>35.9</v>
      </c>
      <c r="E2993">
        <v>0.13</v>
      </c>
      <c r="F2993">
        <f>4*Table3[[#This Row],[DivPay]]</f>
        <v>0.52</v>
      </c>
      <c r="G2993" s="2">
        <f>Table3[[#This Row],[FwdDiv]]/Table3[[#This Row],[SharePrice]]</f>
        <v>1.4484679665738163E-2</v>
      </c>
      <c r="H2993" s="2">
        <v>2.5000000000000001E-2</v>
      </c>
      <c r="I2993" s="2">
        <v>2.75E-2</v>
      </c>
    </row>
    <row r="2994" spans="2:9" hidden="1" x14ac:dyDescent="0.2">
      <c r="B2994" s="35">
        <v>40659</v>
      </c>
      <c r="C2994">
        <v>35.74</v>
      </c>
      <c r="E2994">
        <v>0.13</v>
      </c>
      <c r="F2994">
        <f>4*Table3[[#This Row],[DivPay]]</f>
        <v>0.52</v>
      </c>
      <c r="G2994" s="2">
        <f>Table3[[#This Row],[FwdDiv]]/Table3[[#This Row],[SharePrice]]</f>
        <v>1.4549524342473419E-2</v>
      </c>
      <c r="H2994" s="2">
        <v>2.5000000000000001E-2</v>
      </c>
      <c r="I2994" s="2">
        <v>2.75E-2</v>
      </c>
    </row>
    <row r="2995" spans="2:9" hidden="1" x14ac:dyDescent="0.2">
      <c r="B2995" s="35">
        <v>40658</v>
      </c>
      <c r="C2995">
        <v>35.42</v>
      </c>
      <c r="E2995">
        <v>0.13</v>
      </c>
      <c r="F2995">
        <f>4*Table3[[#This Row],[DivPay]]</f>
        <v>0.52</v>
      </c>
      <c r="G2995" s="2">
        <f>Table3[[#This Row],[FwdDiv]]/Table3[[#This Row],[SharePrice]]</f>
        <v>1.4680971202710332E-2</v>
      </c>
      <c r="H2995" s="2">
        <v>2.5000000000000001E-2</v>
      </c>
      <c r="I2995" s="2">
        <v>2.75E-2</v>
      </c>
    </row>
    <row r="2996" spans="2:9" hidden="1" x14ac:dyDescent="0.2">
      <c r="B2996" s="35">
        <v>40654</v>
      </c>
      <c r="C2996">
        <v>35.520000000000003</v>
      </c>
      <c r="E2996">
        <v>0.13</v>
      </c>
      <c r="F2996">
        <f>4*Table3[[#This Row],[DivPay]]</f>
        <v>0.52</v>
      </c>
      <c r="G2996" s="2">
        <f>Table3[[#This Row],[FwdDiv]]/Table3[[#This Row],[SharePrice]]</f>
        <v>1.4639639639639639E-2</v>
      </c>
      <c r="H2996" s="2">
        <v>2.5000000000000001E-2</v>
      </c>
      <c r="I2996" s="2">
        <v>2.75E-2</v>
      </c>
    </row>
    <row r="2997" spans="2:9" hidden="1" x14ac:dyDescent="0.2">
      <c r="B2997" s="35">
        <v>40653</v>
      </c>
      <c r="C2997">
        <v>35.130000000000003</v>
      </c>
      <c r="E2997">
        <v>0.13</v>
      </c>
      <c r="F2997">
        <f>4*Table3[[#This Row],[DivPay]]</f>
        <v>0.52</v>
      </c>
      <c r="G2997" s="2">
        <f>Table3[[#This Row],[FwdDiv]]/Table3[[#This Row],[SharePrice]]</f>
        <v>1.4802163393111301E-2</v>
      </c>
      <c r="H2997" s="2">
        <v>2.5000000000000001E-2</v>
      </c>
      <c r="I2997" s="2">
        <v>2.75E-2</v>
      </c>
    </row>
    <row r="2998" spans="2:9" hidden="1" x14ac:dyDescent="0.2">
      <c r="B2998" s="35">
        <v>40652</v>
      </c>
      <c r="C2998">
        <v>34.54</v>
      </c>
      <c r="E2998">
        <v>0.13</v>
      </c>
      <c r="F2998">
        <f>4*Table3[[#This Row],[DivPay]]</f>
        <v>0.52</v>
      </c>
      <c r="G2998" s="2">
        <f>Table3[[#This Row],[FwdDiv]]/Table3[[#This Row],[SharePrice]]</f>
        <v>1.5055008685581935E-2</v>
      </c>
      <c r="H2998" s="2">
        <v>2.5000000000000001E-2</v>
      </c>
      <c r="I2998" s="2">
        <v>2.75E-2</v>
      </c>
    </row>
    <row r="2999" spans="2:9" hidden="1" x14ac:dyDescent="0.2">
      <c r="B2999" s="35">
        <v>40651</v>
      </c>
      <c r="C2999">
        <v>34.79</v>
      </c>
      <c r="E2999">
        <v>0.13</v>
      </c>
      <c r="F2999">
        <f>4*Table3[[#This Row],[DivPay]]</f>
        <v>0.52</v>
      </c>
      <c r="G2999" s="2">
        <f>Table3[[#This Row],[FwdDiv]]/Table3[[#This Row],[SharePrice]]</f>
        <v>1.4946823799942513E-2</v>
      </c>
      <c r="H2999" s="2">
        <v>2.5000000000000001E-2</v>
      </c>
      <c r="I2999" s="2">
        <v>2.75E-2</v>
      </c>
    </row>
    <row r="3000" spans="2:9" hidden="1" x14ac:dyDescent="0.2">
      <c r="B3000" s="35">
        <v>40648</v>
      </c>
      <c r="C3000">
        <v>34.99</v>
      </c>
      <c r="E3000">
        <v>0.13</v>
      </c>
      <c r="F3000">
        <f>4*Table3[[#This Row],[DivPay]]</f>
        <v>0.52</v>
      </c>
      <c r="G3000" s="2">
        <f>Table3[[#This Row],[FwdDiv]]/Table3[[#This Row],[SharePrice]]</f>
        <v>1.486138896827665E-2</v>
      </c>
      <c r="H3000" s="2">
        <v>2.5000000000000001E-2</v>
      </c>
      <c r="I3000" s="2">
        <v>2.75E-2</v>
      </c>
    </row>
    <row r="3001" spans="2:9" hidden="1" x14ac:dyDescent="0.2">
      <c r="B3001" s="35">
        <v>40647</v>
      </c>
      <c r="C3001">
        <v>34.71</v>
      </c>
      <c r="E3001">
        <v>0.13</v>
      </c>
      <c r="F3001">
        <f>4*Table3[[#This Row],[DivPay]]</f>
        <v>0.52</v>
      </c>
      <c r="G3001" s="2">
        <f>Table3[[#This Row],[FwdDiv]]/Table3[[#This Row],[SharePrice]]</f>
        <v>1.4981273408239701E-2</v>
      </c>
      <c r="H3001" s="2">
        <v>2.5000000000000001E-2</v>
      </c>
      <c r="I3001" s="2">
        <v>2.75E-2</v>
      </c>
    </row>
    <row r="3002" spans="2:9" hidden="1" x14ac:dyDescent="0.2">
      <c r="B3002" s="35">
        <v>40646</v>
      </c>
      <c r="C3002">
        <v>34.340000000000003</v>
      </c>
      <c r="E3002">
        <v>0.13</v>
      </c>
      <c r="F3002">
        <f>4*Table3[[#This Row],[DivPay]]</f>
        <v>0.52</v>
      </c>
      <c r="G3002" s="2">
        <f>Table3[[#This Row],[FwdDiv]]/Table3[[#This Row],[SharePrice]]</f>
        <v>1.51426907396622E-2</v>
      </c>
      <c r="H3002" s="2">
        <v>2.5000000000000001E-2</v>
      </c>
      <c r="I3002" s="2">
        <v>2.75E-2</v>
      </c>
    </row>
    <row r="3003" spans="2:9" hidden="1" x14ac:dyDescent="0.2">
      <c r="B3003" s="35">
        <v>40645</v>
      </c>
      <c r="C3003">
        <v>34.14</v>
      </c>
      <c r="E3003">
        <v>0.13</v>
      </c>
      <c r="F3003">
        <f>4*Table3[[#This Row],[DivPay]]</f>
        <v>0.52</v>
      </c>
      <c r="G3003" s="2">
        <f>Table3[[#This Row],[FwdDiv]]/Table3[[#This Row],[SharePrice]]</f>
        <v>1.5231400117164617E-2</v>
      </c>
      <c r="H3003" s="2">
        <v>2.5000000000000001E-2</v>
      </c>
      <c r="I3003" s="2">
        <v>2.75E-2</v>
      </c>
    </row>
    <row r="3004" spans="2:9" hidden="1" x14ac:dyDescent="0.2">
      <c r="B3004" s="35">
        <v>40644</v>
      </c>
      <c r="C3004">
        <v>34.93</v>
      </c>
      <c r="E3004">
        <v>0.13</v>
      </c>
      <c r="F3004">
        <f>4*Table3[[#This Row],[DivPay]]</f>
        <v>0.52</v>
      </c>
      <c r="G3004" s="2">
        <f>Table3[[#This Row],[FwdDiv]]/Table3[[#This Row],[SharePrice]]</f>
        <v>1.4886916690523905E-2</v>
      </c>
      <c r="H3004" s="2">
        <v>2.5000000000000001E-2</v>
      </c>
      <c r="I3004" s="2">
        <v>2.75E-2</v>
      </c>
    </row>
    <row r="3005" spans="2:9" hidden="1" x14ac:dyDescent="0.2">
      <c r="B3005" s="35">
        <v>40641</v>
      </c>
      <c r="C3005">
        <v>35.17</v>
      </c>
      <c r="E3005">
        <v>0.13</v>
      </c>
      <c r="F3005">
        <f>4*Table3[[#This Row],[DivPay]]</f>
        <v>0.52</v>
      </c>
      <c r="G3005" s="2">
        <f>Table3[[#This Row],[FwdDiv]]/Table3[[#This Row],[SharePrice]]</f>
        <v>1.4785328404890531E-2</v>
      </c>
      <c r="H3005" s="2">
        <v>2.5000000000000001E-2</v>
      </c>
      <c r="I3005" s="2">
        <v>2.75E-2</v>
      </c>
    </row>
    <row r="3006" spans="2:9" hidden="1" x14ac:dyDescent="0.2">
      <c r="B3006" s="35">
        <v>40640</v>
      </c>
      <c r="C3006">
        <v>35.24</v>
      </c>
      <c r="E3006">
        <v>0.13</v>
      </c>
      <c r="F3006">
        <f>4*Table3[[#This Row],[DivPay]]</f>
        <v>0.52</v>
      </c>
      <c r="G3006" s="2">
        <f>Table3[[#This Row],[FwdDiv]]/Table3[[#This Row],[SharePrice]]</f>
        <v>1.4755959137343927E-2</v>
      </c>
      <c r="H3006" s="2">
        <v>2.5000000000000001E-2</v>
      </c>
      <c r="I3006" s="2">
        <v>2.75E-2</v>
      </c>
    </row>
    <row r="3007" spans="2:9" hidden="1" x14ac:dyDescent="0.2">
      <c r="B3007" s="35">
        <v>40639</v>
      </c>
      <c r="C3007">
        <v>34.86</v>
      </c>
      <c r="E3007">
        <v>0.13</v>
      </c>
      <c r="F3007">
        <f>4*Table3[[#This Row],[DivPay]]</f>
        <v>0.52</v>
      </c>
      <c r="G3007" s="2">
        <f>Table3[[#This Row],[FwdDiv]]/Table3[[#This Row],[SharePrice]]</f>
        <v>1.4916810097532989E-2</v>
      </c>
      <c r="H3007" s="2">
        <v>2.5000000000000001E-2</v>
      </c>
      <c r="I3007" s="2">
        <v>2.75E-2</v>
      </c>
    </row>
    <row r="3008" spans="2:9" hidden="1" x14ac:dyDescent="0.2">
      <c r="B3008" s="35">
        <v>40638</v>
      </c>
      <c r="C3008">
        <v>34.69</v>
      </c>
      <c r="E3008">
        <v>0.13</v>
      </c>
      <c r="F3008">
        <f>4*Table3[[#This Row],[DivPay]]</f>
        <v>0.52</v>
      </c>
      <c r="G3008" s="2">
        <f>Table3[[#This Row],[FwdDiv]]/Table3[[#This Row],[SharePrice]]</f>
        <v>1.4989910637071203E-2</v>
      </c>
      <c r="H3008" s="2">
        <v>2.5000000000000001E-2</v>
      </c>
      <c r="I3008" s="2">
        <v>2.75E-2</v>
      </c>
    </row>
    <row r="3009" spans="2:9" hidden="1" x14ac:dyDescent="0.2">
      <c r="B3009" s="35">
        <v>40637</v>
      </c>
      <c r="C3009">
        <v>34.11</v>
      </c>
      <c r="E3009">
        <v>0.13</v>
      </c>
      <c r="F3009">
        <f>4*Table3[[#This Row],[DivPay]]</f>
        <v>0.52</v>
      </c>
      <c r="G3009" s="2">
        <f>Table3[[#This Row],[FwdDiv]]/Table3[[#This Row],[SharePrice]]</f>
        <v>1.524479624743477E-2</v>
      </c>
      <c r="H3009" s="2">
        <v>2.5000000000000001E-2</v>
      </c>
      <c r="I3009" s="2">
        <v>2.75E-2</v>
      </c>
    </row>
    <row r="3010" spans="2:9" hidden="1" x14ac:dyDescent="0.2">
      <c r="B3010" s="35">
        <v>40634</v>
      </c>
      <c r="C3010">
        <v>34.229999999999997</v>
      </c>
      <c r="E3010">
        <v>0.13</v>
      </c>
      <c r="F3010">
        <f>4*Table3[[#This Row],[DivPay]]</f>
        <v>0.52</v>
      </c>
      <c r="G3010" s="2">
        <f>Table3[[#This Row],[FwdDiv]]/Table3[[#This Row],[SharePrice]]</f>
        <v>1.5191352614665501E-2</v>
      </c>
      <c r="H3010" s="2">
        <v>2.5000000000000001E-2</v>
      </c>
      <c r="I3010" s="2">
        <v>2.75E-2</v>
      </c>
    </row>
    <row r="3011" spans="2:9" hidden="1" x14ac:dyDescent="0.2">
      <c r="B3011" s="35">
        <v>40633</v>
      </c>
      <c r="C3011">
        <v>34.56</v>
      </c>
      <c r="E3011">
        <v>0.13</v>
      </c>
      <c r="F3011">
        <f>4*Table3[[#This Row],[DivPay]]</f>
        <v>0.52</v>
      </c>
      <c r="G3011" s="2">
        <f>Table3[[#This Row],[FwdDiv]]/Table3[[#This Row],[SharePrice]]</f>
        <v>1.5046296296296295E-2</v>
      </c>
      <c r="H3011" s="2">
        <v>2.5000000000000001E-2</v>
      </c>
      <c r="I3011" s="2">
        <v>2.75E-2</v>
      </c>
    </row>
    <row r="3012" spans="2:9" hidden="1" x14ac:dyDescent="0.2">
      <c r="B3012" s="35">
        <v>40632</v>
      </c>
      <c r="C3012">
        <v>34.74</v>
      </c>
      <c r="E3012">
        <v>0.13</v>
      </c>
      <c r="F3012">
        <f>4*Table3[[#This Row],[DivPay]]</f>
        <v>0.52</v>
      </c>
      <c r="G3012" s="2">
        <f>Table3[[#This Row],[FwdDiv]]/Table3[[#This Row],[SharePrice]]</f>
        <v>1.4968336211859527E-2</v>
      </c>
      <c r="H3012" s="2">
        <v>2.5000000000000001E-2</v>
      </c>
      <c r="I3012" s="2">
        <v>2.75E-2</v>
      </c>
    </row>
    <row r="3013" spans="2:9" hidden="1" x14ac:dyDescent="0.2">
      <c r="B3013" s="35">
        <v>40631</v>
      </c>
      <c r="C3013">
        <v>34.96</v>
      </c>
      <c r="E3013">
        <v>0.13</v>
      </c>
      <c r="F3013">
        <f>4*Table3[[#This Row],[DivPay]]</f>
        <v>0.52</v>
      </c>
      <c r="G3013" s="2">
        <f>Table3[[#This Row],[FwdDiv]]/Table3[[#This Row],[SharePrice]]</f>
        <v>1.4874141876430207E-2</v>
      </c>
      <c r="H3013" s="2">
        <v>2.5000000000000001E-2</v>
      </c>
      <c r="I3013" s="2">
        <v>2.75E-2</v>
      </c>
    </row>
    <row r="3014" spans="2:9" hidden="1" x14ac:dyDescent="0.2">
      <c r="B3014" s="35">
        <v>40630</v>
      </c>
      <c r="C3014">
        <v>34.49</v>
      </c>
      <c r="E3014">
        <v>0.13</v>
      </c>
      <c r="F3014">
        <f>4*Table3[[#This Row],[DivPay]]</f>
        <v>0.52</v>
      </c>
      <c r="G3014" s="2">
        <f>Table3[[#This Row],[FwdDiv]]/Table3[[#This Row],[SharePrice]]</f>
        <v>1.5076833864888372E-2</v>
      </c>
      <c r="H3014" s="2">
        <v>2.5000000000000001E-2</v>
      </c>
      <c r="I3014" s="2">
        <v>2.75E-2</v>
      </c>
    </row>
    <row r="3015" spans="2:9" hidden="1" x14ac:dyDescent="0.2">
      <c r="B3015" s="35">
        <v>40627</v>
      </c>
      <c r="C3015">
        <v>34.64</v>
      </c>
      <c r="E3015">
        <v>0.13</v>
      </c>
      <c r="F3015">
        <f>4*Table3[[#This Row],[DivPay]]</f>
        <v>0.52</v>
      </c>
      <c r="G3015" s="2">
        <f>Table3[[#This Row],[FwdDiv]]/Table3[[#This Row],[SharePrice]]</f>
        <v>1.5011547344110854E-2</v>
      </c>
      <c r="H3015" s="2">
        <v>2.5000000000000001E-2</v>
      </c>
      <c r="I3015" s="2">
        <v>2.75E-2</v>
      </c>
    </row>
    <row r="3016" spans="2:9" hidden="1" x14ac:dyDescent="0.2">
      <c r="B3016" s="35">
        <v>40626</v>
      </c>
      <c r="C3016">
        <v>34.86</v>
      </c>
      <c r="E3016">
        <v>0.13</v>
      </c>
      <c r="F3016">
        <f>4*Table3[[#This Row],[DivPay]]</f>
        <v>0.52</v>
      </c>
      <c r="G3016" s="2">
        <f>Table3[[#This Row],[FwdDiv]]/Table3[[#This Row],[SharePrice]]</f>
        <v>1.4916810097532989E-2</v>
      </c>
      <c r="H3016" s="2">
        <v>2.5000000000000001E-2</v>
      </c>
      <c r="I3016" s="2">
        <v>2.75E-2</v>
      </c>
    </row>
    <row r="3017" spans="2:9" hidden="1" x14ac:dyDescent="0.2">
      <c r="B3017" s="35">
        <v>40625</v>
      </c>
      <c r="C3017">
        <v>34.21</v>
      </c>
      <c r="E3017">
        <v>0.13</v>
      </c>
      <c r="F3017">
        <f>4*Table3[[#This Row],[DivPay]]</f>
        <v>0.52</v>
      </c>
      <c r="G3017" s="2">
        <f>Table3[[#This Row],[FwdDiv]]/Table3[[#This Row],[SharePrice]]</f>
        <v>1.5200233849751535E-2</v>
      </c>
      <c r="H3017" s="2">
        <v>2.5000000000000001E-2</v>
      </c>
      <c r="I3017" s="2">
        <v>2.75E-2</v>
      </c>
    </row>
    <row r="3018" spans="2:9" hidden="1" x14ac:dyDescent="0.2">
      <c r="B3018" s="35">
        <v>40624</v>
      </c>
      <c r="C3018">
        <v>33.64</v>
      </c>
      <c r="E3018">
        <v>0.13</v>
      </c>
      <c r="F3018">
        <f>4*Table3[[#This Row],[DivPay]]</f>
        <v>0.52</v>
      </c>
      <c r="G3018" s="2">
        <f>Table3[[#This Row],[FwdDiv]]/Table3[[#This Row],[SharePrice]]</f>
        <v>1.5457788347205707E-2</v>
      </c>
      <c r="H3018" s="2">
        <v>2.5000000000000001E-2</v>
      </c>
      <c r="I3018" s="2">
        <v>2.75E-2</v>
      </c>
    </row>
    <row r="3019" spans="2:9" hidden="1" x14ac:dyDescent="0.2">
      <c r="B3019" s="35">
        <v>40623</v>
      </c>
      <c r="C3019">
        <v>33.68</v>
      </c>
      <c r="E3019">
        <v>0.13</v>
      </c>
      <c r="F3019">
        <f>4*Table3[[#This Row],[DivPay]]</f>
        <v>0.52</v>
      </c>
      <c r="G3019" s="2">
        <f>Table3[[#This Row],[FwdDiv]]/Table3[[#This Row],[SharePrice]]</f>
        <v>1.5439429928741094E-2</v>
      </c>
      <c r="H3019" s="2">
        <v>2.5000000000000001E-2</v>
      </c>
      <c r="I3019" s="2">
        <v>2.75E-2</v>
      </c>
    </row>
    <row r="3020" spans="2:9" hidden="1" x14ac:dyDescent="0.2">
      <c r="B3020" s="35">
        <v>40620</v>
      </c>
      <c r="C3020">
        <v>33.36</v>
      </c>
      <c r="E3020">
        <v>0.13</v>
      </c>
      <c r="F3020">
        <f>4*Table3[[#This Row],[DivPay]]</f>
        <v>0.52</v>
      </c>
      <c r="G3020" s="2">
        <f>Table3[[#This Row],[FwdDiv]]/Table3[[#This Row],[SharePrice]]</f>
        <v>1.5587529976019185E-2</v>
      </c>
      <c r="H3020" s="2">
        <v>2.5000000000000001E-2</v>
      </c>
      <c r="I3020" s="2">
        <v>2.75E-2</v>
      </c>
    </row>
    <row r="3021" spans="2:9" hidden="1" x14ac:dyDescent="0.2">
      <c r="B3021" s="35">
        <v>40619</v>
      </c>
      <c r="C3021">
        <v>33.07</v>
      </c>
      <c r="E3021">
        <v>0.13</v>
      </c>
      <c r="F3021">
        <f>4*Table3[[#This Row],[DivPay]]</f>
        <v>0.52</v>
      </c>
      <c r="G3021" s="2">
        <f>Table3[[#This Row],[FwdDiv]]/Table3[[#This Row],[SharePrice]]</f>
        <v>1.5724221348654369E-2</v>
      </c>
      <c r="H3021" s="2">
        <v>2.5000000000000001E-2</v>
      </c>
      <c r="I3021" s="2">
        <v>2.75E-2</v>
      </c>
    </row>
    <row r="3022" spans="2:9" hidden="1" x14ac:dyDescent="0.2">
      <c r="B3022" s="35">
        <v>40618</v>
      </c>
      <c r="C3022">
        <v>32.79</v>
      </c>
      <c r="E3022">
        <v>0.13</v>
      </c>
      <c r="F3022">
        <f>4*Table3[[#This Row],[DivPay]]</f>
        <v>0.52</v>
      </c>
      <c r="G3022" s="2">
        <f>Table3[[#This Row],[FwdDiv]]/Table3[[#This Row],[SharePrice]]</f>
        <v>1.5858493443122904E-2</v>
      </c>
      <c r="H3022" s="2">
        <v>2.5000000000000001E-2</v>
      </c>
      <c r="I3022" s="2">
        <v>2.75E-2</v>
      </c>
    </row>
    <row r="3023" spans="2:9" hidden="1" x14ac:dyDescent="0.2">
      <c r="B3023" s="35">
        <v>40617</v>
      </c>
      <c r="C3023">
        <v>33.9</v>
      </c>
      <c r="E3023">
        <v>0.13</v>
      </c>
      <c r="F3023">
        <f>4*Table3[[#This Row],[DivPay]]</f>
        <v>0.52</v>
      </c>
      <c r="G3023" s="2">
        <f>Table3[[#This Row],[FwdDiv]]/Table3[[#This Row],[SharePrice]]</f>
        <v>1.5339233038348084E-2</v>
      </c>
      <c r="H3023" s="2">
        <v>2.5000000000000001E-2</v>
      </c>
      <c r="I3023" s="2">
        <v>2.75E-2</v>
      </c>
    </row>
    <row r="3024" spans="2:9" hidden="1" x14ac:dyDescent="0.2">
      <c r="B3024" s="35">
        <v>40616</v>
      </c>
      <c r="C3024">
        <v>34.56</v>
      </c>
      <c r="E3024">
        <v>0.13</v>
      </c>
      <c r="F3024">
        <f>4*Table3[[#This Row],[DivPay]]</f>
        <v>0.52</v>
      </c>
      <c r="G3024" s="2">
        <f>Table3[[#This Row],[FwdDiv]]/Table3[[#This Row],[SharePrice]]</f>
        <v>1.5046296296296295E-2</v>
      </c>
      <c r="H3024" s="2">
        <v>2.5000000000000001E-2</v>
      </c>
      <c r="I3024" s="2">
        <v>2.75E-2</v>
      </c>
    </row>
    <row r="3025" spans="2:9" hidden="1" x14ac:dyDescent="0.2">
      <c r="B3025" s="35">
        <v>40613</v>
      </c>
      <c r="C3025">
        <v>34.39</v>
      </c>
      <c r="E3025">
        <v>0.13</v>
      </c>
      <c r="F3025">
        <f>4*Table3[[#This Row],[DivPay]]</f>
        <v>0.52</v>
      </c>
      <c r="G3025" s="2">
        <f>Table3[[#This Row],[FwdDiv]]/Table3[[#This Row],[SharePrice]]</f>
        <v>1.5120674614713579E-2</v>
      </c>
      <c r="H3025" s="2">
        <v>2.5000000000000001E-2</v>
      </c>
      <c r="I3025" s="2">
        <v>2.75E-2</v>
      </c>
    </row>
    <row r="3026" spans="2:9" hidden="1" x14ac:dyDescent="0.2">
      <c r="B3026" s="35">
        <v>40612</v>
      </c>
      <c r="C3026">
        <v>34.25</v>
      </c>
      <c r="E3026">
        <v>0.13</v>
      </c>
      <c r="F3026">
        <f>4*Table3[[#This Row],[DivPay]]</f>
        <v>0.52</v>
      </c>
      <c r="G3026" s="2">
        <f>Table3[[#This Row],[FwdDiv]]/Table3[[#This Row],[SharePrice]]</f>
        <v>1.5182481751824819E-2</v>
      </c>
      <c r="H3026" s="2">
        <v>2.5000000000000001E-2</v>
      </c>
      <c r="I3026" s="2">
        <v>2.75E-2</v>
      </c>
    </row>
    <row r="3027" spans="2:9" hidden="1" x14ac:dyDescent="0.2">
      <c r="B3027" s="35">
        <v>40611</v>
      </c>
      <c r="C3027">
        <v>34.74</v>
      </c>
      <c r="E3027">
        <v>0.13</v>
      </c>
      <c r="F3027">
        <f>4*Table3[[#This Row],[DivPay]]</f>
        <v>0.52</v>
      </c>
      <c r="G3027" s="2">
        <f>Table3[[#This Row],[FwdDiv]]/Table3[[#This Row],[SharePrice]]</f>
        <v>1.4968336211859527E-2</v>
      </c>
      <c r="H3027" s="2">
        <v>2.5000000000000001E-2</v>
      </c>
      <c r="I3027" s="2">
        <v>2.75E-2</v>
      </c>
    </row>
    <row r="3028" spans="2:9" hidden="1" x14ac:dyDescent="0.2">
      <c r="B3028" s="35">
        <v>40610</v>
      </c>
      <c r="C3028">
        <v>35.86</v>
      </c>
      <c r="E3028">
        <v>0.13</v>
      </c>
      <c r="F3028">
        <f>4*Table3[[#This Row],[DivPay]]</f>
        <v>0.52</v>
      </c>
      <c r="G3028" s="2">
        <f>Table3[[#This Row],[FwdDiv]]/Table3[[#This Row],[SharePrice]]</f>
        <v>1.4500836586726159E-2</v>
      </c>
      <c r="H3028" s="2">
        <v>2.5000000000000001E-2</v>
      </c>
      <c r="I3028" s="2">
        <v>2.75E-2</v>
      </c>
    </row>
    <row r="3029" spans="2:9" hidden="1" x14ac:dyDescent="0.2">
      <c r="B3029" s="35">
        <v>40609</v>
      </c>
      <c r="C3029">
        <v>35.479999999999997</v>
      </c>
      <c r="E3029">
        <v>0.13</v>
      </c>
      <c r="F3029">
        <f>4*Table3[[#This Row],[DivPay]]</f>
        <v>0.52</v>
      </c>
      <c r="G3029" s="2">
        <f>Table3[[#This Row],[FwdDiv]]/Table3[[#This Row],[SharePrice]]</f>
        <v>1.4656144306651636E-2</v>
      </c>
      <c r="H3029" s="2">
        <v>2.5000000000000001E-2</v>
      </c>
      <c r="I3029" s="2">
        <v>2.75E-2</v>
      </c>
    </row>
    <row r="3030" spans="2:9" hidden="1" x14ac:dyDescent="0.2">
      <c r="B3030" s="35">
        <v>40606</v>
      </c>
      <c r="C3030">
        <v>36.270000000000003</v>
      </c>
      <c r="E3030">
        <v>0.13</v>
      </c>
      <c r="F3030">
        <f>4*Table3[[#This Row],[DivPay]]</f>
        <v>0.52</v>
      </c>
      <c r="G3030" s="2">
        <f>Table3[[#This Row],[FwdDiv]]/Table3[[#This Row],[SharePrice]]</f>
        <v>1.4336917562724014E-2</v>
      </c>
      <c r="H3030" s="2">
        <v>2.5000000000000001E-2</v>
      </c>
      <c r="I3030" s="2">
        <v>2.75E-2</v>
      </c>
    </row>
    <row r="3031" spans="2:9" hidden="1" x14ac:dyDescent="0.2">
      <c r="B3031" s="35">
        <v>40605</v>
      </c>
      <c r="C3031">
        <v>36.56</v>
      </c>
      <c r="E3031">
        <v>0.13</v>
      </c>
      <c r="F3031">
        <f>4*Table3[[#This Row],[DivPay]]</f>
        <v>0.52</v>
      </c>
      <c r="G3031" s="2">
        <f>Table3[[#This Row],[FwdDiv]]/Table3[[#This Row],[SharePrice]]</f>
        <v>1.4223194748358862E-2</v>
      </c>
      <c r="H3031" s="2">
        <v>2.5000000000000001E-2</v>
      </c>
      <c r="I3031" s="2">
        <v>2.75E-2</v>
      </c>
    </row>
    <row r="3032" spans="2:9" hidden="1" x14ac:dyDescent="0.2">
      <c r="B3032" s="35">
        <v>40604</v>
      </c>
      <c r="C3032">
        <v>36.14</v>
      </c>
      <c r="E3032">
        <v>0.13</v>
      </c>
      <c r="F3032">
        <f>4*Table3[[#This Row],[DivPay]]</f>
        <v>0.52</v>
      </c>
      <c r="G3032" s="2">
        <f>Table3[[#This Row],[FwdDiv]]/Table3[[#This Row],[SharePrice]]</f>
        <v>1.4388489208633094E-2</v>
      </c>
      <c r="H3032" s="2">
        <v>2.5000000000000001E-2</v>
      </c>
      <c r="I3032" s="2">
        <v>2.75E-2</v>
      </c>
    </row>
    <row r="3033" spans="2:9" hidden="1" x14ac:dyDescent="0.2">
      <c r="B3033" s="35">
        <v>40603</v>
      </c>
      <c r="C3033">
        <v>35</v>
      </c>
      <c r="E3033">
        <v>0.13</v>
      </c>
      <c r="F3033">
        <f>4*Table3[[#This Row],[DivPay]]</f>
        <v>0.52</v>
      </c>
      <c r="G3033" s="2">
        <f>Table3[[#This Row],[FwdDiv]]/Table3[[#This Row],[SharePrice]]</f>
        <v>1.4857142857142857E-2</v>
      </c>
      <c r="H3033" s="2">
        <v>2.5000000000000001E-2</v>
      </c>
      <c r="I3033" s="2">
        <v>2.75E-2</v>
      </c>
    </row>
    <row r="3034" spans="2:9" hidden="1" x14ac:dyDescent="0.2">
      <c r="B3034" s="35">
        <v>40602</v>
      </c>
      <c r="C3034">
        <v>35.61</v>
      </c>
      <c r="E3034">
        <v>0.13</v>
      </c>
      <c r="F3034">
        <f>4*Table3[[#This Row],[DivPay]]</f>
        <v>0.52</v>
      </c>
      <c r="G3034" s="2">
        <f>Table3[[#This Row],[FwdDiv]]/Table3[[#This Row],[SharePrice]]</f>
        <v>1.4602639707947207E-2</v>
      </c>
      <c r="H3034" s="2">
        <v>2.5000000000000001E-2</v>
      </c>
      <c r="I3034" s="2">
        <v>2.75E-2</v>
      </c>
    </row>
    <row r="3035" spans="2:9" hidden="1" x14ac:dyDescent="0.2">
      <c r="B3035" s="35">
        <v>40599</v>
      </c>
      <c r="C3035">
        <v>35.619999999999997</v>
      </c>
      <c r="E3035">
        <v>0.13</v>
      </c>
      <c r="F3035">
        <f>4*Table3[[#This Row],[DivPay]]</f>
        <v>0.52</v>
      </c>
      <c r="G3035" s="2">
        <f>Table3[[#This Row],[FwdDiv]]/Table3[[#This Row],[SharePrice]]</f>
        <v>1.4598540145985403E-2</v>
      </c>
      <c r="H3035" s="2">
        <v>2.5000000000000001E-2</v>
      </c>
      <c r="I3035" s="2">
        <v>2.75E-2</v>
      </c>
    </row>
    <row r="3036" spans="2:9" hidden="1" x14ac:dyDescent="0.2">
      <c r="B3036" s="35">
        <v>40598</v>
      </c>
      <c r="C3036">
        <v>35.43</v>
      </c>
      <c r="E3036">
        <v>0.13</v>
      </c>
      <c r="F3036">
        <f>4*Table3[[#This Row],[DivPay]]</f>
        <v>0.52</v>
      </c>
      <c r="G3036" s="2">
        <f>Table3[[#This Row],[FwdDiv]]/Table3[[#This Row],[SharePrice]]</f>
        <v>1.467682754727632E-2</v>
      </c>
      <c r="H3036" s="2">
        <v>2.5000000000000001E-2</v>
      </c>
      <c r="I3036" s="2">
        <v>2.75E-2</v>
      </c>
    </row>
    <row r="3037" spans="2:9" hidden="1" x14ac:dyDescent="0.2">
      <c r="B3037" s="35">
        <v>40597</v>
      </c>
      <c r="C3037">
        <v>35.4</v>
      </c>
      <c r="E3037">
        <v>0.13</v>
      </c>
      <c r="F3037">
        <f>4*Table3[[#This Row],[DivPay]]</f>
        <v>0.52</v>
      </c>
      <c r="G3037" s="2">
        <f>Table3[[#This Row],[FwdDiv]]/Table3[[#This Row],[SharePrice]]</f>
        <v>1.4689265536723164E-2</v>
      </c>
      <c r="H3037" s="2">
        <v>2.5000000000000001E-2</v>
      </c>
      <c r="I3037" s="2">
        <v>2.75E-2</v>
      </c>
    </row>
    <row r="3038" spans="2:9" hidden="1" x14ac:dyDescent="0.2">
      <c r="B3038" s="35">
        <v>40596</v>
      </c>
      <c r="C3038">
        <v>35.75</v>
      </c>
      <c r="E3038">
        <v>0.13</v>
      </c>
      <c r="F3038">
        <f>4*Table3[[#This Row],[DivPay]]</f>
        <v>0.52</v>
      </c>
      <c r="G3038" s="2">
        <f>Table3[[#This Row],[FwdDiv]]/Table3[[#This Row],[SharePrice]]</f>
        <v>1.4545454545454545E-2</v>
      </c>
      <c r="H3038" s="2">
        <v>2.5000000000000001E-2</v>
      </c>
      <c r="I3038" s="2">
        <v>2.75E-2</v>
      </c>
    </row>
    <row r="3039" spans="2:9" hidden="1" x14ac:dyDescent="0.2">
      <c r="B3039" s="35">
        <v>40592</v>
      </c>
      <c r="C3039">
        <v>36.229999999999997</v>
      </c>
      <c r="E3039">
        <v>0.13</v>
      </c>
      <c r="F3039">
        <f>4*Table3[[#This Row],[DivPay]]</f>
        <v>0.52</v>
      </c>
      <c r="G3039" s="2">
        <f>Table3[[#This Row],[FwdDiv]]/Table3[[#This Row],[SharePrice]]</f>
        <v>1.4352746342809829E-2</v>
      </c>
      <c r="H3039" s="2">
        <v>2.5000000000000001E-2</v>
      </c>
      <c r="I3039" s="2">
        <v>2.75E-2</v>
      </c>
    </row>
    <row r="3040" spans="2:9" hidden="1" x14ac:dyDescent="0.2">
      <c r="B3040" s="35">
        <v>40591</v>
      </c>
      <c r="C3040">
        <v>36.479999999999997</v>
      </c>
      <c r="E3040">
        <v>0.13</v>
      </c>
      <c r="F3040">
        <f>4*Table3[[#This Row],[DivPay]]</f>
        <v>0.52</v>
      </c>
      <c r="G3040" s="2">
        <f>Table3[[#This Row],[FwdDiv]]/Table3[[#This Row],[SharePrice]]</f>
        <v>1.4254385964912282E-2</v>
      </c>
      <c r="H3040" s="2">
        <v>2.5000000000000001E-2</v>
      </c>
      <c r="I3040" s="2">
        <v>2.75E-2</v>
      </c>
    </row>
    <row r="3041" spans="2:9" hidden="1" x14ac:dyDescent="0.2">
      <c r="B3041" s="35">
        <v>40590</v>
      </c>
      <c r="C3041">
        <v>36.049999999999997</v>
      </c>
      <c r="E3041">
        <v>0.13</v>
      </c>
      <c r="F3041">
        <f>4*Table3[[#This Row],[DivPay]]</f>
        <v>0.52</v>
      </c>
      <c r="G3041" s="2">
        <f>Table3[[#This Row],[FwdDiv]]/Table3[[#This Row],[SharePrice]]</f>
        <v>1.4424410540915396E-2</v>
      </c>
      <c r="H3041" s="2">
        <v>2.5000000000000001E-2</v>
      </c>
      <c r="I3041" s="2">
        <v>2.75E-2</v>
      </c>
    </row>
    <row r="3042" spans="2:9" hidden="1" x14ac:dyDescent="0.2">
      <c r="B3042" s="35">
        <v>40589</v>
      </c>
      <c r="C3042">
        <v>35.97</v>
      </c>
      <c r="E3042">
        <v>0.13</v>
      </c>
      <c r="F3042">
        <f>4*Table3[[#This Row],[DivPay]]</f>
        <v>0.52</v>
      </c>
      <c r="G3042" s="2">
        <f>Table3[[#This Row],[FwdDiv]]/Table3[[#This Row],[SharePrice]]</f>
        <v>1.4456491520711705E-2</v>
      </c>
      <c r="H3042" s="2">
        <v>2.5000000000000001E-2</v>
      </c>
      <c r="I3042" s="2">
        <v>2.75E-2</v>
      </c>
    </row>
    <row r="3043" spans="2:9" hidden="1" x14ac:dyDescent="0.2">
      <c r="B3043" s="35">
        <v>40588</v>
      </c>
      <c r="C3043">
        <v>35.83</v>
      </c>
      <c r="E3043">
        <v>0.13</v>
      </c>
      <c r="F3043">
        <f>4*Table3[[#This Row],[DivPay]]</f>
        <v>0.52</v>
      </c>
      <c r="G3043" s="2">
        <f>Table3[[#This Row],[FwdDiv]]/Table3[[#This Row],[SharePrice]]</f>
        <v>1.4512977951437344E-2</v>
      </c>
      <c r="H3043" s="2">
        <v>2.5000000000000001E-2</v>
      </c>
      <c r="I3043" s="2">
        <v>2.75E-2</v>
      </c>
    </row>
    <row r="3044" spans="2:9" hidden="1" x14ac:dyDescent="0.2">
      <c r="B3044" s="35">
        <v>40585</v>
      </c>
      <c r="C3044">
        <v>35.619999999999997</v>
      </c>
      <c r="E3044">
        <v>0.13</v>
      </c>
      <c r="F3044">
        <f>4*Table3[[#This Row],[DivPay]]</f>
        <v>0.52</v>
      </c>
      <c r="G3044" s="2">
        <f>Table3[[#This Row],[FwdDiv]]/Table3[[#This Row],[SharePrice]]</f>
        <v>1.4598540145985403E-2</v>
      </c>
      <c r="H3044" s="2">
        <v>2.5000000000000001E-2</v>
      </c>
      <c r="I3044" s="2">
        <v>2.75E-2</v>
      </c>
    </row>
    <row r="3045" spans="2:9" hidden="1" x14ac:dyDescent="0.2">
      <c r="B3045" s="35">
        <v>40584</v>
      </c>
      <c r="C3045">
        <v>35.19</v>
      </c>
      <c r="E3045">
        <v>0.13</v>
      </c>
      <c r="F3045">
        <f>4*Table3[[#This Row],[DivPay]]</f>
        <v>0.52</v>
      </c>
      <c r="G3045" s="2">
        <f>Table3[[#This Row],[FwdDiv]]/Table3[[#This Row],[SharePrice]]</f>
        <v>1.4776925262858768E-2</v>
      </c>
      <c r="H3045" s="2">
        <v>2.5000000000000001E-2</v>
      </c>
      <c r="I3045" s="2">
        <v>2.75E-2</v>
      </c>
    </row>
    <row r="3046" spans="2:9" hidden="1" x14ac:dyDescent="0.2">
      <c r="B3046" s="35">
        <v>40583</v>
      </c>
      <c r="C3046">
        <v>35.1</v>
      </c>
      <c r="E3046">
        <v>0.13</v>
      </c>
      <c r="F3046">
        <f>4*Table3[[#This Row],[DivPay]]</f>
        <v>0.52</v>
      </c>
      <c r="G3046" s="2">
        <f>Table3[[#This Row],[FwdDiv]]/Table3[[#This Row],[SharePrice]]</f>
        <v>1.4814814814814815E-2</v>
      </c>
      <c r="H3046" s="2">
        <v>2.5000000000000001E-2</v>
      </c>
      <c r="I3046" s="2">
        <v>2.75E-2</v>
      </c>
    </row>
    <row r="3047" spans="2:9" hidden="1" x14ac:dyDescent="0.2">
      <c r="B3047" s="35">
        <v>40582</v>
      </c>
      <c r="C3047">
        <v>35.28</v>
      </c>
      <c r="E3047">
        <v>0.13</v>
      </c>
      <c r="F3047">
        <f>4*Table3[[#This Row],[DivPay]]</f>
        <v>0.52</v>
      </c>
      <c r="G3047" s="2">
        <f>Table3[[#This Row],[FwdDiv]]/Table3[[#This Row],[SharePrice]]</f>
        <v>1.4739229024943311E-2</v>
      </c>
      <c r="H3047" s="2">
        <v>2.5000000000000001E-2</v>
      </c>
      <c r="I3047" s="2">
        <v>2.75E-2</v>
      </c>
    </row>
    <row r="3048" spans="2:9" hidden="1" x14ac:dyDescent="0.2">
      <c r="B3048" s="35">
        <v>40581</v>
      </c>
      <c r="C3048">
        <v>35.26</v>
      </c>
      <c r="E3048">
        <v>0.13</v>
      </c>
      <c r="F3048">
        <f>4*Table3[[#This Row],[DivPay]]</f>
        <v>0.52</v>
      </c>
      <c r="G3048" s="2">
        <f>Table3[[#This Row],[FwdDiv]]/Table3[[#This Row],[SharePrice]]</f>
        <v>1.4747589336358481E-2</v>
      </c>
      <c r="H3048" s="2">
        <v>2.5000000000000001E-2</v>
      </c>
      <c r="I3048" s="2">
        <v>2.75E-2</v>
      </c>
    </row>
    <row r="3049" spans="2:9" hidden="1" x14ac:dyDescent="0.2">
      <c r="B3049" s="35">
        <v>40578</v>
      </c>
      <c r="C3049">
        <v>35.44</v>
      </c>
      <c r="E3049">
        <v>0.13</v>
      </c>
      <c r="F3049">
        <f>4*Table3[[#This Row],[DivPay]]</f>
        <v>0.52</v>
      </c>
      <c r="G3049" s="2">
        <f>Table3[[#This Row],[FwdDiv]]/Table3[[#This Row],[SharePrice]]</f>
        <v>1.4672686230248309E-2</v>
      </c>
      <c r="H3049" s="2">
        <v>2.5000000000000001E-2</v>
      </c>
      <c r="I3049" s="2">
        <v>2.75E-2</v>
      </c>
    </row>
    <row r="3050" spans="2:9" hidden="1" x14ac:dyDescent="0.2">
      <c r="B3050" s="35">
        <v>40577</v>
      </c>
      <c r="C3050">
        <v>34.99</v>
      </c>
      <c r="E3050">
        <v>0.13</v>
      </c>
      <c r="F3050">
        <f>4*Table3[[#This Row],[DivPay]]</f>
        <v>0.52</v>
      </c>
      <c r="G3050" s="2">
        <f>Table3[[#This Row],[FwdDiv]]/Table3[[#This Row],[SharePrice]]</f>
        <v>1.486138896827665E-2</v>
      </c>
      <c r="H3050" s="2">
        <v>2.5000000000000001E-2</v>
      </c>
      <c r="I3050" s="2">
        <v>2.75E-2</v>
      </c>
    </row>
    <row r="3051" spans="2:9" hidden="1" x14ac:dyDescent="0.2">
      <c r="B3051" s="35">
        <v>40576</v>
      </c>
      <c r="C3051">
        <v>35.119999999999997</v>
      </c>
      <c r="E3051">
        <v>0.13</v>
      </c>
      <c r="F3051">
        <f>4*Table3[[#This Row],[DivPay]]</f>
        <v>0.52</v>
      </c>
      <c r="G3051" s="2">
        <f>Table3[[#This Row],[FwdDiv]]/Table3[[#This Row],[SharePrice]]</f>
        <v>1.4806378132118452E-2</v>
      </c>
      <c r="H3051" s="2">
        <v>2.5000000000000001E-2</v>
      </c>
      <c r="I3051" s="2">
        <v>2.75E-2</v>
      </c>
    </row>
    <row r="3052" spans="2:9" hidden="1" x14ac:dyDescent="0.2">
      <c r="B3052" s="35">
        <v>40575</v>
      </c>
      <c r="C3052">
        <v>35</v>
      </c>
      <c r="E3052">
        <v>0.13</v>
      </c>
      <c r="F3052">
        <f>4*Table3[[#This Row],[DivPay]]</f>
        <v>0.52</v>
      </c>
      <c r="G3052" s="2">
        <f>Table3[[#This Row],[FwdDiv]]/Table3[[#This Row],[SharePrice]]</f>
        <v>1.4857142857142857E-2</v>
      </c>
      <c r="H3052" s="2">
        <v>2.5000000000000001E-2</v>
      </c>
      <c r="I3052" s="2">
        <v>2.75E-2</v>
      </c>
    </row>
    <row r="3053" spans="2:9" hidden="1" x14ac:dyDescent="0.2">
      <c r="B3053" s="35">
        <v>40574</v>
      </c>
      <c r="C3053">
        <v>33.909999999999997</v>
      </c>
      <c r="E3053">
        <v>0.13</v>
      </c>
      <c r="F3053">
        <f>4*Table3[[#This Row],[DivPay]]</f>
        <v>0.52</v>
      </c>
      <c r="G3053" s="2">
        <f>Table3[[#This Row],[FwdDiv]]/Table3[[#This Row],[SharePrice]]</f>
        <v>1.5334709525213803E-2</v>
      </c>
      <c r="H3053" s="2">
        <v>2.5000000000000001E-2</v>
      </c>
      <c r="I3053" s="2">
        <v>2.75E-2</v>
      </c>
    </row>
    <row r="3054" spans="2:9" hidden="1" x14ac:dyDescent="0.2">
      <c r="B3054" s="35">
        <v>40571</v>
      </c>
      <c r="C3054">
        <v>34.270000000000003</v>
      </c>
      <c r="E3054">
        <v>0.13</v>
      </c>
      <c r="F3054">
        <f>4*Table3[[#This Row],[DivPay]]</f>
        <v>0.52</v>
      </c>
      <c r="G3054" s="2">
        <f>Table3[[#This Row],[FwdDiv]]/Table3[[#This Row],[SharePrice]]</f>
        <v>1.517362124306974E-2</v>
      </c>
      <c r="H3054" s="2">
        <v>2.5000000000000001E-2</v>
      </c>
      <c r="I3054" s="2">
        <v>2.75E-2</v>
      </c>
    </row>
    <row r="3055" spans="2:9" hidden="1" x14ac:dyDescent="0.2">
      <c r="B3055" s="35">
        <v>40570</v>
      </c>
      <c r="C3055">
        <v>34.630000000000003</v>
      </c>
      <c r="D3055">
        <v>0.13</v>
      </c>
      <c r="E3055">
        <v>0.13</v>
      </c>
      <c r="F3055">
        <f>4*Table3[[#This Row],[DivPay]]</f>
        <v>0.52</v>
      </c>
      <c r="G3055" s="2">
        <f>Table3[[#This Row],[FwdDiv]]/Table3[[#This Row],[SharePrice]]</f>
        <v>1.5015882183078255E-2</v>
      </c>
      <c r="H3055" s="2">
        <v>2.5000000000000001E-2</v>
      </c>
      <c r="I3055" s="2">
        <v>2.75E-2</v>
      </c>
    </row>
    <row r="3056" spans="2:9" hidden="1" x14ac:dyDescent="0.2">
      <c r="B3056" s="35">
        <v>40569</v>
      </c>
      <c r="C3056">
        <v>34.32</v>
      </c>
      <c r="E3056">
        <v>0.13</v>
      </c>
      <c r="F3056">
        <f>4*Table3[[#This Row],[DivPay]]</f>
        <v>0.52</v>
      </c>
      <c r="G3056" s="2">
        <f>Table3[[#This Row],[FwdDiv]]/Table3[[#This Row],[SharePrice]]</f>
        <v>1.5151515151515152E-2</v>
      </c>
      <c r="H3056" s="2">
        <v>2.5000000000000001E-2</v>
      </c>
      <c r="I3056" s="2">
        <v>2.75E-2</v>
      </c>
    </row>
    <row r="3057" spans="2:9" hidden="1" x14ac:dyDescent="0.2">
      <c r="B3057" s="35">
        <v>40568</v>
      </c>
      <c r="C3057">
        <v>33.979999999999997</v>
      </c>
      <c r="E3057">
        <v>0.13</v>
      </c>
      <c r="F3057">
        <f>4*Table3[[#This Row],[DivPay]]</f>
        <v>0.52</v>
      </c>
      <c r="G3057" s="2">
        <f>Table3[[#This Row],[FwdDiv]]/Table3[[#This Row],[SharePrice]]</f>
        <v>1.5303119482048266E-2</v>
      </c>
      <c r="H3057" s="2">
        <v>2.5000000000000001E-2</v>
      </c>
      <c r="I3057" s="2">
        <v>2.75E-2</v>
      </c>
    </row>
    <row r="3058" spans="2:9" hidden="1" x14ac:dyDescent="0.2">
      <c r="B3058" s="35">
        <v>40567</v>
      </c>
      <c r="C3058">
        <v>34.65</v>
      </c>
      <c r="E3058">
        <v>0.13</v>
      </c>
      <c r="F3058">
        <f>4*Table3[[#This Row],[DivPay]]</f>
        <v>0.52</v>
      </c>
      <c r="G3058" s="2">
        <f>Table3[[#This Row],[FwdDiv]]/Table3[[#This Row],[SharePrice]]</f>
        <v>1.5007215007215009E-2</v>
      </c>
      <c r="H3058" s="2">
        <v>2.5000000000000001E-2</v>
      </c>
      <c r="I3058" s="2">
        <v>2.75E-2</v>
      </c>
    </row>
    <row r="3059" spans="2:9" hidden="1" x14ac:dyDescent="0.2">
      <c r="B3059" s="35">
        <v>40564</v>
      </c>
      <c r="C3059">
        <v>33.909999999999997</v>
      </c>
      <c r="E3059">
        <v>0.13</v>
      </c>
      <c r="F3059">
        <f>4*Table3[[#This Row],[DivPay]]</f>
        <v>0.52</v>
      </c>
      <c r="G3059" s="2">
        <f>Table3[[#This Row],[FwdDiv]]/Table3[[#This Row],[SharePrice]]</f>
        <v>1.5334709525213803E-2</v>
      </c>
      <c r="H3059" s="2">
        <v>2.5000000000000001E-2</v>
      </c>
      <c r="I3059" s="2">
        <v>2.75E-2</v>
      </c>
    </row>
    <row r="3060" spans="2:9" hidden="1" x14ac:dyDescent="0.2">
      <c r="B3060" s="35">
        <v>40563</v>
      </c>
      <c r="C3060">
        <v>33.909999999999997</v>
      </c>
      <c r="E3060">
        <v>0.13</v>
      </c>
      <c r="F3060">
        <f>4*Table3[[#This Row],[DivPay]]</f>
        <v>0.52</v>
      </c>
      <c r="G3060" s="2">
        <f>Table3[[#This Row],[FwdDiv]]/Table3[[#This Row],[SharePrice]]</f>
        <v>1.5334709525213803E-2</v>
      </c>
      <c r="H3060" s="2">
        <v>2.5000000000000001E-2</v>
      </c>
      <c r="I3060" s="2">
        <v>2.75E-2</v>
      </c>
    </row>
    <row r="3061" spans="2:9" hidden="1" x14ac:dyDescent="0.2">
      <c r="B3061" s="35">
        <v>40562</v>
      </c>
      <c r="C3061">
        <v>34.159999999999997</v>
      </c>
      <c r="E3061">
        <v>0.13</v>
      </c>
      <c r="F3061">
        <f>4*Table3[[#This Row],[DivPay]]</f>
        <v>0.52</v>
      </c>
      <c r="G3061" s="2">
        <f>Table3[[#This Row],[FwdDiv]]/Table3[[#This Row],[SharePrice]]</f>
        <v>1.5222482435597191E-2</v>
      </c>
      <c r="H3061" s="2">
        <v>2.5000000000000001E-2</v>
      </c>
      <c r="I3061" s="2">
        <v>2.75E-2</v>
      </c>
    </row>
    <row r="3062" spans="2:9" hidden="1" x14ac:dyDescent="0.2">
      <c r="B3062" s="35">
        <v>40561</v>
      </c>
      <c r="C3062">
        <v>34.85</v>
      </c>
      <c r="E3062">
        <v>0.13</v>
      </c>
      <c r="F3062">
        <f>4*Table3[[#This Row],[DivPay]]</f>
        <v>0.52</v>
      </c>
      <c r="G3062" s="2">
        <f>Table3[[#This Row],[FwdDiv]]/Table3[[#This Row],[SharePrice]]</f>
        <v>1.4921090387374462E-2</v>
      </c>
      <c r="H3062" s="2">
        <v>2.5000000000000001E-2</v>
      </c>
      <c r="I3062" s="2">
        <v>2.75E-2</v>
      </c>
    </row>
    <row r="3063" spans="2:9" hidden="1" x14ac:dyDescent="0.2">
      <c r="B3063" s="35">
        <v>40557</v>
      </c>
      <c r="C3063">
        <v>34.04</v>
      </c>
      <c r="E3063">
        <v>0.13</v>
      </c>
      <c r="F3063">
        <f>4*Table3[[#This Row],[DivPay]]</f>
        <v>0.52</v>
      </c>
      <c r="G3063" s="2">
        <f>Table3[[#This Row],[FwdDiv]]/Table3[[#This Row],[SharePrice]]</f>
        <v>1.5276145710928321E-2</v>
      </c>
      <c r="H3063" s="2">
        <v>2.5000000000000001E-2</v>
      </c>
      <c r="I3063" s="2">
        <v>2.75E-2</v>
      </c>
    </row>
    <row r="3064" spans="2:9" hidden="1" x14ac:dyDescent="0.2">
      <c r="B3064" s="35">
        <v>40556</v>
      </c>
      <c r="C3064">
        <v>33.479999999999997</v>
      </c>
      <c r="E3064">
        <v>0.13</v>
      </c>
      <c r="F3064">
        <f>4*Table3[[#This Row],[DivPay]]</f>
        <v>0.52</v>
      </c>
      <c r="G3064" s="2">
        <f>Table3[[#This Row],[FwdDiv]]/Table3[[#This Row],[SharePrice]]</f>
        <v>1.5531660692951017E-2</v>
      </c>
      <c r="H3064" s="2">
        <v>2.5000000000000001E-2</v>
      </c>
      <c r="I3064" s="2">
        <v>2.75E-2</v>
      </c>
    </row>
    <row r="3065" spans="2:9" hidden="1" x14ac:dyDescent="0.2">
      <c r="B3065" s="35">
        <v>40555</v>
      </c>
      <c r="C3065">
        <v>33.659999999999997</v>
      </c>
      <c r="E3065">
        <v>0.13</v>
      </c>
      <c r="F3065">
        <f>4*Table3[[#This Row],[DivPay]]</f>
        <v>0.52</v>
      </c>
      <c r="G3065" s="2">
        <f>Table3[[#This Row],[FwdDiv]]/Table3[[#This Row],[SharePrice]]</f>
        <v>1.5448603683897803E-2</v>
      </c>
      <c r="H3065" s="2">
        <v>2.5000000000000001E-2</v>
      </c>
      <c r="I3065" s="2">
        <v>2.75E-2</v>
      </c>
    </row>
    <row r="3066" spans="2:9" hidden="1" x14ac:dyDescent="0.2">
      <c r="B3066" s="35">
        <v>40554</v>
      </c>
      <c r="C3066">
        <v>33.5</v>
      </c>
      <c r="E3066">
        <v>0.13</v>
      </c>
      <c r="F3066">
        <f>4*Table3[[#This Row],[DivPay]]</f>
        <v>0.52</v>
      </c>
      <c r="G3066" s="2">
        <f>Table3[[#This Row],[FwdDiv]]/Table3[[#This Row],[SharePrice]]</f>
        <v>1.5522388059701494E-2</v>
      </c>
      <c r="H3066" s="2">
        <v>2.5000000000000001E-2</v>
      </c>
      <c r="I3066" s="2">
        <v>2.75E-2</v>
      </c>
    </row>
    <row r="3067" spans="2:9" hidden="1" x14ac:dyDescent="0.2">
      <c r="B3067" s="35">
        <v>40553</v>
      </c>
      <c r="C3067">
        <v>33.380000000000003</v>
      </c>
      <c r="E3067">
        <v>0.13</v>
      </c>
      <c r="F3067">
        <f>4*Table3[[#This Row],[DivPay]]</f>
        <v>0.52</v>
      </c>
      <c r="G3067" s="2">
        <f>Table3[[#This Row],[FwdDiv]]/Table3[[#This Row],[SharePrice]]</f>
        <v>1.5578190533253445E-2</v>
      </c>
      <c r="H3067" s="2">
        <v>2.5000000000000001E-2</v>
      </c>
      <c r="I3067" s="2">
        <v>2.75E-2</v>
      </c>
    </row>
    <row r="3068" spans="2:9" hidden="1" x14ac:dyDescent="0.2">
      <c r="B3068" s="35">
        <v>40550</v>
      </c>
      <c r="C3068">
        <v>33.22</v>
      </c>
      <c r="E3068">
        <v>0.13</v>
      </c>
      <c r="F3068">
        <f>4*Table3[[#This Row],[DivPay]]</f>
        <v>0.52</v>
      </c>
      <c r="G3068" s="2">
        <f>Table3[[#This Row],[FwdDiv]]/Table3[[#This Row],[SharePrice]]</f>
        <v>1.5653220951234198E-2</v>
      </c>
      <c r="H3068" s="2">
        <v>2.5000000000000001E-2</v>
      </c>
      <c r="I3068" s="2">
        <v>2.75E-2</v>
      </c>
    </row>
    <row r="3069" spans="2:9" hidden="1" x14ac:dyDescent="0.2">
      <c r="B3069" s="35">
        <v>40549</v>
      </c>
      <c r="C3069">
        <v>33.25</v>
      </c>
      <c r="E3069">
        <v>0.13</v>
      </c>
      <c r="F3069">
        <f>4*Table3[[#This Row],[DivPay]]</f>
        <v>0.52</v>
      </c>
      <c r="G3069" s="2">
        <f>Table3[[#This Row],[FwdDiv]]/Table3[[#This Row],[SharePrice]]</f>
        <v>1.5639097744360904E-2</v>
      </c>
      <c r="H3069" s="2">
        <v>2.5000000000000001E-2</v>
      </c>
      <c r="I3069" s="2">
        <v>2.75E-2</v>
      </c>
    </row>
    <row r="3070" spans="2:9" hidden="1" x14ac:dyDescent="0.2">
      <c r="B3070" s="35">
        <v>40548</v>
      </c>
      <c r="C3070">
        <v>32.799999999999997</v>
      </c>
      <c r="E3070">
        <v>0.13</v>
      </c>
      <c r="F3070">
        <f>4*Table3[[#This Row],[DivPay]]</f>
        <v>0.52</v>
      </c>
      <c r="G3070" s="2">
        <f>Table3[[#This Row],[FwdDiv]]/Table3[[#This Row],[SharePrice]]</f>
        <v>1.5853658536585366E-2</v>
      </c>
      <c r="H3070" s="2">
        <v>2.5000000000000001E-2</v>
      </c>
      <c r="I3070" s="2">
        <v>2.75E-2</v>
      </c>
    </row>
    <row r="3071" spans="2:9" hidden="1" x14ac:dyDescent="0.2">
      <c r="B3071" s="35">
        <v>40547</v>
      </c>
      <c r="C3071">
        <v>32.67</v>
      </c>
      <c r="E3071">
        <v>0.13</v>
      </c>
      <c r="F3071">
        <f>4*Table3[[#This Row],[DivPay]]</f>
        <v>0.52</v>
      </c>
      <c r="G3071" s="2">
        <f>Table3[[#This Row],[FwdDiv]]/Table3[[#This Row],[SharePrice]]</f>
        <v>1.5916743189470461E-2</v>
      </c>
      <c r="H3071" s="2">
        <v>2.5000000000000001E-2</v>
      </c>
      <c r="I3071" s="2">
        <v>2.75E-2</v>
      </c>
    </row>
    <row r="3072" spans="2:9" hidden="1" x14ac:dyDescent="0.2">
      <c r="B3072" s="35">
        <v>40546</v>
      </c>
      <c r="C3072">
        <v>32.729999999999997</v>
      </c>
      <c r="E3072">
        <v>0.13</v>
      </c>
      <c r="F3072">
        <f>4*Table3[[#This Row],[DivPay]]</f>
        <v>0.52</v>
      </c>
      <c r="G3072" s="2">
        <f>Table3[[#This Row],[FwdDiv]]/Table3[[#This Row],[SharePrice]]</f>
        <v>1.588756492514513E-2</v>
      </c>
      <c r="H3072" s="2">
        <v>2.5000000000000001E-2</v>
      </c>
      <c r="I3072" s="2">
        <v>2.75E-2</v>
      </c>
    </row>
    <row r="3073" spans="2:9" hidden="1" x14ac:dyDescent="0.2">
      <c r="B3073" s="35">
        <v>40543</v>
      </c>
      <c r="C3073">
        <v>32.5</v>
      </c>
      <c r="E3073">
        <v>0.13</v>
      </c>
      <c r="F3073">
        <f>4*Table3[[#This Row],[DivPay]]</f>
        <v>0.52</v>
      </c>
      <c r="G3073" s="2">
        <f>Table3[[#This Row],[FwdDiv]]/Table3[[#This Row],[SharePrice]]</f>
        <v>1.6E-2</v>
      </c>
      <c r="H3073" s="2">
        <v>2.5000000000000001E-2</v>
      </c>
      <c r="I3073" s="2">
        <v>2.75E-2</v>
      </c>
    </row>
    <row r="3074" spans="2:9" hidden="1" x14ac:dyDescent="0.2">
      <c r="B3074" s="35">
        <v>40542</v>
      </c>
      <c r="C3074">
        <v>32.5</v>
      </c>
      <c r="E3074">
        <v>0.13</v>
      </c>
      <c r="F3074">
        <f>4*Table3[[#This Row],[DivPay]]</f>
        <v>0.52</v>
      </c>
      <c r="G3074" s="2">
        <f>Table3[[#This Row],[FwdDiv]]/Table3[[#This Row],[SharePrice]]</f>
        <v>1.6E-2</v>
      </c>
      <c r="H3074" s="2">
        <v>2.5000000000000001E-2</v>
      </c>
      <c r="I3074" s="2">
        <v>2.75E-2</v>
      </c>
    </row>
    <row r="3075" spans="2:9" hidden="1" x14ac:dyDescent="0.2">
      <c r="B3075" s="35">
        <v>40541</v>
      </c>
      <c r="C3075">
        <v>32.51</v>
      </c>
      <c r="E3075">
        <v>0.13</v>
      </c>
      <c r="F3075">
        <f>4*Table3[[#This Row],[DivPay]]</f>
        <v>0.52</v>
      </c>
      <c r="G3075" s="2">
        <f>Table3[[#This Row],[FwdDiv]]/Table3[[#This Row],[SharePrice]]</f>
        <v>1.5995078437403876E-2</v>
      </c>
      <c r="H3075" s="2">
        <v>2.5000000000000001E-2</v>
      </c>
      <c r="I3075" s="2">
        <v>2.75E-2</v>
      </c>
    </row>
    <row r="3076" spans="2:9" hidden="1" x14ac:dyDescent="0.2">
      <c r="B3076" s="35">
        <v>40540</v>
      </c>
      <c r="C3076">
        <v>32.24</v>
      </c>
      <c r="E3076">
        <v>0.13</v>
      </c>
      <c r="F3076">
        <f>4*Table3[[#This Row],[DivPay]]</f>
        <v>0.52</v>
      </c>
      <c r="G3076" s="2">
        <f>Table3[[#This Row],[FwdDiv]]/Table3[[#This Row],[SharePrice]]</f>
        <v>1.6129032258064516E-2</v>
      </c>
      <c r="H3076" s="2">
        <v>2.5000000000000001E-2</v>
      </c>
      <c r="I3076" s="2">
        <v>2.75E-2</v>
      </c>
    </row>
    <row r="3077" spans="2:9" hidden="1" x14ac:dyDescent="0.2">
      <c r="B3077" s="35">
        <v>40539</v>
      </c>
      <c r="C3077">
        <v>32.380000000000003</v>
      </c>
      <c r="E3077">
        <v>0.13</v>
      </c>
      <c r="F3077">
        <f>4*Table3[[#This Row],[DivPay]]</f>
        <v>0.52</v>
      </c>
      <c r="G3077" s="2">
        <f>Table3[[#This Row],[FwdDiv]]/Table3[[#This Row],[SharePrice]]</f>
        <v>1.6059295861642987E-2</v>
      </c>
      <c r="H3077" s="2">
        <v>2.5000000000000001E-2</v>
      </c>
      <c r="I3077" s="2">
        <v>2.75E-2</v>
      </c>
    </row>
    <row r="3078" spans="2:9" hidden="1" x14ac:dyDescent="0.2">
      <c r="B3078" s="35">
        <v>40535</v>
      </c>
      <c r="C3078">
        <v>32.36</v>
      </c>
      <c r="E3078">
        <v>0.13</v>
      </c>
      <c r="F3078">
        <f>4*Table3[[#This Row],[DivPay]]</f>
        <v>0.52</v>
      </c>
      <c r="G3078" s="2">
        <f>Table3[[#This Row],[FwdDiv]]/Table3[[#This Row],[SharePrice]]</f>
        <v>1.6069221260815822E-2</v>
      </c>
      <c r="H3078" s="2">
        <v>2.5000000000000001E-2</v>
      </c>
      <c r="I3078" s="2">
        <v>2.75E-2</v>
      </c>
    </row>
    <row r="3079" spans="2:9" hidden="1" x14ac:dyDescent="0.2">
      <c r="B3079" s="35">
        <v>40534</v>
      </c>
      <c r="C3079">
        <v>32.47</v>
      </c>
      <c r="E3079">
        <v>0.13</v>
      </c>
      <c r="F3079">
        <f>4*Table3[[#This Row],[DivPay]]</f>
        <v>0.52</v>
      </c>
      <c r="G3079" s="2">
        <f>Table3[[#This Row],[FwdDiv]]/Table3[[#This Row],[SharePrice]]</f>
        <v>1.6014782876501387E-2</v>
      </c>
      <c r="H3079" s="2">
        <v>2.5000000000000001E-2</v>
      </c>
      <c r="I3079" s="2">
        <v>2.75E-2</v>
      </c>
    </row>
    <row r="3080" spans="2:9" hidden="1" x14ac:dyDescent="0.2">
      <c r="B3080" s="35">
        <v>40533</v>
      </c>
      <c r="C3080">
        <v>32.44</v>
      </c>
      <c r="E3080">
        <v>0.13</v>
      </c>
      <c r="F3080">
        <f>4*Table3[[#This Row],[DivPay]]</f>
        <v>0.52</v>
      </c>
      <c r="G3080" s="2">
        <f>Table3[[#This Row],[FwdDiv]]/Table3[[#This Row],[SharePrice]]</f>
        <v>1.6029593094944516E-2</v>
      </c>
      <c r="H3080" s="2">
        <v>2.5000000000000001E-2</v>
      </c>
      <c r="I3080" s="2">
        <v>2.75E-2</v>
      </c>
    </row>
    <row r="3081" spans="2:9" hidden="1" x14ac:dyDescent="0.2">
      <c r="B3081" s="35">
        <v>40532</v>
      </c>
      <c r="C3081">
        <v>32.33</v>
      </c>
      <c r="E3081">
        <v>0.13</v>
      </c>
      <c r="F3081">
        <f>4*Table3[[#This Row],[DivPay]]</f>
        <v>0.52</v>
      </c>
      <c r="G3081" s="2">
        <f>Table3[[#This Row],[FwdDiv]]/Table3[[#This Row],[SharePrice]]</f>
        <v>1.6084132384781936E-2</v>
      </c>
      <c r="H3081" s="2">
        <v>2.5000000000000001E-2</v>
      </c>
      <c r="I3081" s="2">
        <v>2.75E-2</v>
      </c>
    </row>
    <row r="3082" spans="2:9" hidden="1" x14ac:dyDescent="0.2">
      <c r="B3082" s="35">
        <v>40529</v>
      </c>
      <c r="C3082">
        <v>32.53</v>
      </c>
      <c r="E3082">
        <v>0.13</v>
      </c>
      <c r="F3082">
        <f>4*Table3[[#This Row],[DivPay]]</f>
        <v>0.52</v>
      </c>
      <c r="G3082" s="2">
        <f>Table3[[#This Row],[FwdDiv]]/Table3[[#This Row],[SharePrice]]</f>
        <v>1.5985244389794036E-2</v>
      </c>
      <c r="H3082" s="2">
        <v>2.5000000000000001E-2</v>
      </c>
      <c r="I3082" s="2">
        <v>2.75E-2</v>
      </c>
    </row>
    <row r="3083" spans="2:9" hidden="1" x14ac:dyDescent="0.2">
      <c r="B3083" s="35">
        <v>40528</v>
      </c>
      <c r="C3083">
        <v>32.619999999999997</v>
      </c>
      <c r="E3083">
        <v>0.13</v>
      </c>
      <c r="F3083">
        <f>4*Table3[[#This Row],[DivPay]]</f>
        <v>0.52</v>
      </c>
      <c r="G3083" s="2">
        <f>Table3[[#This Row],[FwdDiv]]/Table3[[#This Row],[SharePrice]]</f>
        <v>1.5941140404659718E-2</v>
      </c>
      <c r="H3083" s="2">
        <v>2.5000000000000001E-2</v>
      </c>
      <c r="I3083" s="2">
        <v>2.75E-2</v>
      </c>
    </row>
    <row r="3084" spans="2:9" hidden="1" x14ac:dyDescent="0.2">
      <c r="B3084" s="35">
        <v>40527</v>
      </c>
      <c r="C3084">
        <v>32.64</v>
      </c>
      <c r="E3084">
        <v>0.13</v>
      </c>
      <c r="F3084">
        <f>4*Table3[[#This Row],[DivPay]]</f>
        <v>0.52</v>
      </c>
      <c r="G3084" s="2">
        <f>Table3[[#This Row],[FwdDiv]]/Table3[[#This Row],[SharePrice]]</f>
        <v>1.5931372549019607E-2</v>
      </c>
      <c r="H3084" s="2">
        <v>2.5000000000000001E-2</v>
      </c>
      <c r="I3084" s="2">
        <v>2.75E-2</v>
      </c>
    </row>
    <row r="3085" spans="2:9" hidden="1" x14ac:dyDescent="0.2">
      <c r="B3085" s="35">
        <v>40526</v>
      </c>
      <c r="C3085">
        <v>32.799999999999997</v>
      </c>
      <c r="E3085">
        <v>0.13</v>
      </c>
      <c r="F3085">
        <f>4*Table3[[#This Row],[DivPay]]</f>
        <v>0.52</v>
      </c>
      <c r="G3085" s="2">
        <f>Table3[[#This Row],[FwdDiv]]/Table3[[#This Row],[SharePrice]]</f>
        <v>1.5853658536585366E-2</v>
      </c>
      <c r="H3085" s="2">
        <v>2.5000000000000001E-2</v>
      </c>
      <c r="I3085" s="2">
        <v>2.75E-2</v>
      </c>
    </row>
    <row r="3086" spans="2:9" hidden="1" x14ac:dyDescent="0.2">
      <c r="B3086" s="35">
        <v>40525</v>
      </c>
      <c r="C3086">
        <v>32.6</v>
      </c>
      <c r="E3086">
        <v>0.13</v>
      </c>
      <c r="F3086">
        <f>4*Table3[[#This Row],[DivPay]]</f>
        <v>0.52</v>
      </c>
      <c r="G3086" s="2">
        <f>Table3[[#This Row],[FwdDiv]]/Table3[[#This Row],[SharePrice]]</f>
        <v>1.5950920245398771E-2</v>
      </c>
      <c r="H3086" s="2">
        <v>2.5000000000000001E-2</v>
      </c>
      <c r="I3086" s="2">
        <v>2.75E-2</v>
      </c>
    </row>
    <row r="3087" spans="2:9" hidden="1" x14ac:dyDescent="0.2">
      <c r="B3087" s="35">
        <v>40522</v>
      </c>
      <c r="C3087">
        <v>32.799999999999997</v>
      </c>
      <c r="E3087">
        <v>0.13</v>
      </c>
      <c r="F3087">
        <f>4*Table3[[#This Row],[DivPay]]</f>
        <v>0.52</v>
      </c>
      <c r="G3087" s="2">
        <f>Table3[[#This Row],[FwdDiv]]/Table3[[#This Row],[SharePrice]]</f>
        <v>1.5853658536585366E-2</v>
      </c>
      <c r="H3087" s="2">
        <v>2.5000000000000001E-2</v>
      </c>
      <c r="I3087" s="2">
        <v>2.75E-2</v>
      </c>
    </row>
    <row r="3088" spans="2:9" hidden="1" x14ac:dyDescent="0.2">
      <c r="B3088" s="35">
        <v>40521</v>
      </c>
      <c r="C3088">
        <v>33.74</v>
      </c>
      <c r="E3088">
        <v>0.13</v>
      </c>
      <c r="F3088">
        <f>4*Table3[[#This Row],[DivPay]]</f>
        <v>0.52</v>
      </c>
      <c r="G3088" s="2">
        <f>Table3[[#This Row],[FwdDiv]]/Table3[[#This Row],[SharePrice]]</f>
        <v>1.5411973918197984E-2</v>
      </c>
      <c r="H3088" s="2">
        <v>2.5000000000000001E-2</v>
      </c>
      <c r="I3088" s="2">
        <v>2.75E-2</v>
      </c>
    </row>
    <row r="3089" spans="2:9" hidden="1" x14ac:dyDescent="0.2">
      <c r="B3089" s="35">
        <v>40520</v>
      </c>
      <c r="C3089">
        <v>33.75</v>
      </c>
      <c r="E3089">
        <v>0.13</v>
      </c>
      <c r="F3089">
        <f>4*Table3[[#This Row],[DivPay]]</f>
        <v>0.52</v>
      </c>
      <c r="G3089" s="2">
        <f>Table3[[#This Row],[FwdDiv]]/Table3[[#This Row],[SharePrice]]</f>
        <v>1.5407407407407408E-2</v>
      </c>
      <c r="H3089" s="2">
        <v>2.5000000000000001E-2</v>
      </c>
      <c r="I3089" s="2">
        <v>2.75E-2</v>
      </c>
    </row>
    <row r="3090" spans="2:9" hidden="1" x14ac:dyDescent="0.2">
      <c r="B3090" s="35">
        <v>40519</v>
      </c>
      <c r="C3090">
        <v>33.409999999999997</v>
      </c>
      <c r="E3090">
        <v>0.13</v>
      </c>
      <c r="F3090">
        <f>4*Table3[[#This Row],[DivPay]]</f>
        <v>0.52</v>
      </c>
      <c r="G3090" s="2">
        <f>Table3[[#This Row],[FwdDiv]]/Table3[[#This Row],[SharePrice]]</f>
        <v>1.5564202334630352E-2</v>
      </c>
      <c r="H3090" s="2">
        <v>2.5000000000000001E-2</v>
      </c>
      <c r="I3090" s="2">
        <v>2.75E-2</v>
      </c>
    </row>
    <row r="3091" spans="2:9" hidden="1" x14ac:dyDescent="0.2">
      <c r="B3091" s="35">
        <v>40518</v>
      </c>
      <c r="C3091">
        <v>32.950000000000003</v>
      </c>
      <c r="E3091">
        <v>0.13</v>
      </c>
      <c r="F3091">
        <f>4*Table3[[#This Row],[DivPay]]</f>
        <v>0.52</v>
      </c>
      <c r="G3091" s="2">
        <f>Table3[[#This Row],[FwdDiv]]/Table3[[#This Row],[SharePrice]]</f>
        <v>1.5781487101669194E-2</v>
      </c>
      <c r="H3091" s="2">
        <v>2.5000000000000001E-2</v>
      </c>
      <c r="I3091" s="2">
        <v>2.75E-2</v>
      </c>
    </row>
    <row r="3092" spans="2:9" hidden="1" x14ac:dyDescent="0.2">
      <c r="B3092" s="35">
        <v>40515</v>
      </c>
      <c r="C3092">
        <v>32.82</v>
      </c>
      <c r="E3092">
        <v>0.13</v>
      </c>
      <c r="F3092">
        <f>4*Table3[[#This Row],[DivPay]]</f>
        <v>0.52</v>
      </c>
      <c r="G3092" s="2">
        <f>Table3[[#This Row],[FwdDiv]]/Table3[[#This Row],[SharePrice]]</f>
        <v>1.5843997562461912E-2</v>
      </c>
      <c r="H3092" s="2">
        <v>2.5000000000000001E-2</v>
      </c>
      <c r="I3092" s="2">
        <v>2.75E-2</v>
      </c>
    </row>
    <row r="3093" spans="2:9" hidden="1" x14ac:dyDescent="0.2">
      <c r="B3093" s="35">
        <v>40514</v>
      </c>
      <c r="C3093">
        <v>32.85</v>
      </c>
      <c r="E3093">
        <v>0.13</v>
      </c>
      <c r="F3093">
        <f>4*Table3[[#This Row],[DivPay]]</f>
        <v>0.52</v>
      </c>
      <c r="G3093" s="2">
        <f>Table3[[#This Row],[FwdDiv]]/Table3[[#This Row],[SharePrice]]</f>
        <v>1.5829528158295282E-2</v>
      </c>
      <c r="H3093" s="2">
        <v>2.5000000000000001E-2</v>
      </c>
      <c r="I3093" s="2">
        <v>2.75E-2</v>
      </c>
    </row>
    <row r="3094" spans="2:9" hidden="1" x14ac:dyDescent="0.2">
      <c r="B3094" s="35">
        <v>40513</v>
      </c>
      <c r="C3094">
        <v>32.58</v>
      </c>
      <c r="E3094">
        <v>0.13</v>
      </c>
      <c r="F3094">
        <f>4*Table3[[#This Row],[DivPay]]</f>
        <v>0.52</v>
      </c>
      <c r="G3094" s="2">
        <f>Table3[[#This Row],[FwdDiv]]/Table3[[#This Row],[SharePrice]]</f>
        <v>1.5960712093308779E-2</v>
      </c>
      <c r="H3094" s="2">
        <v>2.5000000000000001E-2</v>
      </c>
      <c r="I3094" s="2">
        <v>2.75E-2</v>
      </c>
    </row>
    <row r="3095" spans="2:9" hidden="1" x14ac:dyDescent="0.2">
      <c r="B3095" s="35">
        <v>40512</v>
      </c>
      <c r="C3095">
        <v>31.8</v>
      </c>
      <c r="E3095">
        <v>0.13</v>
      </c>
      <c r="F3095">
        <f>4*Table3[[#This Row],[DivPay]]</f>
        <v>0.52</v>
      </c>
      <c r="G3095" s="2">
        <f>Table3[[#This Row],[FwdDiv]]/Table3[[#This Row],[SharePrice]]</f>
        <v>1.6352201257861635E-2</v>
      </c>
      <c r="H3095" s="2">
        <v>2.5000000000000001E-2</v>
      </c>
      <c r="I3095" s="2">
        <v>2.75E-2</v>
      </c>
    </row>
    <row r="3096" spans="2:9" hidden="1" x14ac:dyDescent="0.2">
      <c r="B3096" s="35">
        <v>40511</v>
      </c>
      <c r="C3096">
        <v>32.200000000000003</v>
      </c>
      <c r="E3096">
        <v>0.13</v>
      </c>
      <c r="F3096">
        <f>4*Table3[[#This Row],[DivPay]]</f>
        <v>0.52</v>
      </c>
      <c r="G3096" s="2">
        <f>Table3[[#This Row],[FwdDiv]]/Table3[[#This Row],[SharePrice]]</f>
        <v>1.6149068322981366E-2</v>
      </c>
      <c r="H3096" s="2">
        <v>2.5000000000000001E-2</v>
      </c>
      <c r="I3096" s="2">
        <v>2.75E-2</v>
      </c>
    </row>
    <row r="3097" spans="2:9" hidden="1" x14ac:dyDescent="0.2">
      <c r="B3097" s="35">
        <v>40508</v>
      </c>
      <c r="C3097">
        <v>32.200000000000003</v>
      </c>
      <c r="E3097">
        <v>0.13</v>
      </c>
      <c r="F3097">
        <f>4*Table3[[#This Row],[DivPay]]</f>
        <v>0.52</v>
      </c>
      <c r="G3097" s="2">
        <f>Table3[[#This Row],[FwdDiv]]/Table3[[#This Row],[SharePrice]]</f>
        <v>1.6149068322981366E-2</v>
      </c>
      <c r="H3097" s="2">
        <v>2.5000000000000001E-2</v>
      </c>
      <c r="I3097" s="2">
        <v>2.75E-2</v>
      </c>
    </row>
    <row r="3098" spans="2:9" hidden="1" x14ac:dyDescent="0.2">
      <c r="B3098" s="35">
        <v>40506</v>
      </c>
      <c r="C3098">
        <v>32.549999999999997</v>
      </c>
      <c r="E3098">
        <v>0.13</v>
      </c>
      <c r="F3098">
        <f>4*Table3[[#This Row],[DivPay]]</f>
        <v>0.52</v>
      </c>
      <c r="G3098" s="2">
        <f>Table3[[#This Row],[FwdDiv]]/Table3[[#This Row],[SharePrice]]</f>
        <v>1.5975422427035334E-2</v>
      </c>
      <c r="H3098" s="2">
        <v>2.5000000000000001E-2</v>
      </c>
      <c r="I3098" s="2">
        <v>2.75E-2</v>
      </c>
    </row>
    <row r="3099" spans="2:9" hidden="1" x14ac:dyDescent="0.2">
      <c r="B3099" s="35">
        <v>40505</v>
      </c>
      <c r="C3099">
        <v>31.98</v>
      </c>
      <c r="E3099">
        <v>0.13</v>
      </c>
      <c r="F3099">
        <f>4*Table3[[#This Row],[DivPay]]</f>
        <v>0.52</v>
      </c>
      <c r="G3099" s="2">
        <f>Table3[[#This Row],[FwdDiv]]/Table3[[#This Row],[SharePrice]]</f>
        <v>1.6260162601626018E-2</v>
      </c>
      <c r="H3099" s="2">
        <v>2.5000000000000001E-2</v>
      </c>
      <c r="I3099" s="2">
        <v>2.75E-2</v>
      </c>
    </row>
    <row r="3100" spans="2:9" hidden="1" x14ac:dyDescent="0.2">
      <c r="B3100" s="35">
        <v>40504</v>
      </c>
      <c r="C3100">
        <v>32.24</v>
      </c>
      <c r="E3100">
        <v>0.13</v>
      </c>
      <c r="F3100">
        <f>4*Table3[[#This Row],[DivPay]]</f>
        <v>0.52</v>
      </c>
      <c r="G3100" s="2">
        <f>Table3[[#This Row],[FwdDiv]]/Table3[[#This Row],[SharePrice]]</f>
        <v>1.6129032258064516E-2</v>
      </c>
      <c r="H3100" s="2">
        <v>2.5000000000000001E-2</v>
      </c>
      <c r="I3100" s="2">
        <v>2.75E-2</v>
      </c>
    </row>
    <row r="3101" spans="2:9" hidden="1" x14ac:dyDescent="0.2">
      <c r="B3101" s="35">
        <v>40501</v>
      </c>
      <c r="C3101">
        <v>31.94</v>
      </c>
      <c r="E3101">
        <v>0.13</v>
      </c>
      <c r="F3101">
        <f>4*Table3[[#This Row],[DivPay]]</f>
        <v>0.52</v>
      </c>
      <c r="G3101" s="2">
        <f>Table3[[#This Row],[FwdDiv]]/Table3[[#This Row],[SharePrice]]</f>
        <v>1.6280525986224169E-2</v>
      </c>
      <c r="H3101" s="2">
        <v>2.5000000000000001E-2</v>
      </c>
      <c r="I3101" s="2">
        <v>2.75E-2</v>
      </c>
    </row>
    <row r="3102" spans="2:9" hidden="1" x14ac:dyDescent="0.2">
      <c r="B3102" s="35">
        <v>40500</v>
      </c>
      <c r="C3102">
        <v>31.48</v>
      </c>
      <c r="E3102">
        <v>0.13</v>
      </c>
      <c r="F3102">
        <f>4*Table3[[#This Row],[DivPay]]</f>
        <v>0.52</v>
      </c>
      <c r="G3102" s="2">
        <f>Table3[[#This Row],[FwdDiv]]/Table3[[#This Row],[SharePrice]]</f>
        <v>1.6518424396442185E-2</v>
      </c>
      <c r="H3102" s="2">
        <v>2.5000000000000001E-2</v>
      </c>
      <c r="I3102" s="2">
        <v>2.75E-2</v>
      </c>
    </row>
    <row r="3103" spans="2:9" hidden="1" x14ac:dyDescent="0.2">
      <c r="B3103" s="35">
        <v>40499</v>
      </c>
      <c r="C3103">
        <v>30.91</v>
      </c>
      <c r="E3103">
        <v>0.13</v>
      </c>
      <c r="F3103">
        <f>4*Table3[[#This Row],[DivPay]]</f>
        <v>0.52</v>
      </c>
      <c r="G3103" s="2">
        <f>Table3[[#This Row],[FwdDiv]]/Table3[[#This Row],[SharePrice]]</f>
        <v>1.6823034616628922E-2</v>
      </c>
      <c r="H3103" s="2">
        <v>2.5000000000000001E-2</v>
      </c>
      <c r="I3103" s="2">
        <v>2.75E-2</v>
      </c>
    </row>
    <row r="3104" spans="2:9" hidden="1" x14ac:dyDescent="0.2">
      <c r="B3104" s="35">
        <v>40498</v>
      </c>
      <c r="C3104">
        <v>30.57</v>
      </c>
      <c r="E3104">
        <v>0.13</v>
      </c>
      <c r="F3104">
        <f>4*Table3[[#This Row],[DivPay]]</f>
        <v>0.52</v>
      </c>
      <c r="G3104" s="2">
        <f>Table3[[#This Row],[FwdDiv]]/Table3[[#This Row],[SharePrice]]</f>
        <v>1.7010140660778543E-2</v>
      </c>
      <c r="H3104" s="2">
        <v>2.5000000000000001E-2</v>
      </c>
      <c r="I3104" s="2">
        <v>2.75E-2</v>
      </c>
    </row>
    <row r="3105" spans="2:9" hidden="1" x14ac:dyDescent="0.2">
      <c r="B3105" s="35">
        <v>40497</v>
      </c>
      <c r="C3105">
        <v>30.85</v>
      </c>
      <c r="E3105">
        <v>0.13</v>
      </c>
      <c r="F3105">
        <f>4*Table3[[#This Row],[DivPay]]</f>
        <v>0.52</v>
      </c>
      <c r="G3105" s="2">
        <f>Table3[[#This Row],[FwdDiv]]/Table3[[#This Row],[SharePrice]]</f>
        <v>1.6855753646677473E-2</v>
      </c>
      <c r="H3105" s="2">
        <v>2.5000000000000001E-2</v>
      </c>
      <c r="I3105" s="2">
        <v>2.75E-2</v>
      </c>
    </row>
    <row r="3106" spans="2:9" hidden="1" x14ac:dyDescent="0.2">
      <c r="B3106" s="35">
        <v>40494</v>
      </c>
      <c r="C3106">
        <v>30.95</v>
      </c>
      <c r="E3106">
        <v>0.13</v>
      </c>
      <c r="F3106">
        <f>4*Table3[[#This Row],[DivPay]]</f>
        <v>0.52</v>
      </c>
      <c r="G3106" s="2">
        <f>Table3[[#This Row],[FwdDiv]]/Table3[[#This Row],[SharePrice]]</f>
        <v>1.6801292407108238E-2</v>
      </c>
      <c r="H3106" s="2">
        <v>2.5000000000000001E-2</v>
      </c>
      <c r="I3106" s="2">
        <v>2.75E-2</v>
      </c>
    </row>
    <row r="3107" spans="2:9" hidden="1" x14ac:dyDescent="0.2">
      <c r="B3107" s="35">
        <v>40493</v>
      </c>
      <c r="C3107">
        <v>30.8</v>
      </c>
      <c r="E3107">
        <v>0.13</v>
      </c>
      <c r="F3107">
        <f>4*Table3[[#This Row],[DivPay]]</f>
        <v>0.52</v>
      </c>
      <c r="G3107" s="2">
        <f>Table3[[#This Row],[FwdDiv]]/Table3[[#This Row],[SharePrice]]</f>
        <v>1.6883116883116882E-2</v>
      </c>
      <c r="H3107" s="2">
        <v>2.5000000000000001E-2</v>
      </c>
      <c r="I3107" s="2">
        <v>2.75E-2</v>
      </c>
    </row>
    <row r="3108" spans="2:9" hidden="1" x14ac:dyDescent="0.2">
      <c r="B3108" s="35">
        <v>40492</v>
      </c>
      <c r="C3108">
        <v>31.34</v>
      </c>
      <c r="E3108">
        <v>0.13</v>
      </c>
      <c r="F3108">
        <f>4*Table3[[#This Row],[DivPay]]</f>
        <v>0.52</v>
      </c>
      <c r="G3108" s="2">
        <f>Table3[[#This Row],[FwdDiv]]/Table3[[#This Row],[SharePrice]]</f>
        <v>1.6592214422463305E-2</v>
      </c>
      <c r="H3108" s="2">
        <v>2.5000000000000001E-2</v>
      </c>
      <c r="I3108" s="2">
        <v>2.75E-2</v>
      </c>
    </row>
    <row r="3109" spans="2:9" hidden="1" x14ac:dyDescent="0.2">
      <c r="B3109" s="35">
        <v>40491</v>
      </c>
      <c r="C3109">
        <v>31.34</v>
      </c>
      <c r="E3109">
        <v>0.13</v>
      </c>
      <c r="F3109">
        <f>4*Table3[[#This Row],[DivPay]]</f>
        <v>0.52</v>
      </c>
      <c r="G3109" s="2">
        <f>Table3[[#This Row],[FwdDiv]]/Table3[[#This Row],[SharePrice]]</f>
        <v>1.6592214422463305E-2</v>
      </c>
      <c r="H3109" s="2">
        <v>2.5000000000000001E-2</v>
      </c>
      <c r="I3109" s="2">
        <v>2.75E-2</v>
      </c>
    </row>
    <row r="3110" spans="2:9" hidden="1" x14ac:dyDescent="0.2">
      <c r="B3110" s="35">
        <v>40490</v>
      </c>
      <c r="C3110">
        <v>31.38</v>
      </c>
      <c r="E3110">
        <v>0.13</v>
      </c>
      <c r="F3110">
        <f>4*Table3[[#This Row],[DivPay]]</f>
        <v>0.52</v>
      </c>
      <c r="G3110" s="2">
        <f>Table3[[#This Row],[FwdDiv]]/Table3[[#This Row],[SharePrice]]</f>
        <v>1.6571064372211602E-2</v>
      </c>
      <c r="H3110" s="2">
        <v>2.5000000000000001E-2</v>
      </c>
      <c r="I3110" s="2">
        <v>2.75E-2</v>
      </c>
    </row>
    <row r="3111" spans="2:9" hidden="1" x14ac:dyDescent="0.2">
      <c r="B3111" s="35">
        <v>40487</v>
      </c>
      <c r="C3111">
        <v>31.47</v>
      </c>
      <c r="E3111">
        <v>0.13</v>
      </c>
      <c r="F3111">
        <f>4*Table3[[#This Row],[DivPay]]</f>
        <v>0.52</v>
      </c>
      <c r="G3111" s="2">
        <f>Table3[[#This Row],[FwdDiv]]/Table3[[#This Row],[SharePrice]]</f>
        <v>1.6523673339688592E-2</v>
      </c>
      <c r="H3111" s="2">
        <v>2.5000000000000001E-2</v>
      </c>
      <c r="I3111" s="2">
        <v>2.75E-2</v>
      </c>
    </row>
    <row r="3112" spans="2:9" hidden="1" x14ac:dyDescent="0.2">
      <c r="B3112" s="35">
        <v>40486</v>
      </c>
      <c r="C3112">
        <v>30.75</v>
      </c>
      <c r="E3112">
        <v>0.13</v>
      </c>
      <c r="F3112">
        <f>4*Table3[[#This Row],[DivPay]]</f>
        <v>0.52</v>
      </c>
      <c r="G3112" s="2">
        <f>Table3[[#This Row],[FwdDiv]]/Table3[[#This Row],[SharePrice]]</f>
        <v>1.6910569105691057E-2</v>
      </c>
      <c r="H3112" s="2">
        <v>2.5000000000000001E-2</v>
      </c>
      <c r="I3112" s="2">
        <v>2.75E-2</v>
      </c>
    </row>
    <row r="3113" spans="2:9" hidden="1" x14ac:dyDescent="0.2">
      <c r="B3113" s="35">
        <v>40485</v>
      </c>
      <c r="C3113">
        <v>30</v>
      </c>
      <c r="E3113">
        <v>0.13</v>
      </c>
      <c r="F3113">
        <f>4*Table3[[#This Row],[DivPay]]</f>
        <v>0.52</v>
      </c>
      <c r="G3113" s="2">
        <f>Table3[[#This Row],[FwdDiv]]/Table3[[#This Row],[SharePrice]]</f>
        <v>1.7333333333333333E-2</v>
      </c>
      <c r="H3113" s="2">
        <v>2.5000000000000001E-2</v>
      </c>
      <c r="I3113" s="2">
        <v>2.75E-2</v>
      </c>
    </row>
    <row r="3114" spans="2:9" hidden="1" x14ac:dyDescent="0.2">
      <c r="B3114" s="35">
        <v>40484</v>
      </c>
      <c r="C3114">
        <v>29.6</v>
      </c>
      <c r="E3114">
        <v>0.13</v>
      </c>
      <c r="F3114">
        <f>4*Table3[[#This Row],[DivPay]]</f>
        <v>0.52</v>
      </c>
      <c r="G3114" s="2">
        <f>Table3[[#This Row],[FwdDiv]]/Table3[[#This Row],[SharePrice]]</f>
        <v>1.7567567567567569E-2</v>
      </c>
      <c r="H3114" s="2">
        <v>2.5000000000000001E-2</v>
      </c>
      <c r="I3114" s="2">
        <v>2.75E-2</v>
      </c>
    </row>
    <row r="3115" spans="2:9" hidden="1" x14ac:dyDescent="0.2">
      <c r="B3115" s="35">
        <v>40483</v>
      </c>
      <c r="C3115">
        <v>29.44</v>
      </c>
      <c r="E3115">
        <v>0.13</v>
      </c>
      <c r="F3115">
        <f>4*Table3[[#This Row],[DivPay]]</f>
        <v>0.52</v>
      </c>
      <c r="G3115" s="2">
        <f>Table3[[#This Row],[FwdDiv]]/Table3[[#This Row],[SharePrice]]</f>
        <v>1.7663043478260868E-2</v>
      </c>
      <c r="H3115" s="2">
        <v>2.5000000000000001E-2</v>
      </c>
      <c r="I3115" s="2">
        <v>2.75E-2</v>
      </c>
    </row>
    <row r="3116" spans="2:9" hidden="1" x14ac:dyDescent="0.2">
      <c r="B3116" s="35">
        <v>40480</v>
      </c>
      <c r="C3116">
        <v>29.57</v>
      </c>
      <c r="E3116">
        <v>0.13</v>
      </c>
      <c r="F3116">
        <f>4*Table3[[#This Row],[DivPay]]</f>
        <v>0.52</v>
      </c>
      <c r="G3116" s="2">
        <f>Table3[[#This Row],[FwdDiv]]/Table3[[#This Row],[SharePrice]]</f>
        <v>1.7585390598579644E-2</v>
      </c>
      <c r="H3116" s="2">
        <v>2.5000000000000001E-2</v>
      </c>
      <c r="I3116" s="2">
        <v>2.75E-2</v>
      </c>
    </row>
    <row r="3117" spans="2:9" hidden="1" x14ac:dyDescent="0.2">
      <c r="B3117" s="35">
        <v>40479</v>
      </c>
      <c r="C3117">
        <v>29.24</v>
      </c>
      <c r="D3117">
        <v>0.13</v>
      </c>
      <c r="E3117">
        <v>0.13</v>
      </c>
      <c r="F3117">
        <f>4*Table3[[#This Row],[DivPay]]</f>
        <v>0.52</v>
      </c>
      <c r="G3117" s="2">
        <f>Table3[[#This Row],[FwdDiv]]/Table3[[#This Row],[SharePrice]]</f>
        <v>1.778385772913817E-2</v>
      </c>
      <c r="H3117" s="2">
        <v>2.5000000000000001E-2</v>
      </c>
      <c r="I3117" s="2">
        <v>2.75E-2</v>
      </c>
    </row>
    <row r="3118" spans="2:9" hidden="1" x14ac:dyDescent="0.2">
      <c r="B3118" s="35">
        <v>40478</v>
      </c>
      <c r="C3118">
        <v>29.44</v>
      </c>
      <c r="E3118">
        <v>0.12</v>
      </c>
      <c r="F3118">
        <f>4*Table3[[#This Row],[DivPay]]</f>
        <v>0.48</v>
      </c>
      <c r="G3118" s="2">
        <f>Table3[[#This Row],[FwdDiv]]/Table3[[#This Row],[SharePrice]]</f>
        <v>1.6304347826086956E-2</v>
      </c>
      <c r="H3118" s="2">
        <v>2.5000000000000001E-2</v>
      </c>
      <c r="I3118" s="2">
        <v>2.75E-2</v>
      </c>
    </row>
    <row r="3119" spans="2:9" hidden="1" x14ac:dyDescent="0.2">
      <c r="B3119" s="35">
        <v>40477</v>
      </c>
      <c r="C3119">
        <v>28.88</v>
      </c>
      <c r="E3119">
        <v>0.12</v>
      </c>
      <c r="F3119">
        <f>4*Table3[[#This Row],[DivPay]]</f>
        <v>0.48</v>
      </c>
      <c r="G3119" s="2">
        <f>Table3[[#This Row],[FwdDiv]]/Table3[[#This Row],[SharePrice]]</f>
        <v>1.662049861495845E-2</v>
      </c>
      <c r="H3119" s="2">
        <v>2.5000000000000001E-2</v>
      </c>
      <c r="I3119" s="2">
        <v>2.75E-2</v>
      </c>
    </row>
    <row r="3120" spans="2:9" hidden="1" x14ac:dyDescent="0.2">
      <c r="B3120" s="35">
        <v>40476</v>
      </c>
      <c r="C3120">
        <v>28.98</v>
      </c>
      <c r="E3120">
        <v>0.12</v>
      </c>
      <c r="F3120">
        <f>4*Table3[[#This Row],[DivPay]]</f>
        <v>0.48</v>
      </c>
      <c r="G3120" s="2">
        <f>Table3[[#This Row],[FwdDiv]]/Table3[[#This Row],[SharePrice]]</f>
        <v>1.6563146997929604E-2</v>
      </c>
      <c r="H3120" s="2">
        <v>2.5000000000000001E-2</v>
      </c>
      <c r="I3120" s="2">
        <v>2.75E-2</v>
      </c>
    </row>
    <row r="3121" spans="2:9" hidden="1" x14ac:dyDescent="0.2">
      <c r="B3121" s="35">
        <v>40473</v>
      </c>
      <c r="C3121">
        <v>28.66</v>
      </c>
      <c r="E3121">
        <v>0.12</v>
      </c>
      <c r="F3121">
        <f>4*Table3[[#This Row],[DivPay]]</f>
        <v>0.48</v>
      </c>
      <c r="G3121" s="2">
        <f>Table3[[#This Row],[FwdDiv]]/Table3[[#This Row],[SharePrice]]</f>
        <v>1.6748080949057921E-2</v>
      </c>
      <c r="H3121" s="2">
        <v>2.5000000000000001E-2</v>
      </c>
      <c r="I3121" s="2">
        <v>2.75E-2</v>
      </c>
    </row>
    <row r="3122" spans="2:9" hidden="1" x14ac:dyDescent="0.2">
      <c r="B3122" s="35">
        <v>40472</v>
      </c>
      <c r="C3122">
        <v>28.22</v>
      </c>
      <c r="E3122">
        <v>0.12</v>
      </c>
      <c r="F3122">
        <f>4*Table3[[#This Row],[DivPay]]</f>
        <v>0.48</v>
      </c>
      <c r="G3122" s="2">
        <f>Table3[[#This Row],[FwdDiv]]/Table3[[#This Row],[SharePrice]]</f>
        <v>1.7009213323883769E-2</v>
      </c>
      <c r="H3122" s="2">
        <v>2.5000000000000001E-2</v>
      </c>
      <c r="I3122" s="2">
        <v>2.75E-2</v>
      </c>
    </row>
    <row r="3123" spans="2:9" hidden="1" x14ac:dyDescent="0.2">
      <c r="B3123" s="35">
        <v>40471</v>
      </c>
      <c r="C3123">
        <v>28.09</v>
      </c>
      <c r="E3123">
        <v>0.12</v>
      </c>
      <c r="F3123">
        <f>4*Table3[[#This Row],[DivPay]]</f>
        <v>0.48</v>
      </c>
      <c r="G3123" s="2">
        <f>Table3[[#This Row],[FwdDiv]]/Table3[[#This Row],[SharePrice]]</f>
        <v>1.7087931648273408E-2</v>
      </c>
      <c r="H3123" s="2">
        <v>2.5000000000000001E-2</v>
      </c>
      <c r="I3123" s="2">
        <v>2.75E-2</v>
      </c>
    </row>
    <row r="3124" spans="2:9" hidden="1" x14ac:dyDescent="0.2">
      <c r="B3124" s="35">
        <v>40470</v>
      </c>
      <c r="C3124">
        <v>28.03</v>
      </c>
      <c r="E3124">
        <v>0.12</v>
      </c>
      <c r="F3124">
        <f>4*Table3[[#This Row],[DivPay]]</f>
        <v>0.48</v>
      </c>
      <c r="G3124" s="2">
        <f>Table3[[#This Row],[FwdDiv]]/Table3[[#This Row],[SharePrice]]</f>
        <v>1.7124509454156261E-2</v>
      </c>
      <c r="H3124" s="2">
        <v>2.5000000000000001E-2</v>
      </c>
      <c r="I3124" s="2">
        <v>2.75E-2</v>
      </c>
    </row>
    <row r="3125" spans="2:9" hidden="1" x14ac:dyDescent="0.2">
      <c r="B3125" s="35">
        <v>40469</v>
      </c>
      <c r="C3125">
        <v>28.36</v>
      </c>
      <c r="E3125">
        <v>0.12</v>
      </c>
      <c r="F3125">
        <f>4*Table3[[#This Row],[DivPay]]</f>
        <v>0.48</v>
      </c>
      <c r="G3125" s="2">
        <f>Table3[[#This Row],[FwdDiv]]/Table3[[#This Row],[SharePrice]]</f>
        <v>1.6925246826516218E-2</v>
      </c>
      <c r="H3125" s="2">
        <v>2.5000000000000001E-2</v>
      </c>
      <c r="I3125" s="2">
        <v>2.75E-2</v>
      </c>
    </row>
    <row r="3126" spans="2:9" hidden="1" x14ac:dyDescent="0.2">
      <c r="B3126" s="35">
        <v>40466</v>
      </c>
      <c r="C3126">
        <v>28.72</v>
      </c>
      <c r="E3126">
        <v>0.12</v>
      </c>
      <c r="F3126">
        <f>4*Table3[[#This Row],[DivPay]]</f>
        <v>0.48</v>
      </c>
      <c r="G3126" s="2">
        <f>Table3[[#This Row],[FwdDiv]]/Table3[[#This Row],[SharePrice]]</f>
        <v>1.6713091922005572E-2</v>
      </c>
      <c r="H3126" s="2">
        <v>2.5000000000000001E-2</v>
      </c>
      <c r="I3126" s="2">
        <v>2.75E-2</v>
      </c>
    </row>
    <row r="3127" spans="2:9" hidden="1" x14ac:dyDescent="0.2">
      <c r="B3127" s="35">
        <v>40465</v>
      </c>
      <c r="C3127">
        <v>28.31</v>
      </c>
      <c r="E3127">
        <v>0.12</v>
      </c>
      <c r="F3127">
        <f>4*Table3[[#This Row],[DivPay]]</f>
        <v>0.48</v>
      </c>
      <c r="G3127" s="2">
        <f>Table3[[#This Row],[FwdDiv]]/Table3[[#This Row],[SharePrice]]</f>
        <v>1.6955139526669022E-2</v>
      </c>
      <c r="H3127" s="2">
        <v>2.5000000000000001E-2</v>
      </c>
      <c r="I3127" s="2">
        <v>2.75E-2</v>
      </c>
    </row>
    <row r="3128" spans="2:9" hidden="1" x14ac:dyDescent="0.2">
      <c r="B3128" s="35">
        <v>40464</v>
      </c>
      <c r="C3128">
        <v>28.12</v>
      </c>
      <c r="E3128">
        <v>0.12</v>
      </c>
      <c r="F3128">
        <f>4*Table3[[#This Row],[DivPay]]</f>
        <v>0.48</v>
      </c>
      <c r="G3128" s="2">
        <f>Table3[[#This Row],[FwdDiv]]/Table3[[#This Row],[SharePrice]]</f>
        <v>1.7069701280227594E-2</v>
      </c>
      <c r="H3128" s="2">
        <v>2.5000000000000001E-2</v>
      </c>
      <c r="I3128" s="2">
        <v>2.75E-2</v>
      </c>
    </row>
    <row r="3129" spans="2:9" hidden="1" x14ac:dyDescent="0.2">
      <c r="B3129" s="35">
        <v>40463</v>
      </c>
      <c r="C3129">
        <v>28.68</v>
      </c>
      <c r="E3129">
        <v>0.12</v>
      </c>
      <c r="F3129">
        <f>4*Table3[[#This Row],[DivPay]]</f>
        <v>0.48</v>
      </c>
      <c r="G3129" s="2">
        <f>Table3[[#This Row],[FwdDiv]]/Table3[[#This Row],[SharePrice]]</f>
        <v>1.6736401673640166E-2</v>
      </c>
      <c r="H3129" s="2">
        <v>2.5000000000000001E-2</v>
      </c>
      <c r="I3129" s="2">
        <v>2.75E-2</v>
      </c>
    </row>
    <row r="3130" spans="2:9" hidden="1" x14ac:dyDescent="0.2">
      <c r="B3130" s="35">
        <v>40462</v>
      </c>
      <c r="C3130">
        <v>28.77</v>
      </c>
      <c r="E3130">
        <v>0.12</v>
      </c>
      <c r="F3130">
        <f>4*Table3[[#This Row],[DivPay]]</f>
        <v>0.48</v>
      </c>
      <c r="G3130" s="2">
        <f>Table3[[#This Row],[FwdDiv]]/Table3[[#This Row],[SharePrice]]</f>
        <v>1.6684045881126174E-2</v>
      </c>
      <c r="H3130" s="2">
        <v>2.5000000000000001E-2</v>
      </c>
      <c r="I3130" s="2">
        <v>2.75E-2</v>
      </c>
    </row>
    <row r="3131" spans="2:9" hidden="1" x14ac:dyDescent="0.2">
      <c r="B3131" s="35">
        <v>40459</v>
      </c>
      <c r="C3131">
        <v>28.73</v>
      </c>
      <c r="E3131">
        <v>0.12</v>
      </c>
      <c r="F3131">
        <f>4*Table3[[#This Row],[DivPay]]</f>
        <v>0.48</v>
      </c>
      <c r="G3131" s="2">
        <f>Table3[[#This Row],[FwdDiv]]/Table3[[#This Row],[SharePrice]]</f>
        <v>1.6707274625826662E-2</v>
      </c>
      <c r="H3131" s="2">
        <v>2.5000000000000001E-2</v>
      </c>
      <c r="I3131" s="2">
        <v>2.75E-2</v>
      </c>
    </row>
    <row r="3132" spans="2:9" hidden="1" x14ac:dyDescent="0.2">
      <c r="B3132" s="35">
        <v>40458</v>
      </c>
      <c r="C3132">
        <v>28.14</v>
      </c>
      <c r="E3132">
        <v>0.12</v>
      </c>
      <c r="F3132">
        <f>4*Table3[[#This Row],[DivPay]]</f>
        <v>0.48</v>
      </c>
      <c r="G3132" s="2">
        <f>Table3[[#This Row],[FwdDiv]]/Table3[[#This Row],[SharePrice]]</f>
        <v>1.7057569296375266E-2</v>
      </c>
      <c r="H3132" s="2">
        <v>2.5000000000000001E-2</v>
      </c>
      <c r="I3132" s="2">
        <v>2.75E-2</v>
      </c>
    </row>
    <row r="3133" spans="2:9" hidden="1" x14ac:dyDescent="0.2">
      <c r="B3133" s="35">
        <v>40457</v>
      </c>
      <c r="C3133">
        <v>28.31</v>
      </c>
      <c r="E3133">
        <v>0.12</v>
      </c>
      <c r="F3133">
        <f>4*Table3[[#This Row],[DivPay]]</f>
        <v>0.48</v>
      </c>
      <c r="G3133" s="2">
        <f>Table3[[#This Row],[FwdDiv]]/Table3[[#This Row],[SharePrice]]</f>
        <v>1.6955139526669022E-2</v>
      </c>
      <c r="H3133" s="2">
        <v>2.5000000000000001E-2</v>
      </c>
      <c r="I3133" s="2">
        <v>2.75E-2</v>
      </c>
    </row>
    <row r="3134" spans="2:9" hidden="1" x14ac:dyDescent="0.2">
      <c r="B3134" s="35">
        <v>40456</v>
      </c>
      <c r="C3134">
        <v>28.33</v>
      </c>
      <c r="E3134">
        <v>0.12</v>
      </c>
      <c r="F3134">
        <f>4*Table3[[#This Row],[DivPay]]</f>
        <v>0.48</v>
      </c>
      <c r="G3134" s="2">
        <f>Table3[[#This Row],[FwdDiv]]/Table3[[#This Row],[SharePrice]]</f>
        <v>1.6943169784680551E-2</v>
      </c>
      <c r="H3134" s="2">
        <v>2.5000000000000001E-2</v>
      </c>
      <c r="I3134" s="2">
        <v>2.75E-2</v>
      </c>
    </row>
    <row r="3135" spans="2:9" hidden="1" x14ac:dyDescent="0.2">
      <c r="B3135" s="35">
        <v>40455</v>
      </c>
      <c r="C3135">
        <v>27.21</v>
      </c>
      <c r="E3135">
        <v>0.12</v>
      </c>
      <c r="F3135">
        <f>4*Table3[[#This Row],[DivPay]]</f>
        <v>0.48</v>
      </c>
      <c r="G3135" s="2">
        <f>Table3[[#This Row],[FwdDiv]]/Table3[[#This Row],[SharePrice]]</f>
        <v>1.7640573318632856E-2</v>
      </c>
      <c r="H3135" s="2">
        <v>2.5000000000000001E-2</v>
      </c>
      <c r="I3135" s="2">
        <v>2.75E-2</v>
      </c>
    </row>
    <row r="3136" spans="2:9" hidden="1" x14ac:dyDescent="0.2">
      <c r="B3136" s="35">
        <v>40452</v>
      </c>
      <c r="C3136">
        <v>27.25</v>
      </c>
      <c r="E3136">
        <v>0.12</v>
      </c>
      <c r="F3136">
        <f>4*Table3[[#This Row],[DivPay]]</f>
        <v>0.48</v>
      </c>
      <c r="G3136" s="2">
        <f>Table3[[#This Row],[FwdDiv]]/Table3[[#This Row],[SharePrice]]</f>
        <v>1.7614678899082567E-2</v>
      </c>
      <c r="H3136" s="2">
        <v>2.5000000000000001E-2</v>
      </c>
      <c r="I3136" s="2">
        <v>2.75E-2</v>
      </c>
    </row>
    <row r="3137" spans="2:9" hidden="1" x14ac:dyDescent="0.2">
      <c r="B3137" s="35">
        <v>40451</v>
      </c>
      <c r="C3137">
        <v>27.14</v>
      </c>
      <c r="E3137">
        <v>0.12</v>
      </c>
      <c r="F3137">
        <f>4*Table3[[#This Row],[DivPay]]</f>
        <v>0.48</v>
      </c>
      <c r="G3137" s="2">
        <f>Table3[[#This Row],[FwdDiv]]/Table3[[#This Row],[SharePrice]]</f>
        <v>1.7686072218128224E-2</v>
      </c>
      <c r="H3137" s="2">
        <v>2.5000000000000001E-2</v>
      </c>
      <c r="I3137" s="2">
        <v>2.75E-2</v>
      </c>
    </row>
    <row r="3138" spans="2:9" hidden="1" x14ac:dyDescent="0.2">
      <c r="B3138" s="35">
        <v>40450</v>
      </c>
      <c r="C3138">
        <v>26.84</v>
      </c>
      <c r="E3138">
        <v>0.12</v>
      </c>
      <c r="F3138">
        <f>4*Table3[[#This Row],[DivPay]]</f>
        <v>0.48</v>
      </c>
      <c r="G3138" s="2">
        <f>Table3[[#This Row],[FwdDiv]]/Table3[[#This Row],[SharePrice]]</f>
        <v>1.7883755588673621E-2</v>
      </c>
      <c r="H3138" s="2">
        <v>2.5000000000000001E-2</v>
      </c>
      <c r="I3138" s="2">
        <v>2.75E-2</v>
      </c>
    </row>
    <row r="3139" spans="2:9" hidden="1" x14ac:dyDescent="0.2">
      <c r="B3139" s="35">
        <v>40449</v>
      </c>
      <c r="C3139">
        <v>27.06</v>
      </c>
      <c r="E3139">
        <v>0.12</v>
      </c>
      <c r="F3139">
        <f>4*Table3[[#This Row],[DivPay]]</f>
        <v>0.48</v>
      </c>
      <c r="G3139" s="2">
        <f>Table3[[#This Row],[FwdDiv]]/Table3[[#This Row],[SharePrice]]</f>
        <v>1.7738359201773836E-2</v>
      </c>
      <c r="H3139" s="2">
        <v>2.5000000000000001E-2</v>
      </c>
      <c r="I3139" s="2">
        <v>2.75E-2</v>
      </c>
    </row>
    <row r="3140" spans="2:9" hidden="1" x14ac:dyDescent="0.2">
      <c r="B3140" s="35">
        <v>40448</v>
      </c>
      <c r="C3140">
        <v>26.68</v>
      </c>
      <c r="E3140">
        <v>0.12</v>
      </c>
      <c r="F3140">
        <f>4*Table3[[#This Row],[DivPay]]</f>
        <v>0.48</v>
      </c>
      <c r="G3140" s="2">
        <f>Table3[[#This Row],[FwdDiv]]/Table3[[#This Row],[SharePrice]]</f>
        <v>1.7991004497751123E-2</v>
      </c>
      <c r="H3140" s="2">
        <v>2.5000000000000001E-2</v>
      </c>
      <c r="I3140" s="2">
        <v>2.75E-2</v>
      </c>
    </row>
    <row r="3141" spans="2:9" hidden="1" x14ac:dyDescent="0.2">
      <c r="B3141" s="35">
        <v>40445</v>
      </c>
      <c r="C3141">
        <v>26.93</v>
      </c>
      <c r="E3141">
        <v>0.12</v>
      </c>
      <c r="F3141">
        <f>4*Table3[[#This Row],[DivPay]]</f>
        <v>0.48</v>
      </c>
      <c r="G3141" s="2">
        <f>Table3[[#This Row],[FwdDiv]]/Table3[[#This Row],[SharePrice]]</f>
        <v>1.7823988117341254E-2</v>
      </c>
      <c r="H3141" s="2">
        <v>2.5000000000000001E-2</v>
      </c>
      <c r="I3141" s="2">
        <v>2.75E-2</v>
      </c>
    </row>
    <row r="3142" spans="2:9" hidden="1" x14ac:dyDescent="0.2">
      <c r="B3142" s="35">
        <v>40444</v>
      </c>
      <c r="C3142">
        <v>25.77</v>
      </c>
      <c r="E3142">
        <v>0.12</v>
      </c>
      <c r="F3142">
        <f>4*Table3[[#This Row],[DivPay]]</f>
        <v>0.48</v>
      </c>
      <c r="G3142" s="2">
        <f>Table3[[#This Row],[FwdDiv]]/Table3[[#This Row],[SharePrice]]</f>
        <v>1.8626309662398137E-2</v>
      </c>
      <c r="H3142" s="2">
        <v>2.5000000000000001E-2</v>
      </c>
      <c r="I3142" s="2">
        <v>2.75E-2</v>
      </c>
    </row>
    <row r="3143" spans="2:9" hidden="1" x14ac:dyDescent="0.2">
      <c r="B3143" s="35">
        <v>40443</v>
      </c>
      <c r="C3143">
        <v>25.44</v>
      </c>
      <c r="E3143">
        <v>0.12</v>
      </c>
      <c r="F3143">
        <f>4*Table3[[#This Row],[DivPay]]</f>
        <v>0.48</v>
      </c>
      <c r="G3143" s="2">
        <f>Table3[[#This Row],[FwdDiv]]/Table3[[#This Row],[SharePrice]]</f>
        <v>1.8867924528301886E-2</v>
      </c>
      <c r="H3143" s="2">
        <v>2.5000000000000001E-2</v>
      </c>
      <c r="I3143" s="2">
        <v>2.75E-2</v>
      </c>
    </row>
    <row r="3144" spans="2:9" hidden="1" x14ac:dyDescent="0.2">
      <c r="B3144" s="35">
        <v>40442</v>
      </c>
      <c r="C3144">
        <v>25.8</v>
      </c>
      <c r="E3144">
        <v>0.12</v>
      </c>
      <c r="F3144">
        <f>4*Table3[[#This Row],[DivPay]]</f>
        <v>0.48</v>
      </c>
      <c r="G3144" s="2">
        <f>Table3[[#This Row],[FwdDiv]]/Table3[[#This Row],[SharePrice]]</f>
        <v>1.8604651162790697E-2</v>
      </c>
      <c r="H3144" s="2">
        <v>2.5000000000000001E-2</v>
      </c>
      <c r="I3144" s="2">
        <v>2.75E-2</v>
      </c>
    </row>
    <row r="3145" spans="2:9" hidden="1" x14ac:dyDescent="0.2">
      <c r="B3145" s="35">
        <v>40441</v>
      </c>
      <c r="C3145">
        <v>25.86</v>
      </c>
      <c r="E3145">
        <v>0.12</v>
      </c>
      <c r="F3145">
        <f>4*Table3[[#This Row],[DivPay]]</f>
        <v>0.48</v>
      </c>
      <c r="G3145" s="2">
        <f>Table3[[#This Row],[FwdDiv]]/Table3[[#This Row],[SharePrice]]</f>
        <v>1.8561484918793503E-2</v>
      </c>
      <c r="H3145" s="2">
        <v>2.5000000000000001E-2</v>
      </c>
      <c r="I3145" s="2">
        <v>2.75E-2</v>
      </c>
    </row>
    <row r="3146" spans="2:9" hidden="1" x14ac:dyDescent="0.2">
      <c r="B3146" s="35">
        <v>40438</v>
      </c>
      <c r="C3146">
        <v>25.72</v>
      </c>
      <c r="E3146">
        <v>0.12</v>
      </c>
      <c r="F3146">
        <f>4*Table3[[#This Row],[DivPay]]</f>
        <v>0.48</v>
      </c>
      <c r="G3146" s="2">
        <f>Table3[[#This Row],[FwdDiv]]/Table3[[#This Row],[SharePrice]]</f>
        <v>1.8662519440124418E-2</v>
      </c>
      <c r="H3146" s="2">
        <v>2.5000000000000001E-2</v>
      </c>
      <c r="I3146" s="2">
        <v>2.75E-2</v>
      </c>
    </row>
    <row r="3147" spans="2:9" hidden="1" x14ac:dyDescent="0.2">
      <c r="B3147" s="35">
        <v>40437</v>
      </c>
      <c r="C3147">
        <v>24.98</v>
      </c>
      <c r="E3147">
        <v>0.12</v>
      </c>
      <c r="F3147">
        <f>4*Table3[[#This Row],[DivPay]]</f>
        <v>0.48</v>
      </c>
      <c r="G3147" s="2">
        <f>Table3[[#This Row],[FwdDiv]]/Table3[[#This Row],[SharePrice]]</f>
        <v>1.9215372297838269E-2</v>
      </c>
      <c r="H3147" s="2">
        <v>2.5000000000000001E-2</v>
      </c>
      <c r="I3147" s="2">
        <v>2.75E-2</v>
      </c>
    </row>
    <row r="3148" spans="2:9" hidden="1" x14ac:dyDescent="0.2">
      <c r="B3148" s="35">
        <v>40436</v>
      </c>
      <c r="C3148">
        <v>24.67</v>
      </c>
      <c r="E3148">
        <v>0.12</v>
      </c>
      <c r="F3148">
        <f>4*Table3[[#This Row],[DivPay]]</f>
        <v>0.48</v>
      </c>
      <c r="G3148" s="2">
        <f>Table3[[#This Row],[FwdDiv]]/Table3[[#This Row],[SharePrice]]</f>
        <v>1.9456830158086743E-2</v>
      </c>
      <c r="H3148" s="2">
        <v>2.5000000000000001E-2</v>
      </c>
      <c r="I3148" s="2">
        <v>2.75E-2</v>
      </c>
    </row>
    <row r="3149" spans="2:9" hidden="1" x14ac:dyDescent="0.2">
      <c r="B3149" s="35">
        <v>40435</v>
      </c>
      <c r="C3149">
        <v>24.69</v>
      </c>
      <c r="E3149">
        <v>0.12</v>
      </c>
      <c r="F3149">
        <f>4*Table3[[#This Row],[DivPay]]</f>
        <v>0.48</v>
      </c>
      <c r="G3149" s="2">
        <f>Table3[[#This Row],[FwdDiv]]/Table3[[#This Row],[SharePrice]]</f>
        <v>1.9441069258809233E-2</v>
      </c>
      <c r="H3149" s="2">
        <v>2.5000000000000001E-2</v>
      </c>
      <c r="I3149" s="2">
        <v>2.75E-2</v>
      </c>
    </row>
    <row r="3150" spans="2:9" hidden="1" x14ac:dyDescent="0.2">
      <c r="B3150" s="35">
        <v>40434</v>
      </c>
      <c r="C3150">
        <v>24.46</v>
      </c>
      <c r="E3150">
        <v>0.12</v>
      </c>
      <c r="F3150">
        <f>4*Table3[[#This Row],[DivPay]]</f>
        <v>0.48</v>
      </c>
      <c r="G3150" s="2">
        <f>Table3[[#This Row],[FwdDiv]]/Table3[[#This Row],[SharePrice]]</f>
        <v>1.9623875715453799E-2</v>
      </c>
      <c r="H3150" s="2">
        <v>2.5000000000000001E-2</v>
      </c>
      <c r="I3150" s="2">
        <v>2.75E-2</v>
      </c>
    </row>
    <row r="3151" spans="2:9" hidden="1" x14ac:dyDescent="0.2">
      <c r="B3151" s="35">
        <v>40431</v>
      </c>
      <c r="C3151">
        <v>23.7</v>
      </c>
      <c r="E3151">
        <v>0.12</v>
      </c>
      <c r="F3151">
        <f>4*Table3[[#This Row],[DivPay]]</f>
        <v>0.48</v>
      </c>
      <c r="G3151" s="2">
        <f>Table3[[#This Row],[FwdDiv]]/Table3[[#This Row],[SharePrice]]</f>
        <v>2.0253164556962026E-2</v>
      </c>
      <c r="H3151" s="2">
        <v>2.5000000000000001E-2</v>
      </c>
      <c r="I3151" s="2">
        <v>2.75E-2</v>
      </c>
    </row>
    <row r="3152" spans="2:9" hidden="1" x14ac:dyDescent="0.2">
      <c r="B3152" s="35">
        <v>40430</v>
      </c>
      <c r="C3152">
        <v>23.84</v>
      </c>
      <c r="E3152">
        <v>0.12</v>
      </c>
      <c r="F3152">
        <f>4*Table3[[#This Row],[DivPay]]</f>
        <v>0.48</v>
      </c>
      <c r="G3152" s="2">
        <f>Table3[[#This Row],[FwdDiv]]/Table3[[#This Row],[SharePrice]]</f>
        <v>2.0134228187919462E-2</v>
      </c>
      <c r="H3152" s="2">
        <v>2.5000000000000001E-2</v>
      </c>
      <c r="I3152" s="2">
        <v>2.75E-2</v>
      </c>
    </row>
    <row r="3153" spans="2:9" hidden="1" x14ac:dyDescent="0.2">
      <c r="B3153" s="35">
        <v>40429</v>
      </c>
      <c r="C3153">
        <v>23.68</v>
      </c>
      <c r="E3153">
        <v>0.12</v>
      </c>
      <c r="F3153">
        <f>4*Table3[[#This Row],[DivPay]]</f>
        <v>0.48</v>
      </c>
      <c r="G3153" s="2">
        <f>Table3[[#This Row],[FwdDiv]]/Table3[[#This Row],[SharePrice]]</f>
        <v>2.0270270270270271E-2</v>
      </c>
      <c r="H3153" s="2">
        <v>2.5000000000000001E-2</v>
      </c>
      <c r="I3153" s="2">
        <v>2.75E-2</v>
      </c>
    </row>
    <row r="3154" spans="2:9" hidden="1" x14ac:dyDescent="0.2">
      <c r="B3154" s="35">
        <v>40428</v>
      </c>
      <c r="C3154">
        <v>23.62</v>
      </c>
      <c r="E3154">
        <v>0.12</v>
      </c>
      <c r="F3154">
        <f>4*Table3[[#This Row],[DivPay]]</f>
        <v>0.48</v>
      </c>
      <c r="G3154" s="2">
        <f>Table3[[#This Row],[FwdDiv]]/Table3[[#This Row],[SharePrice]]</f>
        <v>2.0321761219305672E-2</v>
      </c>
      <c r="H3154" s="2">
        <v>2.5000000000000001E-2</v>
      </c>
      <c r="I3154" s="2">
        <v>2.75E-2</v>
      </c>
    </row>
    <row r="3155" spans="2:9" hidden="1" x14ac:dyDescent="0.2">
      <c r="B3155" s="35">
        <v>40424</v>
      </c>
      <c r="C3155">
        <v>24.33</v>
      </c>
      <c r="E3155">
        <v>0.12</v>
      </c>
      <c r="F3155">
        <f>4*Table3[[#This Row],[DivPay]]</f>
        <v>0.48</v>
      </c>
      <c r="G3155" s="2">
        <f>Table3[[#This Row],[FwdDiv]]/Table3[[#This Row],[SharePrice]]</f>
        <v>1.9728729963008632E-2</v>
      </c>
      <c r="H3155" s="2">
        <v>2.5000000000000001E-2</v>
      </c>
      <c r="I3155" s="2">
        <v>2.75E-2</v>
      </c>
    </row>
    <row r="3156" spans="2:9" hidden="1" x14ac:dyDescent="0.2">
      <c r="B3156" s="35">
        <v>40423</v>
      </c>
      <c r="C3156">
        <v>24.04</v>
      </c>
      <c r="E3156">
        <v>0.12</v>
      </c>
      <c r="F3156">
        <f>4*Table3[[#This Row],[DivPay]]</f>
        <v>0.48</v>
      </c>
      <c r="G3156" s="2">
        <f>Table3[[#This Row],[FwdDiv]]/Table3[[#This Row],[SharePrice]]</f>
        <v>1.9966722129783693E-2</v>
      </c>
      <c r="H3156" s="2">
        <v>2.5000000000000001E-2</v>
      </c>
      <c r="I3156" s="2">
        <v>2.75E-2</v>
      </c>
    </row>
    <row r="3157" spans="2:9" hidden="1" x14ac:dyDescent="0.2">
      <c r="B3157" s="35">
        <v>40422</v>
      </c>
      <c r="C3157">
        <v>23.75</v>
      </c>
      <c r="E3157">
        <v>0.12</v>
      </c>
      <c r="F3157">
        <f>4*Table3[[#This Row],[DivPay]]</f>
        <v>0.48</v>
      </c>
      <c r="G3157" s="2">
        <f>Table3[[#This Row],[FwdDiv]]/Table3[[#This Row],[SharePrice]]</f>
        <v>2.0210526315789474E-2</v>
      </c>
      <c r="H3157" s="2">
        <v>2.5000000000000001E-2</v>
      </c>
      <c r="I3157" s="2">
        <v>2.75E-2</v>
      </c>
    </row>
    <row r="3158" spans="2:9" hidden="1" x14ac:dyDescent="0.2">
      <c r="B3158" s="35">
        <v>40421</v>
      </c>
      <c r="C3158">
        <v>23.02</v>
      </c>
      <c r="E3158">
        <v>0.12</v>
      </c>
      <c r="F3158">
        <f>4*Table3[[#This Row],[DivPay]]</f>
        <v>0.48</v>
      </c>
      <c r="G3158" s="2">
        <f>Table3[[#This Row],[FwdDiv]]/Table3[[#This Row],[SharePrice]]</f>
        <v>2.0851433536055602E-2</v>
      </c>
      <c r="H3158" s="2">
        <v>2.5000000000000001E-2</v>
      </c>
      <c r="I3158" s="2">
        <v>2.75E-2</v>
      </c>
    </row>
    <row r="3159" spans="2:9" hidden="1" x14ac:dyDescent="0.2">
      <c r="B3159" s="35">
        <v>40420</v>
      </c>
      <c r="C3159">
        <v>23.25</v>
      </c>
      <c r="E3159">
        <v>0.12</v>
      </c>
      <c r="F3159">
        <f>4*Table3[[#This Row],[DivPay]]</f>
        <v>0.48</v>
      </c>
      <c r="G3159" s="2">
        <f>Table3[[#This Row],[FwdDiv]]/Table3[[#This Row],[SharePrice]]</f>
        <v>2.0645161290322581E-2</v>
      </c>
      <c r="H3159" s="2">
        <v>2.5000000000000001E-2</v>
      </c>
      <c r="I3159" s="2">
        <v>2.75E-2</v>
      </c>
    </row>
    <row r="3160" spans="2:9" hidden="1" x14ac:dyDescent="0.2">
      <c r="B3160" s="35">
        <v>40417</v>
      </c>
      <c r="C3160">
        <v>24.15</v>
      </c>
      <c r="E3160">
        <v>0.12</v>
      </c>
      <c r="F3160">
        <f>4*Table3[[#This Row],[DivPay]]</f>
        <v>0.48</v>
      </c>
      <c r="G3160" s="2">
        <f>Table3[[#This Row],[FwdDiv]]/Table3[[#This Row],[SharePrice]]</f>
        <v>1.9875776397515529E-2</v>
      </c>
      <c r="H3160" s="2">
        <v>2.5000000000000001E-2</v>
      </c>
      <c r="I3160" s="2">
        <v>2.75E-2</v>
      </c>
    </row>
    <row r="3161" spans="2:9" hidden="1" x14ac:dyDescent="0.2">
      <c r="B3161" s="35">
        <v>40416</v>
      </c>
      <c r="C3161">
        <v>23.83</v>
      </c>
      <c r="E3161">
        <v>0.12</v>
      </c>
      <c r="F3161">
        <f>4*Table3[[#This Row],[DivPay]]</f>
        <v>0.48</v>
      </c>
      <c r="G3161" s="2">
        <f>Table3[[#This Row],[FwdDiv]]/Table3[[#This Row],[SharePrice]]</f>
        <v>2.0142677297524132E-2</v>
      </c>
      <c r="H3161" s="2">
        <v>2.5000000000000001E-2</v>
      </c>
      <c r="I3161" s="2">
        <v>2.75E-2</v>
      </c>
    </row>
    <row r="3162" spans="2:9" hidden="1" x14ac:dyDescent="0.2">
      <c r="B3162" s="35">
        <v>40415</v>
      </c>
      <c r="C3162">
        <v>24.31</v>
      </c>
      <c r="E3162">
        <v>0.12</v>
      </c>
      <c r="F3162">
        <f>4*Table3[[#This Row],[DivPay]]</f>
        <v>0.48</v>
      </c>
      <c r="G3162" s="2">
        <f>Table3[[#This Row],[FwdDiv]]/Table3[[#This Row],[SharePrice]]</f>
        <v>1.974496092143151E-2</v>
      </c>
      <c r="H3162" s="2">
        <v>2.5000000000000001E-2</v>
      </c>
      <c r="I3162" s="2">
        <v>2.75E-2</v>
      </c>
    </row>
    <row r="3163" spans="2:9" hidden="1" x14ac:dyDescent="0.2">
      <c r="B3163" s="35">
        <v>40414</v>
      </c>
      <c r="C3163">
        <v>24.27</v>
      </c>
      <c r="E3163">
        <v>0.12</v>
      </c>
      <c r="F3163">
        <f>4*Table3[[#This Row],[DivPay]]</f>
        <v>0.48</v>
      </c>
      <c r="G3163" s="2">
        <f>Table3[[#This Row],[FwdDiv]]/Table3[[#This Row],[SharePrice]]</f>
        <v>1.9777503090234856E-2</v>
      </c>
      <c r="H3163" s="2">
        <v>2.5000000000000001E-2</v>
      </c>
      <c r="I3163" s="2">
        <v>2.75E-2</v>
      </c>
    </row>
    <row r="3164" spans="2:9" hidden="1" x14ac:dyDescent="0.2">
      <c r="B3164" s="35">
        <v>40413</v>
      </c>
      <c r="C3164">
        <v>24.37</v>
      </c>
      <c r="E3164">
        <v>0.12</v>
      </c>
      <c r="F3164">
        <f>4*Table3[[#This Row],[DivPay]]</f>
        <v>0.48</v>
      </c>
      <c r="G3164" s="2">
        <f>Table3[[#This Row],[FwdDiv]]/Table3[[#This Row],[SharePrice]]</f>
        <v>1.9696347968814115E-2</v>
      </c>
      <c r="H3164" s="2">
        <v>2.5000000000000001E-2</v>
      </c>
      <c r="I3164" s="2">
        <v>2.75E-2</v>
      </c>
    </row>
    <row r="3165" spans="2:9" hidden="1" x14ac:dyDescent="0.2">
      <c r="B3165" s="35">
        <v>40410</v>
      </c>
      <c r="C3165">
        <v>24.7</v>
      </c>
      <c r="E3165">
        <v>0.12</v>
      </c>
      <c r="F3165">
        <f>4*Table3[[#This Row],[DivPay]]</f>
        <v>0.48</v>
      </c>
      <c r="G3165" s="2">
        <f>Table3[[#This Row],[FwdDiv]]/Table3[[#This Row],[SharePrice]]</f>
        <v>1.9433198380566803E-2</v>
      </c>
      <c r="H3165" s="2">
        <v>2.5000000000000001E-2</v>
      </c>
      <c r="I3165" s="2">
        <v>2.75E-2</v>
      </c>
    </row>
    <row r="3166" spans="2:9" hidden="1" x14ac:dyDescent="0.2">
      <c r="B3166" s="35">
        <v>40409</v>
      </c>
      <c r="C3166">
        <v>24.53</v>
      </c>
      <c r="E3166">
        <v>0.12</v>
      </c>
      <c r="F3166">
        <f>4*Table3[[#This Row],[DivPay]]</f>
        <v>0.48</v>
      </c>
      <c r="G3166" s="2">
        <f>Table3[[#This Row],[FwdDiv]]/Table3[[#This Row],[SharePrice]]</f>
        <v>1.9567876070118222E-2</v>
      </c>
      <c r="H3166" s="2">
        <v>2.5000000000000001E-2</v>
      </c>
      <c r="I3166" s="2">
        <v>2.75E-2</v>
      </c>
    </row>
    <row r="3167" spans="2:9" hidden="1" x14ac:dyDescent="0.2">
      <c r="B3167" s="35">
        <v>40408</v>
      </c>
      <c r="C3167">
        <v>24.91</v>
      </c>
      <c r="E3167">
        <v>0.12</v>
      </c>
      <c r="F3167">
        <f>4*Table3[[#This Row],[DivPay]]</f>
        <v>0.48</v>
      </c>
      <c r="G3167" s="2">
        <f>Table3[[#This Row],[FwdDiv]]/Table3[[#This Row],[SharePrice]]</f>
        <v>1.9269369731031712E-2</v>
      </c>
      <c r="H3167" s="2">
        <v>2.5000000000000001E-2</v>
      </c>
      <c r="I3167" s="2">
        <v>2.75E-2</v>
      </c>
    </row>
    <row r="3168" spans="2:9" hidden="1" x14ac:dyDescent="0.2">
      <c r="B3168" s="35">
        <v>40407</v>
      </c>
      <c r="C3168">
        <v>24.7</v>
      </c>
      <c r="E3168">
        <v>0.12</v>
      </c>
      <c r="F3168">
        <f>4*Table3[[#This Row],[DivPay]]</f>
        <v>0.48</v>
      </c>
      <c r="G3168" s="2">
        <f>Table3[[#This Row],[FwdDiv]]/Table3[[#This Row],[SharePrice]]</f>
        <v>1.9433198380566803E-2</v>
      </c>
      <c r="H3168" s="2">
        <v>2.5000000000000001E-2</v>
      </c>
      <c r="I3168" s="2">
        <v>2.75E-2</v>
      </c>
    </row>
    <row r="3169" spans="2:9" hidden="1" x14ac:dyDescent="0.2">
      <c r="B3169" s="35">
        <v>40406</v>
      </c>
      <c r="C3169">
        <v>24.53</v>
      </c>
      <c r="E3169">
        <v>0.12</v>
      </c>
      <c r="F3169">
        <f>4*Table3[[#This Row],[DivPay]]</f>
        <v>0.48</v>
      </c>
      <c r="G3169" s="2">
        <f>Table3[[#This Row],[FwdDiv]]/Table3[[#This Row],[SharePrice]]</f>
        <v>1.9567876070118222E-2</v>
      </c>
      <c r="H3169" s="2">
        <v>2.5000000000000001E-2</v>
      </c>
      <c r="I3169" s="2">
        <v>2.75E-2</v>
      </c>
    </row>
    <row r="3170" spans="2:9" hidden="1" x14ac:dyDescent="0.2">
      <c r="B3170" s="35">
        <v>40403</v>
      </c>
      <c r="C3170">
        <v>24.28</v>
      </c>
      <c r="E3170">
        <v>0.12</v>
      </c>
      <c r="F3170">
        <f>4*Table3[[#This Row],[DivPay]]</f>
        <v>0.48</v>
      </c>
      <c r="G3170" s="2">
        <f>Table3[[#This Row],[FwdDiv]]/Table3[[#This Row],[SharePrice]]</f>
        <v>1.9769357495881382E-2</v>
      </c>
      <c r="H3170" s="2">
        <v>2.5000000000000001E-2</v>
      </c>
      <c r="I3170" s="2">
        <v>2.75E-2</v>
      </c>
    </row>
    <row r="3171" spans="2:9" hidden="1" x14ac:dyDescent="0.2">
      <c r="B3171" s="35">
        <v>40402</v>
      </c>
      <c r="C3171">
        <v>24.41</v>
      </c>
      <c r="E3171">
        <v>0.12</v>
      </c>
      <c r="F3171">
        <f>4*Table3[[#This Row],[DivPay]]</f>
        <v>0.48</v>
      </c>
      <c r="G3171" s="2">
        <f>Table3[[#This Row],[FwdDiv]]/Table3[[#This Row],[SharePrice]]</f>
        <v>1.9664072101597704E-2</v>
      </c>
      <c r="H3171" s="2">
        <v>2.5000000000000001E-2</v>
      </c>
      <c r="I3171" s="2">
        <v>2.75E-2</v>
      </c>
    </row>
    <row r="3172" spans="2:9" hidden="1" x14ac:dyDescent="0.2">
      <c r="B3172" s="35">
        <v>40401</v>
      </c>
      <c r="C3172">
        <v>24.97</v>
      </c>
      <c r="E3172">
        <v>0.12</v>
      </c>
      <c r="F3172">
        <f>4*Table3[[#This Row],[DivPay]]</f>
        <v>0.48</v>
      </c>
      <c r="G3172" s="2">
        <f>Table3[[#This Row],[FwdDiv]]/Table3[[#This Row],[SharePrice]]</f>
        <v>1.9223067681217461E-2</v>
      </c>
      <c r="H3172" s="2">
        <v>2.5000000000000001E-2</v>
      </c>
      <c r="I3172" s="2">
        <v>2.75E-2</v>
      </c>
    </row>
    <row r="3173" spans="2:9" hidden="1" x14ac:dyDescent="0.2">
      <c r="B3173" s="35">
        <v>40400</v>
      </c>
      <c r="C3173">
        <v>25.35</v>
      </c>
      <c r="E3173">
        <v>0.12</v>
      </c>
      <c r="F3173">
        <f>4*Table3[[#This Row],[DivPay]]</f>
        <v>0.48</v>
      </c>
      <c r="G3173" s="2">
        <f>Table3[[#This Row],[FwdDiv]]/Table3[[#This Row],[SharePrice]]</f>
        <v>1.8934911242603547E-2</v>
      </c>
      <c r="H3173" s="2">
        <v>2.5000000000000001E-2</v>
      </c>
      <c r="I3173" s="2">
        <v>2.75E-2</v>
      </c>
    </row>
    <row r="3174" spans="2:9" hidden="1" x14ac:dyDescent="0.2">
      <c r="B3174" s="35">
        <v>40399</v>
      </c>
      <c r="C3174">
        <v>25.7</v>
      </c>
      <c r="E3174">
        <v>0.12</v>
      </c>
      <c r="F3174">
        <f>4*Table3[[#This Row],[DivPay]]</f>
        <v>0.48</v>
      </c>
      <c r="G3174" s="2">
        <f>Table3[[#This Row],[FwdDiv]]/Table3[[#This Row],[SharePrice]]</f>
        <v>1.867704280155642E-2</v>
      </c>
      <c r="H3174" s="2">
        <v>2.5000000000000001E-2</v>
      </c>
      <c r="I3174" s="2">
        <v>2.75E-2</v>
      </c>
    </row>
    <row r="3175" spans="2:9" hidden="1" x14ac:dyDescent="0.2">
      <c r="B3175" s="35">
        <v>40396</v>
      </c>
      <c r="C3175">
        <v>25.46</v>
      </c>
      <c r="E3175">
        <v>0.12</v>
      </c>
      <c r="F3175">
        <f>4*Table3[[#This Row],[DivPay]]</f>
        <v>0.48</v>
      </c>
      <c r="G3175" s="2">
        <f>Table3[[#This Row],[FwdDiv]]/Table3[[#This Row],[SharePrice]]</f>
        <v>1.8853102906520029E-2</v>
      </c>
      <c r="H3175" s="2">
        <v>2.5000000000000001E-2</v>
      </c>
      <c r="I3175" s="2">
        <v>2.75E-2</v>
      </c>
    </row>
    <row r="3176" spans="2:9" hidden="1" x14ac:dyDescent="0.2">
      <c r="B3176" s="35">
        <v>40395</v>
      </c>
      <c r="C3176">
        <v>25.4</v>
      </c>
      <c r="E3176">
        <v>0.12</v>
      </c>
      <c r="F3176">
        <f>4*Table3[[#This Row],[DivPay]]</f>
        <v>0.48</v>
      </c>
      <c r="G3176" s="2">
        <f>Table3[[#This Row],[FwdDiv]]/Table3[[#This Row],[SharePrice]]</f>
        <v>1.889763779527559E-2</v>
      </c>
      <c r="H3176" s="2">
        <v>2.5000000000000001E-2</v>
      </c>
      <c r="I3176" s="2">
        <v>2.75E-2</v>
      </c>
    </row>
    <row r="3177" spans="2:9" hidden="1" x14ac:dyDescent="0.2">
      <c r="B3177" s="35">
        <v>40394</v>
      </c>
      <c r="C3177">
        <v>25.18</v>
      </c>
      <c r="E3177">
        <v>0.12</v>
      </c>
      <c r="F3177">
        <f>4*Table3[[#This Row],[DivPay]]</f>
        <v>0.48</v>
      </c>
      <c r="G3177" s="2">
        <f>Table3[[#This Row],[FwdDiv]]/Table3[[#This Row],[SharePrice]]</f>
        <v>1.9062748212867353E-2</v>
      </c>
      <c r="H3177" s="2">
        <v>2.5000000000000001E-2</v>
      </c>
      <c r="I3177" s="2">
        <v>2.75E-2</v>
      </c>
    </row>
    <row r="3178" spans="2:9" hidden="1" x14ac:dyDescent="0.2">
      <c r="B3178" s="35">
        <v>40393</v>
      </c>
      <c r="C3178">
        <v>24.81</v>
      </c>
      <c r="E3178">
        <v>0.12</v>
      </c>
      <c r="F3178">
        <f>4*Table3[[#This Row],[DivPay]]</f>
        <v>0.48</v>
      </c>
      <c r="G3178" s="2">
        <f>Table3[[#This Row],[FwdDiv]]/Table3[[#This Row],[SharePrice]]</f>
        <v>1.9347037484885126E-2</v>
      </c>
      <c r="H3178" s="2">
        <v>2.5000000000000001E-2</v>
      </c>
      <c r="I3178" s="2">
        <v>2.75E-2</v>
      </c>
    </row>
    <row r="3179" spans="2:9" hidden="1" x14ac:dyDescent="0.2">
      <c r="B3179" s="35">
        <v>40392</v>
      </c>
      <c r="C3179">
        <v>25.11</v>
      </c>
      <c r="E3179">
        <v>0.12</v>
      </c>
      <c r="F3179">
        <f>4*Table3[[#This Row],[DivPay]]</f>
        <v>0.48</v>
      </c>
      <c r="G3179" s="2">
        <f>Table3[[#This Row],[FwdDiv]]/Table3[[#This Row],[SharePrice]]</f>
        <v>1.9115890083632018E-2</v>
      </c>
      <c r="H3179" s="2">
        <v>2.5000000000000001E-2</v>
      </c>
      <c r="I3179" s="2">
        <v>2.75E-2</v>
      </c>
    </row>
    <row r="3180" spans="2:9" hidden="1" x14ac:dyDescent="0.2">
      <c r="B3180" s="35">
        <v>40389</v>
      </c>
      <c r="C3180">
        <v>24.69</v>
      </c>
      <c r="E3180">
        <v>0.12</v>
      </c>
      <c r="F3180">
        <f>4*Table3[[#This Row],[DivPay]]</f>
        <v>0.48</v>
      </c>
      <c r="G3180" s="2">
        <f>Table3[[#This Row],[FwdDiv]]/Table3[[#This Row],[SharePrice]]</f>
        <v>1.9441069258809233E-2</v>
      </c>
      <c r="H3180" s="2">
        <v>2.5000000000000001E-2</v>
      </c>
      <c r="I3180" s="2">
        <v>2.75E-2</v>
      </c>
    </row>
    <row r="3181" spans="2:9" hidden="1" x14ac:dyDescent="0.2">
      <c r="B3181" s="35">
        <v>40388</v>
      </c>
      <c r="C3181">
        <v>24.88</v>
      </c>
      <c r="E3181">
        <v>0.12</v>
      </c>
      <c r="F3181">
        <f>4*Table3[[#This Row],[DivPay]]</f>
        <v>0.48</v>
      </c>
      <c r="G3181" s="2">
        <f>Table3[[#This Row],[FwdDiv]]/Table3[[#This Row],[SharePrice]]</f>
        <v>1.9292604501607719E-2</v>
      </c>
      <c r="H3181" s="2">
        <v>2.5000000000000001E-2</v>
      </c>
      <c r="I3181" s="2">
        <v>2.75E-2</v>
      </c>
    </row>
    <row r="3182" spans="2:9" hidden="1" x14ac:dyDescent="0.2">
      <c r="B3182" s="35">
        <v>40387</v>
      </c>
      <c r="C3182">
        <v>25.22</v>
      </c>
      <c r="D3182">
        <v>0.12</v>
      </c>
      <c r="E3182">
        <v>0.12</v>
      </c>
      <c r="F3182">
        <f>4*Table3[[#This Row],[DivPay]]</f>
        <v>0.48</v>
      </c>
      <c r="G3182" s="2">
        <f>Table3[[#This Row],[FwdDiv]]/Table3[[#This Row],[SharePrice]]</f>
        <v>1.9032513877874704E-2</v>
      </c>
      <c r="H3182" s="2">
        <v>2.5000000000000001E-2</v>
      </c>
      <c r="I3182" s="2">
        <v>2.75E-2</v>
      </c>
    </row>
    <row r="3183" spans="2:9" hidden="1" x14ac:dyDescent="0.2">
      <c r="B3183" s="35">
        <v>40386</v>
      </c>
      <c r="C3183">
        <v>25.58</v>
      </c>
      <c r="E3183">
        <v>0.12</v>
      </c>
      <c r="F3183">
        <f>4*Table3[[#This Row],[DivPay]]</f>
        <v>0.48</v>
      </c>
      <c r="G3183" s="2">
        <f>Table3[[#This Row],[FwdDiv]]/Table3[[#This Row],[SharePrice]]</f>
        <v>1.8764659890539485E-2</v>
      </c>
      <c r="H3183" s="2">
        <v>2.5000000000000001E-2</v>
      </c>
      <c r="I3183" s="2">
        <v>2.75E-2</v>
      </c>
    </row>
    <row r="3184" spans="2:9" hidden="1" x14ac:dyDescent="0.2">
      <c r="B3184" s="35">
        <v>40385</v>
      </c>
      <c r="C3184">
        <v>25.66</v>
      </c>
      <c r="E3184">
        <v>0.12</v>
      </c>
      <c r="F3184">
        <f>4*Table3[[#This Row],[DivPay]]</f>
        <v>0.48</v>
      </c>
      <c r="G3184" s="2">
        <f>Table3[[#This Row],[FwdDiv]]/Table3[[#This Row],[SharePrice]]</f>
        <v>1.8706157443491814E-2</v>
      </c>
      <c r="H3184" s="2">
        <v>2.5000000000000001E-2</v>
      </c>
      <c r="I3184" s="2">
        <v>2.75E-2</v>
      </c>
    </row>
    <row r="3185" spans="2:9" hidden="1" x14ac:dyDescent="0.2">
      <c r="B3185" s="35">
        <v>40382</v>
      </c>
      <c r="C3185">
        <v>25.38</v>
      </c>
      <c r="E3185">
        <v>0.12</v>
      </c>
      <c r="F3185">
        <f>4*Table3[[#This Row],[DivPay]]</f>
        <v>0.48</v>
      </c>
      <c r="G3185" s="2">
        <f>Table3[[#This Row],[FwdDiv]]/Table3[[#This Row],[SharePrice]]</f>
        <v>1.8912529550827423E-2</v>
      </c>
      <c r="H3185" s="2">
        <v>2.5000000000000001E-2</v>
      </c>
      <c r="I3185" s="2">
        <v>2.75E-2</v>
      </c>
    </row>
    <row r="3186" spans="2:9" hidden="1" x14ac:dyDescent="0.2">
      <c r="B3186" s="35">
        <v>40381</v>
      </c>
      <c r="C3186">
        <v>25.29</v>
      </c>
      <c r="E3186">
        <v>0.12</v>
      </c>
      <c r="F3186">
        <f>4*Table3[[#This Row],[DivPay]]</f>
        <v>0.48</v>
      </c>
      <c r="G3186" s="2">
        <f>Table3[[#This Row],[FwdDiv]]/Table3[[#This Row],[SharePrice]]</f>
        <v>1.8979833926453145E-2</v>
      </c>
      <c r="H3186" s="2">
        <v>2.5000000000000001E-2</v>
      </c>
      <c r="I3186" s="2">
        <v>2.75E-2</v>
      </c>
    </row>
    <row r="3187" spans="2:9" hidden="1" x14ac:dyDescent="0.2">
      <c r="B3187" s="35">
        <v>40380</v>
      </c>
      <c r="C3187">
        <v>24.5</v>
      </c>
      <c r="E3187">
        <v>0.12</v>
      </c>
      <c r="F3187">
        <f>4*Table3[[#This Row],[DivPay]]</f>
        <v>0.48</v>
      </c>
      <c r="G3187" s="2">
        <f>Table3[[#This Row],[FwdDiv]]/Table3[[#This Row],[SharePrice]]</f>
        <v>1.9591836734693877E-2</v>
      </c>
      <c r="H3187" s="2">
        <v>2.5000000000000001E-2</v>
      </c>
      <c r="I3187" s="2">
        <v>2.75E-2</v>
      </c>
    </row>
    <row r="3188" spans="2:9" hidden="1" x14ac:dyDescent="0.2">
      <c r="B3188" s="35">
        <v>40379</v>
      </c>
      <c r="C3188">
        <v>24.77</v>
      </c>
      <c r="E3188">
        <v>0.12</v>
      </c>
      <c r="F3188">
        <f>4*Table3[[#This Row],[DivPay]]</f>
        <v>0.48</v>
      </c>
      <c r="G3188" s="2">
        <f>Table3[[#This Row],[FwdDiv]]/Table3[[#This Row],[SharePrice]]</f>
        <v>1.9378280177634235E-2</v>
      </c>
      <c r="H3188" s="2">
        <v>2.5000000000000001E-2</v>
      </c>
      <c r="I3188" s="2">
        <v>2.75E-2</v>
      </c>
    </row>
    <row r="3189" spans="2:9" hidden="1" x14ac:dyDescent="0.2">
      <c r="B3189" s="35">
        <v>40378</v>
      </c>
      <c r="C3189">
        <v>25.55</v>
      </c>
      <c r="E3189">
        <v>0.12</v>
      </c>
      <c r="F3189">
        <f>4*Table3[[#This Row],[DivPay]]</f>
        <v>0.48</v>
      </c>
      <c r="G3189" s="2">
        <f>Table3[[#This Row],[FwdDiv]]/Table3[[#This Row],[SharePrice]]</f>
        <v>1.8786692759295499E-2</v>
      </c>
      <c r="H3189" s="2">
        <v>2.5000000000000001E-2</v>
      </c>
      <c r="I3189" s="2">
        <v>2.75E-2</v>
      </c>
    </row>
    <row r="3190" spans="2:9" hidden="1" x14ac:dyDescent="0.2">
      <c r="B3190" s="35">
        <v>40375</v>
      </c>
      <c r="C3190">
        <v>24.77</v>
      </c>
      <c r="E3190">
        <v>0.12</v>
      </c>
      <c r="F3190">
        <f>4*Table3[[#This Row],[DivPay]]</f>
        <v>0.48</v>
      </c>
      <c r="G3190" s="2">
        <f>Table3[[#This Row],[FwdDiv]]/Table3[[#This Row],[SharePrice]]</f>
        <v>1.9378280177634235E-2</v>
      </c>
      <c r="H3190" s="2">
        <v>2.5000000000000001E-2</v>
      </c>
      <c r="I3190" s="2">
        <v>2.75E-2</v>
      </c>
    </row>
    <row r="3191" spans="2:9" hidden="1" x14ac:dyDescent="0.2">
      <c r="B3191" s="35">
        <v>40374</v>
      </c>
      <c r="C3191">
        <v>25.4</v>
      </c>
      <c r="E3191">
        <v>0.12</v>
      </c>
      <c r="F3191">
        <f>4*Table3[[#This Row],[DivPay]]</f>
        <v>0.48</v>
      </c>
      <c r="G3191" s="2">
        <f>Table3[[#This Row],[FwdDiv]]/Table3[[#This Row],[SharePrice]]</f>
        <v>1.889763779527559E-2</v>
      </c>
      <c r="H3191" s="2">
        <v>2.5000000000000001E-2</v>
      </c>
      <c r="I3191" s="2">
        <v>2.75E-2</v>
      </c>
    </row>
    <row r="3192" spans="2:9" hidden="1" x14ac:dyDescent="0.2">
      <c r="B3192" s="35">
        <v>40373</v>
      </c>
      <c r="C3192">
        <v>25.09</v>
      </c>
      <c r="E3192">
        <v>0.12</v>
      </c>
      <c r="F3192">
        <f>4*Table3[[#This Row],[DivPay]]</f>
        <v>0.48</v>
      </c>
      <c r="G3192" s="2">
        <f>Table3[[#This Row],[FwdDiv]]/Table3[[#This Row],[SharePrice]]</f>
        <v>1.9131127939418093E-2</v>
      </c>
      <c r="H3192" s="2">
        <v>2.5000000000000001E-2</v>
      </c>
      <c r="I3192" s="2">
        <v>2.75E-2</v>
      </c>
    </row>
    <row r="3193" spans="2:9" hidden="1" x14ac:dyDescent="0.2">
      <c r="B3193" s="35">
        <v>40372</v>
      </c>
      <c r="C3193">
        <v>25.39</v>
      </c>
      <c r="E3193">
        <v>0.12</v>
      </c>
      <c r="F3193">
        <f>4*Table3[[#This Row],[DivPay]]</f>
        <v>0.48</v>
      </c>
      <c r="G3193" s="2">
        <f>Table3[[#This Row],[FwdDiv]]/Table3[[#This Row],[SharePrice]]</f>
        <v>1.8905080740448995E-2</v>
      </c>
      <c r="H3193" s="2">
        <v>2.5000000000000001E-2</v>
      </c>
      <c r="I3193" s="2">
        <v>2.75E-2</v>
      </c>
    </row>
    <row r="3194" spans="2:9" hidden="1" x14ac:dyDescent="0.2">
      <c r="B3194" s="35">
        <v>40371</v>
      </c>
      <c r="C3194">
        <v>24.75</v>
      </c>
      <c r="E3194">
        <v>0.12</v>
      </c>
      <c r="F3194">
        <f>4*Table3[[#This Row],[DivPay]]</f>
        <v>0.48</v>
      </c>
      <c r="G3194" s="2">
        <f>Table3[[#This Row],[FwdDiv]]/Table3[[#This Row],[SharePrice]]</f>
        <v>1.9393939393939394E-2</v>
      </c>
      <c r="H3194" s="2">
        <v>2.5000000000000001E-2</v>
      </c>
      <c r="I3194" s="2">
        <v>2.75E-2</v>
      </c>
    </row>
    <row r="3195" spans="2:9" hidden="1" x14ac:dyDescent="0.2">
      <c r="B3195" s="35">
        <v>40368</v>
      </c>
      <c r="C3195">
        <v>24.48</v>
      </c>
      <c r="E3195">
        <v>0.12</v>
      </c>
      <c r="F3195">
        <f>4*Table3[[#This Row],[DivPay]]</f>
        <v>0.48</v>
      </c>
      <c r="G3195" s="2">
        <f>Table3[[#This Row],[FwdDiv]]/Table3[[#This Row],[SharePrice]]</f>
        <v>1.9607843137254902E-2</v>
      </c>
      <c r="H3195" s="2">
        <v>2.5000000000000001E-2</v>
      </c>
      <c r="I3195" s="2">
        <v>2.75E-2</v>
      </c>
    </row>
    <row r="3196" spans="2:9" hidden="1" x14ac:dyDescent="0.2">
      <c r="B3196" s="35">
        <v>40367</v>
      </c>
      <c r="C3196">
        <v>24.22</v>
      </c>
      <c r="E3196">
        <v>0.12</v>
      </c>
      <c r="F3196">
        <f>4*Table3[[#This Row],[DivPay]]</f>
        <v>0.48</v>
      </c>
      <c r="G3196" s="2">
        <f>Table3[[#This Row],[FwdDiv]]/Table3[[#This Row],[SharePrice]]</f>
        <v>1.981833195706028E-2</v>
      </c>
      <c r="H3196" s="2">
        <v>2.5000000000000001E-2</v>
      </c>
      <c r="I3196" s="2">
        <v>2.75E-2</v>
      </c>
    </row>
    <row r="3197" spans="2:9" hidden="1" x14ac:dyDescent="0.2">
      <c r="B3197" s="35">
        <v>40366</v>
      </c>
      <c r="C3197">
        <v>24.25</v>
      </c>
      <c r="E3197">
        <v>0.12</v>
      </c>
      <c r="F3197">
        <f>4*Table3[[#This Row],[DivPay]]</f>
        <v>0.48</v>
      </c>
      <c r="G3197" s="2">
        <f>Table3[[#This Row],[FwdDiv]]/Table3[[#This Row],[SharePrice]]</f>
        <v>1.9793814432989689E-2</v>
      </c>
      <c r="H3197" s="2">
        <v>2.5000000000000001E-2</v>
      </c>
      <c r="I3197" s="2">
        <v>2.75E-2</v>
      </c>
    </row>
    <row r="3198" spans="2:9" hidden="1" x14ac:dyDescent="0.2">
      <c r="B3198" s="35">
        <v>40365</v>
      </c>
      <c r="C3198">
        <v>23.12</v>
      </c>
      <c r="E3198">
        <v>0.12</v>
      </c>
      <c r="F3198">
        <f>4*Table3[[#This Row],[DivPay]]</f>
        <v>0.48</v>
      </c>
      <c r="G3198" s="2">
        <f>Table3[[#This Row],[FwdDiv]]/Table3[[#This Row],[SharePrice]]</f>
        <v>2.0761245674740483E-2</v>
      </c>
      <c r="H3198" s="2">
        <v>2.5000000000000001E-2</v>
      </c>
      <c r="I3198" s="2">
        <v>2.75E-2</v>
      </c>
    </row>
    <row r="3199" spans="2:9" hidden="1" x14ac:dyDescent="0.2">
      <c r="B3199" s="35">
        <v>40361</v>
      </c>
      <c r="C3199">
        <v>23.11</v>
      </c>
      <c r="E3199">
        <v>0.12</v>
      </c>
      <c r="F3199">
        <f>4*Table3[[#This Row],[DivPay]]</f>
        <v>0.48</v>
      </c>
      <c r="G3199" s="2">
        <f>Table3[[#This Row],[FwdDiv]]/Table3[[#This Row],[SharePrice]]</f>
        <v>2.0770229337948941E-2</v>
      </c>
      <c r="H3199" s="2">
        <v>2.5000000000000001E-2</v>
      </c>
      <c r="I3199" s="2">
        <v>2.75E-2</v>
      </c>
    </row>
    <row r="3200" spans="2:9" hidden="1" x14ac:dyDescent="0.2">
      <c r="B3200" s="35">
        <v>40360</v>
      </c>
      <c r="C3200">
        <v>23.17</v>
      </c>
      <c r="E3200">
        <v>0.12</v>
      </c>
      <c r="F3200">
        <f>4*Table3[[#This Row],[DivPay]]</f>
        <v>0.48</v>
      </c>
      <c r="G3200" s="2">
        <f>Table3[[#This Row],[FwdDiv]]/Table3[[#This Row],[SharePrice]]</f>
        <v>2.0716443677168749E-2</v>
      </c>
      <c r="H3200" s="2">
        <v>2.5000000000000001E-2</v>
      </c>
      <c r="I3200" s="2">
        <v>2.75E-2</v>
      </c>
    </row>
    <row r="3201" spans="2:9" hidden="1" x14ac:dyDescent="0.2">
      <c r="B3201" s="35">
        <v>40359</v>
      </c>
      <c r="C3201">
        <v>23.28</v>
      </c>
      <c r="E3201">
        <v>0.12</v>
      </c>
      <c r="F3201">
        <f>4*Table3[[#This Row],[DivPay]]</f>
        <v>0.48</v>
      </c>
      <c r="G3201" s="2">
        <f>Table3[[#This Row],[FwdDiv]]/Table3[[#This Row],[SharePrice]]</f>
        <v>2.0618556701030927E-2</v>
      </c>
      <c r="H3201" s="2">
        <v>2.5000000000000001E-2</v>
      </c>
      <c r="I3201" s="2">
        <v>2.75E-2</v>
      </c>
    </row>
    <row r="3202" spans="2:9" hidden="1" x14ac:dyDescent="0.2">
      <c r="B3202" s="35">
        <v>40358</v>
      </c>
      <c r="C3202">
        <v>23.89</v>
      </c>
      <c r="E3202">
        <v>0.12</v>
      </c>
      <c r="F3202">
        <f>4*Table3[[#This Row],[DivPay]]</f>
        <v>0.48</v>
      </c>
      <c r="G3202" s="2">
        <f>Table3[[#This Row],[FwdDiv]]/Table3[[#This Row],[SharePrice]]</f>
        <v>2.0092088740058602E-2</v>
      </c>
      <c r="H3202" s="2">
        <v>2.5000000000000001E-2</v>
      </c>
      <c r="I3202" s="2">
        <v>2.75E-2</v>
      </c>
    </row>
    <row r="3203" spans="2:9" hidden="1" x14ac:dyDescent="0.2">
      <c r="B3203" s="35">
        <v>40357</v>
      </c>
      <c r="C3203">
        <v>24.36</v>
      </c>
      <c r="E3203">
        <v>0.12</v>
      </c>
      <c r="F3203">
        <f>4*Table3[[#This Row],[DivPay]]</f>
        <v>0.48</v>
      </c>
      <c r="G3203" s="2">
        <f>Table3[[#This Row],[FwdDiv]]/Table3[[#This Row],[SharePrice]]</f>
        <v>1.9704433497536946E-2</v>
      </c>
      <c r="H3203" s="2">
        <v>2.5000000000000001E-2</v>
      </c>
      <c r="I3203" s="2">
        <v>2.75E-2</v>
      </c>
    </row>
    <row r="3204" spans="2:9" hidden="1" x14ac:dyDescent="0.2">
      <c r="B3204" s="35">
        <v>40354</v>
      </c>
      <c r="C3204">
        <v>24.04</v>
      </c>
      <c r="E3204">
        <v>0.12</v>
      </c>
      <c r="F3204">
        <f>4*Table3[[#This Row],[DivPay]]</f>
        <v>0.48</v>
      </c>
      <c r="G3204" s="2">
        <f>Table3[[#This Row],[FwdDiv]]/Table3[[#This Row],[SharePrice]]</f>
        <v>1.9966722129783693E-2</v>
      </c>
      <c r="H3204" s="2">
        <v>2.5000000000000001E-2</v>
      </c>
      <c r="I3204" s="2">
        <v>2.75E-2</v>
      </c>
    </row>
    <row r="3205" spans="2:9" hidden="1" x14ac:dyDescent="0.2">
      <c r="B3205" s="35">
        <v>40353</v>
      </c>
      <c r="C3205">
        <v>24.28</v>
      </c>
      <c r="E3205">
        <v>0.12</v>
      </c>
      <c r="F3205">
        <f>4*Table3[[#This Row],[DivPay]]</f>
        <v>0.48</v>
      </c>
      <c r="G3205" s="2">
        <f>Table3[[#This Row],[FwdDiv]]/Table3[[#This Row],[SharePrice]]</f>
        <v>1.9769357495881382E-2</v>
      </c>
      <c r="H3205" s="2">
        <v>2.5000000000000001E-2</v>
      </c>
      <c r="I3205" s="2">
        <v>2.75E-2</v>
      </c>
    </row>
    <row r="3206" spans="2:9" hidden="1" x14ac:dyDescent="0.2">
      <c r="B3206" s="35">
        <v>40352</v>
      </c>
      <c r="C3206">
        <v>24.78</v>
      </c>
      <c r="E3206">
        <v>0.12</v>
      </c>
      <c r="F3206">
        <f>4*Table3[[#This Row],[DivPay]]</f>
        <v>0.48</v>
      </c>
      <c r="G3206" s="2">
        <f>Table3[[#This Row],[FwdDiv]]/Table3[[#This Row],[SharePrice]]</f>
        <v>1.9370460048426148E-2</v>
      </c>
      <c r="H3206" s="2">
        <v>2.5000000000000001E-2</v>
      </c>
      <c r="I3206" s="2">
        <v>2.75E-2</v>
      </c>
    </row>
    <row r="3207" spans="2:9" hidden="1" x14ac:dyDescent="0.2">
      <c r="B3207" s="35">
        <v>40351</v>
      </c>
      <c r="C3207">
        <v>24.75</v>
      </c>
      <c r="E3207">
        <v>0.12</v>
      </c>
      <c r="F3207">
        <f>4*Table3[[#This Row],[DivPay]]</f>
        <v>0.48</v>
      </c>
      <c r="G3207" s="2">
        <f>Table3[[#This Row],[FwdDiv]]/Table3[[#This Row],[SharePrice]]</f>
        <v>1.9393939393939394E-2</v>
      </c>
      <c r="H3207" s="2">
        <v>2.5000000000000001E-2</v>
      </c>
      <c r="I3207" s="2">
        <v>2.75E-2</v>
      </c>
    </row>
    <row r="3208" spans="2:9" hidden="1" x14ac:dyDescent="0.2">
      <c r="B3208" s="35">
        <v>40350</v>
      </c>
      <c r="C3208">
        <v>25.25</v>
      </c>
      <c r="E3208">
        <v>0.12</v>
      </c>
      <c r="F3208">
        <f>4*Table3[[#This Row],[DivPay]]</f>
        <v>0.48</v>
      </c>
      <c r="G3208" s="2">
        <f>Table3[[#This Row],[FwdDiv]]/Table3[[#This Row],[SharePrice]]</f>
        <v>1.9009900990099009E-2</v>
      </c>
      <c r="H3208" s="2">
        <v>2.5000000000000001E-2</v>
      </c>
      <c r="I3208" s="2">
        <v>2.75E-2</v>
      </c>
    </row>
    <row r="3209" spans="2:9" hidden="1" x14ac:dyDescent="0.2">
      <c r="B3209" s="35">
        <v>40347</v>
      </c>
      <c r="C3209">
        <v>25.45</v>
      </c>
      <c r="E3209">
        <v>0.12</v>
      </c>
      <c r="F3209">
        <f>4*Table3[[#This Row],[DivPay]]</f>
        <v>0.48</v>
      </c>
      <c r="G3209" s="2">
        <f>Table3[[#This Row],[FwdDiv]]/Table3[[#This Row],[SharePrice]]</f>
        <v>1.8860510805500982E-2</v>
      </c>
      <c r="H3209" s="2">
        <v>2.5000000000000001E-2</v>
      </c>
      <c r="I3209" s="2">
        <v>2.75E-2</v>
      </c>
    </row>
    <row r="3210" spans="2:9" hidden="1" x14ac:dyDescent="0.2">
      <c r="B3210" s="35">
        <v>40346</v>
      </c>
      <c r="C3210">
        <v>25.53</v>
      </c>
      <c r="E3210">
        <v>0.12</v>
      </c>
      <c r="F3210">
        <f>4*Table3[[#This Row],[DivPay]]</f>
        <v>0.48</v>
      </c>
      <c r="G3210" s="2">
        <f>Table3[[#This Row],[FwdDiv]]/Table3[[#This Row],[SharePrice]]</f>
        <v>1.8801410105757931E-2</v>
      </c>
      <c r="H3210" s="2">
        <v>2.5000000000000001E-2</v>
      </c>
      <c r="I3210" s="2">
        <v>2.75E-2</v>
      </c>
    </row>
    <row r="3211" spans="2:9" hidden="1" x14ac:dyDescent="0.2">
      <c r="B3211" s="35">
        <v>40345</v>
      </c>
      <c r="C3211">
        <v>25.42</v>
      </c>
      <c r="E3211">
        <v>0.12</v>
      </c>
      <c r="F3211">
        <f>4*Table3[[#This Row],[DivPay]]</f>
        <v>0.48</v>
      </c>
      <c r="G3211" s="2">
        <f>Table3[[#This Row],[FwdDiv]]/Table3[[#This Row],[SharePrice]]</f>
        <v>1.8882769472856015E-2</v>
      </c>
      <c r="H3211" s="2">
        <v>2.5000000000000001E-2</v>
      </c>
      <c r="I3211" s="2">
        <v>2.75E-2</v>
      </c>
    </row>
    <row r="3212" spans="2:9" hidden="1" x14ac:dyDescent="0.2">
      <c r="B3212" s="35">
        <v>40344</v>
      </c>
      <c r="C3212">
        <v>25.7</v>
      </c>
      <c r="E3212">
        <v>0.12</v>
      </c>
      <c r="F3212">
        <f>4*Table3[[#This Row],[DivPay]]</f>
        <v>0.48</v>
      </c>
      <c r="G3212" s="2">
        <f>Table3[[#This Row],[FwdDiv]]/Table3[[#This Row],[SharePrice]]</f>
        <v>1.867704280155642E-2</v>
      </c>
      <c r="H3212" s="2">
        <v>2.5000000000000001E-2</v>
      </c>
      <c r="I3212" s="2">
        <v>2.75E-2</v>
      </c>
    </row>
    <row r="3213" spans="2:9" hidden="1" x14ac:dyDescent="0.2">
      <c r="B3213" s="35">
        <v>40343</v>
      </c>
      <c r="C3213">
        <v>24.57</v>
      </c>
      <c r="E3213">
        <v>0.12</v>
      </c>
      <c r="F3213">
        <f>4*Table3[[#This Row],[DivPay]]</f>
        <v>0.48</v>
      </c>
      <c r="G3213" s="2">
        <f>Table3[[#This Row],[FwdDiv]]/Table3[[#This Row],[SharePrice]]</f>
        <v>1.9536019536019536E-2</v>
      </c>
      <c r="H3213" s="2">
        <v>2.5000000000000001E-2</v>
      </c>
      <c r="I3213" s="2">
        <v>2.75E-2</v>
      </c>
    </row>
    <row r="3214" spans="2:9" hidden="1" x14ac:dyDescent="0.2">
      <c r="B3214" s="35">
        <v>40340</v>
      </c>
      <c r="C3214">
        <v>24.45</v>
      </c>
      <c r="E3214">
        <v>0.12</v>
      </c>
      <c r="F3214">
        <f>4*Table3[[#This Row],[DivPay]]</f>
        <v>0.48</v>
      </c>
      <c r="G3214" s="2">
        <f>Table3[[#This Row],[FwdDiv]]/Table3[[#This Row],[SharePrice]]</f>
        <v>1.9631901840490799E-2</v>
      </c>
      <c r="H3214" s="2">
        <v>2.5000000000000001E-2</v>
      </c>
      <c r="I3214" s="2">
        <v>2.75E-2</v>
      </c>
    </row>
    <row r="3215" spans="2:9" hidden="1" x14ac:dyDescent="0.2">
      <c r="B3215" s="35">
        <v>40339</v>
      </c>
      <c r="C3215">
        <v>24.53</v>
      </c>
      <c r="E3215">
        <v>0.12</v>
      </c>
      <c r="F3215">
        <f>4*Table3[[#This Row],[DivPay]]</f>
        <v>0.48</v>
      </c>
      <c r="G3215" s="2">
        <f>Table3[[#This Row],[FwdDiv]]/Table3[[#This Row],[SharePrice]]</f>
        <v>1.9567876070118222E-2</v>
      </c>
      <c r="H3215" s="2">
        <v>2.5000000000000001E-2</v>
      </c>
      <c r="I3215" s="2">
        <v>2.75E-2</v>
      </c>
    </row>
    <row r="3216" spans="2:9" hidden="1" x14ac:dyDescent="0.2">
      <c r="B3216" s="35">
        <v>40338</v>
      </c>
      <c r="C3216">
        <v>23.74</v>
      </c>
      <c r="E3216">
        <v>0.12</v>
      </c>
      <c r="F3216">
        <f>4*Table3[[#This Row],[DivPay]]</f>
        <v>0.48</v>
      </c>
      <c r="G3216" s="2">
        <f>Table3[[#This Row],[FwdDiv]]/Table3[[#This Row],[SharePrice]]</f>
        <v>2.0219039595619208E-2</v>
      </c>
      <c r="H3216" s="2">
        <v>2.5000000000000001E-2</v>
      </c>
      <c r="I3216" s="2">
        <v>2.75E-2</v>
      </c>
    </row>
    <row r="3217" spans="2:9" hidden="1" x14ac:dyDescent="0.2">
      <c r="B3217" s="35">
        <v>40337</v>
      </c>
      <c r="C3217">
        <v>23.88</v>
      </c>
      <c r="E3217">
        <v>0.12</v>
      </c>
      <c r="F3217">
        <f>4*Table3[[#This Row],[DivPay]]</f>
        <v>0.48</v>
      </c>
      <c r="G3217" s="2">
        <f>Table3[[#This Row],[FwdDiv]]/Table3[[#This Row],[SharePrice]]</f>
        <v>2.0100502512562814E-2</v>
      </c>
      <c r="H3217" s="2">
        <v>2.5000000000000001E-2</v>
      </c>
      <c r="I3217" s="2">
        <v>2.75E-2</v>
      </c>
    </row>
    <row r="3218" spans="2:9" hidden="1" x14ac:dyDescent="0.2">
      <c r="B3218" s="35">
        <v>40336</v>
      </c>
      <c r="C3218">
        <v>23.67</v>
      </c>
      <c r="E3218">
        <v>0.12</v>
      </c>
      <c r="F3218">
        <f>4*Table3[[#This Row],[DivPay]]</f>
        <v>0.48</v>
      </c>
      <c r="G3218" s="2">
        <f>Table3[[#This Row],[FwdDiv]]/Table3[[#This Row],[SharePrice]]</f>
        <v>2.0278833967046894E-2</v>
      </c>
      <c r="H3218" s="2">
        <v>2.5000000000000001E-2</v>
      </c>
      <c r="I3218" s="2">
        <v>2.75E-2</v>
      </c>
    </row>
    <row r="3219" spans="2:9" hidden="1" x14ac:dyDescent="0.2">
      <c r="B3219" s="35">
        <v>40333</v>
      </c>
      <c r="C3219">
        <v>24.18</v>
      </c>
      <c r="E3219">
        <v>0.12</v>
      </c>
      <c r="F3219">
        <f>4*Table3[[#This Row],[DivPay]]</f>
        <v>0.48</v>
      </c>
      <c r="G3219" s="2">
        <f>Table3[[#This Row],[FwdDiv]]/Table3[[#This Row],[SharePrice]]</f>
        <v>1.9851116625310174E-2</v>
      </c>
      <c r="H3219" s="2">
        <v>2.5000000000000001E-2</v>
      </c>
      <c r="I3219" s="2">
        <v>2.75E-2</v>
      </c>
    </row>
    <row r="3220" spans="2:9" hidden="1" x14ac:dyDescent="0.2">
      <c r="B3220" s="35">
        <v>40332</v>
      </c>
      <c r="C3220">
        <v>25.04</v>
      </c>
      <c r="E3220">
        <v>0.12</v>
      </c>
      <c r="F3220">
        <f>4*Table3[[#This Row],[DivPay]]</f>
        <v>0.48</v>
      </c>
      <c r="G3220" s="2">
        <f>Table3[[#This Row],[FwdDiv]]/Table3[[#This Row],[SharePrice]]</f>
        <v>1.9169329073482427E-2</v>
      </c>
      <c r="H3220" s="2">
        <v>2.5000000000000001E-2</v>
      </c>
      <c r="I3220" s="2">
        <v>2.75E-2</v>
      </c>
    </row>
    <row r="3221" spans="2:9" hidden="1" x14ac:dyDescent="0.2">
      <c r="B3221" s="35">
        <v>40331</v>
      </c>
      <c r="C3221">
        <v>24.76</v>
      </c>
      <c r="E3221">
        <v>0.12</v>
      </c>
      <c r="F3221">
        <f>4*Table3[[#This Row],[DivPay]]</f>
        <v>0.48</v>
      </c>
      <c r="G3221" s="2">
        <f>Table3[[#This Row],[FwdDiv]]/Table3[[#This Row],[SharePrice]]</f>
        <v>1.9386106623586429E-2</v>
      </c>
      <c r="H3221" s="2">
        <v>2.5000000000000001E-2</v>
      </c>
      <c r="I3221" s="2">
        <v>2.75E-2</v>
      </c>
    </row>
    <row r="3222" spans="2:9" hidden="1" x14ac:dyDescent="0.2">
      <c r="B3222" s="35">
        <v>40330</v>
      </c>
      <c r="C3222">
        <v>24.35</v>
      </c>
      <c r="E3222">
        <v>0.12</v>
      </c>
      <c r="F3222">
        <f>4*Table3[[#This Row],[DivPay]]</f>
        <v>0.48</v>
      </c>
      <c r="G3222" s="2">
        <f>Table3[[#This Row],[FwdDiv]]/Table3[[#This Row],[SharePrice]]</f>
        <v>1.9712525667351127E-2</v>
      </c>
      <c r="H3222" s="2">
        <v>2.5000000000000001E-2</v>
      </c>
      <c r="I3222" s="2">
        <v>2.75E-2</v>
      </c>
    </row>
    <row r="3223" spans="2:9" hidden="1" x14ac:dyDescent="0.2">
      <c r="B3223" s="35">
        <v>40326</v>
      </c>
      <c r="C3223">
        <v>24.42</v>
      </c>
      <c r="E3223">
        <v>0.12</v>
      </c>
      <c r="F3223">
        <f>4*Table3[[#This Row],[DivPay]]</f>
        <v>0.48</v>
      </c>
      <c r="G3223" s="2">
        <f>Table3[[#This Row],[FwdDiv]]/Table3[[#This Row],[SharePrice]]</f>
        <v>1.9656019656019656E-2</v>
      </c>
      <c r="H3223" s="2">
        <v>2.5000000000000001E-2</v>
      </c>
      <c r="I3223" s="2">
        <v>2.75E-2</v>
      </c>
    </row>
    <row r="3224" spans="2:9" hidden="1" x14ac:dyDescent="0.2">
      <c r="B3224" s="35">
        <v>40325</v>
      </c>
      <c r="C3224">
        <v>24.85</v>
      </c>
      <c r="E3224">
        <v>0.12</v>
      </c>
      <c r="F3224">
        <f>4*Table3[[#This Row],[DivPay]]</f>
        <v>0.48</v>
      </c>
      <c r="G3224" s="2">
        <f>Table3[[#This Row],[FwdDiv]]/Table3[[#This Row],[SharePrice]]</f>
        <v>1.93158953722334E-2</v>
      </c>
      <c r="H3224" s="2">
        <v>2.5000000000000001E-2</v>
      </c>
      <c r="I3224" s="2">
        <v>2.75E-2</v>
      </c>
    </row>
    <row r="3225" spans="2:9" hidden="1" x14ac:dyDescent="0.2">
      <c r="B3225" s="35">
        <v>40324</v>
      </c>
      <c r="C3225">
        <v>24.14</v>
      </c>
      <c r="E3225">
        <v>0.12</v>
      </c>
      <c r="F3225">
        <f>4*Table3[[#This Row],[DivPay]]</f>
        <v>0.48</v>
      </c>
      <c r="G3225" s="2">
        <f>Table3[[#This Row],[FwdDiv]]/Table3[[#This Row],[SharePrice]]</f>
        <v>1.9884009942004968E-2</v>
      </c>
      <c r="H3225" s="2">
        <v>2.5000000000000001E-2</v>
      </c>
      <c r="I3225" s="2">
        <v>2.75E-2</v>
      </c>
    </row>
    <row r="3226" spans="2:9" hidden="1" x14ac:dyDescent="0.2">
      <c r="B3226" s="35">
        <v>40323</v>
      </c>
      <c r="C3226">
        <v>24.4</v>
      </c>
      <c r="E3226">
        <v>0.12</v>
      </c>
      <c r="F3226">
        <f>4*Table3[[#This Row],[DivPay]]</f>
        <v>0.48</v>
      </c>
      <c r="G3226" s="2">
        <f>Table3[[#This Row],[FwdDiv]]/Table3[[#This Row],[SharePrice]]</f>
        <v>1.9672131147540985E-2</v>
      </c>
      <c r="H3226" s="2">
        <v>2.5000000000000001E-2</v>
      </c>
      <c r="I3226" s="2">
        <v>2.75E-2</v>
      </c>
    </row>
    <row r="3227" spans="2:9" hidden="1" x14ac:dyDescent="0.2">
      <c r="B3227" s="35">
        <v>40322</v>
      </c>
      <c r="C3227">
        <v>24.24</v>
      </c>
      <c r="E3227">
        <v>0.12</v>
      </c>
      <c r="F3227">
        <f>4*Table3[[#This Row],[DivPay]]</f>
        <v>0.48</v>
      </c>
      <c r="G3227" s="2">
        <f>Table3[[#This Row],[FwdDiv]]/Table3[[#This Row],[SharePrice]]</f>
        <v>1.9801980198019802E-2</v>
      </c>
      <c r="H3227" s="2">
        <v>2.5000000000000001E-2</v>
      </c>
      <c r="I3227" s="2">
        <v>2.75E-2</v>
      </c>
    </row>
    <row r="3228" spans="2:9" hidden="1" x14ac:dyDescent="0.2">
      <c r="B3228" s="35">
        <v>40319</v>
      </c>
      <c r="C3228">
        <v>24.57</v>
      </c>
      <c r="E3228">
        <v>0.12</v>
      </c>
      <c r="F3228">
        <f>4*Table3[[#This Row],[DivPay]]</f>
        <v>0.48</v>
      </c>
      <c r="G3228" s="2">
        <f>Table3[[#This Row],[FwdDiv]]/Table3[[#This Row],[SharePrice]]</f>
        <v>1.9536019536019536E-2</v>
      </c>
      <c r="H3228" s="2">
        <v>2.5000000000000001E-2</v>
      </c>
      <c r="I3228" s="2">
        <v>2.75E-2</v>
      </c>
    </row>
    <row r="3229" spans="2:9" hidden="1" x14ac:dyDescent="0.2">
      <c r="B3229" s="35">
        <v>40318</v>
      </c>
      <c r="C3229">
        <v>24.26</v>
      </c>
      <c r="E3229">
        <v>0.12</v>
      </c>
      <c r="F3229">
        <f>4*Table3[[#This Row],[DivPay]]</f>
        <v>0.48</v>
      </c>
      <c r="G3229" s="2">
        <f>Table3[[#This Row],[FwdDiv]]/Table3[[#This Row],[SharePrice]]</f>
        <v>1.9785655399835119E-2</v>
      </c>
      <c r="H3229" s="2">
        <v>2.5000000000000001E-2</v>
      </c>
      <c r="I3229" s="2">
        <v>2.75E-2</v>
      </c>
    </row>
    <row r="3230" spans="2:9" hidden="1" x14ac:dyDescent="0.2">
      <c r="B3230" s="35">
        <v>40317</v>
      </c>
      <c r="C3230">
        <v>24.65</v>
      </c>
      <c r="E3230">
        <v>0.12</v>
      </c>
      <c r="F3230">
        <f>4*Table3[[#This Row],[DivPay]]</f>
        <v>0.48</v>
      </c>
      <c r="G3230" s="2">
        <f>Table3[[#This Row],[FwdDiv]]/Table3[[#This Row],[SharePrice]]</f>
        <v>1.947261663286004E-2</v>
      </c>
      <c r="H3230" s="2">
        <v>2.5000000000000001E-2</v>
      </c>
      <c r="I3230" s="2">
        <v>2.75E-2</v>
      </c>
    </row>
    <row r="3231" spans="2:9" hidden="1" x14ac:dyDescent="0.2">
      <c r="B3231" s="35">
        <v>40316</v>
      </c>
      <c r="C3231">
        <v>24.54</v>
      </c>
      <c r="E3231">
        <v>0.12</v>
      </c>
      <c r="F3231">
        <f>4*Table3[[#This Row],[DivPay]]</f>
        <v>0.48</v>
      </c>
      <c r="G3231" s="2">
        <f>Table3[[#This Row],[FwdDiv]]/Table3[[#This Row],[SharePrice]]</f>
        <v>1.9559902200488997E-2</v>
      </c>
      <c r="H3231" s="2">
        <v>2.5000000000000001E-2</v>
      </c>
      <c r="I3231" s="2">
        <v>2.75E-2</v>
      </c>
    </row>
    <row r="3232" spans="2:9" hidden="1" x14ac:dyDescent="0.2">
      <c r="B3232" s="35">
        <v>40315</v>
      </c>
      <c r="C3232">
        <v>25.42</v>
      </c>
      <c r="E3232">
        <v>0.12</v>
      </c>
      <c r="F3232">
        <f>4*Table3[[#This Row],[DivPay]]</f>
        <v>0.48</v>
      </c>
      <c r="G3232" s="2">
        <f>Table3[[#This Row],[FwdDiv]]/Table3[[#This Row],[SharePrice]]</f>
        <v>1.8882769472856015E-2</v>
      </c>
      <c r="H3232" s="2">
        <v>2.5000000000000001E-2</v>
      </c>
      <c r="I3232" s="2">
        <v>2.75E-2</v>
      </c>
    </row>
    <row r="3233" spans="2:9" hidden="1" x14ac:dyDescent="0.2">
      <c r="B3233" s="35">
        <v>40312</v>
      </c>
      <c r="C3233">
        <v>24.88</v>
      </c>
      <c r="E3233">
        <v>0.12</v>
      </c>
      <c r="F3233">
        <f>4*Table3[[#This Row],[DivPay]]</f>
        <v>0.48</v>
      </c>
      <c r="G3233" s="2">
        <f>Table3[[#This Row],[FwdDiv]]/Table3[[#This Row],[SharePrice]]</f>
        <v>1.9292604501607719E-2</v>
      </c>
      <c r="H3233" s="2">
        <v>2.5000000000000001E-2</v>
      </c>
      <c r="I3233" s="2">
        <v>2.75E-2</v>
      </c>
    </row>
    <row r="3234" spans="2:9" hidden="1" x14ac:dyDescent="0.2">
      <c r="B3234" s="35">
        <v>40311</v>
      </c>
      <c r="C3234">
        <v>25.49</v>
      </c>
      <c r="E3234">
        <v>0.12</v>
      </c>
      <c r="F3234">
        <f>4*Table3[[#This Row],[DivPay]]</f>
        <v>0.48</v>
      </c>
      <c r="G3234" s="2">
        <f>Table3[[#This Row],[FwdDiv]]/Table3[[#This Row],[SharePrice]]</f>
        <v>1.8830914083954493E-2</v>
      </c>
      <c r="H3234" s="2">
        <v>2.5000000000000001E-2</v>
      </c>
      <c r="I3234" s="2">
        <v>2.75E-2</v>
      </c>
    </row>
    <row r="3235" spans="2:9" hidden="1" x14ac:dyDescent="0.2">
      <c r="B3235" s="35">
        <v>40310</v>
      </c>
      <c r="C3235">
        <v>26.1</v>
      </c>
      <c r="E3235">
        <v>0.12</v>
      </c>
      <c r="F3235">
        <f>4*Table3[[#This Row],[DivPay]]</f>
        <v>0.48</v>
      </c>
      <c r="G3235" s="2">
        <f>Table3[[#This Row],[FwdDiv]]/Table3[[#This Row],[SharePrice]]</f>
        <v>1.8390804597701149E-2</v>
      </c>
      <c r="H3235" s="2">
        <v>2.5000000000000001E-2</v>
      </c>
      <c r="I3235" s="2">
        <v>2.75E-2</v>
      </c>
    </row>
    <row r="3236" spans="2:9" hidden="1" x14ac:dyDescent="0.2">
      <c r="B3236" s="35">
        <v>40309</v>
      </c>
      <c r="C3236">
        <v>25.65</v>
      </c>
      <c r="E3236">
        <v>0.12</v>
      </c>
      <c r="F3236">
        <f>4*Table3[[#This Row],[DivPay]]</f>
        <v>0.48</v>
      </c>
      <c r="G3236" s="2">
        <f>Table3[[#This Row],[FwdDiv]]/Table3[[#This Row],[SharePrice]]</f>
        <v>1.8713450292397661E-2</v>
      </c>
      <c r="H3236" s="2">
        <v>2.5000000000000001E-2</v>
      </c>
      <c r="I3236" s="2">
        <v>2.75E-2</v>
      </c>
    </row>
    <row r="3237" spans="2:9" hidden="1" x14ac:dyDescent="0.2">
      <c r="B3237" s="35">
        <v>40308</v>
      </c>
      <c r="C3237">
        <v>25.82</v>
      </c>
      <c r="E3237">
        <v>0.12</v>
      </c>
      <c r="F3237">
        <f>4*Table3[[#This Row],[DivPay]]</f>
        <v>0.48</v>
      </c>
      <c r="G3237" s="2">
        <f>Table3[[#This Row],[FwdDiv]]/Table3[[#This Row],[SharePrice]]</f>
        <v>1.8590240123934933E-2</v>
      </c>
      <c r="H3237" s="2">
        <v>2.5000000000000001E-2</v>
      </c>
      <c r="I3237" s="2">
        <v>2.75E-2</v>
      </c>
    </row>
    <row r="3238" spans="2:9" hidden="1" x14ac:dyDescent="0.2">
      <c r="B3238" s="35">
        <v>40305</v>
      </c>
      <c r="C3238">
        <v>24.74</v>
      </c>
      <c r="E3238">
        <v>0.12</v>
      </c>
      <c r="F3238">
        <f>4*Table3[[#This Row],[DivPay]]</f>
        <v>0.48</v>
      </c>
      <c r="G3238" s="2">
        <f>Table3[[#This Row],[FwdDiv]]/Table3[[#This Row],[SharePrice]]</f>
        <v>1.9401778496362168E-2</v>
      </c>
      <c r="H3238" s="2">
        <v>2.5000000000000001E-2</v>
      </c>
      <c r="I3238" s="2">
        <v>2.75E-2</v>
      </c>
    </row>
    <row r="3239" spans="2:9" hidden="1" x14ac:dyDescent="0.2">
      <c r="B3239" s="35">
        <v>40304</v>
      </c>
      <c r="C3239">
        <v>25.07</v>
      </c>
      <c r="E3239">
        <v>0.12</v>
      </c>
      <c r="F3239">
        <f>4*Table3[[#This Row],[DivPay]]</f>
        <v>0.48</v>
      </c>
      <c r="G3239" s="2">
        <f>Table3[[#This Row],[FwdDiv]]/Table3[[#This Row],[SharePrice]]</f>
        <v>1.9146390107698443E-2</v>
      </c>
      <c r="H3239" s="2">
        <v>2.5000000000000001E-2</v>
      </c>
      <c r="I3239" s="2">
        <v>2.75E-2</v>
      </c>
    </row>
    <row r="3240" spans="2:9" hidden="1" x14ac:dyDescent="0.2">
      <c r="B3240" s="35">
        <v>40303</v>
      </c>
      <c r="C3240">
        <v>25.87</v>
      </c>
      <c r="E3240">
        <v>0.12</v>
      </c>
      <c r="F3240">
        <f>4*Table3[[#This Row],[DivPay]]</f>
        <v>0.48</v>
      </c>
      <c r="G3240" s="2">
        <f>Table3[[#This Row],[FwdDiv]]/Table3[[#This Row],[SharePrice]]</f>
        <v>1.8554310011596443E-2</v>
      </c>
      <c r="H3240" s="2">
        <v>2.5000000000000001E-2</v>
      </c>
      <c r="I3240" s="2">
        <v>2.75E-2</v>
      </c>
    </row>
    <row r="3241" spans="2:9" hidden="1" x14ac:dyDescent="0.2">
      <c r="B3241" s="35">
        <v>40302</v>
      </c>
      <c r="C3241">
        <v>25.74</v>
      </c>
      <c r="E3241">
        <v>0.12</v>
      </c>
      <c r="F3241">
        <f>4*Table3[[#This Row],[DivPay]]</f>
        <v>0.48</v>
      </c>
      <c r="G3241" s="2">
        <f>Table3[[#This Row],[FwdDiv]]/Table3[[#This Row],[SharePrice]]</f>
        <v>1.8648018648018648E-2</v>
      </c>
      <c r="H3241" s="2">
        <v>2.5000000000000001E-2</v>
      </c>
      <c r="I3241" s="2">
        <v>2.75E-2</v>
      </c>
    </row>
    <row r="3242" spans="2:9" hidden="1" x14ac:dyDescent="0.2">
      <c r="B3242" s="35">
        <v>40301</v>
      </c>
      <c r="C3242">
        <v>26.45</v>
      </c>
      <c r="E3242">
        <v>0.12</v>
      </c>
      <c r="F3242">
        <f>4*Table3[[#This Row],[DivPay]]</f>
        <v>0.48</v>
      </c>
      <c r="G3242" s="2">
        <f>Table3[[#This Row],[FwdDiv]]/Table3[[#This Row],[SharePrice]]</f>
        <v>1.8147448015122872E-2</v>
      </c>
      <c r="H3242" s="2">
        <v>2.5000000000000001E-2</v>
      </c>
      <c r="I3242" s="2">
        <v>2.75E-2</v>
      </c>
    </row>
    <row r="3243" spans="2:9" hidden="1" x14ac:dyDescent="0.2">
      <c r="B3243" s="35">
        <v>40298</v>
      </c>
      <c r="C3243">
        <v>26.01</v>
      </c>
      <c r="E3243">
        <v>0.12</v>
      </c>
      <c r="F3243">
        <f>4*Table3[[#This Row],[DivPay]]</f>
        <v>0.48</v>
      </c>
      <c r="G3243" s="2">
        <f>Table3[[#This Row],[FwdDiv]]/Table3[[#This Row],[SharePrice]]</f>
        <v>1.8454440599769317E-2</v>
      </c>
      <c r="H3243" s="2">
        <v>2.5000000000000001E-2</v>
      </c>
      <c r="I3243" s="2">
        <v>2.75E-2</v>
      </c>
    </row>
    <row r="3244" spans="2:9" hidden="1" x14ac:dyDescent="0.2">
      <c r="B3244" s="35">
        <v>40297</v>
      </c>
      <c r="C3244">
        <v>27.01</v>
      </c>
      <c r="E3244">
        <v>0.12</v>
      </c>
      <c r="F3244">
        <f>4*Table3[[#This Row],[DivPay]]</f>
        <v>0.48</v>
      </c>
      <c r="G3244" s="2">
        <f>Table3[[#This Row],[FwdDiv]]/Table3[[#This Row],[SharePrice]]</f>
        <v>1.7771195853387631E-2</v>
      </c>
      <c r="H3244" s="2">
        <v>2.5000000000000001E-2</v>
      </c>
      <c r="I3244" s="2">
        <v>2.75E-2</v>
      </c>
    </row>
    <row r="3245" spans="2:9" hidden="1" x14ac:dyDescent="0.2">
      <c r="B3245" s="35">
        <v>40296</v>
      </c>
      <c r="C3245">
        <v>26.4</v>
      </c>
      <c r="D3245">
        <v>0.12</v>
      </c>
      <c r="E3245">
        <v>0.12</v>
      </c>
      <c r="F3245">
        <f>4*Table3[[#This Row],[DivPay]]</f>
        <v>0.48</v>
      </c>
      <c r="G3245" s="2">
        <f>Table3[[#This Row],[FwdDiv]]/Table3[[#This Row],[SharePrice]]</f>
        <v>1.8181818181818181E-2</v>
      </c>
      <c r="H3245" s="2">
        <v>2.5000000000000001E-2</v>
      </c>
      <c r="I3245" s="2">
        <v>2.75E-2</v>
      </c>
    </row>
    <row r="3246" spans="2:9" hidden="1" x14ac:dyDescent="0.2">
      <c r="B3246" s="35">
        <v>40295</v>
      </c>
      <c r="C3246">
        <v>26.54</v>
      </c>
      <c r="E3246">
        <v>0.12</v>
      </c>
      <c r="F3246">
        <f>4*Table3[[#This Row],[DivPay]]</f>
        <v>0.48</v>
      </c>
      <c r="G3246" s="2">
        <f>Table3[[#This Row],[FwdDiv]]/Table3[[#This Row],[SharePrice]]</f>
        <v>1.8085908063300678E-2</v>
      </c>
      <c r="H3246" s="2">
        <v>2.5000000000000001E-2</v>
      </c>
      <c r="I3246" s="2">
        <v>2.75E-2</v>
      </c>
    </row>
    <row r="3247" spans="2:9" hidden="1" x14ac:dyDescent="0.2">
      <c r="B3247" s="35">
        <v>40294</v>
      </c>
      <c r="C3247">
        <v>27.16</v>
      </c>
      <c r="E3247">
        <v>0.12</v>
      </c>
      <c r="F3247">
        <f>4*Table3[[#This Row],[DivPay]]</f>
        <v>0.48</v>
      </c>
      <c r="G3247" s="2">
        <f>Table3[[#This Row],[FwdDiv]]/Table3[[#This Row],[SharePrice]]</f>
        <v>1.7673048600883652E-2</v>
      </c>
      <c r="H3247" s="2">
        <v>2.5000000000000001E-2</v>
      </c>
      <c r="I3247" s="2">
        <v>2.75E-2</v>
      </c>
    </row>
    <row r="3248" spans="2:9" hidden="1" x14ac:dyDescent="0.2">
      <c r="B3248" s="35">
        <v>40291</v>
      </c>
      <c r="C3248">
        <v>26.67</v>
      </c>
      <c r="E3248">
        <v>0.12</v>
      </c>
      <c r="F3248">
        <f>4*Table3[[#This Row],[DivPay]]</f>
        <v>0.48</v>
      </c>
      <c r="G3248" s="2">
        <f>Table3[[#This Row],[FwdDiv]]/Table3[[#This Row],[SharePrice]]</f>
        <v>1.7997750281214846E-2</v>
      </c>
      <c r="H3248" s="2">
        <v>2.5000000000000001E-2</v>
      </c>
      <c r="I3248" s="2">
        <v>2.75E-2</v>
      </c>
    </row>
    <row r="3249" spans="2:9" hidden="1" x14ac:dyDescent="0.2">
      <c r="B3249" s="35">
        <v>40290</v>
      </c>
      <c r="C3249">
        <v>26.5</v>
      </c>
      <c r="E3249">
        <v>0.12</v>
      </c>
      <c r="F3249">
        <f>4*Table3[[#This Row],[DivPay]]</f>
        <v>0.48</v>
      </c>
      <c r="G3249" s="2">
        <f>Table3[[#This Row],[FwdDiv]]/Table3[[#This Row],[SharePrice]]</f>
        <v>1.8113207547169812E-2</v>
      </c>
      <c r="H3249" s="2">
        <v>2.5000000000000001E-2</v>
      </c>
      <c r="I3249" s="2">
        <v>2.75E-2</v>
      </c>
    </row>
    <row r="3250" spans="2:9" hidden="1" x14ac:dyDescent="0.2">
      <c r="B3250" s="35">
        <v>40289</v>
      </c>
      <c r="C3250">
        <v>26.42</v>
      </c>
      <c r="E3250">
        <v>0.12</v>
      </c>
      <c r="F3250">
        <f>4*Table3[[#This Row],[DivPay]]</f>
        <v>0.48</v>
      </c>
      <c r="G3250" s="2">
        <f>Table3[[#This Row],[FwdDiv]]/Table3[[#This Row],[SharePrice]]</f>
        <v>1.8168054504163509E-2</v>
      </c>
      <c r="H3250" s="2">
        <v>2.5000000000000001E-2</v>
      </c>
      <c r="I3250" s="2">
        <v>2.75E-2</v>
      </c>
    </row>
    <row r="3251" spans="2:9" hidden="1" x14ac:dyDescent="0.2">
      <c r="B3251" s="35">
        <v>40288</v>
      </c>
      <c r="C3251">
        <v>26.65</v>
      </c>
      <c r="E3251">
        <v>0.12</v>
      </c>
      <c r="F3251">
        <f>4*Table3[[#This Row],[DivPay]]</f>
        <v>0.48</v>
      </c>
      <c r="G3251" s="2">
        <f>Table3[[#This Row],[FwdDiv]]/Table3[[#This Row],[SharePrice]]</f>
        <v>1.801125703564728E-2</v>
      </c>
      <c r="H3251" s="2">
        <v>2.5000000000000001E-2</v>
      </c>
      <c r="I3251" s="2">
        <v>2.75E-2</v>
      </c>
    </row>
    <row r="3252" spans="2:9" hidden="1" x14ac:dyDescent="0.2">
      <c r="B3252" s="35">
        <v>40287</v>
      </c>
      <c r="C3252">
        <v>26.43</v>
      </c>
      <c r="E3252">
        <v>0.12</v>
      </c>
      <c r="F3252">
        <f>4*Table3[[#This Row],[DivPay]]</f>
        <v>0.48</v>
      </c>
      <c r="G3252" s="2">
        <f>Table3[[#This Row],[FwdDiv]]/Table3[[#This Row],[SharePrice]]</f>
        <v>1.8161180476730987E-2</v>
      </c>
      <c r="H3252" s="2">
        <v>2.5000000000000001E-2</v>
      </c>
      <c r="I3252" s="2">
        <v>2.75E-2</v>
      </c>
    </row>
    <row r="3253" spans="2:9" hidden="1" x14ac:dyDescent="0.2">
      <c r="B3253" s="35">
        <v>40284</v>
      </c>
      <c r="C3253">
        <v>26.58</v>
      </c>
      <c r="E3253">
        <v>0.12</v>
      </c>
      <c r="F3253">
        <f>4*Table3[[#This Row],[DivPay]]</f>
        <v>0.48</v>
      </c>
      <c r="G3253" s="2">
        <f>Table3[[#This Row],[FwdDiv]]/Table3[[#This Row],[SharePrice]]</f>
        <v>1.8058690744920995E-2</v>
      </c>
      <c r="H3253" s="2">
        <v>2.5000000000000001E-2</v>
      </c>
      <c r="I3253" s="2">
        <v>2.75E-2</v>
      </c>
    </row>
    <row r="3254" spans="2:9" hidden="1" x14ac:dyDescent="0.2">
      <c r="B3254" s="35">
        <v>40283</v>
      </c>
      <c r="C3254">
        <v>26.99</v>
      </c>
      <c r="E3254">
        <v>0.12</v>
      </c>
      <c r="F3254">
        <f>4*Table3[[#This Row],[DivPay]]</f>
        <v>0.48</v>
      </c>
      <c r="G3254" s="2">
        <f>Table3[[#This Row],[FwdDiv]]/Table3[[#This Row],[SharePrice]]</f>
        <v>1.7784364579473879E-2</v>
      </c>
      <c r="H3254" s="2">
        <v>2.5000000000000001E-2</v>
      </c>
      <c r="I3254" s="2">
        <v>2.75E-2</v>
      </c>
    </row>
    <row r="3255" spans="2:9" hidden="1" x14ac:dyDescent="0.2">
      <c r="B3255" s="35">
        <v>40282</v>
      </c>
      <c r="C3255">
        <v>26.9</v>
      </c>
      <c r="E3255">
        <v>0.12</v>
      </c>
      <c r="F3255">
        <f>4*Table3[[#This Row],[DivPay]]</f>
        <v>0.48</v>
      </c>
      <c r="G3255" s="2">
        <f>Table3[[#This Row],[FwdDiv]]/Table3[[#This Row],[SharePrice]]</f>
        <v>1.7843866171003718E-2</v>
      </c>
      <c r="H3255" s="2">
        <v>2.5000000000000001E-2</v>
      </c>
      <c r="I3255" s="2">
        <v>2.75E-2</v>
      </c>
    </row>
    <row r="3256" spans="2:9" hidden="1" x14ac:dyDescent="0.2">
      <c r="B3256" s="35">
        <v>40281</v>
      </c>
      <c r="C3256">
        <v>25.87</v>
      </c>
      <c r="E3256">
        <v>0.12</v>
      </c>
      <c r="F3256">
        <f>4*Table3[[#This Row],[DivPay]]</f>
        <v>0.48</v>
      </c>
      <c r="G3256" s="2">
        <f>Table3[[#This Row],[FwdDiv]]/Table3[[#This Row],[SharePrice]]</f>
        <v>1.8554310011596443E-2</v>
      </c>
      <c r="H3256" s="2">
        <v>2.5000000000000001E-2</v>
      </c>
      <c r="I3256" s="2">
        <v>2.75E-2</v>
      </c>
    </row>
    <row r="3257" spans="2:9" hidden="1" x14ac:dyDescent="0.2">
      <c r="B3257" s="35">
        <v>40280</v>
      </c>
      <c r="C3257">
        <v>25.69</v>
      </c>
      <c r="E3257">
        <v>0.12</v>
      </c>
      <c r="F3257">
        <f>4*Table3[[#This Row],[DivPay]]</f>
        <v>0.48</v>
      </c>
      <c r="G3257" s="2">
        <f>Table3[[#This Row],[FwdDiv]]/Table3[[#This Row],[SharePrice]]</f>
        <v>1.8684312962242117E-2</v>
      </c>
      <c r="H3257" s="2">
        <v>2.5000000000000001E-2</v>
      </c>
      <c r="I3257" s="2">
        <v>2.75E-2</v>
      </c>
    </row>
    <row r="3258" spans="2:9" hidden="1" x14ac:dyDescent="0.2">
      <c r="B3258" s="35">
        <v>40277</v>
      </c>
      <c r="C3258">
        <v>24.94</v>
      </c>
      <c r="E3258">
        <v>0.12</v>
      </c>
      <c r="F3258">
        <f>4*Table3[[#This Row],[DivPay]]</f>
        <v>0.48</v>
      </c>
      <c r="G3258" s="2">
        <f>Table3[[#This Row],[FwdDiv]]/Table3[[#This Row],[SharePrice]]</f>
        <v>1.9246190858059342E-2</v>
      </c>
      <c r="H3258" s="2">
        <v>2.5000000000000001E-2</v>
      </c>
      <c r="I3258" s="2">
        <v>2.75E-2</v>
      </c>
    </row>
    <row r="3259" spans="2:9" hidden="1" x14ac:dyDescent="0.2">
      <c r="B3259" s="35">
        <v>40276</v>
      </c>
      <c r="C3259">
        <v>24.72</v>
      </c>
      <c r="E3259">
        <v>0.12</v>
      </c>
      <c r="F3259">
        <f>4*Table3[[#This Row],[DivPay]]</f>
        <v>0.48</v>
      </c>
      <c r="G3259" s="2">
        <f>Table3[[#This Row],[FwdDiv]]/Table3[[#This Row],[SharePrice]]</f>
        <v>1.9417475728155342E-2</v>
      </c>
      <c r="H3259" s="2">
        <v>2.5000000000000001E-2</v>
      </c>
      <c r="I3259" s="2">
        <v>2.75E-2</v>
      </c>
    </row>
    <row r="3260" spans="2:9" hidden="1" x14ac:dyDescent="0.2">
      <c r="B3260" s="35">
        <v>40275</v>
      </c>
      <c r="C3260">
        <v>25.32</v>
      </c>
      <c r="E3260">
        <v>0.12</v>
      </c>
      <c r="F3260">
        <f>4*Table3[[#This Row],[DivPay]]</f>
        <v>0.48</v>
      </c>
      <c r="G3260" s="2">
        <f>Table3[[#This Row],[FwdDiv]]/Table3[[#This Row],[SharePrice]]</f>
        <v>1.8957345971563979E-2</v>
      </c>
      <c r="H3260" s="2">
        <v>2.5000000000000001E-2</v>
      </c>
      <c r="I3260" s="2">
        <v>2.75E-2</v>
      </c>
    </row>
    <row r="3261" spans="2:9" hidden="1" x14ac:dyDescent="0.2">
      <c r="B3261" s="35">
        <v>40274</v>
      </c>
      <c r="C3261">
        <v>25.05</v>
      </c>
      <c r="E3261">
        <v>0.12</v>
      </c>
      <c r="F3261">
        <f>4*Table3[[#This Row],[DivPay]]</f>
        <v>0.48</v>
      </c>
      <c r="G3261" s="2">
        <f>Table3[[#This Row],[FwdDiv]]/Table3[[#This Row],[SharePrice]]</f>
        <v>1.9161676646706587E-2</v>
      </c>
      <c r="H3261" s="2">
        <v>2.5000000000000001E-2</v>
      </c>
      <c r="I3261" s="2">
        <v>2.75E-2</v>
      </c>
    </row>
    <row r="3262" spans="2:9" hidden="1" x14ac:dyDescent="0.2">
      <c r="B3262" s="35">
        <v>40273</v>
      </c>
      <c r="C3262">
        <v>25.39</v>
      </c>
      <c r="E3262">
        <v>0.12</v>
      </c>
      <c r="F3262">
        <f>4*Table3[[#This Row],[DivPay]]</f>
        <v>0.48</v>
      </c>
      <c r="G3262" s="2">
        <f>Table3[[#This Row],[FwdDiv]]/Table3[[#This Row],[SharePrice]]</f>
        <v>1.8905080740448995E-2</v>
      </c>
      <c r="H3262" s="2">
        <v>2.5000000000000001E-2</v>
      </c>
      <c r="I3262" s="2">
        <v>2.75E-2</v>
      </c>
    </row>
    <row r="3263" spans="2:9" hidden="1" x14ac:dyDescent="0.2">
      <c r="B3263" s="35">
        <v>40269</v>
      </c>
      <c r="C3263">
        <v>24.63</v>
      </c>
      <c r="E3263">
        <v>0.12</v>
      </c>
      <c r="F3263">
        <f>4*Table3[[#This Row],[DivPay]]</f>
        <v>0.48</v>
      </c>
      <c r="G3263" s="2">
        <f>Table3[[#This Row],[FwdDiv]]/Table3[[#This Row],[SharePrice]]</f>
        <v>1.9488428745432398E-2</v>
      </c>
      <c r="H3263" s="2">
        <v>2.5000000000000001E-2</v>
      </c>
      <c r="I3263" s="2">
        <v>2.75E-2</v>
      </c>
    </row>
    <row r="3264" spans="2:9" hidden="1" x14ac:dyDescent="0.2">
      <c r="B3264" s="35">
        <v>40268</v>
      </c>
      <c r="C3264">
        <v>24.47</v>
      </c>
      <c r="E3264">
        <v>0.12</v>
      </c>
      <c r="F3264">
        <f>4*Table3[[#This Row],[DivPay]]</f>
        <v>0.48</v>
      </c>
      <c r="G3264" s="2">
        <f>Table3[[#This Row],[FwdDiv]]/Table3[[#This Row],[SharePrice]]</f>
        <v>1.9615856150388231E-2</v>
      </c>
      <c r="H3264" s="2">
        <v>2.5000000000000001E-2</v>
      </c>
      <c r="I3264" s="2">
        <v>2.75E-2</v>
      </c>
    </row>
    <row r="3265" spans="2:9" hidden="1" x14ac:dyDescent="0.2">
      <c r="B3265" s="35">
        <v>40267</v>
      </c>
      <c r="C3265">
        <v>24.61</v>
      </c>
      <c r="E3265">
        <v>0.12</v>
      </c>
      <c r="F3265">
        <f>4*Table3[[#This Row],[DivPay]]</f>
        <v>0.48</v>
      </c>
      <c r="G3265" s="2">
        <f>Table3[[#This Row],[FwdDiv]]/Table3[[#This Row],[SharePrice]]</f>
        <v>1.950426655830963E-2</v>
      </c>
      <c r="H3265" s="2">
        <v>2.5000000000000001E-2</v>
      </c>
      <c r="I3265" s="2">
        <v>2.75E-2</v>
      </c>
    </row>
    <row r="3266" spans="2:9" hidden="1" x14ac:dyDescent="0.2">
      <c r="B3266" s="35">
        <v>40266</v>
      </c>
      <c r="C3266">
        <v>24.73</v>
      </c>
      <c r="E3266">
        <v>0.12</v>
      </c>
      <c r="F3266">
        <f>4*Table3[[#This Row],[DivPay]]</f>
        <v>0.48</v>
      </c>
      <c r="G3266" s="2">
        <f>Table3[[#This Row],[FwdDiv]]/Table3[[#This Row],[SharePrice]]</f>
        <v>1.9409623938536191E-2</v>
      </c>
      <c r="H3266" s="2">
        <v>2.5000000000000001E-2</v>
      </c>
      <c r="I3266" s="2">
        <v>2.75E-2</v>
      </c>
    </row>
    <row r="3267" spans="2:9" hidden="1" x14ac:dyDescent="0.2">
      <c r="B3267" s="35">
        <v>40263</v>
      </c>
      <c r="C3267">
        <v>24.75</v>
      </c>
      <c r="E3267">
        <v>0.12</v>
      </c>
      <c r="F3267">
        <f>4*Table3[[#This Row],[DivPay]]</f>
        <v>0.48</v>
      </c>
      <c r="G3267" s="2">
        <f>Table3[[#This Row],[FwdDiv]]/Table3[[#This Row],[SharePrice]]</f>
        <v>1.9393939393939394E-2</v>
      </c>
      <c r="H3267" s="2">
        <v>2.5000000000000001E-2</v>
      </c>
      <c r="I3267" s="2">
        <v>2.75E-2</v>
      </c>
    </row>
    <row r="3268" spans="2:9" hidden="1" x14ac:dyDescent="0.2">
      <c r="B3268" s="35">
        <v>40262</v>
      </c>
      <c r="C3268">
        <v>24.79</v>
      </c>
      <c r="E3268">
        <v>0.12</v>
      </c>
      <c r="F3268">
        <f>4*Table3[[#This Row],[DivPay]]</f>
        <v>0.48</v>
      </c>
      <c r="G3268" s="2">
        <f>Table3[[#This Row],[FwdDiv]]/Table3[[#This Row],[SharePrice]]</f>
        <v>1.9362646228317869E-2</v>
      </c>
      <c r="H3268" s="2">
        <v>2.5000000000000001E-2</v>
      </c>
      <c r="I3268" s="2">
        <v>2.75E-2</v>
      </c>
    </row>
    <row r="3269" spans="2:9" hidden="1" x14ac:dyDescent="0.2">
      <c r="B3269" s="35">
        <v>40261</v>
      </c>
      <c r="C3269">
        <v>24.79</v>
      </c>
      <c r="E3269">
        <v>0.12</v>
      </c>
      <c r="F3269">
        <f>4*Table3[[#This Row],[DivPay]]</f>
        <v>0.48</v>
      </c>
      <c r="G3269" s="2">
        <f>Table3[[#This Row],[FwdDiv]]/Table3[[#This Row],[SharePrice]]</f>
        <v>1.9362646228317869E-2</v>
      </c>
      <c r="H3269" s="2">
        <v>2.5000000000000001E-2</v>
      </c>
      <c r="I3269" s="2">
        <v>2.75E-2</v>
      </c>
    </row>
    <row r="3270" spans="2:9" hidden="1" x14ac:dyDescent="0.2">
      <c r="B3270" s="35">
        <v>40260</v>
      </c>
      <c r="C3270">
        <v>25.45</v>
      </c>
      <c r="E3270">
        <v>0.12</v>
      </c>
      <c r="F3270">
        <f>4*Table3[[#This Row],[DivPay]]</f>
        <v>0.48</v>
      </c>
      <c r="G3270" s="2">
        <f>Table3[[#This Row],[FwdDiv]]/Table3[[#This Row],[SharePrice]]</f>
        <v>1.8860510805500982E-2</v>
      </c>
      <c r="H3270" s="2">
        <v>2.5000000000000001E-2</v>
      </c>
      <c r="I3270" s="2">
        <v>2.75E-2</v>
      </c>
    </row>
    <row r="3271" spans="2:9" hidden="1" x14ac:dyDescent="0.2">
      <c r="B3271" s="35">
        <v>40259</v>
      </c>
      <c r="C3271">
        <v>24.73</v>
      </c>
      <c r="E3271">
        <v>0.12</v>
      </c>
      <c r="F3271">
        <f>4*Table3[[#This Row],[DivPay]]</f>
        <v>0.48</v>
      </c>
      <c r="G3271" s="2">
        <f>Table3[[#This Row],[FwdDiv]]/Table3[[#This Row],[SharePrice]]</f>
        <v>1.9409623938536191E-2</v>
      </c>
      <c r="H3271" s="2">
        <v>2.5000000000000001E-2</v>
      </c>
      <c r="I3271" s="2">
        <v>2.75E-2</v>
      </c>
    </row>
    <row r="3272" spans="2:9" hidden="1" x14ac:dyDescent="0.2">
      <c r="B3272" s="35">
        <v>40256</v>
      </c>
      <c r="C3272">
        <v>24.36</v>
      </c>
      <c r="E3272">
        <v>0.12</v>
      </c>
      <c r="F3272">
        <f>4*Table3[[#This Row],[DivPay]]</f>
        <v>0.48</v>
      </c>
      <c r="G3272" s="2">
        <f>Table3[[#This Row],[FwdDiv]]/Table3[[#This Row],[SharePrice]]</f>
        <v>1.9704433497536946E-2</v>
      </c>
      <c r="H3272" s="2">
        <v>2.5000000000000001E-2</v>
      </c>
      <c r="I3272" s="2">
        <v>2.75E-2</v>
      </c>
    </row>
    <row r="3273" spans="2:9" hidden="1" x14ac:dyDescent="0.2">
      <c r="B3273" s="35">
        <v>40255</v>
      </c>
      <c r="C3273">
        <v>24.72</v>
      </c>
      <c r="E3273">
        <v>0.12</v>
      </c>
      <c r="F3273">
        <f>4*Table3[[#This Row],[DivPay]]</f>
        <v>0.48</v>
      </c>
      <c r="G3273" s="2">
        <f>Table3[[#This Row],[FwdDiv]]/Table3[[#This Row],[SharePrice]]</f>
        <v>1.9417475728155342E-2</v>
      </c>
      <c r="H3273" s="2">
        <v>2.5000000000000001E-2</v>
      </c>
      <c r="I3273" s="2">
        <v>2.75E-2</v>
      </c>
    </row>
    <row r="3274" spans="2:9" hidden="1" x14ac:dyDescent="0.2">
      <c r="B3274" s="35">
        <v>40254</v>
      </c>
      <c r="C3274">
        <v>24.91</v>
      </c>
      <c r="E3274">
        <v>0.12</v>
      </c>
      <c r="F3274">
        <f>4*Table3[[#This Row],[DivPay]]</f>
        <v>0.48</v>
      </c>
      <c r="G3274" s="2">
        <f>Table3[[#This Row],[FwdDiv]]/Table3[[#This Row],[SharePrice]]</f>
        <v>1.9269369731031712E-2</v>
      </c>
      <c r="H3274" s="2">
        <v>2.5000000000000001E-2</v>
      </c>
      <c r="I3274" s="2">
        <v>2.75E-2</v>
      </c>
    </row>
    <row r="3275" spans="2:9" hidden="1" x14ac:dyDescent="0.2">
      <c r="B3275" s="35">
        <v>40253</v>
      </c>
      <c r="C3275">
        <v>24.68</v>
      </c>
      <c r="E3275">
        <v>0.12</v>
      </c>
      <c r="F3275">
        <f>4*Table3[[#This Row],[DivPay]]</f>
        <v>0.48</v>
      </c>
      <c r="G3275" s="2">
        <f>Table3[[#This Row],[FwdDiv]]/Table3[[#This Row],[SharePrice]]</f>
        <v>1.9448946515397081E-2</v>
      </c>
      <c r="H3275" s="2">
        <v>2.5000000000000001E-2</v>
      </c>
      <c r="I3275" s="2">
        <v>2.75E-2</v>
      </c>
    </row>
    <row r="3276" spans="2:9" hidden="1" x14ac:dyDescent="0.2">
      <c r="B3276" s="35">
        <v>40252</v>
      </c>
      <c r="C3276">
        <v>23.94</v>
      </c>
      <c r="E3276">
        <v>0.12</v>
      </c>
      <c r="F3276">
        <f>4*Table3[[#This Row],[DivPay]]</f>
        <v>0.48</v>
      </c>
      <c r="G3276" s="2">
        <f>Table3[[#This Row],[FwdDiv]]/Table3[[#This Row],[SharePrice]]</f>
        <v>2.0050125313283207E-2</v>
      </c>
      <c r="H3276" s="2">
        <v>2.5000000000000001E-2</v>
      </c>
      <c r="I3276" s="2">
        <v>2.75E-2</v>
      </c>
    </row>
    <row r="3277" spans="2:9" hidden="1" x14ac:dyDescent="0.2">
      <c r="B3277" s="35">
        <v>40249</v>
      </c>
      <c r="C3277">
        <v>24</v>
      </c>
      <c r="E3277">
        <v>0.12</v>
      </c>
      <c r="F3277">
        <f>4*Table3[[#This Row],[DivPay]]</f>
        <v>0.48</v>
      </c>
      <c r="G3277" s="2">
        <f>Table3[[#This Row],[FwdDiv]]/Table3[[#This Row],[SharePrice]]</f>
        <v>0.02</v>
      </c>
      <c r="H3277" s="2">
        <v>2.5000000000000001E-2</v>
      </c>
      <c r="I3277" s="2">
        <v>2.75E-2</v>
      </c>
    </row>
    <row r="3278" spans="2:9" hidden="1" x14ac:dyDescent="0.2">
      <c r="B3278" s="35">
        <v>40248</v>
      </c>
      <c r="C3278">
        <v>24.07</v>
      </c>
      <c r="E3278">
        <v>0.12</v>
      </c>
      <c r="F3278">
        <f>4*Table3[[#This Row],[DivPay]]</f>
        <v>0.48</v>
      </c>
      <c r="G3278" s="2">
        <f>Table3[[#This Row],[FwdDiv]]/Table3[[#This Row],[SharePrice]]</f>
        <v>1.9941836310760283E-2</v>
      </c>
      <c r="H3278" s="2">
        <v>2.5000000000000001E-2</v>
      </c>
      <c r="I3278" s="2">
        <v>2.75E-2</v>
      </c>
    </row>
    <row r="3279" spans="2:9" hidden="1" x14ac:dyDescent="0.2">
      <c r="B3279" s="35">
        <v>40247</v>
      </c>
      <c r="C3279">
        <v>24.59</v>
      </c>
      <c r="E3279">
        <v>0.12</v>
      </c>
      <c r="F3279">
        <f>4*Table3[[#This Row],[DivPay]]</f>
        <v>0.48</v>
      </c>
      <c r="G3279" s="2">
        <f>Table3[[#This Row],[FwdDiv]]/Table3[[#This Row],[SharePrice]]</f>
        <v>1.9520130134200894E-2</v>
      </c>
      <c r="H3279" s="2">
        <v>2.5000000000000001E-2</v>
      </c>
      <c r="I3279" s="2">
        <v>2.75E-2</v>
      </c>
    </row>
    <row r="3280" spans="2:9" hidden="1" x14ac:dyDescent="0.2">
      <c r="B3280" s="35">
        <v>40246</v>
      </c>
      <c r="C3280">
        <v>24.19</v>
      </c>
      <c r="E3280">
        <v>0.12</v>
      </c>
      <c r="F3280">
        <f>4*Table3[[#This Row],[DivPay]]</f>
        <v>0.48</v>
      </c>
      <c r="G3280" s="2">
        <f>Table3[[#This Row],[FwdDiv]]/Table3[[#This Row],[SharePrice]]</f>
        <v>1.9842910293509711E-2</v>
      </c>
      <c r="H3280" s="2">
        <v>2.5000000000000001E-2</v>
      </c>
      <c r="I3280" s="2">
        <v>2.75E-2</v>
      </c>
    </row>
    <row r="3281" spans="2:9" hidden="1" x14ac:dyDescent="0.2">
      <c r="B3281" s="35">
        <v>40245</v>
      </c>
      <c r="C3281">
        <v>24.69</v>
      </c>
      <c r="E3281">
        <v>0.12</v>
      </c>
      <c r="F3281">
        <f>4*Table3[[#This Row],[DivPay]]</f>
        <v>0.48</v>
      </c>
      <c r="G3281" s="2">
        <f>Table3[[#This Row],[FwdDiv]]/Table3[[#This Row],[SharePrice]]</f>
        <v>1.9441069258809233E-2</v>
      </c>
      <c r="H3281" s="2">
        <v>2.5000000000000001E-2</v>
      </c>
      <c r="I3281" s="2">
        <v>2.75E-2</v>
      </c>
    </row>
    <row r="3282" spans="2:9" hidden="1" x14ac:dyDescent="0.2">
      <c r="B3282" s="35">
        <v>40242</v>
      </c>
      <c r="C3282">
        <v>24.97</v>
      </c>
      <c r="E3282">
        <v>0.12</v>
      </c>
      <c r="F3282">
        <f>4*Table3[[#This Row],[DivPay]]</f>
        <v>0.48</v>
      </c>
      <c r="G3282" s="2">
        <f>Table3[[#This Row],[FwdDiv]]/Table3[[#This Row],[SharePrice]]</f>
        <v>1.9223067681217461E-2</v>
      </c>
      <c r="H3282" s="2">
        <v>2.5000000000000001E-2</v>
      </c>
      <c r="I3282" s="2">
        <v>2.75E-2</v>
      </c>
    </row>
    <row r="3283" spans="2:9" hidden="1" x14ac:dyDescent="0.2">
      <c r="B3283" s="35">
        <v>40241</v>
      </c>
      <c r="C3283">
        <v>24.67</v>
      </c>
      <c r="E3283">
        <v>0.12</v>
      </c>
      <c r="F3283">
        <f>4*Table3[[#This Row],[DivPay]]</f>
        <v>0.48</v>
      </c>
      <c r="G3283" s="2">
        <f>Table3[[#This Row],[FwdDiv]]/Table3[[#This Row],[SharePrice]]</f>
        <v>1.9456830158086743E-2</v>
      </c>
      <c r="H3283" s="2">
        <v>2.5000000000000001E-2</v>
      </c>
      <c r="I3283" s="2">
        <v>2.75E-2</v>
      </c>
    </row>
    <row r="3284" spans="2:9" hidden="1" x14ac:dyDescent="0.2">
      <c r="B3284" s="35">
        <v>40240</v>
      </c>
      <c r="C3284">
        <v>24.4</v>
      </c>
      <c r="E3284">
        <v>0.12</v>
      </c>
      <c r="F3284">
        <f>4*Table3[[#This Row],[DivPay]]</f>
        <v>0.48</v>
      </c>
      <c r="G3284" s="2">
        <f>Table3[[#This Row],[FwdDiv]]/Table3[[#This Row],[SharePrice]]</f>
        <v>1.9672131147540985E-2</v>
      </c>
      <c r="H3284" s="2">
        <v>2.5000000000000001E-2</v>
      </c>
      <c r="I3284" s="2">
        <v>2.75E-2</v>
      </c>
    </row>
    <row r="3285" spans="2:9" hidden="1" x14ac:dyDescent="0.2">
      <c r="B3285" s="35">
        <v>40239</v>
      </c>
      <c r="C3285">
        <v>24.48</v>
      </c>
      <c r="E3285">
        <v>0.12</v>
      </c>
      <c r="F3285">
        <f>4*Table3[[#This Row],[DivPay]]</f>
        <v>0.48</v>
      </c>
      <c r="G3285" s="2">
        <f>Table3[[#This Row],[FwdDiv]]/Table3[[#This Row],[SharePrice]]</f>
        <v>1.9607843137254902E-2</v>
      </c>
      <c r="H3285" s="2">
        <v>2.5000000000000001E-2</v>
      </c>
      <c r="I3285" s="2">
        <v>2.75E-2</v>
      </c>
    </row>
    <row r="3286" spans="2:9" hidden="1" x14ac:dyDescent="0.2">
      <c r="B3286" s="35">
        <v>40238</v>
      </c>
      <c r="C3286">
        <v>24.63</v>
      </c>
      <c r="E3286">
        <v>0.12</v>
      </c>
      <c r="F3286">
        <f>4*Table3[[#This Row],[DivPay]]</f>
        <v>0.48</v>
      </c>
      <c r="G3286" s="2">
        <f>Table3[[#This Row],[FwdDiv]]/Table3[[#This Row],[SharePrice]]</f>
        <v>1.9488428745432398E-2</v>
      </c>
      <c r="H3286" s="2">
        <v>2.5000000000000001E-2</v>
      </c>
      <c r="I3286" s="2">
        <v>2.75E-2</v>
      </c>
    </row>
    <row r="3287" spans="2:9" hidden="1" x14ac:dyDescent="0.2">
      <c r="B3287" s="35">
        <v>40235</v>
      </c>
      <c r="C3287">
        <v>24.38</v>
      </c>
      <c r="E3287">
        <v>0.12</v>
      </c>
      <c r="F3287">
        <f>4*Table3[[#This Row],[DivPay]]</f>
        <v>0.48</v>
      </c>
      <c r="G3287" s="2">
        <f>Table3[[#This Row],[FwdDiv]]/Table3[[#This Row],[SharePrice]]</f>
        <v>1.9688269073010665E-2</v>
      </c>
      <c r="H3287" s="2">
        <v>2.5000000000000001E-2</v>
      </c>
      <c r="I3287" s="2">
        <v>2.75E-2</v>
      </c>
    </row>
    <row r="3288" spans="2:9" hidden="1" x14ac:dyDescent="0.2">
      <c r="B3288" s="35">
        <v>40234</v>
      </c>
      <c r="C3288">
        <v>24.52</v>
      </c>
      <c r="E3288">
        <v>0.12</v>
      </c>
      <c r="F3288">
        <f>4*Table3[[#This Row],[DivPay]]</f>
        <v>0.48</v>
      </c>
      <c r="G3288" s="2">
        <f>Table3[[#This Row],[FwdDiv]]/Table3[[#This Row],[SharePrice]]</f>
        <v>1.9575856443719411E-2</v>
      </c>
      <c r="H3288" s="2">
        <v>2.5000000000000001E-2</v>
      </c>
      <c r="I3288" s="2">
        <v>2.75E-2</v>
      </c>
    </row>
    <row r="3289" spans="2:9" hidden="1" x14ac:dyDescent="0.2">
      <c r="B3289" s="35">
        <v>40233</v>
      </c>
      <c r="C3289">
        <v>24.75</v>
      </c>
      <c r="E3289">
        <v>0.12</v>
      </c>
      <c r="F3289">
        <f>4*Table3[[#This Row],[DivPay]]</f>
        <v>0.48</v>
      </c>
      <c r="G3289" s="2">
        <f>Table3[[#This Row],[FwdDiv]]/Table3[[#This Row],[SharePrice]]</f>
        <v>1.9393939393939394E-2</v>
      </c>
      <c r="H3289" s="2">
        <v>2.5000000000000001E-2</v>
      </c>
      <c r="I3289" s="2">
        <v>2.75E-2</v>
      </c>
    </row>
    <row r="3290" spans="2:9" hidden="1" x14ac:dyDescent="0.2">
      <c r="B3290" s="35">
        <v>40232</v>
      </c>
      <c r="C3290">
        <v>24.3</v>
      </c>
      <c r="E3290">
        <v>0.12</v>
      </c>
      <c r="F3290">
        <f>4*Table3[[#This Row],[DivPay]]</f>
        <v>0.48</v>
      </c>
      <c r="G3290" s="2">
        <f>Table3[[#This Row],[FwdDiv]]/Table3[[#This Row],[SharePrice]]</f>
        <v>1.9753086419753086E-2</v>
      </c>
      <c r="H3290" s="2">
        <v>2.5000000000000001E-2</v>
      </c>
      <c r="I3290" s="2">
        <v>2.75E-2</v>
      </c>
    </row>
    <row r="3291" spans="2:9" hidden="1" x14ac:dyDescent="0.2">
      <c r="B3291" s="35">
        <v>40231</v>
      </c>
      <c r="C3291">
        <v>24.73</v>
      </c>
      <c r="E3291">
        <v>0.12</v>
      </c>
      <c r="F3291">
        <f>4*Table3[[#This Row],[DivPay]]</f>
        <v>0.48</v>
      </c>
      <c r="G3291" s="2">
        <f>Table3[[#This Row],[FwdDiv]]/Table3[[#This Row],[SharePrice]]</f>
        <v>1.9409623938536191E-2</v>
      </c>
      <c r="H3291" s="2">
        <v>2.5000000000000001E-2</v>
      </c>
      <c r="I3291" s="2">
        <v>2.75E-2</v>
      </c>
    </row>
    <row r="3292" spans="2:9" hidden="1" x14ac:dyDescent="0.2">
      <c r="B3292" s="35">
        <v>40228</v>
      </c>
      <c r="C3292">
        <v>25.01</v>
      </c>
      <c r="E3292">
        <v>0.12</v>
      </c>
      <c r="F3292">
        <f>4*Table3[[#This Row],[DivPay]]</f>
        <v>0.48</v>
      </c>
      <c r="G3292" s="2">
        <f>Table3[[#This Row],[FwdDiv]]/Table3[[#This Row],[SharePrice]]</f>
        <v>1.9192323070771688E-2</v>
      </c>
      <c r="H3292" s="2">
        <v>2.5000000000000001E-2</v>
      </c>
      <c r="I3292" s="2">
        <v>2.75E-2</v>
      </c>
    </row>
    <row r="3293" spans="2:9" hidden="1" x14ac:dyDescent="0.2">
      <c r="B3293" s="35">
        <v>40227</v>
      </c>
      <c r="C3293">
        <v>24.83</v>
      </c>
      <c r="E3293">
        <v>0.12</v>
      </c>
      <c r="F3293">
        <f>4*Table3[[#This Row],[DivPay]]</f>
        <v>0.48</v>
      </c>
      <c r="G3293" s="2">
        <f>Table3[[#This Row],[FwdDiv]]/Table3[[#This Row],[SharePrice]]</f>
        <v>1.9331453886427707E-2</v>
      </c>
      <c r="H3293" s="2">
        <v>2.5000000000000001E-2</v>
      </c>
      <c r="I3293" s="2">
        <v>2.75E-2</v>
      </c>
    </row>
    <row r="3294" spans="2:9" hidden="1" x14ac:dyDescent="0.2">
      <c r="B3294" s="35">
        <v>40226</v>
      </c>
      <c r="C3294">
        <v>24.71</v>
      </c>
      <c r="E3294">
        <v>0.12</v>
      </c>
      <c r="F3294">
        <f>4*Table3[[#This Row],[DivPay]]</f>
        <v>0.48</v>
      </c>
      <c r="G3294" s="2">
        <f>Table3[[#This Row],[FwdDiv]]/Table3[[#This Row],[SharePrice]]</f>
        <v>1.9425333872925939E-2</v>
      </c>
      <c r="H3294" s="2">
        <v>2.5000000000000001E-2</v>
      </c>
      <c r="I3294" s="2">
        <v>2.75E-2</v>
      </c>
    </row>
    <row r="3295" spans="2:9" hidden="1" x14ac:dyDescent="0.2">
      <c r="B3295" s="35">
        <v>40225</v>
      </c>
      <c r="C3295">
        <v>24.79</v>
      </c>
      <c r="E3295">
        <v>0.12</v>
      </c>
      <c r="F3295">
        <f>4*Table3[[#This Row],[DivPay]]</f>
        <v>0.48</v>
      </c>
      <c r="G3295" s="2">
        <f>Table3[[#This Row],[FwdDiv]]/Table3[[#This Row],[SharePrice]]</f>
        <v>1.9362646228317869E-2</v>
      </c>
      <c r="H3295" s="2">
        <v>2.5000000000000001E-2</v>
      </c>
      <c r="I3295" s="2">
        <v>2.75E-2</v>
      </c>
    </row>
    <row r="3296" spans="2:9" hidden="1" x14ac:dyDescent="0.2">
      <c r="B3296" s="35">
        <v>40221</v>
      </c>
      <c r="C3296">
        <v>24.03</v>
      </c>
      <c r="E3296">
        <v>0.12</v>
      </c>
      <c r="F3296">
        <f>4*Table3[[#This Row],[DivPay]]</f>
        <v>0.48</v>
      </c>
      <c r="G3296" s="2">
        <f>Table3[[#This Row],[FwdDiv]]/Table3[[#This Row],[SharePrice]]</f>
        <v>1.9975031210986264E-2</v>
      </c>
      <c r="H3296" s="2">
        <v>2.5000000000000001E-2</v>
      </c>
      <c r="I3296" s="2">
        <v>2.75E-2</v>
      </c>
    </row>
    <row r="3297" spans="2:9" hidden="1" x14ac:dyDescent="0.2">
      <c r="B3297" s="35">
        <v>40220</v>
      </c>
      <c r="C3297">
        <v>23.77</v>
      </c>
      <c r="E3297">
        <v>0.12</v>
      </c>
      <c r="F3297">
        <f>4*Table3[[#This Row],[DivPay]]</f>
        <v>0.48</v>
      </c>
      <c r="G3297" s="2">
        <f>Table3[[#This Row],[FwdDiv]]/Table3[[#This Row],[SharePrice]]</f>
        <v>2.0193521245267142E-2</v>
      </c>
      <c r="H3297" s="2">
        <v>2.5000000000000001E-2</v>
      </c>
      <c r="I3297" s="2">
        <v>2.75E-2</v>
      </c>
    </row>
    <row r="3298" spans="2:9" hidden="1" x14ac:dyDescent="0.2">
      <c r="B3298" s="35">
        <v>40219</v>
      </c>
      <c r="C3298">
        <v>23.44</v>
      </c>
      <c r="E3298">
        <v>0.12</v>
      </c>
      <c r="F3298">
        <f>4*Table3[[#This Row],[DivPay]]</f>
        <v>0.48</v>
      </c>
      <c r="G3298" s="2">
        <f>Table3[[#This Row],[FwdDiv]]/Table3[[#This Row],[SharePrice]]</f>
        <v>2.0477815699658702E-2</v>
      </c>
      <c r="H3298" s="2">
        <v>2.5000000000000001E-2</v>
      </c>
      <c r="I3298" s="2">
        <v>2.75E-2</v>
      </c>
    </row>
    <row r="3299" spans="2:9" hidden="1" x14ac:dyDescent="0.2">
      <c r="B3299" s="35">
        <v>40218</v>
      </c>
      <c r="C3299">
        <v>23.38</v>
      </c>
      <c r="E3299">
        <v>0.12</v>
      </c>
      <c r="F3299">
        <f>4*Table3[[#This Row],[DivPay]]</f>
        <v>0.48</v>
      </c>
      <c r="G3299" s="2">
        <f>Table3[[#This Row],[FwdDiv]]/Table3[[#This Row],[SharePrice]]</f>
        <v>2.0530367835757058E-2</v>
      </c>
      <c r="H3299" s="2">
        <v>2.5000000000000001E-2</v>
      </c>
      <c r="I3299" s="2">
        <v>2.75E-2</v>
      </c>
    </row>
    <row r="3300" spans="2:9" hidden="1" x14ac:dyDescent="0.2">
      <c r="B3300" s="35">
        <v>40217</v>
      </c>
      <c r="C3300">
        <v>23.1</v>
      </c>
      <c r="E3300">
        <v>0.12</v>
      </c>
      <c r="F3300">
        <f>4*Table3[[#This Row],[DivPay]]</f>
        <v>0.48</v>
      </c>
      <c r="G3300" s="2">
        <f>Table3[[#This Row],[FwdDiv]]/Table3[[#This Row],[SharePrice]]</f>
        <v>2.0779220779220776E-2</v>
      </c>
      <c r="H3300" s="2">
        <v>2.5000000000000001E-2</v>
      </c>
      <c r="I3300" s="2">
        <v>2.75E-2</v>
      </c>
    </row>
    <row r="3301" spans="2:9" hidden="1" x14ac:dyDescent="0.2">
      <c r="B3301" s="35">
        <v>40214</v>
      </c>
      <c r="C3301">
        <v>22.97</v>
      </c>
      <c r="E3301">
        <v>0.12</v>
      </c>
      <c r="F3301">
        <f>4*Table3[[#This Row],[DivPay]]</f>
        <v>0.48</v>
      </c>
      <c r="G3301" s="2">
        <f>Table3[[#This Row],[FwdDiv]]/Table3[[#This Row],[SharePrice]]</f>
        <v>2.0896821941663039E-2</v>
      </c>
      <c r="H3301" s="2">
        <v>2.5000000000000001E-2</v>
      </c>
      <c r="I3301" s="2">
        <v>2.75E-2</v>
      </c>
    </row>
    <row r="3302" spans="2:9" hidden="1" x14ac:dyDescent="0.2">
      <c r="B3302" s="35">
        <v>40213</v>
      </c>
      <c r="C3302">
        <v>22.59</v>
      </c>
      <c r="E3302">
        <v>0.12</v>
      </c>
      <c r="F3302">
        <f>4*Table3[[#This Row],[DivPay]]</f>
        <v>0.48</v>
      </c>
      <c r="G3302" s="2">
        <f>Table3[[#This Row],[FwdDiv]]/Table3[[#This Row],[SharePrice]]</f>
        <v>2.1248339973439574E-2</v>
      </c>
      <c r="H3302" s="2">
        <v>2.5000000000000001E-2</v>
      </c>
      <c r="I3302" s="2">
        <v>2.75E-2</v>
      </c>
    </row>
    <row r="3303" spans="2:9" hidden="1" x14ac:dyDescent="0.2">
      <c r="B3303" s="35">
        <v>40212</v>
      </c>
      <c r="C3303">
        <v>23.2</v>
      </c>
      <c r="E3303">
        <v>0.12</v>
      </c>
      <c r="F3303">
        <f>4*Table3[[#This Row],[DivPay]]</f>
        <v>0.48</v>
      </c>
      <c r="G3303" s="2">
        <f>Table3[[#This Row],[FwdDiv]]/Table3[[#This Row],[SharePrice]]</f>
        <v>2.0689655172413793E-2</v>
      </c>
      <c r="H3303" s="2">
        <v>2.5000000000000001E-2</v>
      </c>
      <c r="I3303" s="2">
        <v>2.75E-2</v>
      </c>
    </row>
    <row r="3304" spans="2:9" hidden="1" x14ac:dyDescent="0.2">
      <c r="B3304" s="35">
        <v>40211</v>
      </c>
      <c r="C3304">
        <v>23.31</v>
      </c>
      <c r="E3304">
        <v>0.12</v>
      </c>
      <c r="F3304">
        <f>4*Table3[[#This Row],[DivPay]]</f>
        <v>0.48</v>
      </c>
      <c r="G3304" s="2">
        <f>Table3[[#This Row],[FwdDiv]]/Table3[[#This Row],[SharePrice]]</f>
        <v>2.0592020592020591E-2</v>
      </c>
      <c r="H3304" s="2">
        <v>2.5000000000000001E-2</v>
      </c>
      <c r="I3304" s="2">
        <v>2.75E-2</v>
      </c>
    </row>
    <row r="3305" spans="2:9" hidden="1" x14ac:dyDescent="0.2">
      <c r="B3305" s="35">
        <v>40210</v>
      </c>
      <c r="C3305">
        <v>23.05</v>
      </c>
      <c r="E3305">
        <v>0.12</v>
      </c>
      <c r="F3305">
        <f>4*Table3[[#This Row],[DivPay]]</f>
        <v>0.48</v>
      </c>
      <c r="G3305" s="2">
        <f>Table3[[#This Row],[FwdDiv]]/Table3[[#This Row],[SharePrice]]</f>
        <v>2.0824295010845987E-2</v>
      </c>
      <c r="H3305" s="2">
        <v>2.5000000000000001E-2</v>
      </c>
      <c r="I3305" s="2">
        <v>2.75E-2</v>
      </c>
    </row>
    <row r="3306" spans="2:9" hidden="1" x14ac:dyDescent="0.2">
      <c r="B3306" s="35">
        <v>40207</v>
      </c>
      <c r="C3306">
        <v>22.5</v>
      </c>
      <c r="E3306">
        <v>0.12</v>
      </c>
      <c r="F3306">
        <f>4*Table3[[#This Row],[DivPay]]</f>
        <v>0.48</v>
      </c>
      <c r="G3306" s="2">
        <f>Table3[[#This Row],[FwdDiv]]/Table3[[#This Row],[SharePrice]]</f>
        <v>2.1333333333333333E-2</v>
      </c>
      <c r="H3306" s="2">
        <v>2.5000000000000001E-2</v>
      </c>
      <c r="I3306" s="2">
        <v>2.75E-2</v>
      </c>
    </row>
    <row r="3307" spans="2:9" hidden="1" x14ac:dyDescent="0.2">
      <c r="B3307" s="35">
        <v>40206</v>
      </c>
      <c r="C3307">
        <v>23.05</v>
      </c>
      <c r="D3307">
        <v>0.12</v>
      </c>
      <c r="E3307">
        <v>0.12</v>
      </c>
      <c r="F3307">
        <f>4*Table3[[#This Row],[DivPay]]</f>
        <v>0.48</v>
      </c>
      <c r="G3307" s="2">
        <f>Table3[[#This Row],[FwdDiv]]/Table3[[#This Row],[SharePrice]]</f>
        <v>2.0824295010845987E-2</v>
      </c>
      <c r="H3307" s="2">
        <v>2.5000000000000001E-2</v>
      </c>
      <c r="I3307" s="2">
        <v>2.75E-2</v>
      </c>
    </row>
    <row r="3308" spans="2:9" hidden="1" x14ac:dyDescent="0.2">
      <c r="B3308" s="35">
        <v>40205</v>
      </c>
      <c r="C3308">
        <v>23.53</v>
      </c>
      <c r="E3308">
        <v>0.12</v>
      </c>
      <c r="F3308">
        <f>4*Table3[[#This Row],[DivPay]]</f>
        <v>0.48</v>
      </c>
      <c r="G3308" s="2">
        <f>Table3[[#This Row],[FwdDiv]]/Table3[[#This Row],[SharePrice]]</f>
        <v>2.0399490012749679E-2</v>
      </c>
      <c r="H3308" s="2">
        <v>2.5000000000000001E-2</v>
      </c>
      <c r="I3308" s="2">
        <v>2.75E-2</v>
      </c>
    </row>
    <row r="3309" spans="2:9" hidden="1" x14ac:dyDescent="0.2">
      <c r="B3309" s="35">
        <v>40204</v>
      </c>
      <c r="C3309">
        <v>23.35</v>
      </c>
      <c r="E3309">
        <v>0.12</v>
      </c>
      <c r="F3309">
        <f>4*Table3[[#This Row],[DivPay]]</f>
        <v>0.48</v>
      </c>
      <c r="G3309" s="2">
        <f>Table3[[#This Row],[FwdDiv]]/Table3[[#This Row],[SharePrice]]</f>
        <v>2.0556745182012847E-2</v>
      </c>
      <c r="H3309" s="2">
        <v>2.5000000000000001E-2</v>
      </c>
      <c r="I3309" s="2">
        <v>2.75E-2</v>
      </c>
    </row>
    <row r="3310" spans="2:9" hidden="1" x14ac:dyDescent="0.2">
      <c r="B3310" s="35">
        <v>40203</v>
      </c>
      <c r="C3310">
        <v>23.69</v>
      </c>
      <c r="E3310">
        <v>0.12</v>
      </c>
      <c r="F3310">
        <f>4*Table3[[#This Row],[DivPay]]</f>
        <v>0.48</v>
      </c>
      <c r="G3310" s="2">
        <f>Table3[[#This Row],[FwdDiv]]/Table3[[#This Row],[SharePrice]]</f>
        <v>2.0261713803292527E-2</v>
      </c>
      <c r="H3310" s="2">
        <v>2.5000000000000001E-2</v>
      </c>
      <c r="I3310" s="2">
        <v>2.75E-2</v>
      </c>
    </row>
    <row r="3311" spans="2:9" hidden="1" x14ac:dyDescent="0.2">
      <c r="B3311" s="35">
        <v>40200</v>
      </c>
      <c r="C3311">
        <v>23.11</v>
      </c>
      <c r="E3311">
        <v>0.12</v>
      </c>
      <c r="F3311">
        <f>4*Table3[[#This Row],[DivPay]]</f>
        <v>0.48</v>
      </c>
      <c r="G3311" s="2">
        <f>Table3[[#This Row],[FwdDiv]]/Table3[[#This Row],[SharePrice]]</f>
        <v>2.0770229337948941E-2</v>
      </c>
      <c r="H3311" s="2">
        <v>2.5000000000000001E-2</v>
      </c>
      <c r="I3311" s="2">
        <v>2.75E-2</v>
      </c>
    </row>
    <row r="3312" spans="2:9" hidden="1" x14ac:dyDescent="0.2">
      <c r="B3312" s="35">
        <v>40199</v>
      </c>
      <c r="C3312">
        <v>24.18</v>
      </c>
      <c r="E3312">
        <v>0.12</v>
      </c>
      <c r="F3312">
        <f>4*Table3[[#This Row],[DivPay]]</f>
        <v>0.48</v>
      </c>
      <c r="G3312" s="2">
        <f>Table3[[#This Row],[FwdDiv]]/Table3[[#This Row],[SharePrice]]</f>
        <v>1.9851116625310174E-2</v>
      </c>
      <c r="H3312" s="2">
        <v>2.5000000000000001E-2</v>
      </c>
      <c r="I3312" s="2">
        <v>2.75E-2</v>
      </c>
    </row>
    <row r="3313" spans="2:9" hidden="1" x14ac:dyDescent="0.2">
      <c r="B3313" s="35">
        <v>40198</v>
      </c>
      <c r="C3313">
        <v>24.55</v>
      </c>
      <c r="E3313">
        <v>0.12</v>
      </c>
      <c r="F3313">
        <f>4*Table3[[#This Row],[DivPay]]</f>
        <v>0.48</v>
      </c>
      <c r="G3313" s="2">
        <f>Table3[[#This Row],[FwdDiv]]/Table3[[#This Row],[SharePrice]]</f>
        <v>1.9551934826883909E-2</v>
      </c>
      <c r="H3313" s="2">
        <v>2.5000000000000001E-2</v>
      </c>
      <c r="I3313" s="2">
        <v>2.75E-2</v>
      </c>
    </row>
    <row r="3314" spans="2:9" hidden="1" x14ac:dyDescent="0.2">
      <c r="B3314" s="35">
        <v>40197</v>
      </c>
      <c r="C3314">
        <v>24.72</v>
      </c>
      <c r="E3314">
        <v>0.12</v>
      </c>
      <c r="F3314">
        <f>4*Table3[[#This Row],[DivPay]]</f>
        <v>0.48</v>
      </c>
      <c r="G3314" s="2">
        <f>Table3[[#This Row],[FwdDiv]]/Table3[[#This Row],[SharePrice]]</f>
        <v>1.9417475728155342E-2</v>
      </c>
      <c r="H3314" s="2">
        <v>2.5000000000000001E-2</v>
      </c>
      <c r="I3314" s="2">
        <v>2.75E-2</v>
      </c>
    </row>
    <row r="3315" spans="2:9" hidden="1" x14ac:dyDescent="0.2">
      <c r="B3315" s="35">
        <v>40193</v>
      </c>
      <c r="C3315">
        <v>24.5</v>
      </c>
      <c r="E3315">
        <v>0.12</v>
      </c>
      <c r="F3315">
        <f>4*Table3[[#This Row],[DivPay]]</f>
        <v>0.48</v>
      </c>
      <c r="G3315" s="2">
        <f>Table3[[#This Row],[FwdDiv]]/Table3[[#This Row],[SharePrice]]</f>
        <v>1.9591836734693877E-2</v>
      </c>
      <c r="H3315" s="2">
        <v>2.5000000000000001E-2</v>
      </c>
      <c r="I3315" s="2">
        <v>2.75E-2</v>
      </c>
    </row>
    <row r="3316" spans="2:9" hidden="1" x14ac:dyDescent="0.2">
      <c r="B3316" s="35">
        <v>40192</v>
      </c>
      <c r="C3316">
        <v>24.71</v>
      </c>
      <c r="E3316">
        <v>0.12</v>
      </c>
      <c r="F3316">
        <f>4*Table3[[#This Row],[DivPay]]</f>
        <v>0.48</v>
      </c>
      <c r="G3316" s="2">
        <f>Table3[[#This Row],[FwdDiv]]/Table3[[#This Row],[SharePrice]]</f>
        <v>1.9425333872925939E-2</v>
      </c>
      <c r="H3316" s="2">
        <v>2.5000000000000001E-2</v>
      </c>
      <c r="I3316" s="2">
        <v>2.75E-2</v>
      </c>
    </row>
    <row r="3317" spans="2:9" hidden="1" x14ac:dyDescent="0.2">
      <c r="B3317" s="35">
        <v>40191</v>
      </c>
      <c r="C3317">
        <v>25.02</v>
      </c>
      <c r="E3317">
        <v>0.12</v>
      </c>
      <c r="F3317">
        <f>4*Table3[[#This Row],[DivPay]]</f>
        <v>0.48</v>
      </c>
      <c r="G3317" s="2">
        <f>Table3[[#This Row],[FwdDiv]]/Table3[[#This Row],[SharePrice]]</f>
        <v>1.9184652278177457E-2</v>
      </c>
      <c r="H3317" s="2">
        <v>2.5000000000000001E-2</v>
      </c>
      <c r="I3317" s="2">
        <v>2.75E-2</v>
      </c>
    </row>
    <row r="3318" spans="2:9" hidden="1" x14ac:dyDescent="0.2">
      <c r="B3318" s="35">
        <v>40190</v>
      </c>
      <c r="C3318">
        <v>24.91</v>
      </c>
      <c r="E3318">
        <v>0.12</v>
      </c>
      <c r="F3318">
        <f>4*Table3[[#This Row],[DivPay]]</f>
        <v>0.48</v>
      </c>
      <c r="G3318" s="2">
        <f>Table3[[#This Row],[FwdDiv]]/Table3[[#This Row],[SharePrice]]</f>
        <v>1.9269369731031712E-2</v>
      </c>
      <c r="H3318" s="2">
        <v>2.5000000000000001E-2</v>
      </c>
      <c r="I3318" s="2">
        <v>2.75E-2</v>
      </c>
    </row>
    <row r="3319" spans="2:9" hidden="1" x14ac:dyDescent="0.2">
      <c r="B3319" s="35">
        <v>40189</v>
      </c>
      <c r="C3319">
        <v>26</v>
      </c>
      <c r="E3319">
        <v>0.12</v>
      </c>
      <c r="F3319">
        <f>4*Table3[[#This Row],[DivPay]]</f>
        <v>0.48</v>
      </c>
      <c r="G3319" s="2">
        <f>Table3[[#This Row],[FwdDiv]]/Table3[[#This Row],[SharePrice]]</f>
        <v>1.846153846153846E-2</v>
      </c>
      <c r="H3319" s="2">
        <v>2.5000000000000001E-2</v>
      </c>
      <c r="I3319" s="2">
        <v>2.75E-2</v>
      </c>
    </row>
    <row r="3320" spans="2:9" hidden="1" x14ac:dyDescent="0.2">
      <c r="B3320" s="35">
        <v>40186</v>
      </c>
      <c r="C3320">
        <v>26.34</v>
      </c>
      <c r="E3320">
        <v>0.12</v>
      </c>
      <c r="F3320">
        <f>4*Table3[[#This Row],[DivPay]]</f>
        <v>0.48</v>
      </c>
      <c r="G3320" s="2">
        <f>Table3[[#This Row],[FwdDiv]]/Table3[[#This Row],[SharePrice]]</f>
        <v>1.8223234624145785E-2</v>
      </c>
      <c r="H3320" s="2">
        <v>2.5000000000000001E-2</v>
      </c>
      <c r="I3320" s="2">
        <v>2.75E-2</v>
      </c>
    </row>
    <row r="3321" spans="2:9" hidden="1" x14ac:dyDescent="0.2">
      <c r="B3321" s="35">
        <v>40185</v>
      </c>
      <c r="C3321">
        <v>25.75</v>
      </c>
      <c r="E3321">
        <v>0.12</v>
      </c>
      <c r="F3321">
        <f>4*Table3[[#This Row],[DivPay]]</f>
        <v>0.48</v>
      </c>
      <c r="G3321" s="2">
        <f>Table3[[#This Row],[FwdDiv]]/Table3[[#This Row],[SharePrice]]</f>
        <v>1.8640776699029124E-2</v>
      </c>
      <c r="H3321" s="2">
        <v>2.5000000000000001E-2</v>
      </c>
      <c r="I3321" s="2">
        <v>2.75E-2</v>
      </c>
    </row>
    <row r="3322" spans="2:9" hidden="1" x14ac:dyDescent="0.2">
      <c r="B3322" s="35">
        <v>40184</v>
      </c>
      <c r="C3322">
        <v>25.67</v>
      </c>
      <c r="E3322">
        <v>0.12</v>
      </c>
      <c r="F3322">
        <f>4*Table3[[#This Row],[DivPay]]</f>
        <v>0.48</v>
      </c>
      <c r="G3322" s="2">
        <f>Table3[[#This Row],[FwdDiv]]/Table3[[#This Row],[SharePrice]]</f>
        <v>1.8698870276587454E-2</v>
      </c>
      <c r="H3322" s="2">
        <v>2.5000000000000001E-2</v>
      </c>
      <c r="I3322" s="2">
        <v>2.75E-2</v>
      </c>
    </row>
    <row r="3323" spans="2:9" hidden="1" x14ac:dyDescent="0.2">
      <c r="B3323" s="35">
        <v>40183</v>
      </c>
      <c r="C3323">
        <v>25.86</v>
      </c>
      <c r="E3323">
        <v>0.12</v>
      </c>
      <c r="F3323">
        <f>4*Table3[[#This Row],[DivPay]]</f>
        <v>0.48</v>
      </c>
      <c r="G3323" s="2">
        <f>Table3[[#This Row],[FwdDiv]]/Table3[[#This Row],[SharePrice]]</f>
        <v>1.8561484918793503E-2</v>
      </c>
      <c r="H3323" s="2">
        <v>2.5000000000000001E-2</v>
      </c>
      <c r="I3323" s="2">
        <v>2.75E-2</v>
      </c>
    </row>
    <row r="3324" spans="2:9" hidden="1" x14ac:dyDescent="0.2">
      <c r="B3324" s="35">
        <v>40182</v>
      </c>
      <c r="C3324">
        <v>26.01</v>
      </c>
      <c r="E3324">
        <v>0.12</v>
      </c>
      <c r="F3324">
        <f>4*Table3[[#This Row],[DivPay]]</f>
        <v>0.48</v>
      </c>
      <c r="G3324" s="2">
        <f>Table3[[#This Row],[FwdDiv]]/Table3[[#This Row],[SharePrice]]</f>
        <v>1.8454440599769317E-2</v>
      </c>
      <c r="H3324" s="2">
        <v>2.5000000000000001E-2</v>
      </c>
      <c r="I3324" s="2">
        <v>2.75E-2</v>
      </c>
    </row>
    <row r="3325" spans="2:9" hidden="1" x14ac:dyDescent="0.2">
      <c r="B3325" s="35">
        <v>40178</v>
      </c>
      <c r="C3325">
        <v>26.06</v>
      </c>
      <c r="E3325">
        <v>0.12</v>
      </c>
      <c r="F3325">
        <f>4*Table3[[#This Row],[DivPay]]</f>
        <v>0.48</v>
      </c>
      <c r="G3325" s="2">
        <f>Table3[[#This Row],[FwdDiv]]/Table3[[#This Row],[SharePrice]]</f>
        <v>1.841903300076746E-2</v>
      </c>
      <c r="H3325" s="2">
        <v>2.5000000000000001E-2</v>
      </c>
      <c r="I3325" s="2">
        <v>2.75E-2</v>
      </c>
    </row>
    <row r="3326" spans="2:9" hidden="1" x14ac:dyDescent="0.2">
      <c r="B3326" s="35">
        <v>40177</v>
      </c>
      <c r="C3326">
        <v>25.98</v>
      </c>
      <c r="E3326">
        <v>0.12</v>
      </c>
      <c r="F3326">
        <f>4*Table3[[#This Row],[DivPay]]</f>
        <v>0.48</v>
      </c>
      <c r="G3326" s="2">
        <f>Table3[[#This Row],[FwdDiv]]/Table3[[#This Row],[SharePrice]]</f>
        <v>1.8475750577367205E-2</v>
      </c>
      <c r="H3326" s="2">
        <v>2.5000000000000001E-2</v>
      </c>
      <c r="I3326" s="2">
        <v>2.75E-2</v>
      </c>
    </row>
    <row r="3327" spans="2:9" hidden="1" x14ac:dyDescent="0.2">
      <c r="B3327" s="35">
        <v>40176</v>
      </c>
      <c r="C3327">
        <v>25.37</v>
      </c>
      <c r="E3327">
        <v>0.12</v>
      </c>
      <c r="F3327">
        <f>4*Table3[[#This Row],[DivPay]]</f>
        <v>0.48</v>
      </c>
      <c r="G3327" s="2">
        <f>Table3[[#This Row],[FwdDiv]]/Table3[[#This Row],[SharePrice]]</f>
        <v>1.8919984233346471E-2</v>
      </c>
      <c r="H3327" s="2">
        <v>2.5000000000000001E-2</v>
      </c>
      <c r="I3327" s="2">
        <v>2.75E-2</v>
      </c>
    </row>
    <row r="3328" spans="2:9" hidden="1" x14ac:dyDescent="0.2">
      <c r="B3328" s="35">
        <v>40175</v>
      </c>
      <c r="C3328">
        <v>25.49</v>
      </c>
      <c r="E3328">
        <v>0.12</v>
      </c>
      <c r="F3328">
        <f>4*Table3[[#This Row],[DivPay]]</f>
        <v>0.48</v>
      </c>
      <c r="G3328" s="2">
        <f>Table3[[#This Row],[FwdDiv]]/Table3[[#This Row],[SharePrice]]</f>
        <v>1.8830914083954493E-2</v>
      </c>
      <c r="H3328" s="2">
        <v>2.5000000000000001E-2</v>
      </c>
      <c r="I3328" s="2">
        <v>2.75E-2</v>
      </c>
    </row>
    <row r="3329" spans="2:9" hidden="1" x14ac:dyDescent="0.2">
      <c r="B3329" s="35">
        <v>40171</v>
      </c>
      <c r="C3329">
        <v>25.83</v>
      </c>
      <c r="E3329">
        <v>0.12</v>
      </c>
      <c r="F3329">
        <f>4*Table3[[#This Row],[DivPay]]</f>
        <v>0.48</v>
      </c>
      <c r="G3329" s="2">
        <f>Table3[[#This Row],[FwdDiv]]/Table3[[#This Row],[SharePrice]]</f>
        <v>1.8583042973286876E-2</v>
      </c>
      <c r="H3329" s="2">
        <v>2.5000000000000001E-2</v>
      </c>
      <c r="I3329" s="2">
        <v>2.75E-2</v>
      </c>
    </row>
    <row r="3330" spans="2:9" hidden="1" x14ac:dyDescent="0.2">
      <c r="B3330" s="35">
        <v>40170</v>
      </c>
      <c r="C3330">
        <v>25.32</v>
      </c>
      <c r="E3330">
        <v>0.12</v>
      </c>
      <c r="F3330">
        <f>4*Table3[[#This Row],[DivPay]]</f>
        <v>0.48</v>
      </c>
      <c r="G3330" s="2">
        <f>Table3[[#This Row],[FwdDiv]]/Table3[[#This Row],[SharePrice]]</f>
        <v>1.8957345971563979E-2</v>
      </c>
      <c r="H3330" s="2">
        <v>2.5000000000000001E-2</v>
      </c>
      <c r="I3330" s="2">
        <v>2.75E-2</v>
      </c>
    </row>
    <row r="3331" spans="2:9" hidden="1" x14ac:dyDescent="0.2">
      <c r="B3331" s="35">
        <v>40169</v>
      </c>
      <c r="C3331">
        <v>25.64</v>
      </c>
      <c r="E3331">
        <v>0.12</v>
      </c>
      <c r="F3331">
        <f>4*Table3[[#This Row],[DivPay]]</f>
        <v>0.48</v>
      </c>
      <c r="G3331" s="2">
        <f>Table3[[#This Row],[FwdDiv]]/Table3[[#This Row],[SharePrice]]</f>
        <v>1.8720748829953195E-2</v>
      </c>
      <c r="H3331" s="2">
        <v>2.5000000000000001E-2</v>
      </c>
      <c r="I3331" s="2">
        <v>2.75E-2</v>
      </c>
    </row>
    <row r="3332" spans="2:9" hidden="1" x14ac:dyDescent="0.2">
      <c r="B3332" s="35">
        <v>40168</v>
      </c>
      <c r="C3332">
        <v>25.84</v>
      </c>
      <c r="E3332">
        <v>0.12</v>
      </c>
      <c r="F3332">
        <f>4*Table3[[#This Row],[DivPay]]</f>
        <v>0.48</v>
      </c>
      <c r="G3332" s="2">
        <f>Table3[[#This Row],[FwdDiv]]/Table3[[#This Row],[SharePrice]]</f>
        <v>1.8575851393188854E-2</v>
      </c>
      <c r="H3332" s="2">
        <v>2.5000000000000001E-2</v>
      </c>
      <c r="I3332" s="2">
        <v>2.75E-2</v>
      </c>
    </row>
    <row r="3333" spans="2:9" hidden="1" x14ac:dyDescent="0.2">
      <c r="B3333" s="35">
        <v>40165</v>
      </c>
      <c r="C3333">
        <v>25.46</v>
      </c>
      <c r="E3333">
        <v>0.12</v>
      </c>
      <c r="F3333">
        <f>4*Table3[[#This Row],[DivPay]]</f>
        <v>0.48</v>
      </c>
      <c r="G3333" s="2">
        <f>Table3[[#This Row],[FwdDiv]]/Table3[[#This Row],[SharePrice]]</f>
        <v>1.8853102906520029E-2</v>
      </c>
      <c r="H3333" s="2">
        <v>2.5000000000000001E-2</v>
      </c>
      <c r="I3333" s="2">
        <v>2.75E-2</v>
      </c>
    </row>
    <row r="3334" spans="2:9" hidden="1" x14ac:dyDescent="0.2">
      <c r="B3334" s="35">
        <v>40164</v>
      </c>
      <c r="C3334">
        <v>25.08</v>
      </c>
      <c r="E3334">
        <v>0.12</v>
      </c>
      <c r="F3334">
        <f>4*Table3[[#This Row],[DivPay]]</f>
        <v>0.48</v>
      </c>
      <c r="G3334" s="2">
        <f>Table3[[#This Row],[FwdDiv]]/Table3[[#This Row],[SharePrice]]</f>
        <v>1.9138755980861243E-2</v>
      </c>
      <c r="H3334" s="2">
        <v>2.5000000000000001E-2</v>
      </c>
      <c r="I3334" s="2">
        <v>2.75E-2</v>
      </c>
    </row>
    <row r="3335" spans="2:9" hidden="1" x14ac:dyDescent="0.2">
      <c r="B3335" s="35">
        <v>40163</v>
      </c>
      <c r="C3335">
        <v>25.58</v>
      </c>
      <c r="E3335">
        <v>0.12</v>
      </c>
      <c r="F3335">
        <f>4*Table3[[#This Row],[DivPay]]</f>
        <v>0.48</v>
      </c>
      <c r="G3335" s="2">
        <f>Table3[[#This Row],[FwdDiv]]/Table3[[#This Row],[SharePrice]]</f>
        <v>1.8764659890539485E-2</v>
      </c>
      <c r="H3335" s="2">
        <v>2.5000000000000001E-2</v>
      </c>
      <c r="I3335" s="2">
        <v>2.75E-2</v>
      </c>
    </row>
    <row r="3336" spans="2:9" hidden="1" x14ac:dyDescent="0.2">
      <c r="B3336" s="35">
        <v>40162</v>
      </c>
      <c r="C3336">
        <v>25.44</v>
      </c>
      <c r="E3336">
        <v>0.12</v>
      </c>
      <c r="F3336">
        <f>4*Table3[[#This Row],[DivPay]]</f>
        <v>0.48</v>
      </c>
      <c r="G3336" s="2">
        <f>Table3[[#This Row],[FwdDiv]]/Table3[[#This Row],[SharePrice]]</f>
        <v>1.8867924528301886E-2</v>
      </c>
      <c r="H3336" s="2">
        <v>2.5000000000000001E-2</v>
      </c>
      <c r="I3336" s="2">
        <v>2.75E-2</v>
      </c>
    </row>
    <row r="3337" spans="2:9" hidden="1" x14ac:dyDescent="0.2">
      <c r="B3337" s="35">
        <v>40161</v>
      </c>
      <c r="C3337">
        <v>25.98</v>
      </c>
      <c r="E3337">
        <v>0.12</v>
      </c>
      <c r="F3337">
        <f>4*Table3[[#This Row],[DivPay]]</f>
        <v>0.48</v>
      </c>
      <c r="G3337" s="2">
        <f>Table3[[#This Row],[FwdDiv]]/Table3[[#This Row],[SharePrice]]</f>
        <v>1.8475750577367205E-2</v>
      </c>
      <c r="H3337" s="2">
        <v>2.5000000000000001E-2</v>
      </c>
      <c r="I3337" s="2">
        <v>2.75E-2</v>
      </c>
    </row>
    <row r="3338" spans="2:9" hidden="1" x14ac:dyDescent="0.2">
      <c r="B3338" s="35">
        <v>40158</v>
      </c>
      <c r="C3338">
        <v>25.64</v>
      </c>
      <c r="E3338">
        <v>0.12</v>
      </c>
      <c r="F3338">
        <f>4*Table3[[#This Row],[DivPay]]</f>
        <v>0.48</v>
      </c>
      <c r="G3338" s="2">
        <f>Table3[[#This Row],[FwdDiv]]/Table3[[#This Row],[SharePrice]]</f>
        <v>1.8720748829953195E-2</v>
      </c>
      <c r="H3338" s="2">
        <v>2.5000000000000001E-2</v>
      </c>
      <c r="I3338" s="2">
        <v>2.75E-2</v>
      </c>
    </row>
    <row r="3339" spans="2:9" hidden="1" x14ac:dyDescent="0.2">
      <c r="B3339" s="35">
        <v>40157</v>
      </c>
      <c r="C3339">
        <v>25.94</v>
      </c>
      <c r="E3339">
        <v>0.12</v>
      </c>
      <c r="F3339">
        <f>4*Table3[[#This Row],[DivPay]]</f>
        <v>0.48</v>
      </c>
      <c r="G3339" s="2">
        <f>Table3[[#This Row],[FwdDiv]]/Table3[[#This Row],[SharePrice]]</f>
        <v>1.8504240555127217E-2</v>
      </c>
      <c r="H3339" s="2">
        <v>2.5000000000000001E-2</v>
      </c>
      <c r="I3339" s="2">
        <v>2.75E-2</v>
      </c>
    </row>
    <row r="3340" spans="2:9" hidden="1" x14ac:dyDescent="0.2">
      <c r="B3340" s="35">
        <v>40156</v>
      </c>
      <c r="C3340">
        <v>25.99</v>
      </c>
      <c r="E3340">
        <v>0.12</v>
      </c>
      <c r="F3340">
        <f>4*Table3[[#This Row],[DivPay]]</f>
        <v>0.48</v>
      </c>
      <c r="G3340" s="2">
        <f>Table3[[#This Row],[FwdDiv]]/Table3[[#This Row],[SharePrice]]</f>
        <v>1.846864178530204E-2</v>
      </c>
      <c r="H3340" s="2">
        <v>2.5000000000000001E-2</v>
      </c>
      <c r="I3340" s="2">
        <v>2.75E-2</v>
      </c>
    </row>
    <row r="3341" spans="2:9" hidden="1" x14ac:dyDescent="0.2">
      <c r="B3341" s="35">
        <v>40155</v>
      </c>
      <c r="C3341">
        <v>26.33</v>
      </c>
      <c r="E3341">
        <v>0.12</v>
      </c>
      <c r="F3341">
        <f>4*Table3[[#This Row],[DivPay]]</f>
        <v>0.48</v>
      </c>
      <c r="G3341" s="2">
        <f>Table3[[#This Row],[FwdDiv]]/Table3[[#This Row],[SharePrice]]</f>
        <v>1.8230155715913406E-2</v>
      </c>
      <c r="H3341" s="2">
        <v>2.5000000000000001E-2</v>
      </c>
      <c r="I3341" s="2">
        <v>2.75E-2</v>
      </c>
    </row>
    <row r="3342" spans="2:9" hidden="1" x14ac:dyDescent="0.2">
      <c r="B3342" s="35">
        <v>40154</v>
      </c>
      <c r="C3342">
        <v>26.62</v>
      </c>
      <c r="E3342">
        <v>0.12</v>
      </c>
      <c r="F3342">
        <f>4*Table3[[#This Row],[DivPay]]</f>
        <v>0.48</v>
      </c>
      <c r="G3342" s="2">
        <f>Table3[[#This Row],[FwdDiv]]/Table3[[#This Row],[SharePrice]]</f>
        <v>1.8031555221637866E-2</v>
      </c>
      <c r="H3342" s="2">
        <v>2.5000000000000001E-2</v>
      </c>
      <c r="I3342" s="2">
        <v>2.75E-2</v>
      </c>
    </row>
    <row r="3343" spans="2:9" hidden="1" x14ac:dyDescent="0.2">
      <c r="B3343" s="35">
        <v>40151</v>
      </c>
      <c r="C3343">
        <v>26.85</v>
      </c>
      <c r="E3343">
        <v>0.12</v>
      </c>
      <c r="F3343">
        <f>4*Table3[[#This Row],[DivPay]]</f>
        <v>0.48</v>
      </c>
      <c r="G3343" s="2">
        <f>Table3[[#This Row],[FwdDiv]]/Table3[[#This Row],[SharePrice]]</f>
        <v>1.7877094972067038E-2</v>
      </c>
      <c r="H3343" s="2">
        <v>2.5000000000000001E-2</v>
      </c>
      <c r="I3343" s="2">
        <v>2.75E-2</v>
      </c>
    </row>
    <row r="3344" spans="2:9" hidden="1" x14ac:dyDescent="0.2">
      <c r="B3344" s="35">
        <v>40150</v>
      </c>
      <c r="C3344">
        <v>26.44</v>
      </c>
      <c r="E3344">
        <v>0.12</v>
      </c>
      <c r="F3344">
        <f>4*Table3[[#This Row],[DivPay]]</f>
        <v>0.48</v>
      </c>
      <c r="G3344" s="2">
        <f>Table3[[#This Row],[FwdDiv]]/Table3[[#This Row],[SharePrice]]</f>
        <v>1.8154311649016638E-2</v>
      </c>
      <c r="H3344" s="2">
        <v>2.5000000000000001E-2</v>
      </c>
      <c r="I3344" s="2">
        <v>2.75E-2</v>
      </c>
    </row>
    <row r="3345" spans="2:9" hidden="1" x14ac:dyDescent="0.2">
      <c r="B3345" s="35">
        <v>40149</v>
      </c>
      <c r="C3345">
        <v>25.96</v>
      </c>
      <c r="E3345">
        <v>0.12</v>
      </c>
      <c r="F3345">
        <f>4*Table3[[#This Row],[DivPay]]</f>
        <v>0.48</v>
      </c>
      <c r="G3345" s="2">
        <f>Table3[[#This Row],[FwdDiv]]/Table3[[#This Row],[SharePrice]]</f>
        <v>1.8489984591679505E-2</v>
      </c>
      <c r="H3345" s="2">
        <v>2.5000000000000001E-2</v>
      </c>
      <c r="I3345" s="2">
        <v>2.75E-2</v>
      </c>
    </row>
    <row r="3346" spans="2:9" hidden="1" x14ac:dyDescent="0.2">
      <c r="B3346" s="35">
        <v>40148</v>
      </c>
      <c r="C3346">
        <v>25.94</v>
      </c>
      <c r="E3346">
        <v>0.12</v>
      </c>
      <c r="F3346">
        <f>4*Table3[[#This Row],[DivPay]]</f>
        <v>0.48</v>
      </c>
      <c r="G3346" s="2">
        <f>Table3[[#This Row],[FwdDiv]]/Table3[[#This Row],[SharePrice]]</f>
        <v>1.8504240555127217E-2</v>
      </c>
      <c r="H3346" s="2">
        <v>2.5000000000000001E-2</v>
      </c>
      <c r="I3346" s="2">
        <v>2.75E-2</v>
      </c>
    </row>
    <row r="3347" spans="2:9" hidden="1" x14ac:dyDescent="0.2">
      <c r="B3347" s="35">
        <v>40147</v>
      </c>
      <c r="C3347">
        <v>25.29</v>
      </c>
      <c r="E3347">
        <v>0.12</v>
      </c>
      <c r="F3347">
        <f>4*Table3[[#This Row],[DivPay]]</f>
        <v>0.48</v>
      </c>
      <c r="G3347" s="2">
        <f>Table3[[#This Row],[FwdDiv]]/Table3[[#This Row],[SharePrice]]</f>
        <v>1.8979833926453145E-2</v>
      </c>
      <c r="H3347" s="2">
        <v>2.5000000000000001E-2</v>
      </c>
      <c r="I3347" s="2">
        <v>2.75E-2</v>
      </c>
    </row>
    <row r="3348" spans="2:9" hidden="1" x14ac:dyDescent="0.2">
      <c r="B3348" s="35">
        <v>40144</v>
      </c>
      <c r="C3348">
        <v>25.25</v>
      </c>
      <c r="E3348">
        <v>0.12</v>
      </c>
      <c r="F3348">
        <f>4*Table3[[#This Row],[DivPay]]</f>
        <v>0.48</v>
      </c>
      <c r="G3348" s="2">
        <f>Table3[[#This Row],[FwdDiv]]/Table3[[#This Row],[SharePrice]]</f>
        <v>1.9009900990099009E-2</v>
      </c>
      <c r="H3348" s="2">
        <v>2.5000000000000001E-2</v>
      </c>
      <c r="I3348" s="2">
        <v>2.75E-2</v>
      </c>
    </row>
    <row r="3349" spans="2:9" hidden="1" x14ac:dyDescent="0.2">
      <c r="B3349" s="35">
        <v>40142</v>
      </c>
      <c r="C3349">
        <v>25.42</v>
      </c>
      <c r="E3349">
        <v>0.12</v>
      </c>
      <c r="F3349">
        <f>4*Table3[[#This Row],[DivPay]]</f>
        <v>0.48</v>
      </c>
      <c r="G3349" s="2">
        <f>Table3[[#This Row],[FwdDiv]]/Table3[[#This Row],[SharePrice]]</f>
        <v>1.8882769472856015E-2</v>
      </c>
      <c r="H3349" s="2">
        <v>2.5000000000000001E-2</v>
      </c>
      <c r="I3349" s="2">
        <v>2.75E-2</v>
      </c>
    </row>
    <row r="3350" spans="2:9" hidden="1" x14ac:dyDescent="0.2">
      <c r="B3350" s="35">
        <v>40141</v>
      </c>
      <c r="C3350">
        <v>25.28</v>
      </c>
      <c r="E3350">
        <v>0.12</v>
      </c>
      <c r="F3350">
        <f>4*Table3[[#This Row],[DivPay]]</f>
        <v>0.48</v>
      </c>
      <c r="G3350" s="2">
        <f>Table3[[#This Row],[FwdDiv]]/Table3[[#This Row],[SharePrice]]</f>
        <v>1.8987341772151896E-2</v>
      </c>
      <c r="H3350" s="2">
        <v>2.5000000000000001E-2</v>
      </c>
      <c r="I3350" s="2">
        <v>2.75E-2</v>
      </c>
    </row>
    <row r="3351" spans="2:9" hidden="1" x14ac:dyDescent="0.2">
      <c r="B3351" s="35">
        <v>40140</v>
      </c>
      <c r="C3351">
        <v>25.14</v>
      </c>
      <c r="E3351">
        <v>0.12</v>
      </c>
      <c r="F3351">
        <f>4*Table3[[#This Row],[DivPay]]</f>
        <v>0.48</v>
      </c>
      <c r="G3351" s="2">
        <f>Table3[[#This Row],[FwdDiv]]/Table3[[#This Row],[SharePrice]]</f>
        <v>1.9093078758949878E-2</v>
      </c>
      <c r="H3351" s="2">
        <v>2.5000000000000001E-2</v>
      </c>
      <c r="I3351" s="2">
        <v>2.75E-2</v>
      </c>
    </row>
    <row r="3352" spans="2:9" hidden="1" x14ac:dyDescent="0.2">
      <c r="B3352" s="35">
        <v>40137</v>
      </c>
      <c r="C3352">
        <v>24.74</v>
      </c>
      <c r="E3352">
        <v>0.12</v>
      </c>
      <c r="F3352">
        <f>4*Table3[[#This Row],[DivPay]]</f>
        <v>0.48</v>
      </c>
      <c r="G3352" s="2">
        <f>Table3[[#This Row],[FwdDiv]]/Table3[[#This Row],[SharePrice]]</f>
        <v>1.9401778496362168E-2</v>
      </c>
      <c r="H3352" s="2">
        <v>2.5000000000000001E-2</v>
      </c>
      <c r="I3352" s="2">
        <v>2.75E-2</v>
      </c>
    </row>
    <row r="3353" spans="2:9" hidden="1" x14ac:dyDescent="0.2">
      <c r="B3353" s="35">
        <v>40136</v>
      </c>
      <c r="C3353">
        <v>24.88</v>
      </c>
      <c r="E3353">
        <v>0.12</v>
      </c>
      <c r="F3353">
        <f>4*Table3[[#This Row],[DivPay]]</f>
        <v>0.48</v>
      </c>
      <c r="G3353" s="2">
        <f>Table3[[#This Row],[FwdDiv]]/Table3[[#This Row],[SharePrice]]</f>
        <v>1.9292604501607719E-2</v>
      </c>
      <c r="H3353" s="2">
        <v>2.5000000000000001E-2</v>
      </c>
      <c r="I3353" s="2">
        <v>2.75E-2</v>
      </c>
    </row>
    <row r="3354" spans="2:9" hidden="1" x14ac:dyDescent="0.2">
      <c r="B3354" s="35">
        <v>40135</v>
      </c>
      <c r="C3354">
        <v>25.75</v>
      </c>
      <c r="E3354">
        <v>0.12</v>
      </c>
      <c r="F3354">
        <f>4*Table3[[#This Row],[DivPay]]</f>
        <v>0.48</v>
      </c>
      <c r="G3354" s="2">
        <f>Table3[[#This Row],[FwdDiv]]/Table3[[#This Row],[SharePrice]]</f>
        <v>1.8640776699029124E-2</v>
      </c>
      <c r="H3354" s="2">
        <v>2.5000000000000001E-2</v>
      </c>
      <c r="I3354" s="2">
        <v>2.75E-2</v>
      </c>
    </row>
    <row r="3355" spans="2:9" hidden="1" x14ac:dyDescent="0.2">
      <c r="B3355" s="35">
        <v>40134</v>
      </c>
      <c r="C3355">
        <v>25.87</v>
      </c>
      <c r="E3355">
        <v>0.12</v>
      </c>
      <c r="F3355">
        <f>4*Table3[[#This Row],[DivPay]]</f>
        <v>0.48</v>
      </c>
      <c r="G3355" s="2">
        <f>Table3[[#This Row],[FwdDiv]]/Table3[[#This Row],[SharePrice]]</f>
        <v>1.8554310011596443E-2</v>
      </c>
      <c r="H3355" s="2">
        <v>2.5000000000000001E-2</v>
      </c>
      <c r="I3355" s="2">
        <v>2.75E-2</v>
      </c>
    </row>
    <row r="3356" spans="2:9" hidden="1" x14ac:dyDescent="0.2">
      <c r="B3356" s="35">
        <v>40133</v>
      </c>
      <c r="C3356">
        <v>25.95</v>
      </c>
      <c r="E3356">
        <v>0.12</v>
      </c>
      <c r="F3356">
        <f>4*Table3[[#This Row],[DivPay]]</f>
        <v>0.48</v>
      </c>
      <c r="G3356" s="2">
        <f>Table3[[#This Row],[FwdDiv]]/Table3[[#This Row],[SharePrice]]</f>
        <v>1.8497109826589597E-2</v>
      </c>
      <c r="H3356" s="2">
        <v>2.5000000000000001E-2</v>
      </c>
      <c r="I3356" s="2">
        <v>2.75E-2</v>
      </c>
    </row>
    <row r="3357" spans="2:9" hidden="1" x14ac:dyDescent="0.2">
      <c r="B3357" s="35">
        <v>40130</v>
      </c>
      <c r="C3357">
        <v>25.44</v>
      </c>
      <c r="E3357">
        <v>0.12</v>
      </c>
      <c r="F3357">
        <f>4*Table3[[#This Row],[DivPay]]</f>
        <v>0.48</v>
      </c>
      <c r="G3357" s="2">
        <f>Table3[[#This Row],[FwdDiv]]/Table3[[#This Row],[SharePrice]]</f>
        <v>1.8867924528301886E-2</v>
      </c>
      <c r="H3357" s="2">
        <v>2.5000000000000001E-2</v>
      </c>
      <c r="I3357" s="2">
        <v>2.75E-2</v>
      </c>
    </row>
    <row r="3358" spans="2:9" hidden="1" x14ac:dyDescent="0.2">
      <c r="B3358" s="35">
        <v>40129</v>
      </c>
      <c r="C3358">
        <v>25.37</v>
      </c>
      <c r="E3358">
        <v>0.12</v>
      </c>
      <c r="F3358">
        <f>4*Table3[[#This Row],[DivPay]]</f>
        <v>0.48</v>
      </c>
      <c r="G3358" s="2">
        <f>Table3[[#This Row],[FwdDiv]]/Table3[[#This Row],[SharePrice]]</f>
        <v>1.8919984233346471E-2</v>
      </c>
      <c r="H3358" s="2">
        <v>2.5000000000000001E-2</v>
      </c>
      <c r="I3358" s="2">
        <v>2.75E-2</v>
      </c>
    </row>
    <row r="3359" spans="2:9" hidden="1" x14ac:dyDescent="0.2">
      <c r="B3359" s="35">
        <v>40128</v>
      </c>
      <c r="C3359">
        <v>25.33</v>
      </c>
      <c r="E3359">
        <v>0.12</v>
      </c>
      <c r="F3359">
        <f>4*Table3[[#This Row],[DivPay]]</f>
        <v>0.48</v>
      </c>
      <c r="G3359" s="2">
        <f>Table3[[#This Row],[FwdDiv]]/Table3[[#This Row],[SharePrice]]</f>
        <v>1.8949861823924202E-2</v>
      </c>
      <c r="H3359" s="2">
        <v>2.5000000000000001E-2</v>
      </c>
      <c r="I3359" s="2">
        <v>2.75E-2</v>
      </c>
    </row>
    <row r="3360" spans="2:9" hidden="1" x14ac:dyDescent="0.2">
      <c r="B3360" s="35">
        <v>40127</v>
      </c>
      <c r="C3360">
        <v>25.05</v>
      </c>
      <c r="E3360">
        <v>0.12</v>
      </c>
      <c r="F3360">
        <f>4*Table3[[#This Row],[DivPay]]</f>
        <v>0.48</v>
      </c>
      <c r="G3360" s="2">
        <f>Table3[[#This Row],[FwdDiv]]/Table3[[#This Row],[SharePrice]]</f>
        <v>1.9161676646706587E-2</v>
      </c>
      <c r="H3360" s="2">
        <v>2.5000000000000001E-2</v>
      </c>
      <c r="I3360" s="2">
        <v>2.75E-2</v>
      </c>
    </row>
    <row r="3361" spans="2:9" hidden="1" x14ac:dyDescent="0.2">
      <c r="B3361" s="35">
        <v>40126</v>
      </c>
      <c r="C3361">
        <v>24.63</v>
      </c>
      <c r="E3361">
        <v>0.12</v>
      </c>
      <c r="F3361">
        <f>4*Table3[[#This Row],[DivPay]]</f>
        <v>0.48</v>
      </c>
      <c r="G3361" s="2">
        <f>Table3[[#This Row],[FwdDiv]]/Table3[[#This Row],[SharePrice]]</f>
        <v>1.9488428745432398E-2</v>
      </c>
      <c r="H3361" s="2">
        <v>2.5000000000000001E-2</v>
      </c>
      <c r="I3361" s="2">
        <v>2.75E-2</v>
      </c>
    </row>
    <row r="3362" spans="2:9" hidden="1" x14ac:dyDescent="0.2">
      <c r="B3362" s="35">
        <v>40123</v>
      </c>
      <c r="C3362">
        <v>24.04</v>
      </c>
      <c r="E3362">
        <v>0.12</v>
      </c>
      <c r="F3362">
        <f>4*Table3[[#This Row],[DivPay]]</f>
        <v>0.48</v>
      </c>
      <c r="G3362" s="2">
        <f>Table3[[#This Row],[FwdDiv]]/Table3[[#This Row],[SharePrice]]</f>
        <v>1.9966722129783693E-2</v>
      </c>
      <c r="H3362" s="2">
        <v>2.5000000000000001E-2</v>
      </c>
      <c r="I3362" s="2">
        <v>2.75E-2</v>
      </c>
    </row>
    <row r="3363" spans="2:9" hidden="1" x14ac:dyDescent="0.2">
      <c r="B3363" s="35">
        <v>40122</v>
      </c>
      <c r="C3363">
        <v>24.18</v>
      </c>
      <c r="E3363">
        <v>0.12</v>
      </c>
      <c r="F3363">
        <f>4*Table3[[#This Row],[DivPay]]</f>
        <v>0.48</v>
      </c>
      <c r="G3363" s="2">
        <f>Table3[[#This Row],[FwdDiv]]/Table3[[#This Row],[SharePrice]]</f>
        <v>1.9851116625310174E-2</v>
      </c>
      <c r="H3363" s="2">
        <v>2.5000000000000001E-2</v>
      </c>
      <c r="I3363" s="2">
        <v>2.75E-2</v>
      </c>
    </row>
    <row r="3364" spans="2:9" hidden="1" x14ac:dyDescent="0.2">
      <c r="B3364" s="35">
        <v>40121</v>
      </c>
      <c r="C3364">
        <v>23.57</v>
      </c>
      <c r="E3364">
        <v>0.12</v>
      </c>
      <c r="F3364">
        <f>4*Table3[[#This Row],[DivPay]]</f>
        <v>0.48</v>
      </c>
      <c r="G3364" s="2">
        <f>Table3[[#This Row],[FwdDiv]]/Table3[[#This Row],[SharePrice]]</f>
        <v>2.0364870598218072E-2</v>
      </c>
      <c r="H3364" s="2">
        <v>2.5000000000000001E-2</v>
      </c>
      <c r="I3364" s="2">
        <v>2.75E-2</v>
      </c>
    </row>
    <row r="3365" spans="2:9" hidden="1" x14ac:dyDescent="0.2">
      <c r="B3365" s="35">
        <v>40120</v>
      </c>
      <c r="C3365">
        <v>23.47</v>
      </c>
      <c r="E3365">
        <v>0.12</v>
      </c>
      <c r="F3365">
        <f>4*Table3[[#This Row],[DivPay]]</f>
        <v>0.48</v>
      </c>
      <c r="G3365" s="2">
        <f>Table3[[#This Row],[FwdDiv]]/Table3[[#This Row],[SharePrice]]</f>
        <v>2.0451640391989774E-2</v>
      </c>
      <c r="H3365" s="2">
        <v>2.5000000000000001E-2</v>
      </c>
      <c r="I3365" s="2">
        <v>2.75E-2</v>
      </c>
    </row>
    <row r="3366" spans="2:9" hidden="1" x14ac:dyDescent="0.2">
      <c r="B3366" s="35">
        <v>40119</v>
      </c>
      <c r="C3366">
        <v>23.45</v>
      </c>
      <c r="E3366">
        <v>0.12</v>
      </c>
      <c r="F3366">
        <f>4*Table3[[#This Row],[DivPay]]</f>
        <v>0.48</v>
      </c>
      <c r="G3366" s="2">
        <f>Table3[[#This Row],[FwdDiv]]/Table3[[#This Row],[SharePrice]]</f>
        <v>2.0469083155650318E-2</v>
      </c>
      <c r="H3366" s="2">
        <v>2.5000000000000001E-2</v>
      </c>
      <c r="I3366" s="2">
        <v>2.75E-2</v>
      </c>
    </row>
    <row r="3367" spans="2:9" hidden="1" x14ac:dyDescent="0.2">
      <c r="B3367" s="35">
        <v>40116</v>
      </c>
      <c r="C3367">
        <v>23.45</v>
      </c>
      <c r="E3367">
        <v>0.12</v>
      </c>
      <c r="F3367">
        <f>4*Table3[[#This Row],[DivPay]]</f>
        <v>0.48</v>
      </c>
      <c r="G3367" s="2">
        <f>Table3[[#This Row],[FwdDiv]]/Table3[[#This Row],[SharePrice]]</f>
        <v>2.0469083155650318E-2</v>
      </c>
      <c r="H3367" s="2">
        <v>2.5000000000000001E-2</v>
      </c>
      <c r="I3367" s="2">
        <v>2.75E-2</v>
      </c>
    </row>
    <row r="3368" spans="2:9" hidden="1" x14ac:dyDescent="0.2">
      <c r="B3368" s="35">
        <v>40115</v>
      </c>
      <c r="C3368">
        <v>23.92</v>
      </c>
      <c r="E3368">
        <v>0.12</v>
      </c>
      <c r="F3368">
        <f>4*Table3[[#This Row],[DivPay]]</f>
        <v>0.48</v>
      </c>
      <c r="G3368" s="2">
        <f>Table3[[#This Row],[FwdDiv]]/Table3[[#This Row],[SharePrice]]</f>
        <v>2.006688963210702E-2</v>
      </c>
      <c r="H3368" s="2">
        <v>2.5000000000000001E-2</v>
      </c>
      <c r="I3368" s="2">
        <v>2.75E-2</v>
      </c>
    </row>
    <row r="3369" spans="2:9" hidden="1" x14ac:dyDescent="0.2">
      <c r="B3369" s="35">
        <v>40114</v>
      </c>
      <c r="C3369">
        <v>23.44</v>
      </c>
      <c r="D3369">
        <v>0.12</v>
      </c>
      <c r="E3369">
        <v>0.12</v>
      </c>
      <c r="F3369">
        <f>4*Table3[[#This Row],[DivPay]]</f>
        <v>0.48</v>
      </c>
      <c r="G3369" s="2">
        <f>Table3[[#This Row],[FwdDiv]]/Table3[[#This Row],[SharePrice]]</f>
        <v>2.0477815699658702E-2</v>
      </c>
      <c r="H3369" s="2">
        <v>2.5000000000000001E-2</v>
      </c>
      <c r="I3369" s="2">
        <v>2.75E-2</v>
      </c>
    </row>
    <row r="3370" spans="2:9" hidden="1" x14ac:dyDescent="0.2">
      <c r="B3370" s="35">
        <v>40113</v>
      </c>
      <c r="C3370">
        <v>23.8</v>
      </c>
      <c r="E3370">
        <v>0.11</v>
      </c>
      <c r="F3370">
        <f>4*Table3[[#This Row],[DivPay]]</f>
        <v>0.44</v>
      </c>
      <c r="G3370" s="2">
        <f>Table3[[#This Row],[FwdDiv]]/Table3[[#This Row],[SharePrice]]</f>
        <v>1.8487394957983194E-2</v>
      </c>
      <c r="H3370" s="2">
        <v>2.5000000000000001E-2</v>
      </c>
      <c r="I3370" s="2">
        <v>2.75E-2</v>
      </c>
    </row>
    <row r="3371" spans="2:9" hidden="1" x14ac:dyDescent="0.2">
      <c r="B3371" s="35">
        <v>40112</v>
      </c>
      <c r="C3371">
        <v>23.7</v>
      </c>
      <c r="E3371">
        <v>0.11</v>
      </c>
      <c r="F3371">
        <f>4*Table3[[#This Row],[DivPay]]</f>
        <v>0.44</v>
      </c>
      <c r="G3371" s="2">
        <f>Table3[[#This Row],[FwdDiv]]/Table3[[#This Row],[SharePrice]]</f>
        <v>1.8565400843881856E-2</v>
      </c>
      <c r="H3371" s="2">
        <v>2.5000000000000001E-2</v>
      </c>
      <c r="I3371" s="2">
        <v>2.75E-2</v>
      </c>
    </row>
    <row r="3372" spans="2:9" hidden="1" x14ac:dyDescent="0.2">
      <c r="B3372" s="35">
        <v>40109</v>
      </c>
      <c r="C3372">
        <v>23.5</v>
      </c>
      <c r="E3372">
        <v>0.11</v>
      </c>
      <c r="F3372">
        <f>4*Table3[[#This Row],[DivPay]]</f>
        <v>0.44</v>
      </c>
      <c r="G3372" s="2">
        <f>Table3[[#This Row],[FwdDiv]]/Table3[[#This Row],[SharePrice]]</f>
        <v>1.872340425531915E-2</v>
      </c>
      <c r="H3372" s="2">
        <v>2.5000000000000001E-2</v>
      </c>
      <c r="I3372" s="2">
        <v>2.75E-2</v>
      </c>
    </row>
    <row r="3373" spans="2:9" hidden="1" x14ac:dyDescent="0.2">
      <c r="B3373" s="35">
        <v>40108</v>
      </c>
      <c r="C3373">
        <v>23.88</v>
      </c>
      <c r="E3373">
        <v>0.11</v>
      </c>
      <c r="F3373">
        <f>4*Table3[[#This Row],[DivPay]]</f>
        <v>0.44</v>
      </c>
      <c r="G3373" s="2">
        <f>Table3[[#This Row],[FwdDiv]]/Table3[[#This Row],[SharePrice]]</f>
        <v>1.8425460636515914E-2</v>
      </c>
      <c r="H3373" s="2">
        <v>2.5000000000000001E-2</v>
      </c>
      <c r="I3373" s="2">
        <v>2.75E-2</v>
      </c>
    </row>
    <row r="3374" spans="2:9" hidden="1" x14ac:dyDescent="0.2">
      <c r="B3374" s="35">
        <v>40107</v>
      </c>
      <c r="C3374">
        <v>23</v>
      </c>
      <c r="E3374">
        <v>0.11</v>
      </c>
      <c r="F3374">
        <f>4*Table3[[#This Row],[DivPay]]</f>
        <v>0.44</v>
      </c>
      <c r="G3374" s="2">
        <f>Table3[[#This Row],[FwdDiv]]/Table3[[#This Row],[SharePrice]]</f>
        <v>1.9130434782608695E-2</v>
      </c>
      <c r="H3374" s="2">
        <v>2.5000000000000001E-2</v>
      </c>
      <c r="I3374" s="2">
        <v>2.75E-2</v>
      </c>
    </row>
    <row r="3375" spans="2:9" hidden="1" x14ac:dyDescent="0.2">
      <c r="B3375" s="35">
        <v>40106</v>
      </c>
      <c r="C3375">
        <v>23.66</v>
      </c>
      <c r="E3375">
        <v>0.11</v>
      </c>
      <c r="F3375">
        <f>4*Table3[[#This Row],[DivPay]]</f>
        <v>0.44</v>
      </c>
      <c r="G3375" s="2">
        <f>Table3[[#This Row],[FwdDiv]]/Table3[[#This Row],[SharePrice]]</f>
        <v>1.8596787827557058E-2</v>
      </c>
      <c r="H3375" s="2">
        <v>2.5000000000000001E-2</v>
      </c>
      <c r="I3375" s="2">
        <v>2.75E-2</v>
      </c>
    </row>
    <row r="3376" spans="2:9" hidden="1" x14ac:dyDescent="0.2">
      <c r="B3376" s="35">
        <v>40105</v>
      </c>
      <c r="C3376">
        <v>23.52</v>
      </c>
      <c r="E3376">
        <v>0.11</v>
      </c>
      <c r="F3376">
        <f>4*Table3[[#This Row],[DivPay]]</f>
        <v>0.44</v>
      </c>
      <c r="G3376" s="2">
        <f>Table3[[#This Row],[FwdDiv]]/Table3[[#This Row],[SharePrice]]</f>
        <v>1.8707482993197279E-2</v>
      </c>
      <c r="H3376" s="2">
        <v>2.5000000000000001E-2</v>
      </c>
      <c r="I3376" s="2">
        <v>2.75E-2</v>
      </c>
    </row>
    <row r="3377" spans="2:9" hidden="1" x14ac:dyDescent="0.2">
      <c r="B3377" s="35">
        <v>40102</v>
      </c>
      <c r="C3377">
        <v>22.75</v>
      </c>
      <c r="E3377">
        <v>0.11</v>
      </c>
      <c r="F3377">
        <f>4*Table3[[#This Row],[DivPay]]</f>
        <v>0.44</v>
      </c>
      <c r="G3377" s="2">
        <f>Table3[[#This Row],[FwdDiv]]/Table3[[#This Row],[SharePrice]]</f>
        <v>1.9340659340659341E-2</v>
      </c>
      <c r="H3377" s="2">
        <v>2.5000000000000001E-2</v>
      </c>
      <c r="I3377" s="2">
        <v>2.75E-2</v>
      </c>
    </row>
    <row r="3378" spans="2:9" hidden="1" x14ac:dyDescent="0.2">
      <c r="B3378" s="35">
        <v>40101</v>
      </c>
      <c r="C3378">
        <v>23.25</v>
      </c>
      <c r="E3378">
        <v>0.11</v>
      </c>
      <c r="F3378">
        <f>4*Table3[[#This Row],[DivPay]]</f>
        <v>0.44</v>
      </c>
      <c r="G3378" s="2">
        <f>Table3[[#This Row],[FwdDiv]]/Table3[[#This Row],[SharePrice]]</f>
        <v>1.8924731182795699E-2</v>
      </c>
      <c r="H3378" s="2">
        <v>2.5000000000000001E-2</v>
      </c>
      <c r="I3378" s="2">
        <v>2.75E-2</v>
      </c>
    </row>
    <row r="3379" spans="2:9" hidden="1" x14ac:dyDescent="0.2">
      <c r="B3379" s="35">
        <v>40100</v>
      </c>
      <c r="C3379">
        <v>23.62</v>
      </c>
      <c r="E3379">
        <v>0.11</v>
      </c>
      <c r="F3379">
        <f>4*Table3[[#This Row],[DivPay]]</f>
        <v>0.44</v>
      </c>
      <c r="G3379" s="2">
        <f>Table3[[#This Row],[FwdDiv]]/Table3[[#This Row],[SharePrice]]</f>
        <v>1.8628281117696866E-2</v>
      </c>
      <c r="H3379" s="2">
        <v>2.5000000000000001E-2</v>
      </c>
      <c r="I3379" s="2">
        <v>2.75E-2</v>
      </c>
    </row>
    <row r="3380" spans="2:9" hidden="1" x14ac:dyDescent="0.2">
      <c r="B3380" s="35">
        <v>40099</v>
      </c>
      <c r="C3380">
        <v>23.62</v>
      </c>
      <c r="E3380">
        <v>0.11</v>
      </c>
      <c r="F3380">
        <f>4*Table3[[#This Row],[DivPay]]</f>
        <v>0.44</v>
      </c>
      <c r="G3380" s="2">
        <f>Table3[[#This Row],[FwdDiv]]/Table3[[#This Row],[SharePrice]]</f>
        <v>1.8628281117696866E-2</v>
      </c>
      <c r="H3380" s="2">
        <v>2.5000000000000001E-2</v>
      </c>
      <c r="I3380" s="2">
        <v>2.75E-2</v>
      </c>
    </row>
    <row r="3381" spans="2:9" hidden="1" x14ac:dyDescent="0.2">
      <c r="B3381" s="35">
        <v>40098</v>
      </c>
      <c r="C3381">
        <v>23.8</v>
      </c>
      <c r="E3381">
        <v>0.11</v>
      </c>
      <c r="F3381">
        <f>4*Table3[[#This Row],[DivPay]]</f>
        <v>0.44</v>
      </c>
      <c r="G3381" s="2">
        <f>Table3[[#This Row],[FwdDiv]]/Table3[[#This Row],[SharePrice]]</f>
        <v>1.8487394957983194E-2</v>
      </c>
      <c r="H3381" s="2">
        <v>2.5000000000000001E-2</v>
      </c>
      <c r="I3381" s="2">
        <v>2.75E-2</v>
      </c>
    </row>
    <row r="3382" spans="2:9" hidden="1" x14ac:dyDescent="0.2">
      <c r="B3382" s="35">
        <v>40095</v>
      </c>
      <c r="C3382">
        <v>23.64</v>
      </c>
      <c r="E3382">
        <v>0.11</v>
      </c>
      <c r="F3382">
        <f>4*Table3[[#This Row],[DivPay]]</f>
        <v>0.44</v>
      </c>
      <c r="G3382" s="2">
        <f>Table3[[#This Row],[FwdDiv]]/Table3[[#This Row],[SharePrice]]</f>
        <v>1.8612521150592216E-2</v>
      </c>
      <c r="H3382" s="2">
        <v>2.5000000000000001E-2</v>
      </c>
      <c r="I3382" s="2">
        <v>2.75E-2</v>
      </c>
    </row>
    <row r="3383" spans="2:9" hidden="1" x14ac:dyDescent="0.2">
      <c r="B3383" s="35">
        <v>40094</v>
      </c>
      <c r="C3383">
        <v>22.53</v>
      </c>
      <c r="E3383">
        <v>0.11</v>
      </c>
      <c r="F3383">
        <f>4*Table3[[#This Row],[DivPay]]</f>
        <v>0.44</v>
      </c>
      <c r="G3383" s="2">
        <f>Table3[[#This Row],[FwdDiv]]/Table3[[#This Row],[SharePrice]]</f>
        <v>1.9529516200621391E-2</v>
      </c>
      <c r="H3383" s="2">
        <v>2.5000000000000001E-2</v>
      </c>
      <c r="I3383" s="2">
        <v>2.75E-2</v>
      </c>
    </row>
    <row r="3384" spans="2:9" hidden="1" x14ac:dyDescent="0.2">
      <c r="B3384" s="35">
        <v>40093</v>
      </c>
      <c r="C3384">
        <v>22.82</v>
      </c>
      <c r="E3384">
        <v>0.11</v>
      </c>
      <c r="F3384">
        <f>4*Table3[[#This Row],[DivPay]]</f>
        <v>0.44</v>
      </c>
      <c r="G3384" s="2">
        <f>Table3[[#This Row],[FwdDiv]]/Table3[[#This Row],[SharePrice]]</f>
        <v>1.9281332164767746E-2</v>
      </c>
      <c r="H3384" s="2">
        <v>2.5000000000000001E-2</v>
      </c>
      <c r="I3384" s="2">
        <v>2.75E-2</v>
      </c>
    </row>
    <row r="3385" spans="2:9" hidden="1" x14ac:dyDescent="0.2">
      <c r="B3385" s="35">
        <v>40092</v>
      </c>
      <c r="C3385">
        <v>23.1</v>
      </c>
      <c r="E3385">
        <v>0.11</v>
      </c>
      <c r="F3385">
        <f>4*Table3[[#This Row],[DivPay]]</f>
        <v>0.44</v>
      </c>
      <c r="G3385" s="2">
        <f>Table3[[#This Row],[FwdDiv]]/Table3[[#This Row],[SharePrice]]</f>
        <v>1.9047619047619046E-2</v>
      </c>
      <c r="H3385" s="2">
        <v>2.5000000000000001E-2</v>
      </c>
      <c r="I3385" s="2">
        <v>2.75E-2</v>
      </c>
    </row>
    <row r="3386" spans="2:9" hidden="1" x14ac:dyDescent="0.2">
      <c r="B3386" s="35">
        <v>40091</v>
      </c>
      <c r="C3386">
        <v>22.6</v>
      </c>
      <c r="E3386">
        <v>0.11</v>
      </c>
      <c r="F3386">
        <f>4*Table3[[#This Row],[DivPay]]</f>
        <v>0.44</v>
      </c>
      <c r="G3386" s="2">
        <f>Table3[[#This Row],[FwdDiv]]/Table3[[#This Row],[SharePrice]]</f>
        <v>1.9469026548672566E-2</v>
      </c>
      <c r="H3386" s="2">
        <v>2.5000000000000001E-2</v>
      </c>
      <c r="I3386" s="2">
        <v>2.75E-2</v>
      </c>
    </row>
    <row r="3387" spans="2:9" hidden="1" x14ac:dyDescent="0.2">
      <c r="B3387" s="35">
        <v>40088</v>
      </c>
      <c r="C3387">
        <v>22.49</v>
      </c>
      <c r="E3387">
        <v>0.11</v>
      </c>
      <c r="F3387">
        <f>4*Table3[[#This Row],[DivPay]]</f>
        <v>0.44</v>
      </c>
      <c r="G3387" s="2">
        <f>Table3[[#This Row],[FwdDiv]]/Table3[[#This Row],[SharePrice]]</f>
        <v>1.9564250778123612E-2</v>
      </c>
      <c r="H3387" s="2">
        <v>2.5000000000000001E-2</v>
      </c>
      <c r="I3387" s="2">
        <v>2.75E-2</v>
      </c>
    </row>
    <row r="3388" spans="2:9" hidden="1" x14ac:dyDescent="0.2">
      <c r="B3388" s="35">
        <v>40087</v>
      </c>
      <c r="C3388">
        <v>22.65</v>
      </c>
      <c r="E3388">
        <v>0.11</v>
      </c>
      <c r="F3388">
        <f>4*Table3[[#This Row],[DivPay]]</f>
        <v>0.44</v>
      </c>
      <c r="G3388" s="2">
        <f>Table3[[#This Row],[FwdDiv]]/Table3[[#This Row],[SharePrice]]</f>
        <v>1.9426048565121413E-2</v>
      </c>
      <c r="H3388" s="2">
        <v>2.5000000000000001E-2</v>
      </c>
      <c r="I3388" s="2">
        <v>2.75E-2</v>
      </c>
    </row>
    <row r="3389" spans="2:9" hidden="1" x14ac:dyDescent="0.2">
      <c r="B3389" s="35">
        <v>40086</v>
      </c>
      <c r="C3389">
        <v>23.69</v>
      </c>
      <c r="E3389">
        <v>0.11</v>
      </c>
      <c r="F3389">
        <f>4*Table3[[#This Row],[DivPay]]</f>
        <v>0.44</v>
      </c>
      <c r="G3389" s="2">
        <f>Table3[[#This Row],[FwdDiv]]/Table3[[#This Row],[SharePrice]]</f>
        <v>1.8573237653018149E-2</v>
      </c>
      <c r="H3389" s="2">
        <v>2.5000000000000001E-2</v>
      </c>
      <c r="I3389" s="2">
        <v>2.75E-2</v>
      </c>
    </row>
    <row r="3390" spans="2:9" hidden="1" x14ac:dyDescent="0.2">
      <c r="B3390" s="35">
        <v>40085</v>
      </c>
      <c r="C3390">
        <v>23.55</v>
      </c>
      <c r="E3390">
        <v>0.11</v>
      </c>
      <c r="F3390">
        <f>4*Table3[[#This Row],[DivPay]]</f>
        <v>0.44</v>
      </c>
      <c r="G3390" s="2">
        <f>Table3[[#This Row],[FwdDiv]]/Table3[[#This Row],[SharePrice]]</f>
        <v>1.8683651804670912E-2</v>
      </c>
      <c r="H3390" s="2">
        <v>2.5000000000000001E-2</v>
      </c>
      <c r="I3390" s="2">
        <v>2.75E-2</v>
      </c>
    </row>
    <row r="3391" spans="2:9" hidden="1" x14ac:dyDescent="0.2">
      <c r="B3391" s="35">
        <v>40084</v>
      </c>
      <c r="C3391">
        <v>23.91</v>
      </c>
      <c r="E3391">
        <v>0.11</v>
      </c>
      <c r="F3391">
        <f>4*Table3[[#This Row],[DivPay]]</f>
        <v>0.44</v>
      </c>
      <c r="G3391" s="2">
        <f>Table3[[#This Row],[FwdDiv]]/Table3[[#This Row],[SharePrice]]</f>
        <v>1.8402342116269343E-2</v>
      </c>
      <c r="H3391" s="2">
        <v>2.5000000000000001E-2</v>
      </c>
      <c r="I3391" s="2">
        <v>2.75E-2</v>
      </c>
    </row>
    <row r="3392" spans="2:9" hidden="1" x14ac:dyDescent="0.2">
      <c r="B3392" s="35">
        <v>40081</v>
      </c>
      <c r="C3392">
        <v>23.35</v>
      </c>
      <c r="E3392">
        <v>0.11</v>
      </c>
      <c r="F3392">
        <f>4*Table3[[#This Row],[DivPay]]</f>
        <v>0.44</v>
      </c>
      <c r="G3392" s="2">
        <f>Table3[[#This Row],[FwdDiv]]/Table3[[#This Row],[SharePrice]]</f>
        <v>1.8843683083511777E-2</v>
      </c>
      <c r="H3392" s="2">
        <v>2.5000000000000001E-2</v>
      </c>
      <c r="I3392" s="2">
        <v>2.75E-2</v>
      </c>
    </row>
    <row r="3393" spans="2:9" hidden="1" x14ac:dyDescent="0.2">
      <c r="B3393" s="35">
        <v>40080</v>
      </c>
      <c r="C3393">
        <v>23.57</v>
      </c>
      <c r="E3393">
        <v>0.11</v>
      </c>
      <c r="F3393">
        <f>4*Table3[[#This Row],[DivPay]]</f>
        <v>0.44</v>
      </c>
      <c r="G3393" s="2">
        <f>Table3[[#This Row],[FwdDiv]]/Table3[[#This Row],[SharePrice]]</f>
        <v>1.8667798048366567E-2</v>
      </c>
      <c r="H3393" s="2">
        <v>2.5000000000000001E-2</v>
      </c>
      <c r="I3393" s="2">
        <v>2.75E-2</v>
      </c>
    </row>
    <row r="3394" spans="2:9" hidden="1" x14ac:dyDescent="0.2">
      <c r="B3394" s="35">
        <v>40079</v>
      </c>
      <c r="C3394">
        <v>24.05</v>
      </c>
      <c r="E3394">
        <v>0.11</v>
      </c>
      <c r="F3394">
        <f>4*Table3[[#This Row],[DivPay]]</f>
        <v>0.44</v>
      </c>
      <c r="G3394" s="2">
        <f>Table3[[#This Row],[FwdDiv]]/Table3[[#This Row],[SharePrice]]</f>
        <v>1.8295218295218296E-2</v>
      </c>
      <c r="H3394" s="2">
        <v>2.5000000000000001E-2</v>
      </c>
      <c r="I3394" s="2">
        <v>2.75E-2</v>
      </c>
    </row>
    <row r="3395" spans="2:9" hidden="1" x14ac:dyDescent="0.2">
      <c r="B3395" s="35">
        <v>40078</v>
      </c>
      <c r="C3395">
        <v>23.76</v>
      </c>
      <c r="E3395">
        <v>0.11</v>
      </c>
      <c r="F3395">
        <f>4*Table3[[#This Row],[DivPay]]</f>
        <v>0.44</v>
      </c>
      <c r="G3395" s="2">
        <f>Table3[[#This Row],[FwdDiv]]/Table3[[#This Row],[SharePrice]]</f>
        <v>1.8518518518518517E-2</v>
      </c>
      <c r="H3395" s="2">
        <v>2.5000000000000001E-2</v>
      </c>
      <c r="I3395" s="2">
        <v>2.75E-2</v>
      </c>
    </row>
    <row r="3396" spans="2:9" hidden="1" x14ac:dyDescent="0.2">
      <c r="B3396" s="35">
        <v>40077</v>
      </c>
      <c r="C3396">
        <v>23.97</v>
      </c>
      <c r="E3396">
        <v>0.11</v>
      </c>
      <c r="F3396">
        <f>4*Table3[[#This Row],[DivPay]]</f>
        <v>0.44</v>
      </c>
      <c r="G3396" s="2">
        <f>Table3[[#This Row],[FwdDiv]]/Table3[[#This Row],[SharePrice]]</f>
        <v>1.8356278681685441E-2</v>
      </c>
      <c r="H3396" s="2">
        <v>2.5000000000000001E-2</v>
      </c>
      <c r="I3396" s="2">
        <v>2.75E-2</v>
      </c>
    </row>
    <row r="3397" spans="2:9" hidden="1" x14ac:dyDescent="0.2">
      <c r="B3397" s="35">
        <v>40074</v>
      </c>
      <c r="C3397">
        <v>24.06</v>
      </c>
      <c r="E3397">
        <v>0.11</v>
      </c>
      <c r="F3397">
        <f>4*Table3[[#This Row],[DivPay]]</f>
        <v>0.44</v>
      </c>
      <c r="G3397" s="2">
        <f>Table3[[#This Row],[FwdDiv]]/Table3[[#This Row],[SharePrice]]</f>
        <v>1.828761429758936E-2</v>
      </c>
      <c r="H3397" s="2">
        <v>2.5000000000000001E-2</v>
      </c>
      <c r="I3397" s="2">
        <v>2.75E-2</v>
      </c>
    </row>
    <row r="3398" spans="2:9" hidden="1" x14ac:dyDescent="0.2">
      <c r="B3398" s="35">
        <v>40073</v>
      </c>
      <c r="C3398">
        <v>23.6</v>
      </c>
      <c r="E3398">
        <v>0.11</v>
      </c>
      <c r="F3398">
        <f>4*Table3[[#This Row],[DivPay]]</f>
        <v>0.44</v>
      </c>
      <c r="G3398" s="2">
        <f>Table3[[#This Row],[FwdDiv]]/Table3[[#This Row],[SharePrice]]</f>
        <v>1.8644067796610167E-2</v>
      </c>
      <c r="H3398" s="2">
        <v>2.5000000000000001E-2</v>
      </c>
      <c r="I3398" s="2">
        <v>2.75E-2</v>
      </c>
    </row>
    <row r="3399" spans="2:9" hidden="1" x14ac:dyDescent="0.2">
      <c r="B3399" s="35">
        <v>40072</v>
      </c>
      <c r="C3399">
        <v>24.13</v>
      </c>
      <c r="E3399">
        <v>0.11</v>
      </c>
      <c r="F3399">
        <f>4*Table3[[#This Row],[DivPay]]</f>
        <v>0.44</v>
      </c>
      <c r="G3399" s="2">
        <f>Table3[[#This Row],[FwdDiv]]/Table3[[#This Row],[SharePrice]]</f>
        <v>1.8234562784915045E-2</v>
      </c>
      <c r="H3399" s="2">
        <v>2.5000000000000001E-2</v>
      </c>
      <c r="I3399" s="2">
        <v>2.75E-2</v>
      </c>
    </row>
    <row r="3400" spans="2:9" hidden="1" x14ac:dyDescent="0.2">
      <c r="B3400" s="35">
        <v>40071</v>
      </c>
      <c r="C3400">
        <v>24.83</v>
      </c>
      <c r="E3400">
        <v>0.11</v>
      </c>
      <c r="F3400">
        <f>4*Table3[[#This Row],[DivPay]]</f>
        <v>0.44</v>
      </c>
      <c r="G3400" s="2">
        <f>Table3[[#This Row],[FwdDiv]]/Table3[[#This Row],[SharePrice]]</f>
        <v>1.7720499395892066E-2</v>
      </c>
      <c r="H3400" s="2">
        <v>2.5000000000000001E-2</v>
      </c>
      <c r="I3400" s="2">
        <v>2.75E-2</v>
      </c>
    </row>
    <row r="3401" spans="2:9" hidden="1" x14ac:dyDescent="0.2">
      <c r="B3401" s="35">
        <v>40070</v>
      </c>
      <c r="C3401">
        <v>24.76</v>
      </c>
      <c r="E3401">
        <v>0.11</v>
      </c>
      <c r="F3401">
        <f>4*Table3[[#This Row],[DivPay]]</f>
        <v>0.44</v>
      </c>
      <c r="G3401" s="2">
        <f>Table3[[#This Row],[FwdDiv]]/Table3[[#This Row],[SharePrice]]</f>
        <v>1.7770597738287559E-2</v>
      </c>
      <c r="H3401" s="2">
        <v>2.5000000000000001E-2</v>
      </c>
      <c r="I3401" s="2">
        <v>2.75E-2</v>
      </c>
    </row>
    <row r="3402" spans="2:9" hidden="1" x14ac:dyDescent="0.2">
      <c r="B3402" s="35">
        <v>40067</v>
      </c>
      <c r="C3402">
        <v>24.39</v>
      </c>
      <c r="E3402">
        <v>0.11</v>
      </c>
      <c r="F3402">
        <f>4*Table3[[#This Row],[DivPay]]</f>
        <v>0.44</v>
      </c>
      <c r="G3402" s="2">
        <f>Table3[[#This Row],[FwdDiv]]/Table3[[#This Row],[SharePrice]]</f>
        <v>1.8040180401804017E-2</v>
      </c>
      <c r="H3402" s="2">
        <v>2.5000000000000001E-2</v>
      </c>
      <c r="I3402" s="2">
        <v>2.75E-2</v>
      </c>
    </row>
    <row r="3403" spans="2:9" hidden="1" x14ac:dyDescent="0.2">
      <c r="B3403" s="35">
        <v>40066</v>
      </c>
      <c r="C3403">
        <v>25</v>
      </c>
      <c r="E3403">
        <v>0.11</v>
      </c>
      <c r="F3403">
        <f>4*Table3[[#This Row],[DivPay]]</f>
        <v>0.44</v>
      </c>
      <c r="G3403" s="2">
        <f>Table3[[#This Row],[FwdDiv]]/Table3[[#This Row],[SharePrice]]</f>
        <v>1.7600000000000001E-2</v>
      </c>
      <c r="H3403" s="2">
        <v>2.5000000000000001E-2</v>
      </c>
      <c r="I3403" s="2">
        <v>2.75E-2</v>
      </c>
    </row>
    <row r="3404" spans="2:9" hidden="1" x14ac:dyDescent="0.2">
      <c r="B3404" s="35">
        <v>40065</v>
      </c>
      <c r="C3404">
        <v>25.14</v>
      </c>
      <c r="E3404">
        <v>0.11</v>
      </c>
      <c r="F3404">
        <f>4*Table3[[#This Row],[DivPay]]</f>
        <v>0.44</v>
      </c>
      <c r="G3404" s="2">
        <f>Table3[[#This Row],[FwdDiv]]/Table3[[#This Row],[SharePrice]]</f>
        <v>1.7501988862370723E-2</v>
      </c>
      <c r="H3404" s="2">
        <v>2.5000000000000001E-2</v>
      </c>
      <c r="I3404" s="2">
        <v>2.75E-2</v>
      </c>
    </row>
    <row r="3405" spans="2:9" hidden="1" x14ac:dyDescent="0.2">
      <c r="B3405" s="35">
        <v>40064</v>
      </c>
      <c r="C3405">
        <v>25.06</v>
      </c>
      <c r="E3405">
        <v>0.11</v>
      </c>
      <c r="F3405">
        <f>4*Table3[[#This Row],[DivPay]]</f>
        <v>0.44</v>
      </c>
      <c r="G3405" s="2">
        <f>Table3[[#This Row],[FwdDiv]]/Table3[[#This Row],[SharePrice]]</f>
        <v>1.7557861133280128E-2</v>
      </c>
      <c r="H3405" s="2">
        <v>2.5000000000000001E-2</v>
      </c>
      <c r="I3405" s="2">
        <v>2.75E-2</v>
      </c>
    </row>
    <row r="3406" spans="2:9" hidden="1" x14ac:dyDescent="0.2">
      <c r="B3406" s="35">
        <v>40060</v>
      </c>
      <c r="C3406">
        <v>24.86</v>
      </c>
      <c r="E3406">
        <v>0.11</v>
      </c>
      <c r="F3406">
        <f>4*Table3[[#This Row],[DivPay]]</f>
        <v>0.44</v>
      </c>
      <c r="G3406" s="2">
        <f>Table3[[#This Row],[FwdDiv]]/Table3[[#This Row],[SharePrice]]</f>
        <v>1.7699115044247787E-2</v>
      </c>
      <c r="H3406" s="2">
        <v>2.5000000000000001E-2</v>
      </c>
      <c r="I3406" s="2">
        <v>2.75E-2</v>
      </c>
    </row>
    <row r="3407" spans="2:9" hidden="1" x14ac:dyDescent="0.2">
      <c r="B3407" s="35">
        <v>40059</v>
      </c>
      <c r="C3407">
        <v>24.32</v>
      </c>
      <c r="E3407">
        <v>0.11</v>
      </c>
      <c r="F3407">
        <f>4*Table3[[#This Row],[DivPay]]</f>
        <v>0.44</v>
      </c>
      <c r="G3407" s="2">
        <f>Table3[[#This Row],[FwdDiv]]/Table3[[#This Row],[SharePrice]]</f>
        <v>1.8092105263157895E-2</v>
      </c>
      <c r="H3407" s="2">
        <v>2.5000000000000001E-2</v>
      </c>
      <c r="I3407" s="2">
        <v>2.75E-2</v>
      </c>
    </row>
    <row r="3408" spans="2:9" hidden="1" x14ac:dyDescent="0.2">
      <c r="B3408" s="35">
        <v>40058</v>
      </c>
      <c r="C3408">
        <v>24.09</v>
      </c>
      <c r="E3408">
        <v>0.11</v>
      </c>
      <c r="F3408">
        <f>4*Table3[[#This Row],[DivPay]]</f>
        <v>0.44</v>
      </c>
      <c r="G3408" s="2">
        <f>Table3[[#This Row],[FwdDiv]]/Table3[[#This Row],[SharePrice]]</f>
        <v>1.8264840182648401E-2</v>
      </c>
      <c r="H3408" s="2">
        <v>2.5000000000000001E-2</v>
      </c>
      <c r="I3408" s="2">
        <v>2.75E-2</v>
      </c>
    </row>
    <row r="3409" spans="2:9" hidden="1" x14ac:dyDescent="0.2">
      <c r="B3409" s="35">
        <v>40057</v>
      </c>
      <c r="C3409">
        <v>24.31</v>
      </c>
      <c r="E3409">
        <v>0.11</v>
      </c>
      <c r="F3409">
        <f>4*Table3[[#This Row],[DivPay]]</f>
        <v>0.44</v>
      </c>
      <c r="G3409" s="2">
        <f>Table3[[#This Row],[FwdDiv]]/Table3[[#This Row],[SharePrice]]</f>
        <v>1.8099547511312219E-2</v>
      </c>
      <c r="H3409" s="2">
        <v>2.5000000000000001E-2</v>
      </c>
      <c r="I3409" s="2">
        <v>2.75E-2</v>
      </c>
    </row>
    <row r="3410" spans="2:9" hidden="1" x14ac:dyDescent="0.2">
      <c r="B3410" s="35">
        <v>40056</v>
      </c>
      <c r="C3410">
        <v>24.59</v>
      </c>
      <c r="E3410">
        <v>0.11</v>
      </c>
      <c r="F3410">
        <f>4*Table3[[#This Row],[DivPay]]</f>
        <v>0.44</v>
      </c>
      <c r="G3410" s="2">
        <f>Table3[[#This Row],[FwdDiv]]/Table3[[#This Row],[SharePrice]]</f>
        <v>1.7893452623017485E-2</v>
      </c>
      <c r="H3410" s="2">
        <v>2.5000000000000001E-2</v>
      </c>
      <c r="I3410" s="2">
        <v>2.75E-2</v>
      </c>
    </row>
    <row r="3411" spans="2:9" hidden="1" x14ac:dyDescent="0.2">
      <c r="B3411" s="35">
        <v>40053</v>
      </c>
      <c r="C3411">
        <v>24.97</v>
      </c>
      <c r="E3411">
        <v>0.11</v>
      </c>
      <c r="F3411">
        <f>4*Table3[[#This Row],[DivPay]]</f>
        <v>0.44</v>
      </c>
      <c r="G3411" s="2">
        <f>Table3[[#This Row],[FwdDiv]]/Table3[[#This Row],[SharePrice]]</f>
        <v>1.7621145374449341E-2</v>
      </c>
      <c r="H3411" s="2">
        <v>2.5000000000000001E-2</v>
      </c>
      <c r="I3411" s="2">
        <v>2.75E-2</v>
      </c>
    </row>
    <row r="3412" spans="2:9" hidden="1" x14ac:dyDescent="0.2">
      <c r="B3412" s="35">
        <v>40052</v>
      </c>
      <c r="C3412">
        <v>24.52</v>
      </c>
      <c r="E3412">
        <v>0.11</v>
      </c>
      <c r="F3412">
        <f>4*Table3[[#This Row],[DivPay]]</f>
        <v>0.44</v>
      </c>
      <c r="G3412" s="2">
        <f>Table3[[#This Row],[FwdDiv]]/Table3[[#This Row],[SharePrice]]</f>
        <v>1.7944535073409464E-2</v>
      </c>
      <c r="H3412" s="2">
        <v>2.5000000000000001E-2</v>
      </c>
      <c r="I3412" s="2">
        <v>2.75E-2</v>
      </c>
    </row>
    <row r="3413" spans="2:9" hidden="1" x14ac:dyDescent="0.2">
      <c r="B3413" s="35">
        <v>40051</v>
      </c>
      <c r="C3413">
        <v>24.46</v>
      </c>
      <c r="E3413">
        <v>0.11</v>
      </c>
      <c r="F3413">
        <f>4*Table3[[#This Row],[DivPay]]</f>
        <v>0.44</v>
      </c>
      <c r="G3413" s="2">
        <f>Table3[[#This Row],[FwdDiv]]/Table3[[#This Row],[SharePrice]]</f>
        <v>1.7988552739165983E-2</v>
      </c>
      <c r="H3413" s="2">
        <v>2.5000000000000001E-2</v>
      </c>
      <c r="I3413" s="2">
        <v>2.75E-2</v>
      </c>
    </row>
    <row r="3414" spans="2:9" hidden="1" x14ac:dyDescent="0.2">
      <c r="B3414" s="35">
        <v>40050</v>
      </c>
      <c r="C3414">
        <v>24.38</v>
      </c>
      <c r="E3414">
        <v>0.11</v>
      </c>
      <c r="F3414">
        <f>4*Table3[[#This Row],[DivPay]]</f>
        <v>0.44</v>
      </c>
      <c r="G3414" s="2">
        <f>Table3[[#This Row],[FwdDiv]]/Table3[[#This Row],[SharePrice]]</f>
        <v>1.8047579983593111E-2</v>
      </c>
      <c r="H3414" s="2">
        <v>2.5000000000000001E-2</v>
      </c>
      <c r="I3414" s="2">
        <v>2.75E-2</v>
      </c>
    </row>
    <row r="3415" spans="2:9" hidden="1" x14ac:dyDescent="0.2">
      <c r="B3415" s="35">
        <v>40049</v>
      </c>
      <c r="C3415">
        <v>24.2</v>
      </c>
      <c r="E3415">
        <v>0.11</v>
      </c>
      <c r="F3415">
        <f>4*Table3[[#This Row],[DivPay]]</f>
        <v>0.44</v>
      </c>
      <c r="G3415" s="2">
        <f>Table3[[#This Row],[FwdDiv]]/Table3[[#This Row],[SharePrice]]</f>
        <v>1.8181818181818181E-2</v>
      </c>
      <c r="H3415" s="2">
        <v>2.5000000000000001E-2</v>
      </c>
      <c r="I3415" s="2">
        <v>2.75E-2</v>
      </c>
    </row>
    <row r="3416" spans="2:9" hidden="1" x14ac:dyDescent="0.2">
      <c r="B3416" s="35">
        <v>40046</v>
      </c>
      <c r="C3416">
        <v>24.54</v>
      </c>
      <c r="E3416">
        <v>0.11</v>
      </c>
      <c r="F3416">
        <f>4*Table3[[#This Row],[DivPay]]</f>
        <v>0.44</v>
      </c>
      <c r="G3416" s="2">
        <f>Table3[[#This Row],[FwdDiv]]/Table3[[#This Row],[SharePrice]]</f>
        <v>1.7929910350448247E-2</v>
      </c>
      <c r="H3416" s="2">
        <v>2.5000000000000001E-2</v>
      </c>
      <c r="I3416" s="2">
        <v>2.75E-2</v>
      </c>
    </row>
    <row r="3417" spans="2:9" hidden="1" x14ac:dyDescent="0.2">
      <c r="B3417" s="35">
        <v>40045</v>
      </c>
      <c r="C3417">
        <v>24.11</v>
      </c>
      <c r="E3417">
        <v>0.11</v>
      </c>
      <c r="F3417">
        <f>4*Table3[[#This Row],[DivPay]]</f>
        <v>0.44</v>
      </c>
      <c r="G3417" s="2">
        <f>Table3[[#This Row],[FwdDiv]]/Table3[[#This Row],[SharePrice]]</f>
        <v>1.8249688925756947E-2</v>
      </c>
      <c r="H3417" s="2">
        <v>2.5000000000000001E-2</v>
      </c>
      <c r="I3417" s="2">
        <v>2.75E-2</v>
      </c>
    </row>
    <row r="3418" spans="2:9" hidden="1" x14ac:dyDescent="0.2">
      <c r="B3418" s="35">
        <v>40044</v>
      </c>
      <c r="C3418">
        <v>23.98</v>
      </c>
      <c r="E3418">
        <v>0.11</v>
      </c>
      <c r="F3418">
        <f>4*Table3[[#This Row],[DivPay]]</f>
        <v>0.44</v>
      </c>
      <c r="G3418" s="2">
        <f>Table3[[#This Row],[FwdDiv]]/Table3[[#This Row],[SharePrice]]</f>
        <v>1.834862385321101E-2</v>
      </c>
      <c r="H3418" s="2">
        <v>2.5000000000000001E-2</v>
      </c>
      <c r="I3418" s="2">
        <v>2.75E-2</v>
      </c>
    </row>
    <row r="3419" spans="2:9" hidden="1" x14ac:dyDescent="0.2">
      <c r="B3419" s="35">
        <v>40043</v>
      </c>
      <c r="C3419">
        <v>23.84</v>
      </c>
      <c r="E3419">
        <v>0.11</v>
      </c>
      <c r="F3419">
        <f>4*Table3[[#This Row],[DivPay]]</f>
        <v>0.44</v>
      </c>
      <c r="G3419" s="2">
        <f>Table3[[#This Row],[FwdDiv]]/Table3[[#This Row],[SharePrice]]</f>
        <v>1.8456375838926176E-2</v>
      </c>
      <c r="H3419" s="2">
        <v>2.5000000000000001E-2</v>
      </c>
      <c r="I3419" s="2">
        <v>2.75E-2</v>
      </c>
    </row>
    <row r="3420" spans="2:9" hidden="1" x14ac:dyDescent="0.2">
      <c r="B3420" s="35">
        <v>40042</v>
      </c>
      <c r="C3420">
        <v>23.34</v>
      </c>
      <c r="E3420">
        <v>0.11</v>
      </c>
      <c r="F3420">
        <f>4*Table3[[#This Row],[DivPay]]</f>
        <v>0.44</v>
      </c>
      <c r="G3420" s="2">
        <f>Table3[[#This Row],[FwdDiv]]/Table3[[#This Row],[SharePrice]]</f>
        <v>1.8851756640959727E-2</v>
      </c>
      <c r="H3420" s="2">
        <v>2.5000000000000001E-2</v>
      </c>
      <c r="I3420" s="2">
        <v>2.75E-2</v>
      </c>
    </row>
    <row r="3421" spans="2:9" hidden="1" x14ac:dyDescent="0.2">
      <c r="B3421" s="35">
        <v>40039</v>
      </c>
      <c r="C3421">
        <v>23.96</v>
      </c>
      <c r="E3421">
        <v>0.11</v>
      </c>
      <c r="F3421">
        <f>4*Table3[[#This Row],[DivPay]]</f>
        <v>0.44</v>
      </c>
      <c r="G3421" s="2">
        <f>Table3[[#This Row],[FwdDiv]]/Table3[[#This Row],[SharePrice]]</f>
        <v>1.8363939899833055E-2</v>
      </c>
      <c r="H3421" s="2">
        <v>2.5000000000000001E-2</v>
      </c>
      <c r="I3421" s="2">
        <v>2.75E-2</v>
      </c>
    </row>
    <row r="3422" spans="2:9" hidden="1" x14ac:dyDescent="0.2">
      <c r="B3422" s="35">
        <v>40038</v>
      </c>
      <c r="C3422">
        <v>24.54</v>
      </c>
      <c r="E3422">
        <v>0.11</v>
      </c>
      <c r="F3422">
        <f>4*Table3[[#This Row],[DivPay]]</f>
        <v>0.44</v>
      </c>
      <c r="G3422" s="2">
        <f>Table3[[#This Row],[FwdDiv]]/Table3[[#This Row],[SharePrice]]</f>
        <v>1.7929910350448247E-2</v>
      </c>
      <c r="H3422" s="2">
        <v>2.5000000000000001E-2</v>
      </c>
      <c r="I3422" s="2">
        <v>2.75E-2</v>
      </c>
    </row>
    <row r="3423" spans="2:9" hidden="1" x14ac:dyDescent="0.2">
      <c r="B3423" s="35">
        <v>40037</v>
      </c>
      <c r="C3423">
        <v>23.88</v>
      </c>
      <c r="E3423">
        <v>0.11</v>
      </c>
      <c r="F3423">
        <f>4*Table3[[#This Row],[DivPay]]</f>
        <v>0.44</v>
      </c>
      <c r="G3423" s="2">
        <f>Table3[[#This Row],[FwdDiv]]/Table3[[#This Row],[SharePrice]]</f>
        <v>1.8425460636515914E-2</v>
      </c>
      <c r="H3423" s="2">
        <v>2.5000000000000001E-2</v>
      </c>
      <c r="I3423" s="2">
        <v>2.75E-2</v>
      </c>
    </row>
    <row r="3424" spans="2:9" hidden="1" x14ac:dyDescent="0.2">
      <c r="B3424" s="35">
        <v>40036</v>
      </c>
      <c r="C3424">
        <v>23.64</v>
      </c>
      <c r="E3424">
        <v>0.11</v>
      </c>
      <c r="F3424">
        <f>4*Table3[[#This Row],[DivPay]]</f>
        <v>0.44</v>
      </c>
      <c r="G3424" s="2">
        <f>Table3[[#This Row],[FwdDiv]]/Table3[[#This Row],[SharePrice]]</f>
        <v>1.8612521150592216E-2</v>
      </c>
      <c r="H3424" s="2">
        <v>2.5000000000000001E-2</v>
      </c>
      <c r="I3424" s="2">
        <v>2.75E-2</v>
      </c>
    </row>
    <row r="3425" spans="2:9" hidden="1" x14ac:dyDescent="0.2">
      <c r="B3425" s="35">
        <v>40035</v>
      </c>
      <c r="C3425">
        <v>23.65</v>
      </c>
      <c r="E3425">
        <v>0.11</v>
      </c>
      <c r="F3425">
        <f>4*Table3[[#This Row],[DivPay]]</f>
        <v>0.44</v>
      </c>
      <c r="G3425" s="2">
        <f>Table3[[#This Row],[FwdDiv]]/Table3[[#This Row],[SharePrice]]</f>
        <v>1.8604651162790697E-2</v>
      </c>
      <c r="H3425" s="2">
        <v>2.5000000000000001E-2</v>
      </c>
      <c r="I3425" s="2">
        <v>2.75E-2</v>
      </c>
    </row>
    <row r="3426" spans="2:9" hidden="1" x14ac:dyDescent="0.2">
      <c r="B3426" s="35">
        <v>40032</v>
      </c>
      <c r="C3426">
        <v>24.1</v>
      </c>
      <c r="E3426">
        <v>0.11</v>
      </c>
      <c r="F3426">
        <f>4*Table3[[#This Row],[DivPay]]</f>
        <v>0.44</v>
      </c>
      <c r="G3426" s="2">
        <f>Table3[[#This Row],[FwdDiv]]/Table3[[#This Row],[SharePrice]]</f>
        <v>1.8257261410788379E-2</v>
      </c>
      <c r="H3426" s="2">
        <v>2.5000000000000001E-2</v>
      </c>
      <c r="I3426" s="2">
        <v>2.75E-2</v>
      </c>
    </row>
    <row r="3427" spans="2:9" hidden="1" x14ac:dyDescent="0.2">
      <c r="B3427" s="35">
        <v>40031</v>
      </c>
      <c r="C3427">
        <v>24.3</v>
      </c>
      <c r="E3427">
        <v>0.11</v>
      </c>
      <c r="F3427">
        <f>4*Table3[[#This Row],[DivPay]]</f>
        <v>0.44</v>
      </c>
      <c r="G3427" s="2">
        <f>Table3[[#This Row],[FwdDiv]]/Table3[[#This Row],[SharePrice]]</f>
        <v>1.8106995884773661E-2</v>
      </c>
      <c r="H3427" s="2">
        <v>2.5000000000000001E-2</v>
      </c>
      <c r="I3427" s="2">
        <v>2.75E-2</v>
      </c>
    </row>
    <row r="3428" spans="2:9" hidden="1" x14ac:dyDescent="0.2">
      <c r="B3428" s="35">
        <v>40030</v>
      </c>
      <c r="C3428">
        <v>24.38</v>
      </c>
      <c r="E3428">
        <v>0.11</v>
      </c>
      <c r="F3428">
        <f>4*Table3[[#This Row],[DivPay]]</f>
        <v>0.44</v>
      </c>
      <c r="G3428" s="2">
        <f>Table3[[#This Row],[FwdDiv]]/Table3[[#This Row],[SharePrice]]</f>
        <v>1.8047579983593111E-2</v>
      </c>
      <c r="H3428" s="2">
        <v>2.5000000000000001E-2</v>
      </c>
      <c r="I3428" s="2">
        <v>2.75E-2</v>
      </c>
    </row>
    <row r="3429" spans="2:9" hidden="1" x14ac:dyDescent="0.2">
      <c r="B3429" s="35">
        <v>40029</v>
      </c>
      <c r="C3429">
        <v>24.6</v>
      </c>
      <c r="E3429">
        <v>0.11</v>
      </c>
      <c r="F3429">
        <f>4*Table3[[#This Row],[DivPay]]</f>
        <v>0.44</v>
      </c>
      <c r="G3429" s="2">
        <f>Table3[[#This Row],[FwdDiv]]/Table3[[#This Row],[SharePrice]]</f>
        <v>1.7886178861788615E-2</v>
      </c>
      <c r="H3429" s="2">
        <v>2.5000000000000001E-2</v>
      </c>
      <c r="I3429" s="2">
        <v>2.75E-2</v>
      </c>
    </row>
    <row r="3430" spans="2:9" hidden="1" x14ac:dyDescent="0.2">
      <c r="B3430" s="35">
        <v>40028</v>
      </c>
      <c r="C3430">
        <v>24.37</v>
      </c>
      <c r="E3430">
        <v>0.11</v>
      </c>
      <c r="F3430">
        <f>4*Table3[[#This Row],[DivPay]]</f>
        <v>0.44</v>
      </c>
      <c r="G3430" s="2">
        <f>Table3[[#This Row],[FwdDiv]]/Table3[[#This Row],[SharePrice]]</f>
        <v>1.8054985638079606E-2</v>
      </c>
      <c r="H3430" s="2">
        <v>2.5000000000000001E-2</v>
      </c>
      <c r="I3430" s="2">
        <v>2.75E-2</v>
      </c>
    </row>
    <row r="3431" spans="2:9" hidden="1" x14ac:dyDescent="0.2">
      <c r="B3431" s="35">
        <v>40025</v>
      </c>
      <c r="C3431">
        <v>24.05</v>
      </c>
      <c r="E3431">
        <v>0.11</v>
      </c>
      <c r="F3431">
        <f>4*Table3[[#This Row],[DivPay]]</f>
        <v>0.44</v>
      </c>
      <c r="G3431" s="2">
        <f>Table3[[#This Row],[FwdDiv]]/Table3[[#This Row],[SharePrice]]</f>
        <v>1.8295218295218296E-2</v>
      </c>
      <c r="H3431" s="2">
        <v>2.5000000000000001E-2</v>
      </c>
      <c r="I3431" s="2">
        <v>2.75E-2</v>
      </c>
    </row>
    <row r="3432" spans="2:9" hidden="1" x14ac:dyDescent="0.2">
      <c r="B3432" s="35">
        <v>40024</v>
      </c>
      <c r="C3432">
        <v>24.15</v>
      </c>
      <c r="E3432">
        <v>0.11</v>
      </c>
      <c r="F3432">
        <f>4*Table3[[#This Row],[DivPay]]</f>
        <v>0.44</v>
      </c>
      <c r="G3432" s="2">
        <f>Table3[[#This Row],[FwdDiv]]/Table3[[#This Row],[SharePrice]]</f>
        <v>1.821946169772257E-2</v>
      </c>
      <c r="H3432" s="2">
        <v>2.5000000000000001E-2</v>
      </c>
      <c r="I3432" s="2">
        <v>2.75E-2</v>
      </c>
    </row>
    <row r="3433" spans="2:9" hidden="1" x14ac:dyDescent="0.2">
      <c r="B3433" s="35">
        <v>40023</v>
      </c>
      <c r="C3433">
        <v>24.14</v>
      </c>
      <c r="D3433">
        <v>0.11</v>
      </c>
      <c r="E3433">
        <v>0.11</v>
      </c>
      <c r="F3433">
        <f>4*Table3[[#This Row],[DivPay]]</f>
        <v>0.44</v>
      </c>
      <c r="G3433" s="2">
        <f>Table3[[#This Row],[FwdDiv]]/Table3[[#This Row],[SharePrice]]</f>
        <v>1.8227009113504555E-2</v>
      </c>
      <c r="H3433" s="2">
        <v>2.5000000000000001E-2</v>
      </c>
      <c r="I3433" s="2">
        <v>2.75E-2</v>
      </c>
    </row>
    <row r="3434" spans="2:9" hidden="1" x14ac:dyDescent="0.2">
      <c r="B3434" s="35">
        <v>40022</v>
      </c>
      <c r="C3434">
        <v>24.19</v>
      </c>
      <c r="E3434">
        <v>0.11</v>
      </c>
      <c r="F3434">
        <f>4*Table3[[#This Row],[DivPay]]</f>
        <v>0.44</v>
      </c>
      <c r="G3434" s="2">
        <f>Table3[[#This Row],[FwdDiv]]/Table3[[#This Row],[SharePrice]]</f>
        <v>1.8189334435717238E-2</v>
      </c>
      <c r="H3434" s="2">
        <v>2.5000000000000001E-2</v>
      </c>
      <c r="I3434" s="2">
        <v>2.75E-2</v>
      </c>
    </row>
    <row r="3435" spans="2:9" hidden="1" x14ac:dyDescent="0.2">
      <c r="B3435" s="35">
        <v>40021</v>
      </c>
      <c r="C3435">
        <v>24.01</v>
      </c>
      <c r="E3435">
        <v>0.11</v>
      </c>
      <c r="F3435">
        <f>4*Table3[[#This Row],[DivPay]]</f>
        <v>0.44</v>
      </c>
      <c r="G3435" s="2">
        <f>Table3[[#This Row],[FwdDiv]]/Table3[[#This Row],[SharePrice]]</f>
        <v>1.8325697625989169E-2</v>
      </c>
      <c r="H3435" s="2">
        <v>2.5000000000000001E-2</v>
      </c>
      <c r="I3435" s="2">
        <v>2.75E-2</v>
      </c>
    </row>
    <row r="3436" spans="2:9" hidden="1" x14ac:dyDescent="0.2">
      <c r="B3436" s="35">
        <v>40018</v>
      </c>
      <c r="C3436">
        <v>24.09</v>
      </c>
      <c r="E3436">
        <v>0.11</v>
      </c>
      <c r="F3436">
        <f>4*Table3[[#This Row],[DivPay]]</f>
        <v>0.44</v>
      </c>
      <c r="G3436" s="2">
        <f>Table3[[#This Row],[FwdDiv]]/Table3[[#This Row],[SharePrice]]</f>
        <v>1.8264840182648401E-2</v>
      </c>
      <c r="H3436" s="2">
        <v>2.5000000000000001E-2</v>
      </c>
      <c r="I3436" s="2">
        <v>2.75E-2</v>
      </c>
    </row>
    <row r="3437" spans="2:9" hidden="1" x14ac:dyDescent="0.2">
      <c r="B3437" s="35">
        <v>40017</v>
      </c>
      <c r="C3437">
        <v>23.82</v>
      </c>
      <c r="E3437">
        <v>0.11</v>
      </c>
      <c r="F3437">
        <f>4*Table3[[#This Row],[DivPay]]</f>
        <v>0.44</v>
      </c>
      <c r="G3437" s="2">
        <f>Table3[[#This Row],[FwdDiv]]/Table3[[#This Row],[SharePrice]]</f>
        <v>1.8471872376154493E-2</v>
      </c>
      <c r="H3437" s="2">
        <v>2.5000000000000001E-2</v>
      </c>
      <c r="I3437" s="2">
        <v>2.75E-2</v>
      </c>
    </row>
    <row r="3438" spans="2:9" hidden="1" x14ac:dyDescent="0.2">
      <c r="B3438" s="35">
        <v>40016</v>
      </c>
      <c r="C3438">
        <v>23.31</v>
      </c>
      <c r="E3438">
        <v>0.11</v>
      </c>
      <c r="F3438">
        <f>4*Table3[[#This Row],[DivPay]]</f>
        <v>0.44</v>
      </c>
      <c r="G3438" s="2">
        <f>Table3[[#This Row],[FwdDiv]]/Table3[[#This Row],[SharePrice]]</f>
        <v>1.8876018876018877E-2</v>
      </c>
      <c r="H3438" s="2">
        <v>2.5000000000000001E-2</v>
      </c>
      <c r="I3438" s="2">
        <v>2.75E-2</v>
      </c>
    </row>
    <row r="3439" spans="2:9" hidden="1" x14ac:dyDescent="0.2">
      <c r="B3439" s="35">
        <v>40015</v>
      </c>
      <c r="C3439">
        <v>23.07</v>
      </c>
      <c r="E3439">
        <v>0.11</v>
      </c>
      <c r="F3439">
        <f>4*Table3[[#This Row],[DivPay]]</f>
        <v>0.44</v>
      </c>
      <c r="G3439" s="2">
        <f>Table3[[#This Row],[FwdDiv]]/Table3[[#This Row],[SharePrice]]</f>
        <v>1.9072388383181621E-2</v>
      </c>
      <c r="H3439" s="2">
        <v>2.5000000000000001E-2</v>
      </c>
      <c r="I3439" s="2">
        <v>2.75E-2</v>
      </c>
    </row>
    <row r="3440" spans="2:9" hidden="1" x14ac:dyDescent="0.2">
      <c r="B3440" s="35">
        <v>40014</v>
      </c>
      <c r="C3440">
        <v>23.61</v>
      </c>
      <c r="E3440">
        <v>0.11</v>
      </c>
      <c r="F3440">
        <f>4*Table3[[#This Row],[DivPay]]</f>
        <v>0.44</v>
      </c>
      <c r="G3440" s="2">
        <f>Table3[[#This Row],[FwdDiv]]/Table3[[#This Row],[SharePrice]]</f>
        <v>1.8636171113934775E-2</v>
      </c>
      <c r="H3440" s="2">
        <v>2.5000000000000001E-2</v>
      </c>
      <c r="I3440" s="2">
        <v>2.75E-2</v>
      </c>
    </row>
    <row r="3441" spans="2:9" hidden="1" x14ac:dyDescent="0.2">
      <c r="B3441" s="35">
        <v>40011</v>
      </c>
      <c r="C3441">
        <v>23.01</v>
      </c>
      <c r="E3441">
        <v>0.11</v>
      </c>
      <c r="F3441">
        <f>4*Table3[[#This Row],[DivPay]]</f>
        <v>0.44</v>
      </c>
      <c r="G3441" s="2">
        <f>Table3[[#This Row],[FwdDiv]]/Table3[[#This Row],[SharePrice]]</f>
        <v>1.912212081703607E-2</v>
      </c>
      <c r="H3441" s="2">
        <v>2.5000000000000001E-2</v>
      </c>
      <c r="I3441" s="2">
        <v>2.75E-2</v>
      </c>
    </row>
    <row r="3442" spans="2:9" hidden="1" x14ac:dyDescent="0.2">
      <c r="B3442" s="35">
        <v>40010</v>
      </c>
      <c r="C3442">
        <v>22.34</v>
      </c>
      <c r="E3442">
        <v>0.11</v>
      </c>
      <c r="F3442">
        <f>4*Table3[[#This Row],[DivPay]]</f>
        <v>0.44</v>
      </c>
      <c r="G3442" s="2">
        <f>Table3[[#This Row],[FwdDiv]]/Table3[[#This Row],[SharePrice]]</f>
        <v>1.9695613249776187E-2</v>
      </c>
      <c r="H3442" s="2">
        <v>2.5000000000000001E-2</v>
      </c>
      <c r="I3442" s="2">
        <v>2.75E-2</v>
      </c>
    </row>
    <row r="3443" spans="2:9" hidden="1" x14ac:dyDescent="0.2">
      <c r="B3443" s="35">
        <v>40009</v>
      </c>
      <c r="C3443">
        <v>21.89</v>
      </c>
      <c r="E3443">
        <v>0.11</v>
      </c>
      <c r="F3443">
        <f>4*Table3[[#This Row],[DivPay]]</f>
        <v>0.44</v>
      </c>
      <c r="G3443" s="2">
        <f>Table3[[#This Row],[FwdDiv]]/Table3[[#This Row],[SharePrice]]</f>
        <v>2.0100502512562814E-2</v>
      </c>
      <c r="H3443" s="2">
        <v>2.5000000000000001E-2</v>
      </c>
      <c r="I3443" s="2">
        <v>2.75E-2</v>
      </c>
    </row>
    <row r="3444" spans="2:9" hidden="1" x14ac:dyDescent="0.2">
      <c r="B3444" s="35">
        <v>40008</v>
      </c>
      <c r="C3444">
        <v>21.1</v>
      </c>
      <c r="E3444">
        <v>0.11</v>
      </c>
      <c r="F3444">
        <f>4*Table3[[#This Row],[DivPay]]</f>
        <v>0.44</v>
      </c>
      <c r="G3444" s="2">
        <f>Table3[[#This Row],[FwdDiv]]/Table3[[#This Row],[SharePrice]]</f>
        <v>2.0853080568720379E-2</v>
      </c>
      <c r="H3444" s="2">
        <v>2.5000000000000001E-2</v>
      </c>
      <c r="I3444" s="2">
        <v>2.75E-2</v>
      </c>
    </row>
    <row r="3445" spans="2:9" hidden="1" x14ac:dyDescent="0.2">
      <c r="B3445" s="35">
        <v>40007</v>
      </c>
      <c r="C3445">
        <v>20.85</v>
      </c>
      <c r="E3445">
        <v>0.11</v>
      </c>
      <c r="F3445">
        <f>4*Table3[[#This Row],[DivPay]]</f>
        <v>0.44</v>
      </c>
      <c r="G3445" s="2">
        <f>Table3[[#This Row],[FwdDiv]]/Table3[[#This Row],[SharePrice]]</f>
        <v>2.1103117505995202E-2</v>
      </c>
      <c r="H3445" s="2">
        <v>2.5000000000000001E-2</v>
      </c>
      <c r="I3445" s="2">
        <v>2.75E-2</v>
      </c>
    </row>
    <row r="3446" spans="2:9" hidden="1" x14ac:dyDescent="0.2">
      <c r="B3446" s="35">
        <v>40004</v>
      </c>
      <c r="C3446">
        <v>20.45</v>
      </c>
      <c r="E3446">
        <v>0.11</v>
      </c>
      <c r="F3446">
        <f>4*Table3[[#This Row],[DivPay]]</f>
        <v>0.44</v>
      </c>
      <c r="G3446" s="2">
        <f>Table3[[#This Row],[FwdDiv]]/Table3[[#This Row],[SharePrice]]</f>
        <v>2.1515892420537898E-2</v>
      </c>
      <c r="H3446" s="2">
        <v>2.5000000000000001E-2</v>
      </c>
      <c r="I3446" s="2">
        <v>2.75E-2</v>
      </c>
    </row>
    <row r="3447" spans="2:9" hidden="1" x14ac:dyDescent="0.2">
      <c r="B3447" s="35">
        <v>40003</v>
      </c>
      <c r="C3447">
        <v>20.440000000000001</v>
      </c>
      <c r="E3447">
        <v>0.11</v>
      </c>
      <c r="F3447">
        <f>4*Table3[[#This Row],[DivPay]]</f>
        <v>0.44</v>
      </c>
      <c r="G3447" s="2">
        <f>Table3[[#This Row],[FwdDiv]]/Table3[[#This Row],[SharePrice]]</f>
        <v>2.1526418786692758E-2</v>
      </c>
      <c r="H3447" s="2">
        <v>2.5000000000000001E-2</v>
      </c>
      <c r="I3447" s="2">
        <v>2.75E-2</v>
      </c>
    </row>
    <row r="3448" spans="2:9" hidden="1" x14ac:dyDescent="0.2">
      <c r="B3448" s="35">
        <v>40002</v>
      </c>
      <c r="C3448">
        <v>20.420000000000002</v>
      </c>
      <c r="E3448">
        <v>0.11</v>
      </c>
      <c r="F3448">
        <f>4*Table3[[#This Row],[DivPay]]</f>
        <v>0.44</v>
      </c>
      <c r="G3448" s="2">
        <f>Table3[[#This Row],[FwdDiv]]/Table3[[#This Row],[SharePrice]]</f>
        <v>2.1547502448579822E-2</v>
      </c>
      <c r="H3448" s="2">
        <v>2.5000000000000001E-2</v>
      </c>
      <c r="I3448" s="2">
        <v>2.75E-2</v>
      </c>
    </row>
    <row r="3449" spans="2:9" hidden="1" x14ac:dyDescent="0.2">
      <c r="B3449" s="35">
        <v>40001</v>
      </c>
      <c r="C3449">
        <v>20.77</v>
      </c>
      <c r="E3449">
        <v>0.11</v>
      </c>
      <c r="F3449">
        <f>4*Table3[[#This Row],[DivPay]]</f>
        <v>0.44</v>
      </c>
      <c r="G3449" s="2">
        <f>Table3[[#This Row],[FwdDiv]]/Table3[[#This Row],[SharePrice]]</f>
        <v>2.118440057775638E-2</v>
      </c>
      <c r="H3449" s="2">
        <v>2.5000000000000001E-2</v>
      </c>
      <c r="I3449" s="2">
        <v>2.75E-2</v>
      </c>
    </row>
    <row r="3450" spans="2:9" hidden="1" x14ac:dyDescent="0.2">
      <c r="B3450" s="35">
        <v>40000</v>
      </c>
      <c r="C3450">
        <v>21.4</v>
      </c>
      <c r="E3450">
        <v>0.11</v>
      </c>
      <c r="F3450">
        <f>4*Table3[[#This Row],[DivPay]]</f>
        <v>0.44</v>
      </c>
      <c r="G3450" s="2">
        <f>Table3[[#This Row],[FwdDiv]]/Table3[[#This Row],[SharePrice]]</f>
        <v>2.0560747663551402E-2</v>
      </c>
      <c r="H3450" s="2">
        <v>2.5000000000000001E-2</v>
      </c>
      <c r="I3450" s="2">
        <v>2.75E-2</v>
      </c>
    </row>
    <row r="3451" spans="2:9" hidden="1" x14ac:dyDescent="0.2">
      <c r="B3451" s="35">
        <v>39996</v>
      </c>
      <c r="C3451">
        <v>21.3</v>
      </c>
      <c r="E3451">
        <v>0.11</v>
      </c>
      <c r="F3451">
        <f>4*Table3[[#This Row],[DivPay]]</f>
        <v>0.44</v>
      </c>
      <c r="G3451" s="2">
        <f>Table3[[#This Row],[FwdDiv]]/Table3[[#This Row],[SharePrice]]</f>
        <v>2.0657276995305163E-2</v>
      </c>
      <c r="H3451" s="2">
        <v>2.5000000000000001E-2</v>
      </c>
      <c r="I3451" s="2">
        <v>2.75E-2</v>
      </c>
    </row>
    <row r="3452" spans="2:9" hidden="1" x14ac:dyDescent="0.2">
      <c r="B3452" s="35">
        <v>39995</v>
      </c>
      <c r="C3452">
        <v>21.6</v>
      </c>
      <c r="E3452">
        <v>0.11</v>
      </c>
      <c r="F3452">
        <f>4*Table3[[#This Row],[DivPay]]</f>
        <v>0.44</v>
      </c>
      <c r="G3452" s="2">
        <f>Table3[[#This Row],[FwdDiv]]/Table3[[#This Row],[SharePrice]]</f>
        <v>2.0370370370370369E-2</v>
      </c>
      <c r="H3452" s="2">
        <v>2.5000000000000001E-2</v>
      </c>
      <c r="I3452" s="2">
        <v>2.75E-2</v>
      </c>
    </row>
    <row r="3453" spans="2:9" hidden="1" x14ac:dyDescent="0.2">
      <c r="B3453" s="35">
        <v>39994</v>
      </c>
      <c r="C3453">
        <v>21.3</v>
      </c>
      <c r="E3453">
        <v>0.11</v>
      </c>
      <c r="F3453">
        <f>4*Table3[[#This Row],[DivPay]]</f>
        <v>0.44</v>
      </c>
      <c r="G3453" s="2">
        <f>Table3[[#This Row],[FwdDiv]]/Table3[[#This Row],[SharePrice]]</f>
        <v>2.0657276995305163E-2</v>
      </c>
      <c r="H3453" s="2">
        <v>2.5000000000000001E-2</v>
      </c>
      <c r="I3453" s="2">
        <v>2.75E-2</v>
      </c>
    </row>
    <row r="3454" spans="2:9" hidden="1" x14ac:dyDescent="0.2">
      <c r="B3454" s="35">
        <v>39993</v>
      </c>
      <c r="C3454">
        <v>21.3</v>
      </c>
      <c r="E3454">
        <v>0.11</v>
      </c>
      <c r="F3454">
        <f>4*Table3[[#This Row],[DivPay]]</f>
        <v>0.44</v>
      </c>
      <c r="G3454" s="2">
        <f>Table3[[#This Row],[FwdDiv]]/Table3[[#This Row],[SharePrice]]</f>
        <v>2.0657276995305163E-2</v>
      </c>
      <c r="H3454" s="2">
        <v>2.5000000000000001E-2</v>
      </c>
      <c r="I3454" s="2">
        <v>2.75E-2</v>
      </c>
    </row>
    <row r="3455" spans="2:9" hidden="1" x14ac:dyDescent="0.2">
      <c r="B3455" s="35">
        <v>39990</v>
      </c>
      <c r="C3455">
        <v>21.45</v>
      </c>
      <c r="E3455">
        <v>0.11</v>
      </c>
      <c r="F3455">
        <f>4*Table3[[#This Row],[DivPay]]</f>
        <v>0.44</v>
      </c>
      <c r="G3455" s="2">
        <f>Table3[[#This Row],[FwdDiv]]/Table3[[#This Row],[SharePrice]]</f>
        <v>2.0512820512820513E-2</v>
      </c>
      <c r="H3455" s="2">
        <v>2.5000000000000001E-2</v>
      </c>
      <c r="I3455" s="2">
        <v>2.75E-2</v>
      </c>
    </row>
    <row r="3456" spans="2:9" hidden="1" x14ac:dyDescent="0.2">
      <c r="B3456" s="35">
        <v>39989</v>
      </c>
      <c r="C3456">
        <v>21.35</v>
      </c>
      <c r="E3456">
        <v>0.11</v>
      </c>
      <c r="F3456">
        <f>4*Table3[[#This Row],[DivPay]]</f>
        <v>0.44</v>
      </c>
      <c r="G3456" s="2">
        <f>Table3[[#This Row],[FwdDiv]]/Table3[[#This Row],[SharePrice]]</f>
        <v>2.0608899297423888E-2</v>
      </c>
      <c r="H3456" s="2">
        <v>2.5000000000000001E-2</v>
      </c>
      <c r="I3456" s="2">
        <v>2.75E-2</v>
      </c>
    </row>
    <row r="3457" spans="2:9" hidden="1" x14ac:dyDescent="0.2">
      <c r="B3457" s="35">
        <v>39988</v>
      </c>
      <c r="C3457">
        <v>20.98</v>
      </c>
      <c r="E3457">
        <v>0.11</v>
      </c>
      <c r="F3457">
        <f>4*Table3[[#This Row],[DivPay]]</f>
        <v>0.44</v>
      </c>
      <c r="G3457" s="2">
        <f>Table3[[#This Row],[FwdDiv]]/Table3[[#This Row],[SharePrice]]</f>
        <v>2.0972354623450904E-2</v>
      </c>
      <c r="H3457" s="2">
        <v>2.5000000000000001E-2</v>
      </c>
      <c r="I3457" s="2">
        <v>2.75E-2</v>
      </c>
    </row>
    <row r="3458" spans="2:9" hidden="1" x14ac:dyDescent="0.2">
      <c r="B3458" s="35">
        <v>39987</v>
      </c>
      <c r="C3458">
        <v>20.61</v>
      </c>
      <c r="E3458">
        <v>0.11</v>
      </c>
      <c r="F3458">
        <f>4*Table3[[#This Row],[DivPay]]</f>
        <v>0.44</v>
      </c>
      <c r="G3458" s="2">
        <f>Table3[[#This Row],[FwdDiv]]/Table3[[#This Row],[SharePrice]]</f>
        <v>2.1348859776807377E-2</v>
      </c>
      <c r="H3458" s="2">
        <v>2.5000000000000001E-2</v>
      </c>
      <c r="I3458" s="2">
        <v>2.75E-2</v>
      </c>
    </row>
    <row r="3459" spans="2:9" hidden="1" x14ac:dyDescent="0.2">
      <c r="B3459" s="35">
        <v>39986</v>
      </c>
      <c r="C3459">
        <v>20.97</v>
      </c>
      <c r="E3459">
        <v>0.11</v>
      </c>
      <c r="F3459">
        <f>4*Table3[[#This Row],[DivPay]]</f>
        <v>0.44</v>
      </c>
      <c r="G3459" s="2">
        <f>Table3[[#This Row],[FwdDiv]]/Table3[[#This Row],[SharePrice]]</f>
        <v>2.0982355746304245E-2</v>
      </c>
      <c r="H3459" s="2">
        <v>2.5000000000000001E-2</v>
      </c>
      <c r="I3459" s="2">
        <v>2.75E-2</v>
      </c>
    </row>
    <row r="3460" spans="2:9" hidden="1" x14ac:dyDescent="0.2">
      <c r="B3460" s="35">
        <v>39983</v>
      </c>
      <c r="C3460">
        <v>21.66</v>
      </c>
      <c r="E3460">
        <v>0.11</v>
      </c>
      <c r="F3460">
        <f>4*Table3[[#This Row],[DivPay]]</f>
        <v>0.44</v>
      </c>
      <c r="G3460" s="2">
        <f>Table3[[#This Row],[FwdDiv]]/Table3[[#This Row],[SharePrice]]</f>
        <v>2.0313942751615882E-2</v>
      </c>
      <c r="H3460" s="2">
        <v>2.5000000000000001E-2</v>
      </c>
      <c r="I3460" s="2">
        <v>2.75E-2</v>
      </c>
    </row>
    <row r="3461" spans="2:9" hidden="1" x14ac:dyDescent="0.2">
      <c r="B3461" s="35">
        <v>39982</v>
      </c>
      <c r="C3461">
        <v>21.33</v>
      </c>
      <c r="E3461">
        <v>0.11</v>
      </c>
      <c r="F3461">
        <f>4*Table3[[#This Row],[DivPay]]</f>
        <v>0.44</v>
      </c>
      <c r="G3461" s="2">
        <f>Table3[[#This Row],[FwdDiv]]/Table3[[#This Row],[SharePrice]]</f>
        <v>2.062822315986873E-2</v>
      </c>
      <c r="H3461" s="2">
        <v>2.5000000000000001E-2</v>
      </c>
      <c r="I3461" s="2">
        <v>2.75E-2</v>
      </c>
    </row>
    <row r="3462" spans="2:9" hidden="1" x14ac:dyDescent="0.2">
      <c r="B3462" s="35">
        <v>39981</v>
      </c>
      <c r="C3462">
        <v>21.41</v>
      </c>
      <c r="E3462">
        <v>0.11</v>
      </c>
      <c r="F3462">
        <f>4*Table3[[#This Row],[DivPay]]</f>
        <v>0.44</v>
      </c>
      <c r="G3462" s="2">
        <f>Table3[[#This Row],[FwdDiv]]/Table3[[#This Row],[SharePrice]]</f>
        <v>2.0551144325081736E-2</v>
      </c>
      <c r="H3462" s="2">
        <v>2.5000000000000001E-2</v>
      </c>
      <c r="I3462" s="2">
        <v>2.75E-2</v>
      </c>
    </row>
    <row r="3463" spans="2:9" hidden="1" x14ac:dyDescent="0.2">
      <c r="B3463" s="35">
        <v>39980</v>
      </c>
      <c r="C3463">
        <v>20.73</v>
      </c>
      <c r="E3463">
        <v>0.11</v>
      </c>
      <c r="F3463">
        <f>4*Table3[[#This Row],[DivPay]]</f>
        <v>0.44</v>
      </c>
      <c r="G3463" s="2">
        <f>Table3[[#This Row],[FwdDiv]]/Table3[[#This Row],[SharePrice]]</f>
        <v>2.1225277375783887E-2</v>
      </c>
      <c r="H3463" s="2">
        <v>2.5000000000000001E-2</v>
      </c>
      <c r="I3463" s="2">
        <v>2.75E-2</v>
      </c>
    </row>
    <row r="3464" spans="2:9" hidden="1" x14ac:dyDescent="0.2">
      <c r="B3464" s="35">
        <v>39979</v>
      </c>
      <c r="C3464">
        <v>21.13</v>
      </c>
      <c r="E3464">
        <v>0.11</v>
      </c>
      <c r="F3464">
        <f>4*Table3[[#This Row],[DivPay]]</f>
        <v>0.44</v>
      </c>
      <c r="G3464" s="2">
        <f>Table3[[#This Row],[FwdDiv]]/Table3[[#This Row],[SharePrice]]</f>
        <v>2.0823473734027449E-2</v>
      </c>
      <c r="H3464" s="2">
        <v>2.5000000000000001E-2</v>
      </c>
      <c r="I3464" s="2">
        <v>2.75E-2</v>
      </c>
    </row>
    <row r="3465" spans="2:9" hidden="1" x14ac:dyDescent="0.2">
      <c r="B3465" s="35">
        <v>39976</v>
      </c>
      <c r="C3465">
        <v>20.79</v>
      </c>
      <c r="E3465">
        <v>0.11</v>
      </c>
      <c r="F3465">
        <f>4*Table3[[#This Row],[DivPay]]</f>
        <v>0.44</v>
      </c>
      <c r="G3465" s="2">
        <f>Table3[[#This Row],[FwdDiv]]/Table3[[#This Row],[SharePrice]]</f>
        <v>2.1164021164021166E-2</v>
      </c>
      <c r="H3465" s="2">
        <v>2.5000000000000001E-2</v>
      </c>
      <c r="I3465" s="2">
        <v>2.75E-2</v>
      </c>
    </row>
    <row r="3466" spans="2:9" hidden="1" x14ac:dyDescent="0.2">
      <c r="B3466" s="35">
        <v>39975</v>
      </c>
      <c r="C3466">
        <v>20.84</v>
      </c>
      <c r="E3466">
        <v>0.11</v>
      </c>
      <c r="F3466">
        <f>4*Table3[[#This Row],[DivPay]]</f>
        <v>0.44</v>
      </c>
      <c r="G3466" s="2">
        <f>Table3[[#This Row],[FwdDiv]]/Table3[[#This Row],[SharePrice]]</f>
        <v>2.1113243761996161E-2</v>
      </c>
      <c r="H3466" s="2">
        <v>2.5000000000000001E-2</v>
      </c>
      <c r="I3466" s="2">
        <v>2.75E-2</v>
      </c>
    </row>
    <row r="3467" spans="2:9" hidden="1" x14ac:dyDescent="0.2">
      <c r="B3467" s="35">
        <v>39974</v>
      </c>
      <c r="C3467">
        <v>20.96</v>
      </c>
      <c r="E3467">
        <v>0.11</v>
      </c>
      <c r="F3467">
        <f>4*Table3[[#This Row],[DivPay]]</f>
        <v>0.44</v>
      </c>
      <c r="G3467" s="2">
        <f>Table3[[#This Row],[FwdDiv]]/Table3[[#This Row],[SharePrice]]</f>
        <v>2.0992366412213741E-2</v>
      </c>
      <c r="H3467" s="2">
        <v>2.5000000000000001E-2</v>
      </c>
      <c r="I3467" s="2">
        <v>2.75E-2</v>
      </c>
    </row>
    <row r="3468" spans="2:9" hidden="1" x14ac:dyDescent="0.2">
      <c r="B3468" s="35">
        <v>39973</v>
      </c>
      <c r="C3468">
        <v>21.02</v>
      </c>
      <c r="E3468">
        <v>0.11</v>
      </c>
      <c r="F3468">
        <f>4*Table3[[#This Row],[DivPay]]</f>
        <v>0.44</v>
      </c>
      <c r="G3468" s="2">
        <f>Table3[[#This Row],[FwdDiv]]/Table3[[#This Row],[SharePrice]]</f>
        <v>2.093244529019981E-2</v>
      </c>
      <c r="H3468" s="2">
        <v>2.5000000000000001E-2</v>
      </c>
      <c r="I3468" s="2">
        <v>2.75E-2</v>
      </c>
    </row>
    <row r="3469" spans="2:9" hidden="1" x14ac:dyDescent="0.2">
      <c r="B3469" s="35">
        <v>39972</v>
      </c>
      <c r="C3469">
        <v>19.77</v>
      </c>
      <c r="E3469">
        <v>0.11</v>
      </c>
      <c r="F3469">
        <f>4*Table3[[#This Row],[DivPay]]</f>
        <v>0.44</v>
      </c>
      <c r="G3469" s="2">
        <f>Table3[[#This Row],[FwdDiv]]/Table3[[#This Row],[SharePrice]]</f>
        <v>2.2255943348507841E-2</v>
      </c>
      <c r="H3469" s="2">
        <v>2.5000000000000001E-2</v>
      </c>
      <c r="I3469" s="2">
        <v>2.75E-2</v>
      </c>
    </row>
    <row r="3470" spans="2:9" hidden="1" x14ac:dyDescent="0.2">
      <c r="B3470" s="35">
        <v>39969</v>
      </c>
      <c r="C3470">
        <v>19.68</v>
      </c>
      <c r="E3470">
        <v>0.11</v>
      </c>
      <c r="F3470">
        <f>4*Table3[[#This Row],[DivPay]]</f>
        <v>0.44</v>
      </c>
      <c r="G3470" s="2">
        <f>Table3[[#This Row],[FwdDiv]]/Table3[[#This Row],[SharePrice]]</f>
        <v>2.2357723577235773E-2</v>
      </c>
      <c r="H3470" s="2">
        <v>2.5000000000000001E-2</v>
      </c>
      <c r="I3470" s="2">
        <v>2.75E-2</v>
      </c>
    </row>
    <row r="3471" spans="2:9" hidden="1" x14ac:dyDescent="0.2">
      <c r="B3471" s="35">
        <v>39968</v>
      </c>
      <c r="C3471">
        <v>20.079999999999998</v>
      </c>
      <c r="E3471">
        <v>0.11</v>
      </c>
      <c r="F3471">
        <f>4*Table3[[#This Row],[DivPay]]</f>
        <v>0.44</v>
      </c>
      <c r="G3471" s="2">
        <f>Table3[[#This Row],[FwdDiv]]/Table3[[#This Row],[SharePrice]]</f>
        <v>2.1912350597609563E-2</v>
      </c>
      <c r="H3471" s="2">
        <v>2.5000000000000001E-2</v>
      </c>
      <c r="I3471" s="2">
        <v>2.75E-2</v>
      </c>
    </row>
    <row r="3472" spans="2:9" hidden="1" x14ac:dyDescent="0.2">
      <c r="B3472" s="35">
        <v>39967</v>
      </c>
      <c r="C3472">
        <v>20.05</v>
      </c>
      <c r="E3472">
        <v>0.11</v>
      </c>
      <c r="F3472">
        <f>4*Table3[[#This Row],[DivPay]]</f>
        <v>0.44</v>
      </c>
      <c r="G3472" s="2">
        <f>Table3[[#This Row],[FwdDiv]]/Table3[[#This Row],[SharePrice]]</f>
        <v>2.194513715710723E-2</v>
      </c>
      <c r="H3472" s="2">
        <v>2.5000000000000001E-2</v>
      </c>
      <c r="I3472" s="2">
        <v>2.75E-2</v>
      </c>
    </row>
    <row r="3473" spans="2:9" hidden="1" x14ac:dyDescent="0.2">
      <c r="B3473" s="35">
        <v>39966</v>
      </c>
      <c r="C3473">
        <v>20.09</v>
      </c>
      <c r="E3473">
        <v>0.11</v>
      </c>
      <c r="F3473">
        <f>4*Table3[[#This Row],[DivPay]]</f>
        <v>0.44</v>
      </c>
      <c r="G3473" s="2">
        <f>Table3[[#This Row],[FwdDiv]]/Table3[[#This Row],[SharePrice]]</f>
        <v>2.1901443504230962E-2</v>
      </c>
      <c r="H3473" s="2">
        <v>2.5000000000000001E-2</v>
      </c>
      <c r="I3473" s="2">
        <v>2.75E-2</v>
      </c>
    </row>
    <row r="3474" spans="2:9" hidden="1" x14ac:dyDescent="0.2">
      <c r="B3474" s="35">
        <v>39965</v>
      </c>
      <c r="C3474">
        <v>20.36</v>
      </c>
      <c r="E3474">
        <v>0.11</v>
      </c>
      <c r="F3474">
        <f>4*Table3[[#This Row],[DivPay]]</f>
        <v>0.44</v>
      </c>
      <c r="G3474" s="2">
        <f>Table3[[#This Row],[FwdDiv]]/Table3[[#This Row],[SharePrice]]</f>
        <v>2.1611001964636542E-2</v>
      </c>
      <c r="H3474" s="2">
        <v>2.5000000000000001E-2</v>
      </c>
      <c r="I3474" s="2">
        <v>2.75E-2</v>
      </c>
    </row>
    <row r="3475" spans="2:9" hidden="1" x14ac:dyDescent="0.2">
      <c r="B3475" s="35">
        <v>39962</v>
      </c>
      <c r="C3475">
        <v>19.399999999999999</v>
      </c>
      <c r="E3475">
        <v>0.11</v>
      </c>
      <c r="F3475">
        <f>4*Table3[[#This Row],[DivPay]]</f>
        <v>0.44</v>
      </c>
      <c r="G3475" s="2">
        <f>Table3[[#This Row],[FwdDiv]]/Table3[[#This Row],[SharePrice]]</f>
        <v>2.2680412371134023E-2</v>
      </c>
      <c r="H3475" s="2">
        <v>2.5000000000000001E-2</v>
      </c>
      <c r="I3475" s="2">
        <v>2.75E-2</v>
      </c>
    </row>
    <row r="3476" spans="2:9" hidden="1" x14ac:dyDescent="0.2">
      <c r="B3476" s="35">
        <v>39961</v>
      </c>
      <c r="C3476">
        <v>19.27</v>
      </c>
      <c r="E3476">
        <v>0.11</v>
      </c>
      <c r="F3476">
        <f>4*Table3[[#This Row],[DivPay]]</f>
        <v>0.44</v>
      </c>
      <c r="G3476" s="2">
        <f>Table3[[#This Row],[FwdDiv]]/Table3[[#This Row],[SharePrice]]</f>
        <v>2.283341982355994E-2</v>
      </c>
      <c r="H3476" s="2">
        <v>2.5000000000000001E-2</v>
      </c>
      <c r="I3476" s="2">
        <v>2.75E-2</v>
      </c>
    </row>
    <row r="3477" spans="2:9" hidden="1" x14ac:dyDescent="0.2">
      <c r="B3477" s="35">
        <v>39960</v>
      </c>
      <c r="C3477">
        <v>18.98</v>
      </c>
      <c r="E3477">
        <v>0.11</v>
      </c>
      <c r="F3477">
        <f>4*Table3[[#This Row],[DivPay]]</f>
        <v>0.44</v>
      </c>
      <c r="G3477" s="2">
        <f>Table3[[#This Row],[FwdDiv]]/Table3[[#This Row],[SharePrice]]</f>
        <v>2.3182297154899893E-2</v>
      </c>
      <c r="H3477" s="2">
        <v>2.5000000000000001E-2</v>
      </c>
      <c r="I3477" s="2">
        <v>2.75E-2</v>
      </c>
    </row>
    <row r="3478" spans="2:9" hidden="1" x14ac:dyDescent="0.2">
      <c r="B3478" s="35">
        <v>39959</v>
      </c>
      <c r="C3478">
        <v>19</v>
      </c>
      <c r="E3478">
        <v>0.11</v>
      </c>
      <c r="F3478">
        <f>4*Table3[[#This Row],[DivPay]]</f>
        <v>0.44</v>
      </c>
      <c r="G3478" s="2">
        <f>Table3[[#This Row],[FwdDiv]]/Table3[[#This Row],[SharePrice]]</f>
        <v>2.3157894736842106E-2</v>
      </c>
      <c r="H3478" s="2">
        <v>2.5000000000000001E-2</v>
      </c>
      <c r="I3478" s="2">
        <v>2.75E-2</v>
      </c>
    </row>
    <row r="3479" spans="2:9" hidden="1" x14ac:dyDescent="0.2">
      <c r="B3479" s="35">
        <v>39955</v>
      </c>
      <c r="C3479">
        <v>18.5</v>
      </c>
      <c r="E3479">
        <v>0.11</v>
      </c>
      <c r="F3479">
        <f>4*Table3[[#This Row],[DivPay]]</f>
        <v>0.44</v>
      </c>
      <c r="G3479" s="2">
        <f>Table3[[#This Row],[FwdDiv]]/Table3[[#This Row],[SharePrice]]</f>
        <v>2.3783783783783784E-2</v>
      </c>
      <c r="H3479" s="2">
        <v>2.5000000000000001E-2</v>
      </c>
      <c r="I3479" s="2">
        <v>2.75E-2</v>
      </c>
    </row>
    <row r="3480" spans="2:9" hidden="1" x14ac:dyDescent="0.2">
      <c r="B3480" s="35">
        <v>39954</v>
      </c>
      <c r="C3480">
        <v>17.96</v>
      </c>
      <c r="E3480">
        <v>0.11</v>
      </c>
      <c r="F3480">
        <f>4*Table3[[#This Row],[DivPay]]</f>
        <v>0.44</v>
      </c>
      <c r="G3480" s="2">
        <f>Table3[[#This Row],[FwdDiv]]/Table3[[#This Row],[SharePrice]]</f>
        <v>2.4498886414253896E-2</v>
      </c>
      <c r="H3480" s="2">
        <v>2.5000000000000001E-2</v>
      </c>
      <c r="I3480" s="2">
        <v>2.75E-2</v>
      </c>
    </row>
    <row r="3481" spans="2:9" hidden="1" x14ac:dyDescent="0.2">
      <c r="B3481" s="35">
        <v>39953</v>
      </c>
      <c r="C3481">
        <v>18.399999999999999</v>
      </c>
      <c r="E3481">
        <v>0.11</v>
      </c>
      <c r="F3481">
        <f>4*Table3[[#This Row],[DivPay]]</f>
        <v>0.44</v>
      </c>
      <c r="G3481" s="2">
        <f>Table3[[#This Row],[FwdDiv]]/Table3[[#This Row],[SharePrice]]</f>
        <v>2.391304347826087E-2</v>
      </c>
      <c r="H3481" s="2">
        <v>2.5000000000000001E-2</v>
      </c>
      <c r="I3481" s="2">
        <v>2.75E-2</v>
      </c>
    </row>
    <row r="3482" spans="2:9" hidden="1" x14ac:dyDescent="0.2">
      <c r="B3482" s="35">
        <v>39952</v>
      </c>
      <c r="C3482">
        <v>18.079999999999998</v>
      </c>
      <c r="E3482">
        <v>0.11</v>
      </c>
      <c r="F3482">
        <f>4*Table3[[#This Row],[DivPay]]</f>
        <v>0.44</v>
      </c>
      <c r="G3482" s="2">
        <f>Table3[[#This Row],[FwdDiv]]/Table3[[#This Row],[SharePrice]]</f>
        <v>2.4336283185840711E-2</v>
      </c>
      <c r="H3482" s="2">
        <v>2.5000000000000001E-2</v>
      </c>
      <c r="I3482" s="2">
        <v>2.75E-2</v>
      </c>
    </row>
    <row r="3483" spans="2:9" hidden="1" x14ac:dyDescent="0.2">
      <c r="B3483" s="35">
        <v>39951</v>
      </c>
      <c r="C3483">
        <v>17.899999999999999</v>
      </c>
      <c r="E3483">
        <v>0.11</v>
      </c>
      <c r="F3483">
        <f>4*Table3[[#This Row],[DivPay]]</f>
        <v>0.44</v>
      </c>
      <c r="G3483" s="2">
        <f>Table3[[#This Row],[FwdDiv]]/Table3[[#This Row],[SharePrice]]</f>
        <v>2.4581005586592181E-2</v>
      </c>
      <c r="H3483" s="2">
        <v>2.5000000000000001E-2</v>
      </c>
      <c r="I3483" s="2">
        <v>2.75E-2</v>
      </c>
    </row>
    <row r="3484" spans="2:9" hidden="1" x14ac:dyDescent="0.2">
      <c r="B3484" s="35">
        <v>39948</v>
      </c>
      <c r="C3484">
        <v>17.63</v>
      </c>
      <c r="E3484">
        <v>0.11</v>
      </c>
      <c r="F3484">
        <f>4*Table3[[#This Row],[DivPay]]</f>
        <v>0.44</v>
      </c>
      <c r="G3484" s="2">
        <f>Table3[[#This Row],[FwdDiv]]/Table3[[#This Row],[SharePrice]]</f>
        <v>2.4957458876914352E-2</v>
      </c>
      <c r="H3484" s="2">
        <v>2.5000000000000001E-2</v>
      </c>
      <c r="I3484" s="2">
        <v>2.75E-2</v>
      </c>
    </row>
    <row r="3485" spans="2:9" hidden="1" x14ac:dyDescent="0.2">
      <c r="B3485" s="35">
        <v>39947</v>
      </c>
      <c r="C3485">
        <v>17.54</v>
      </c>
      <c r="E3485">
        <v>0.11</v>
      </c>
      <c r="F3485">
        <f>4*Table3[[#This Row],[DivPay]]</f>
        <v>0.44</v>
      </c>
      <c r="G3485" s="2">
        <f>Table3[[#This Row],[FwdDiv]]/Table3[[#This Row],[SharePrice]]</f>
        <v>2.5085518814139111E-2</v>
      </c>
      <c r="H3485" s="2">
        <v>2.5000000000000001E-2</v>
      </c>
      <c r="I3485" s="2">
        <v>2.75E-2</v>
      </c>
    </row>
    <row r="3486" spans="2:9" hidden="1" x14ac:dyDescent="0.2">
      <c r="B3486" s="35">
        <v>39946</v>
      </c>
      <c r="C3486">
        <v>17.07</v>
      </c>
      <c r="E3486">
        <v>0.11</v>
      </c>
      <c r="F3486">
        <f>4*Table3[[#This Row],[DivPay]]</f>
        <v>0.44</v>
      </c>
      <c r="G3486" s="2">
        <f>Table3[[#This Row],[FwdDiv]]/Table3[[#This Row],[SharePrice]]</f>
        <v>2.5776215582893967E-2</v>
      </c>
      <c r="H3486" s="2">
        <v>2.5000000000000001E-2</v>
      </c>
      <c r="I3486" s="2">
        <v>2.75E-2</v>
      </c>
    </row>
    <row r="3487" spans="2:9" hidden="1" x14ac:dyDescent="0.2">
      <c r="B3487" s="35">
        <v>39945</v>
      </c>
      <c r="C3487">
        <v>16.829999999999998</v>
      </c>
      <c r="E3487">
        <v>0.11</v>
      </c>
      <c r="F3487">
        <f>4*Table3[[#This Row],[DivPay]]</f>
        <v>0.44</v>
      </c>
      <c r="G3487" s="2">
        <f>Table3[[#This Row],[FwdDiv]]/Table3[[#This Row],[SharePrice]]</f>
        <v>2.6143790849673207E-2</v>
      </c>
      <c r="H3487" s="2">
        <v>2.5000000000000001E-2</v>
      </c>
      <c r="I3487" s="2">
        <v>2.75E-2</v>
      </c>
    </row>
    <row r="3488" spans="2:9" hidden="1" x14ac:dyDescent="0.2">
      <c r="B3488" s="35">
        <v>39944</v>
      </c>
      <c r="C3488">
        <v>17.260000000000002</v>
      </c>
      <c r="E3488">
        <v>0.11</v>
      </c>
      <c r="F3488">
        <f>4*Table3[[#This Row],[DivPay]]</f>
        <v>0.44</v>
      </c>
      <c r="G3488" s="2">
        <f>Table3[[#This Row],[FwdDiv]]/Table3[[#This Row],[SharePrice]]</f>
        <v>2.5492468134414831E-2</v>
      </c>
      <c r="H3488" s="2">
        <v>2.5000000000000001E-2</v>
      </c>
      <c r="I3488" s="2">
        <v>2.75E-2</v>
      </c>
    </row>
    <row r="3489" spans="2:9" hidden="1" x14ac:dyDescent="0.2">
      <c r="B3489" s="35">
        <v>39941</v>
      </c>
      <c r="C3489">
        <v>17.3</v>
      </c>
      <c r="E3489">
        <v>0.11</v>
      </c>
      <c r="F3489">
        <f>4*Table3[[#This Row],[DivPay]]</f>
        <v>0.44</v>
      </c>
      <c r="G3489" s="2">
        <f>Table3[[#This Row],[FwdDiv]]/Table3[[#This Row],[SharePrice]]</f>
        <v>2.5433526011560691E-2</v>
      </c>
      <c r="H3489" s="2">
        <v>2.5000000000000001E-2</v>
      </c>
      <c r="I3489" s="2">
        <v>2.75E-2</v>
      </c>
    </row>
    <row r="3490" spans="2:9" hidden="1" x14ac:dyDescent="0.2">
      <c r="B3490" s="35">
        <v>39940</v>
      </c>
      <c r="C3490">
        <v>17.579999999999998</v>
      </c>
      <c r="E3490">
        <v>0.11</v>
      </c>
      <c r="F3490">
        <f>4*Table3[[#This Row],[DivPay]]</f>
        <v>0.44</v>
      </c>
      <c r="G3490" s="2">
        <f>Table3[[#This Row],[FwdDiv]]/Table3[[#This Row],[SharePrice]]</f>
        <v>2.5028441410693974E-2</v>
      </c>
      <c r="H3490" s="2">
        <v>2.5000000000000001E-2</v>
      </c>
      <c r="I3490" s="2">
        <v>2.75E-2</v>
      </c>
    </row>
    <row r="3491" spans="2:9" hidden="1" x14ac:dyDescent="0.2">
      <c r="B3491" s="35">
        <v>39939</v>
      </c>
      <c r="C3491">
        <v>18.309999999999999</v>
      </c>
      <c r="E3491">
        <v>0.11</v>
      </c>
      <c r="F3491">
        <f>4*Table3[[#This Row],[DivPay]]</f>
        <v>0.44</v>
      </c>
      <c r="G3491" s="2">
        <f>Table3[[#This Row],[FwdDiv]]/Table3[[#This Row],[SharePrice]]</f>
        <v>2.4030584380120155E-2</v>
      </c>
      <c r="H3491" s="2">
        <v>2.5000000000000001E-2</v>
      </c>
      <c r="I3491" s="2">
        <v>2.75E-2</v>
      </c>
    </row>
    <row r="3492" spans="2:9" hidden="1" x14ac:dyDescent="0.2">
      <c r="B3492" s="35">
        <v>39938</v>
      </c>
      <c r="C3492">
        <v>17.86</v>
      </c>
      <c r="E3492">
        <v>0.11</v>
      </c>
      <c r="F3492">
        <f>4*Table3[[#This Row],[DivPay]]</f>
        <v>0.44</v>
      </c>
      <c r="G3492" s="2">
        <f>Table3[[#This Row],[FwdDiv]]/Table3[[#This Row],[SharePrice]]</f>
        <v>2.4636058230683093E-2</v>
      </c>
      <c r="H3492" s="2">
        <v>2.5000000000000001E-2</v>
      </c>
      <c r="I3492" s="2">
        <v>2.75E-2</v>
      </c>
    </row>
    <row r="3493" spans="2:9" hidden="1" x14ac:dyDescent="0.2">
      <c r="B3493" s="35">
        <v>39937</v>
      </c>
      <c r="C3493">
        <v>18.36</v>
      </c>
      <c r="E3493">
        <v>0.11</v>
      </c>
      <c r="F3493">
        <f>4*Table3[[#This Row],[DivPay]]</f>
        <v>0.44</v>
      </c>
      <c r="G3493" s="2">
        <f>Table3[[#This Row],[FwdDiv]]/Table3[[#This Row],[SharePrice]]</f>
        <v>2.3965141612200435E-2</v>
      </c>
      <c r="H3493" s="2">
        <v>2.5000000000000001E-2</v>
      </c>
      <c r="I3493" s="2">
        <v>2.75E-2</v>
      </c>
    </row>
    <row r="3494" spans="2:9" hidden="1" x14ac:dyDescent="0.2">
      <c r="B3494" s="35">
        <v>39934</v>
      </c>
      <c r="C3494">
        <v>17.95</v>
      </c>
      <c r="E3494">
        <v>0.11</v>
      </c>
      <c r="F3494">
        <f>4*Table3[[#This Row],[DivPay]]</f>
        <v>0.44</v>
      </c>
      <c r="G3494" s="2">
        <f>Table3[[#This Row],[FwdDiv]]/Table3[[#This Row],[SharePrice]]</f>
        <v>2.4512534818941504E-2</v>
      </c>
      <c r="H3494" s="2">
        <v>2.5000000000000001E-2</v>
      </c>
      <c r="I3494" s="2">
        <v>2.75E-2</v>
      </c>
    </row>
    <row r="3495" spans="2:9" hidden="1" x14ac:dyDescent="0.2">
      <c r="B3495" s="35">
        <v>39933</v>
      </c>
      <c r="C3495">
        <v>18.059999999999999</v>
      </c>
      <c r="E3495">
        <v>0.11</v>
      </c>
      <c r="F3495">
        <f>4*Table3[[#This Row],[DivPay]]</f>
        <v>0.44</v>
      </c>
      <c r="G3495" s="2">
        <f>Table3[[#This Row],[FwdDiv]]/Table3[[#This Row],[SharePrice]]</f>
        <v>2.4363233665559248E-2</v>
      </c>
      <c r="H3495" s="2">
        <v>2.5000000000000001E-2</v>
      </c>
      <c r="I3495" s="2">
        <v>2.75E-2</v>
      </c>
    </row>
    <row r="3496" spans="2:9" hidden="1" x14ac:dyDescent="0.2">
      <c r="B3496" s="35">
        <v>39932</v>
      </c>
      <c r="C3496">
        <v>17.38</v>
      </c>
      <c r="E3496">
        <v>0.11</v>
      </c>
      <c r="F3496">
        <f>4*Table3[[#This Row],[DivPay]]</f>
        <v>0.44</v>
      </c>
      <c r="G3496" s="2">
        <f>Table3[[#This Row],[FwdDiv]]/Table3[[#This Row],[SharePrice]]</f>
        <v>2.5316455696202535E-2</v>
      </c>
      <c r="H3496" s="2">
        <v>2.5000000000000001E-2</v>
      </c>
      <c r="I3496" s="2">
        <v>2.75E-2</v>
      </c>
    </row>
    <row r="3497" spans="2:9" hidden="1" x14ac:dyDescent="0.2">
      <c r="B3497" s="35">
        <v>39931</v>
      </c>
      <c r="C3497">
        <v>17</v>
      </c>
      <c r="D3497">
        <v>0.11</v>
      </c>
      <c r="E3497">
        <v>0.11</v>
      </c>
      <c r="F3497">
        <f>4*Table3[[#This Row],[DivPay]]</f>
        <v>0.44</v>
      </c>
      <c r="G3497" s="2">
        <f>Table3[[#This Row],[FwdDiv]]/Table3[[#This Row],[SharePrice]]</f>
        <v>2.5882352941176471E-2</v>
      </c>
      <c r="H3497" s="2">
        <v>2.5000000000000001E-2</v>
      </c>
      <c r="I3497" s="2">
        <v>2.75E-2</v>
      </c>
    </row>
    <row r="3498" spans="2:9" hidden="1" x14ac:dyDescent="0.2">
      <c r="B3498" s="35">
        <v>39930</v>
      </c>
      <c r="C3498">
        <v>17.47</v>
      </c>
      <c r="E3498">
        <v>0.11</v>
      </c>
      <c r="F3498">
        <f>4*Table3[[#This Row],[DivPay]]</f>
        <v>0.44</v>
      </c>
      <c r="G3498" s="2">
        <f>Table3[[#This Row],[FwdDiv]]/Table3[[#This Row],[SharePrice]]</f>
        <v>2.5186033199771037E-2</v>
      </c>
      <c r="H3498" s="2">
        <v>2.5000000000000001E-2</v>
      </c>
      <c r="I3498" s="2">
        <v>2.75E-2</v>
      </c>
    </row>
    <row r="3499" spans="2:9" hidden="1" x14ac:dyDescent="0.2">
      <c r="B3499" s="35">
        <v>39927</v>
      </c>
      <c r="C3499">
        <v>17.88</v>
      </c>
      <c r="E3499">
        <v>0.11</v>
      </c>
      <c r="F3499">
        <f>4*Table3[[#This Row],[DivPay]]</f>
        <v>0.44</v>
      </c>
      <c r="G3499" s="2">
        <f>Table3[[#This Row],[FwdDiv]]/Table3[[#This Row],[SharePrice]]</f>
        <v>2.4608501118568233E-2</v>
      </c>
      <c r="H3499" s="2">
        <v>2.5000000000000001E-2</v>
      </c>
      <c r="I3499" s="2">
        <v>2.75E-2</v>
      </c>
    </row>
    <row r="3500" spans="2:9" hidden="1" x14ac:dyDescent="0.2">
      <c r="B3500" s="35">
        <v>39926</v>
      </c>
      <c r="C3500">
        <v>17.34</v>
      </c>
      <c r="E3500">
        <v>0.11</v>
      </c>
      <c r="F3500">
        <f>4*Table3[[#This Row],[DivPay]]</f>
        <v>0.44</v>
      </c>
      <c r="G3500" s="2">
        <f>Table3[[#This Row],[FwdDiv]]/Table3[[#This Row],[SharePrice]]</f>
        <v>2.5374855824682813E-2</v>
      </c>
      <c r="H3500" s="2">
        <v>2.5000000000000001E-2</v>
      </c>
      <c r="I3500" s="2">
        <v>2.75E-2</v>
      </c>
    </row>
    <row r="3501" spans="2:9" hidden="1" x14ac:dyDescent="0.2">
      <c r="B3501" s="35">
        <v>39925</v>
      </c>
      <c r="C3501">
        <v>17.649999999999999</v>
      </c>
      <c r="E3501">
        <v>0.11</v>
      </c>
      <c r="F3501">
        <f>4*Table3[[#This Row],[DivPay]]</f>
        <v>0.44</v>
      </c>
      <c r="G3501" s="2">
        <f>Table3[[#This Row],[FwdDiv]]/Table3[[#This Row],[SharePrice]]</f>
        <v>2.492917847025496E-2</v>
      </c>
      <c r="H3501" s="2">
        <v>2.5000000000000001E-2</v>
      </c>
      <c r="I3501" s="2">
        <v>2.75E-2</v>
      </c>
    </row>
    <row r="3502" spans="2:9" hidden="1" x14ac:dyDescent="0.2">
      <c r="B3502" s="35">
        <v>39924</v>
      </c>
      <c r="C3502">
        <v>17.11</v>
      </c>
      <c r="E3502">
        <v>0.11</v>
      </c>
      <c r="F3502">
        <f>4*Table3[[#This Row],[DivPay]]</f>
        <v>0.44</v>
      </c>
      <c r="G3502" s="2">
        <f>Table3[[#This Row],[FwdDiv]]/Table3[[#This Row],[SharePrice]]</f>
        <v>2.571595558153127E-2</v>
      </c>
      <c r="H3502" s="2">
        <v>2.5000000000000001E-2</v>
      </c>
      <c r="I3502" s="2">
        <v>2.75E-2</v>
      </c>
    </row>
    <row r="3503" spans="2:9" hidden="1" x14ac:dyDescent="0.2">
      <c r="B3503" s="35">
        <v>39923</v>
      </c>
      <c r="C3503">
        <v>17.32</v>
      </c>
      <c r="E3503">
        <v>0.11</v>
      </c>
      <c r="F3503">
        <f>4*Table3[[#This Row],[DivPay]]</f>
        <v>0.44</v>
      </c>
      <c r="G3503" s="2">
        <f>Table3[[#This Row],[FwdDiv]]/Table3[[#This Row],[SharePrice]]</f>
        <v>2.5404157043879907E-2</v>
      </c>
      <c r="H3503" s="2">
        <v>2.5000000000000001E-2</v>
      </c>
      <c r="I3503" s="2">
        <v>2.75E-2</v>
      </c>
    </row>
    <row r="3504" spans="2:9" hidden="1" x14ac:dyDescent="0.2">
      <c r="B3504" s="35">
        <v>39920</v>
      </c>
      <c r="C3504">
        <v>17.97</v>
      </c>
      <c r="E3504">
        <v>0.11</v>
      </c>
      <c r="F3504">
        <f>4*Table3[[#This Row],[DivPay]]</f>
        <v>0.44</v>
      </c>
      <c r="G3504" s="2">
        <f>Table3[[#This Row],[FwdDiv]]/Table3[[#This Row],[SharePrice]]</f>
        <v>2.4485253199777408E-2</v>
      </c>
      <c r="H3504" s="2">
        <v>2.5000000000000001E-2</v>
      </c>
      <c r="I3504" s="2">
        <v>2.75E-2</v>
      </c>
    </row>
    <row r="3505" spans="2:9" hidden="1" x14ac:dyDescent="0.2">
      <c r="B3505" s="35">
        <v>39919</v>
      </c>
      <c r="C3505">
        <v>17.8</v>
      </c>
      <c r="E3505">
        <v>0.11</v>
      </c>
      <c r="F3505">
        <f>4*Table3[[#This Row],[DivPay]]</f>
        <v>0.44</v>
      </c>
      <c r="G3505" s="2">
        <f>Table3[[#This Row],[FwdDiv]]/Table3[[#This Row],[SharePrice]]</f>
        <v>2.4719101123595506E-2</v>
      </c>
      <c r="H3505" s="2">
        <v>2.5000000000000001E-2</v>
      </c>
      <c r="I3505" s="2">
        <v>2.75E-2</v>
      </c>
    </row>
    <row r="3506" spans="2:9" hidden="1" x14ac:dyDescent="0.2">
      <c r="B3506" s="35">
        <v>39918</v>
      </c>
      <c r="C3506">
        <v>17.010000000000002</v>
      </c>
      <c r="E3506">
        <v>0.11</v>
      </c>
      <c r="F3506">
        <f>4*Table3[[#This Row],[DivPay]]</f>
        <v>0.44</v>
      </c>
      <c r="G3506" s="2">
        <f>Table3[[#This Row],[FwdDiv]]/Table3[[#This Row],[SharePrice]]</f>
        <v>2.5867136978248086E-2</v>
      </c>
      <c r="H3506" s="2">
        <v>2.5000000000000001E-2</v>
      </c>
      <c r="I3506" s="2">
        <v>2.75E-2</v>
      </c>
    </row>
    <row r="3507" spans="2:9" hidden="1" x14ac:dyDescent="0.2">
      <c r="B3507" s="35">
        <v>39917</v>
      </c>
      <c r="C3507">
        <v>17.329999999999998</v>
      </c>
      <c r="E3507">
        <v>0.11</v>
      </c>
      <c r="F3507">
        <f>4*Table3[[#This Row],[DivPay]]</f>
        <v>0.44</v>
      </c>
      <c r="G3507" s="2">
        <f>Table3[[#This Row],[FwdDiv]]/Table3[[#This Row],[SharePrice]]</f>
        <v>2.5389497980380846E-2</v>
      </c>
      <c r="H3507" s="2">
        <v>2.5000000000000001E-2</v>
      </c>
      <c r="I3507" s="2">
        <v>2.75E-2</v>
      </c>
    </row>
    <row r="3508" spans="2:9" hidden="1" x14ac:dyDescent="0.2">
      <c r="B3508" s="35">
        <v>39916</v>
      </c>
      <c r="C3508">
        <v>17.170000000000002</v>
      </c>
      <c r="E3508">
        <v>0.11</v>
      </c>
      <c r="F3508">
        <f>4*Table3[[#This Row],[DivPay]]</f>
        <v>0.44</v>
      </c>
      <c r="G3508" s="2">
        <f>Table3[[#This Row],[FwdDiv]]/Table3[[#This Row],[SharePrice]]</f>
        <v>2.5626092020966801E-2</v>
      </c>
      <c r="H3508" s="2">
        <v>2.5000000000000001E-2</v>
      </c>
      <c r="I3508" s="2">
        <v>2.75E-2</v>
      </c>
    </row>
    <row r="3509" spans="2:9" hidden="1" x14ac:dyDescent="0.2">
      <c r="B3509" s="35">
        <v>39912</v>
      </c>
      <c r="C3509">
        <v>17.239999999999998</v>
      </c>
      <c r="E3509">
        <v>0.11</v>
      </c>
      <c r="F3509">
        <f>4*Table3[[#This Row],[DivPay]]</f>
        <v>0.44</v>
      </c>
      <c r="G3509" s="2">
        <f>Table3[[#This Row],[FwdDiv]]/Table3[[#This Row],[SharePrice]]</f>
        <v>2.552204176334107E-2</v>
      </c>
      <c r="H3509" s="2">
        <v>2.5000000000000001E-2</v>
      </c>
      <c r="I3509" s="2">
        <v>2.75E-2</v>
      </c>
    </row>
    <row r="3510" spans="2:9" hidden="1" x14ac:dyDescent="0.2">
      <c r="B3510" s="35">
        <v>39911</v>
      </c>
      <c r="C3510">
        <v>16.79</v>
      </c>
      <c r="E3510">
        <v>0.11</v>
      </c>
      <c r="F3510">
        <f>4*Table3[[#This Row],[DivPay]]</f>
        <v>0.44</v>
      </c>
      <c r="G3510" s="2">
        <f>Table3[[#This Row],[FwdDiv]]/Table3[[#This Row],[SharePrice]]</f>
        <v>2.6206075044669448E-2</v>
      </c>
      <c r="H3510" s="2">
        <v>2.5000000000000001E-2</v>
      </c>
      <c r="I3510" s="2">
        <v>2.75E-2</v>
      </c>
    </row>
    <row r="3511" spans="2:9" hidden="1" x14ac:dyDescent="0.2">
      <c r="B3511" s="35">
        <v>39910</v>
      </c>
      <c r="C3511">
        <v>16.36</v>
      </c>
      <c r="E3511">
        <v>0.11</v>
      </c>
      <c r="F3511">
        <f>4*Table3[[#This Row],[DivPay]]</f>
        <v>0.44</v>
      </c>
      <c r="G3511" s="2">
        <f>Table3[[#This Row],[FwdDiv]]/Table3[[#This Row],[SharePrice]]</f>
        <v>2.6894865525672374E-2</v>
      </c>
      <c r="H3511" s="2">
        <v>2.5000000000000001E-2</v>
      </c>
      <c r="I3511" s="2">
        <v>2.75E-2</v>
      </c>
    </row>
    <row r="3512" spans="2:9" hidden="1" x14ac:dyDescent="0.2">
      <c r="B3512" s="35">
        <v>39909</v>
      </c>
      <c r="C3512">
        <v>16.510000000000002</v>
      </c>
      <c r="E3512">
        <v>0.11</v>
      </c>
      <c r="F3512">
        <f>4*Table3[[#This Row],[DivPay]]</f>
        <v>0.44</v>
      </c>
      <c r="G3512" s="2">
        <f>Table3[[#This Row],[FwdDiv]]/Table3[[#This Row],[SharePrice]]</f>
        <v>2.6650514839491216E-2</v>
      </c>
      <c r="H3512" s="2">
        <v>2.5000000000000001E-2</v>
      </c>
      <c r="I3512" s="2">
        <v>2.75E-2</v>
      </c>
    </row>
    <row r="3513" spans="2:9" hidden="1" x14ac:dyDescent="0.2">
      <c r="B3513" s="35">
        <v>39906</v>
      </c>
      <c r="C3513">
        <v>16.96</v>
      </c>
      <c r="E3513">
        <v>0.11</v>
      </c>
      <c r="F3513">
        <f>4*Table3[[#This Row],[DivPay]]</f>
        <v>0.44</v>
      </c>
      <c r="G3513" s="2">
        <f>Table3[[#This Row],[FwdDiv]]/Table3[[#This Row],[SharePrice]]</f>
        <v>2.5943396226415092E-2</v>
      </c>
      <c r="H3513" s="2">
        <v>2.5000000000000001E-2</v>
      </c>
      <c r="I3513" s="2">
        <v>2.75E-2</v>
      </c>
    </row>
    <row r="3514" spans="2:9" hidden="1" x14ac:dyDescent="0.2">
      <c r="B3514" s="35">
        <v>39905</v>
      </c>
      <c r="C3514">
        <v>16.47</v>
      </c>
      <c r="E3514">
        <v>0.11</v>
      </c>
      <c r="F3514">
        <f>4*Table3[[#This Row],[DivPay]]</f>
        <v>0.44</v>
      </c>
      <c r="G3514" s="2">
        <f>Table3[[#This Row],[FwdDiv]]/Table3[[#This Row],[SharePrice]]</f>
        <v>2.6715239829993929E-2</v>
      </c>
      <c r="H3514" s="2">
        <v>2.5000000000000001E-2</v>
      </c>
      <c r="I3514" s="2">
        <v>2.75E-2</v>
      </c>
    </row>
    <row r="3515" spans="2:9" hidden="1" x14ac:dyDescent="0.2">
      <c r="B3515" s="35">
        <v>39904</v>
      </c>
      <c r="C3515">
        <v>16.25</v>
      </c>
      <c r="E3515">
        <v>0.11</v>
      </c>
      <c r="F3515">
        <f>4*Table3[[#This Row],[DivPay]]</f>
        <v>0.44</v>
      </c>
      <c r="G3515" s="2">
        <f>Table3[[#This Row],[FwdDiv]]/Table3[[#This Row],[SharePrice]]</f>
        <v>2.7076923076923078E-2</v>
      </c>
      <c r="H3515" s="2">
        <v>2.5000000000000001E-2</v>
      </c>
      <c r="I3515" s="2">
        <v>2.75E-2</v>
      </c>
    </row>
    <row r="3516" spans="2:9" hidden="1" x14ac:dyDescent="0.2">
      <c r="B3516" s="35">
        <v>39903</v>
      </c>
      <c r="C3516">
        <v>16.510000000000002</v>
      </c>
      <c r="E3516">
        <v>0.11</v>
      </c>
      <c r="F3516">
        <f>4*Table3[[#This Row],[DivPay]]</f>
        <v>0.44</v>
      </c>
      <c r="G3516" s="2">
        <f>Table3[[#This Row],[FwdDiv]]/Table3[[#This Row],[SharePrice]]</f>
        <v>2.6650514839491216E-2</v>
      </c>
      <c r="H3516" s="2">
        <v>2.5000000000000001E-2</v>
      </c>
      <c r="I3516" s="2">
        <v>2.75E-2</v>
      </c>
    </row>
    <row r="3517" spans="2:9" hidden="1" x14ac:dyDescent="0.2">
      <c r="B3517" s="35">
        <v>39902</v>
      </c>
      <c r="C3517">
        <v>16.420000000000002</v>
      </c>
      <c r="E3517">
        <v>0.11</v>
      </c>
      <c r="F3517">
        <f>4*Table3[[#This Row],[DivPay]]</f>
        <v>0.44</v>
      </c>
      <c r="G3517" s="2">
        <f>Table3[[#This Row],[FwdDiv]]/Table3[[#This Row],[SharePrice]]</f>
        <v>2.6796589524969546E-2</v>
      </c>
      <c r="H3517" s="2">
        <v>2.5000000000000001E-2</v>
      </c>
      <c r="I3517" s="2">
        <v>2.75E-2</v>
      </c>
    </row>
    <row r="3518" spans="2:9" hidden="1" x14ac:dyDescent="0.2">
      <c r="B3518" s="35">
        <v>39899</v>
      </c>
      <c r="C3518">
        <v>17.12</v>
      </c>
      <c r="E3518">
        <v>0.11</v>
      </c>
      <c r="F3518">
        <f>4*Table3[[#This Row],[DivPay]]</f>
        <v>0.44</v>
      </c>
      <c r="G3518" s="2">
        <f>Table3[[#This Row],[FwdDiv]]/Table3[[#This Row],[SharePrice]]</f>
        <v>2.5700934579439252E-2</v>
      </c>
      <c r="H3518" s="2">
        <v>2.5000000000000001E-2</v>
      </c>
      <c r="I3518" s="2">
        <v>2.75E-2</v>
      </c>
    </row>
    <row r="3519" spans="2:9" hidden="1" x14ac:dyDescent="0.2">
      <c r="B3519" s="35">
        <v>39898</v>
      </c>
      <c r="C3519">
        <v>17.36</v>
      </c>
      <c r="E3519">
        <v>0.11</v>
      </c>
      <c r="F3519">
        <f>4*Table3[[#This Row],[DivPay]]</f>
        <v>0.44</v>
      </c>
      <c r="G3519" s="2">
        <f>Table3[[#This Row],[FwdDiv]]/Table3[[#This Row],[SharePrice]]</f>
        <v>2.5345622119815669E-2</v>
      </c>
      <c r="H3519" s="2">
        <v>2.5000000000000001E-2</v>
      </c>
      <c r="I3519" s="2">
        <v>2.75E-2</v>
      </c>
    </row>
    <row r="3520" spans="2:9" hidden="1" x14ac:dyDescent="0.2">
      <c r="B3520" s="35">
        <v>39897</v>
      </c>
      <c r="C3520">
        <v>16.43</v>
      </c>
      <c r="E3520">
        <v>0.11</v>
      </c>
      <c r="F3520">
        <f>4*Table3[[#This Row],[DivPay]]</f>
        <v>0.44</v>
      </c>
      <c r="G3520" s="2">
        <f>Table3[[#This Row],[FwdDiv]]/Table3[[#This Row],[SharePrice]]</f>
        <v>2.6780279975654291E-2</v>
      </c>
      <c r="H3520" s="2">
        <v>2.5000000000000001E-2</v>
      </c>
      <c r="I3520" s="2">
        <v>2.75E-2</v>
      </c>
    </row>
    <row r="3521" spans="2:9" hidden="1" x14ac:dyDescent="0.2">
      <c r="B3521" s="35">
        <v>39896</v>
      </c>
      <c r="C3521">
        <v>16.649999999999999</v>
      </c>
      <c r="E3521">
        <v>0.11</v>
      </c>
      <c r="F3521">
        <f>4*Table3[[#This Row],[DivPay]]</f>
        <v>0.44</v>
      </c>
      <c r="G3521" s="2">
        <f>Table3[[#This Row],[FwdDiv]]/Table3[[#This Row],[SharePrice]]</f>
        <v>2.6426426426426428E-2</v>
      </c>
      <c r="H3521" s="2">
        <v>2.5000000000000001E-2</v>
      </c>
      <c r="I3521" s="2">
        <v>2.75E-2</v>
      </c>
    </row>
    <row r="3522" spans="2:9" hidden="1" x14ac:dyDescent="0.2">
      <c r="B3522" s="35">
        <v>39895</v>
      </c>
      <c r="C3522">
        <v>17.010000000000002</v>
      </c>
      <c r="E3522">
        <v>0.11</v>
      </c>
      <c r="F3522">
        <f>4*Table3[[#This Row],[DivPay]]</f>
        <v>0.44</v>
      </c>
      <c r="G3522" s="2">
        <f>Table3[[#This Row],[FwdDiv]]/Table3[[#This Row],[SharePrice]]</f>
        <v>2.5867136978248086E-2</v>
      </c>
      <c r="H3522" s="2">
        <v>2.5000000000000001E-2</v>
      </c>
      <c r="I3522" s="2">
        <v>2.75E-2</v>
      </c>
    </row>
    <row r="3523" spans="2:9" hidden="1" x14ac:dyDescent="0.2">
      <c r="B3523" s="35">
        <v>39892</v>
      </c>
      <c r="C3523">
        <v>15.78</v>
      </c>
      <c r="E3523">
        <v>0.11</v>
      </c>
      <c r="F3523">
        <f>4*Table3[[#This Row],[DivPay]]</f>
        <v>0.44</v>
      </c>
      <c r="G3523" s="2">
        <f>Table3[[#This Row],[FwdDiv]]/Table3[[#This Row],[SharePrice]]</f>
        <v>2.7883396704689482E-2</v>
      </c>
      <c r="H3523" s="2">
        <v>2.5000000000000001E-2</v>
      </c>
      <c r="I3523" s="2">
        <v>2.75E-2</v>
      </c>
    </row>
    <row r="3524" spans="2:9" hidden="1" x14ac:dyDescent="0.2">
      <c r="B3524" s="35">
        <v>39891</v>
      </c>
      <c r="C3524">
        <v>16.600000000000001</v>
      </c>
      <c r="E3524">
        <v>0.11</v>
      </c>
      <c r="F3524">
        <f>4*Table3[[#This Row],[DivPay]]</f>
        <v>0.44</v>
      </c>
      <c r="G3524" s="2">
        <f>Table3[[#This Row],[FwdDiv]]/Table3[[#This Row],[SharePrice]]</f>
        <v>2.6506024096385541E-2</v>
      </c>
      <c r="H3524" s="2">
        <v>2.5000000000000001E-2</v>
      </c>
      <c r="I3524" s="2">
        <v>2.75E-2</v>
      </c>
    </row>
    <row r="3525" spans="2:9" hidden="1" x14ac:dyDescent="0.2">
      <c r="B3525" s="35">
        <v>39890</v>
      </c>
      <c r="C3525">
        <v>16.88</v>
      </c>
      <c r="E3525">
        <v>0.11</v>
      </c>
      <c r="F3525">
        <f>4*Table3[[#This Row],[DivPay]]</f>
        <v>0.44</v>
      </c>
      <c r="G3525" s="2">
        <f>Table3[[#This Row],[FwdDiv]]/Table3[[#This Row],[SharePrice]]</f>
        <v>2.6066350710900476E-2</v>
      </c>
      <c r="H3525" s="2">
        <v>2.5000000000000001E-2</v>
      </c>
      <c r="I3525" s="2">
        <v>2.75E-2</v>
      </c>
    </row>
    <row r="3526" spans="2:9" hidden="1" x14ac:dyDescent="0.2">
      <c r="B3526" s="35">
        <v>39889</v>
      </c>
      <c r="C3526">
        <v>16.45</v>
      </c>
      <c r="E3526">
        <v>0.11</v>
      </c>
      <c r="F3526">
        <f>4*Table3[[#This Row],[DivPay]]</f>
        <v>0.44</v>
      </c>
      <c r="G3526" s="2">
        <f>Table3[[#This Row],[FwdDiv]]/Table3[[#This Row],[SharePrice]]</f>
        <v>2.6747720364741642E-2</v>
      </c>
      <c r="H3526" s="2">
        <v>2.5000000000000001E-2</v>
      </c>
      <c r="I3526" s="2">
        <v>2.75E-2</v>
      </c>
    </row>
    <row r="3527" spans="2:9" hidden="1" x14ac:dyDescent="0.2">
      <c r="B3527" s="35">
        <v>39888</v>
      </c>
      <c r="C3527">
        <v>15.71</v>
      </c>
      <c r="E3527">
        <v>0.11</v>
      </c>
      <c r="F3527">
        <f>4*Table3[[#This Row],[DivPay]]</f>
        <v>0.44</v>
      </c>
      <c r="G3527" s="2">
        <f>Table3[[#This Row],[FwdDiv]]/Table3[[#This Row],[SharePrice]]</f>
        <v>2.8007638446849139E-2</v>
      </c>
      <c r="H3527" s="2">
        <v>2.5000000000000001E-2</v>
      </c>
      <c r="I3527" s="2">
        <v>2.75E-2</v>
      </c>
    </row>
    <row r="3528" spans="2:9" hidden="1" x14ac:dyDescent="0.2">
      <c r="B3528" s="35">
        <v>39885</v>
      </c>
      <c r="C3528">
        <v>16.21</v>
      </c>
      <c r="E3528">
        <v>0.11</v>
      </c>
      <c r="F3528">
        <f>4*Table3[[#This Row],[DivPay]]</f>
        <v>0.44</v>
      </c>
      <c r="G3528" s="2">
        <f>Table3[[#This Row],[FwdDiv]]/Table3[[#This Row],[SharePrice]]</f>
        <v>2.7143738433066007E-2</v>
      </c>
      <c r="H3528" s="2">
        <v>2.5000000000000001E-2</v>
      </c>
      <c r="I3528" s="2">
        <v>2.75E-2</v>
      </c>
    </row>
    <row r="3529" spans="2:9" hidden="1" x14ac:dyDescent="0.2">
      <c r="B3529" s="35">
        <v>39884</v>
      </c>
      <c r="C3529">
        <v>15.94</v>
      </c>
      <c r="E3529">
        <v>0.11</v>
      </c>
      <c r="F3529">
        <f>4*Table3[[#This Row],[DivPay]]</f>
        <v>0.44</v>
      </c>
      <c r="G3529" s="2">
        <f>Table3[[#This Row],[FwdDiv]]/Table3[[#This Row],[SharePrice]]</f>
        <v>2.7603513174404015E-2</v>
      </c>
      <c r="H3529" s="2">
        <v>2.5000000000000001E-2</v>
      </c>
      <c r="I3529" s="2">
        <v>2.75E-2</v>
      </c>
    </row>
    <row r="3530" spans="2:9" hidden="1" x14ac:dyDescent="0.2">
      <c r="B3530" s="35">
        <v>39883</v>
      </c>
      <c r="C3530">
        <v>15.71</v>
      </c>
      <c r="E3530">
        <v>0.11</v>
      </c>
      <c r="F3530">
        <f>4*Table3[[#This Row],[DivPay]]</f>
        <v>0.44</v>
      </c>
      <c r="G3530" s="2">
        <f>Table3[[#This Row],[FwdDiv]]/Table3[[#This Row],[SharePrice]]</f>
        <v>2.8007638446849139E-2</v>
      </c>
      <c r="H3530" s="2">
        <v>2.5000000000000001E-2</v>
      </c>
      <c r="I3530" s="2">
        <v>2.75E-2</v>
      </c>
    </row>
    <row r="3531" spans="2:9" hidden="1" x14ac:dyDescent="0.2">
      <c r="B3531" s="35">
        <v>39882</v>
      </c>
      <c r="C3531">
        <v>15.66</v>
      </c>
      <c r="E3531">
        <v>0.11</v>
      </c>
      <c r="F3531">
        <f>4*Table3[[#This Row],[DivPay]]</f>
        <v>0.44</v>
      </c>
      <c r="G3531" s="2">
        <f>Table3[[#This Row],[FwdDiv]]/Table3[[#This Row],[SharePrice]]</f>
        <v>2.8097062579821201E-2</v>
      </c>
      <c r="H3531" s="2">
        <v>2.5000000000000001E-2</v>
      </c>
      <c r="I3531" s="2">
        <v>2.75E-2</v>
      </c>
    </row>
    <row r="3532" spans="2:9" hidden="1" x14ac:dyDescent="0.2">
      <c r="B3532" s="35">
        <v>39881</v>
      </c>
      <c r="C3532">
        <v>14.69</v>
      </c>
      <c r="E3532">
        <v>0.11</v>
      </c>
      <c r="F3532">
        <f>4*Table3[[#This Row],[DivPay]]</f>
        <v>0.44</v>
      </c>
      <c r="G3532" s="2">
        <f>Table3[[#This Row],[FwdDiv]]/Table3[[#This Row],[SharePrice]]</f>
        <v>2.9952348536419333E-2</v>
      </c>
      <c r="H3532" s="2">
        <v>2.5000000000000001E-2</v>
      </c>
      <c r="I3532" s="2">
        <v>2.75E-2</v>
      </c>
    </row>
    <row r="3533" spans="2:9" hidden="1" x14ac:dyDescent="0.2">
      <c r="B3533" s="35">
        <v>39878</v>
      </c>
      <c r="C3533">
        <v>14.71</v>
      </c>
      <c r="E3533">
        <v>0.11</v>
      </c>
      <c r="F3533">
        <f>4*Table3[[#This Row],[DivPay]]</f>
        <v>0.44</v>
      </c>
      <c r="G3533" s="2">
        <f>Table3[[#This Row],[FwdDiv]]/Table3[[#This Row],[SharePrice]]</f>
        <v>2.9911624745071377E-2</v>
      </c>
      <c r="H3533" s="2">
        <v>2.5000000000000001E-2</v>
      </c>
      <c r="I3533" s="2">
        <v>2.75E-2</v>
      </c>
    </row>
    <row r="3534" spans="2:9" hidden="1" x14ac:dyDescent="0.2">
      <c r="B3534" s="35">
        <v>39877</v>
      </c>
      <c r="C3534">
        <v>14.9</v>
      </c>
      <c r="E3534">
        <v>0.11</v>
      </c>
      <c r="F3534">
        <f>4*Table3[[#This Row],[DivPay]]</f>
        <v>0.44</v>
      </c>
      <c r="G3534" s="2">
        <f>Table3[[#This Row],[FwdDiv]]/Table3[[#This Row],[SharePrice]]</f>
        <v>2.9530201342281879E-2</v>
      </c>
      <c r="H3534" s="2">
        <v>2.5000000000000001E-2</v>
      </c>
      <c r="I3534" s="2">
        <v>2.75E-2</v>
      </c>
    </row>
    <row r="3535" spans="2:9" hidden="1" x14ac:dyDescent="0.2">
      <c r="B3535" s="35">
        <v>39876</v>
      </c>
      <c r="C3535">
        <v>14.85</v>
      </c>
      <c r="E3535">
        <v>0.11</v>
      </c>
      <c r="F3535">
        <f>4*Table3[[#This Row],[DivPay]]</f>
        <v>0.44</v>
      </c>
      <c r="G3535" s="2">
        <f>Table3[[#This Row],[FwdDiv]]/Table3[[#This Row],[SharePrice]]</f>
        <v>2.9629629629629631E-2</v>
      </c>
      <c r="H3535" s="2">
        <v>2.5000000000000001E-2</v>
      </c>
      <c r="I3535" s="2">
        <v>2.75E-2</v>
      </c>
    </row>
    <row r="3536" spans="2:9" hidden="1" x14ac:dyDescent="0.2">
      <c r="B3536" s="35">
        <v>39875</v>
      </c>
      <c r="C3536">
        <v>14.2</v>
      </c>
      <c r="E3536">
        <v>0.11</v>
      </c>
      <c r="F3536">
        <f>4*Table3[[#This Row],[DivPay]]</f>
        <v>0.44</v>
      </c>
      <c r="G3536" s="2">
        <f>Table3[[#This Row],[FwdDiv]]/Table3[[#This Row],[SharePrice]]</f>
        <v>3.0985915492957747E-2</v>
      </c>
      <c r="H3536" s="2">
        <v>2.5000000000000001E-2</v>
      </c>
      <c r="I3536" s="2">
        <v>2.75E-2</v>
      </c>
    </row>
    <row r="3537" spans="2:9" hidden="1" x14ac:dyDescent="0.2">
      <c r="B3537" s="35">
        <v>39874</v>
      </c>
      <c r="C3537">
        <v>13.77</v>
      </c>
      <c r="E3537">
        <v>0.11</v>
      </c>
      <c r="F3537">
        <f>4*Table3[[#This Row],[DivPay]]</f>
        <v>0.44</v>
      </c>
      <c r="G3537" s="2">
        <f>Table3[[#This Row],[FwdDiv]]/Table3[[#This Row],[SharePrice]]</f>
        <v>3.195352214960058E-2</v>
      </c>
      <c r="H3537" s="2">
        <v>2.5000000000000001E-2</v>
      </c>
      <c r="I3537" s="2">
        <v>2.75E-2</v>
      </c>
    </row>
    <row r="3538" spans="2:9" hidden="1" x14ac:dyDescent="0.2">
      <c r="B3538" s="35">
        <v>39871</v>
      </c>
      <c r="C3538">
        <v>14.35</v>
      </c>
      <c r="E3538">
        <v>0.11</v>
      </c>
      <c r="F3538">
        <f>4*Table3[[#This Row],[DivPay]]</f>
        <v>0.44</v>
      </c>
      <c r="G3538" s="2">
        <f>Table3[[#This Row],[FwdDiv]]/Table3[[#This Row],[SharePrice]]</f>
        <v>3.0662020905923345E-2</v>
      </c>
      <c r="H3538" s="2">
        <v>2.5000000000000001E-2</v>
      </c>
      <c r="I3538" s="2">
        <v>2.75E-2</v>
      </c>
    </row>
    <row r="3539" spans="2:9" hidden="1" x14ac:dyDescent="0.2">
      <c r="B3539" s="35">
        <v>39870</v>
      </c>
      <c r="C3539">
        <v>14.64</v>
      </c>
      <c r="E3539">
        <v>0.11</v>
      </c>
      <c r="F3539">
        <f>4*Table3[[#This Row],[DivPay]]</f>
        <v>0.44</v>
      </c>
      <c r="G3539" s="2">
        <f>Table3[[#This Row],[FwdDiv]]/Table3[[#This Row],[SharePrice]]</f>
        <v>3.0054644808743168E-2</v>
      </c>
      <c r="H3539" s="2">
        <v>2.5000000000000001E-2</v>
      </c>
      <c r="I3539" s="2">
        <v>2.75E-2</v>
      </c>
    </row>
    <row r="3540" spans="2:9" hidden="1" x14ac:dyDescent="0.2">
      <c r="B3540" s="35">
        <v>39869</v>
      </c>
      <c r="C3540">
        <v>15.36</v>
      </c>
      <c r="E3540">
        <v>0.11</v>
      </c>
      <c r="F3540">
        <f>4*Table3[[#This Row],[DivPay]]</f>
        <v>0.44</v>
      </c>
      <c r="G3540" s="2">
        <f>Table3[[#This Row],[FwdDiv]]/Table3[[#This Row],[SharePrice]]</f>
        <v>2.8645833333333336E-2</v>
      </c>
      <c r="H3540" s="2">
        <v>2.5000000000000001E-2</v>
      </c>
      <c r="I3540" s="2">
        <v>2.75E-2</v>
      </c>
    </row>
    <row r="3541" spans="2:9" hidden="1" x14ac:dyDescent="0.2">
      <c r="B3541" s="35">
        <v>39868</v>
      </c>
      <c r="C3541">
        <v>15.29</v>
      </c>
      <c r="E3541">
        <v>0.11</v>
      </c>
      <c r="F3541">
        <f>4*Table3[[#This Row],[DivPay]]</f>
        <v>0.44</v>
      </c>
      <c r="G3541" s="2">
        <f>Table3[[#This Row],[FwdDiv]]/Table3[[#This Row],[SharePrice]]</f>
        <v>2.8776978417266189E-2</v>
      </c>
      <c r="H3541" s="2">
        <v>2.5000000000000001E-2</v>
      </c>
      <c r="I3541" s="2">
        <v>2.75E-2</v>
      </c>
    </row>
    <row r="3542" spans="2:9" hidden="1" x14ac:dyDescent="0.2">
      <c r="B3542" s="35">
        <v>39867</v>
      </c>
      <c r="C3542">
        <v>14.69</v>
      </c>
      <c r="E3542">
        <v>0.11</v>
      </c>
      <c r="F3542">
        <f>4*Table3[[#This Row],[DivPay]]</f>
        <v>0.44</v>
      </c>
      <c r="G3542" s="2">
        <f>Table3[[#This Row],[FwdDiv]]/Table3[[#This Row],[SharePrice]]</f>
        <v>2.9952348536419333E-2</v>
      </c>
      <c r="H3542" s="2">
        <v>2.5000000000000001E-2</v>
      </c>
      <c r="I3542" s="2">
        <v>2.75E-2</v>
      </c>
    </row>
    <row r="3543" spans="2:9" hidden="1" x14ac:dyDescent="0.2">
      <c r="B3543" s="35">
        <v>39864</v>
      </c>
      <c r="C3543">
        <v>15.04</v>
      </c>
      <c r="E3543">
        <v>0.11</v>
      </c>
      <c r="F3543">
        <f>4*Table3[[#This Row],[DivPay]]</f>
        <v>0.44</v>
      </c>
      <c r="G3543" s="2">
        <f>Table3[[#This Row],[FwdDiv]]/Table3[[#This Row],[SharePrice]]</f>
        <v>2.9255319148936171E-2</v>
      </c>
      <c r="H3543" s="2">
        <v>2.5000000000000001E-2</v>
      </c>
      <c r="I3543" s="2">
        <v>2.75E-2</v>
      </c>
    </row>
    <row r="3544" spans="2:9" hidden="1" x14ac:dyDescent="0.2">
      <c r="B3544" s="35">
        <v>39863</v>
      </c>
      <c r="C3544">
        <v>14.96</v>
      </c>
      <c r="E3544">
        <v>0.11</v>
      </c>
      <c r="F3544">
        <f>4*Table3[[#This Row],[DivPay]]</f>
        <v>0.44</v>
      </c>
      <c r="G3544" s="2">
        <f>Table3[[#This Row],[FwdDiv]]/Table3[[#This Row],[SharePrice]]</f>
        <v>2.9411764705882353E-2</v>
      </c>
      <c r="H3544" s="2">
        <v>2.5000000000000001E-2</v>
      </c>
      <c r="I3544" s="2">
        <v>2.75E-2</v>
      </c>
    </row>
    <row r="3545" spans="2:9" hidden="1" x14ac:dyDescent="0.2">
      <c r="B3545" s="35">
        <v>39862</v>
      </c>
      <c r="C3545">
        <v>15.85</v>
      </c>
      <c r="E3545">
        <v>0.11</v>
      </c>
      <c r="F3545">
        <f>4*Table3[[#This Row],[DivPay]]</f>
        <v>0.44</v>
      </c>
      <c r="G3545" s="2">
        <f>Table3[[#This Row],[FwdDiv]]/Table3[[#This Row],[SharePrice]]</f>
        <v>2.7760252365930601E-2</v>
      </c>
      <c r="H3545" s="2">
        <v>2.5000000000000001E-2</v>
      </c>
      <c r="I3545" s="2">
        <v>2.75E-2</v>
      </c>
    </row>
    <row r="3546" spans="2:9" hidden="1" x14ac:dyDescent="0.2">
      <c r="B3546" s="35">
        <v>39861</v>
      </c>
      <c r="C3546">
        <v>15.77</v>
      </c>
      <c r="E3546">
        <v>0.11</v>
      </c>
      <c r="F3546">
        <f>4*Table3[[#This Row],[DivPay]]</f>
        <v>0.44</v>
      </c>
      <c r="G3546" s="2">
        <f>Table3[[#This Row],[FwdDiv]]/Table3[[#This Row],[SharePrice]]</f>
        <v>2.790107799619531E-2</v>
      </c>
      <c r="H3546" s="2">
        <v>2.5000000000000001E-2</v>
      </c>
      <c r="I3546" s="2">
        <v>2.75E-2</v>
      </c>
    </row>
    <row r="3547" spans="2:9" hidden="1" x14ac:dyDescent="0.2">
      <c r="B3547" s="35">
        <v>39857</v>
      </c>
      <c r="C3547">
        <v>16.95</v>
      </c>
      <c r="E3547">
        <v>0.11</v>
      </c>
      <c r="F3547">
        <f>4*Table3[[#This Row],[DivPay]]</f>
        <v>0.44</v>
      </c>
      <c r="G3547" s="2">
        <f>Table3[[#This Row],[FwdDiv]]/Table3[[#This Row],[SharePrice]]</f>
        <v>2.5958702064896755E-2</v>
      </c>
      <c r="H3547" s="2">
        <v>2.5000000000000001E-2</v>
      </c>
      <c r="I3547" s="2">
        <v>2.75E-2</v>
      </c>
    </row>
    <row r="3548" spans="2:9" hidden="1" x14ac:dyDescent="0.2">
      <c r="B3548" s="35">
        <v>39856</v>
      </c>
      <c r="C3548">
        <v>16.39</v>
      </c>
      <c r="E3548">
        <v>0.11</v>
      </c>
      <c r="F3548">
        <f>4*Table3[[#This Row],[DivPay]]</f>
        <v>0.44</v>
      </c>
      <c r="G3548" s="2">
        <f>Table3[[#This Row],[FwdDiv]]/Table3[[#This Row],[SharePrice]]</f>
        <v>2.6845637583892617E-2</v>
      </c>
      <c r="H3548" s="2">
        <v>2.5000000000000001E-2</v>
      </c>
      <c r="I3548" s="2">
        <v>2.75E-2</v>
      </c>
    </row>
    <row r="3549" spans="2:9" hidden="1" x14ac:dyDescent="0.2">
      <c r="B3549" s="35">
        <v>39855</v>
      </c>
      <c r="C3549">
        <v>16.23</v>
      </c>
      <c r="E3549">
        <v>0.11</v>
      </c>
      <c r="F3549">
        <f>4*Table3[[#This Row],[DivPay]]</f>
        <v>0.44</v>
      </c>
      <c r="G3549" s="2">
        <f>Table3[[#This Row],[FwdDiv]]/Table3[[#This Row],[SharePrice]]</f>
        <v>2.7110289587184228E-2</v>
      </c>
      <c r="H3549" s="2">
        <v>2.5000000000000001E-2</v>
      </c>
      <c r="I3549" s="2">
        <v>2.75E-2</v>
      </c>
    </row>
    <row r="3550" spans="2:9" hidden="1" x14ac:dyDescent="0.2">
      <c r="B3550" s="35">
        <v>39854</v>
      </c>
      <c r="C3550">
        <v>16.52</v>
      </c>
      <c r="E3550">
        <v>0.11</v>
      </c>
      <c r="F3550">
        <f>4*Table3[[#This Row],[DivPay]]</f>
        <v>0.44</v>
      </c>
      <c r="G3550" s="2">
        <f>Table3[[#This Row],[FwdDiv]]/Table3[[#This Row],[SharePrice]]</f>
        <v>2.6634382566585957E-2</v>
      </c>
      <c r="H3550" s="2">
        <v>2.5000000000000001E-2</v>
      </c>
      <c r="I3550" s="2">
        <v>2.75E-2</v>
      </c>
    </row>
    <row r="3551" spans="2:9" hidden="1" x14ac:dyDescent="0.2">
      <c r="B3551" s="35">
        <v>39853</v>
      </c>
      <c r="C3551">
        <v>17.3</v>
      </c>
      <c r="E3551">
        <v>0.11</v>
      </c>
      <c r="F3551">
        <f>4*Table3[[#This Row],[DivPay]]</f>
        <v>0.44</v>
      </c>
      <c r="G3551" s="2">
        <f>Table3[[#This Row],[FwdDiv]]/Table3[[#This Row],[SharePrice]]</f>
        <v>2.5433526011560691E-2</v>
      </c>
      <c r="H3551" s="2">
        <v>2.5000000000000001E-2</v>
      </c>
      <c r="I3551" s="2">
        <v>2.75E-2</v>
      </c>
    </row>
    <row r="3552" spans="2:9" hidden="1" x14ac:dyDescent="0.2">
      <c r="B3552" s="35">
        <v>39850</v>
      </c>
      <c r="C3552">
        <v>17.38</v>
      </c>
      <c r="E3552">
        <v>0.11</v>
      </c>
      <c r="F3552">
        <f>4*Table3[[#This Row],[DivPay]]</f>
        <v>0.44</v>
      </c>
      <c r="G3552" s="2">
        <f>Table3[[#This Row],[FwdDiv]]/Table3[[#This Row],[SharePrice]]</f>
        <v>2.5316455696202535E-2</v>
      </c>
      <c r="H3552" s="2">
        <v>2.5000000000000001E-2</v>
      </c>
      <c r="I3552" s="2">
        <v>2.75E-2</v>
      </c>
    </row>
    <row r="3553" spans="2:9" hidden="1" x14ac:dyDescent="0.2">
      <c r="B3553" s="35">
        <v>39849</v>
      </c>
      <c r="C3553">
        <v>16.84</v>
      </c>
      <c r="E3553">
        <v>0.11</v>
      </c>
      <c r="F3553">
        <f>4*Table3[[#This Row],[DivPay]]</f>
        <v>0.44</v>
      </c>
      <c r="G3553" s="2">
        <f>Table3[[#This Row],[FwdDiv]]/Table3[[#This Row],[SharePrice]]</f>
        <v>2.6128266033254157E-2</v>
      </c>
      <c r="H3553" s="2">
        <v>2.5000000000000001E-2</v>
      </c>
      <c r="I3553" s="2">
        <v>2.75E-2</v>
      </c>
    </row>
    <row r="3554" spans="2:9" hidden="1" x14ac:dyDescent="0.2">
      <c r="B3554" s="35">
        <v>39848</v>
      </c>
      <c r="C3554">
        <v>16.45</v>
      </c>
      <c r="E3554">
        <v>0.11</v>
      </c>
      <c r="F3554">
        <f>4*Table3[[#This Row],[DivPay]]</f>
        <v>0.44</v>
      </c>
      <c r="G3554" s="2">
        <f>Table3[[#This Row],[FwdDiv]]/Table3[[#This Row],[SharePrice]]</f>
        <v>2.6747720364741642E-2</v>
      </c>
      <c r="H3554" s="2">
        <v>2.5000000000000001E-2</v>
      </c>
      <c r="I3554" s="2">
        <v>2.75E-2</v>
      </c>
    </row>
    <row r="3555" spans="2:9" hidden="1" x14ac:dyDescent="0.2">
      <c r="B3555" s="35">
        <v>39847</v>
      </c>
      <c r="C3555">
        <v>16.02</v>
      </c>
      <c r="E3555">
        <v>0.11</v>
      </c>
      <c r="F3555">
        <f>4*Table3[[#This Row],[DivPay]]</f>
        <v>0.44</v>
      </c>
      <c r="G3555" s="2">
        <f>Table3[[#This Row],[FwdDiv]]/Table3[[#This Row],[SharePrice]]</f>
        <v>2.7465667915106119E-2</v>
      </c>
      <c r="H3555" s="2">
        <v>2.5000000000000001E-2</v>
      </c>
      <c r="I3555" s="2">
        <v>2.75E-2</v>
      </c>
    </row>
    <row r="3556" spans="2:9" hidden="1" x14ac:dyDescent="0.2">
      <c r="B3556" s="35">
        <v>39846</v>
      </c>
      <c r="C3556">
        <v>15.69</v>
      </c>
      <c r="E3556">
        <v>0.11</v>
      </c>
      <c r="F3556">
        <f>4*Table3[[#This Row],[DivPay]]</f>
        <v>0.44</v>
      </c>
      <c r="G3556" s="2">
        <f>Table3[[#This Row],[FwdDiv]]/Table3[[#This Row],[SharePrice]]</f>
        <v>2.8043339706819631E-2</v>
      </c>
      <c r="H3556" s="2">
        <v>2.5000000000000001E-2</v>
      </c>
      <c r="I3556" s="2">
        <v>2.75E-2</v>
      </c>
    </row>
    <row r="3557" spans="2:9" hidden="1" x14ac:dyDescent="0.2">
      <c r="B3557" s="35">
        <v>39843</v>
      </c>
      <c r="C3557">
        <v>14.95</v>
      </c>
      <c r="E3557">
        <v>0.11</v>
      </c>
      <c r="F3557">
        <f>4*Table3[[#This Row],[DivPay]]</f>
        <v>0.44</v>
      </c>
      <c r="G3557" s="2">
        <f>Table3[[#This Row],[FwdDiv]]/Table3[[#This Row],[SharePrice]]</f>
        <v>2.9431438127090301E-2</v>
      </c>
      <c r="H3557" s="2">
        <v>2.5000000000000001E-2</v>
      </c>
      <c r="I3557" s="2">
        <v>2.75E-2</v>
      </c>
    </row>
    <row r="3558" spans="2:9" hidden="1" x14ac:dyDescent="0.2">
      <c r="B3558" s="35">
        <v>39842</v>
      </c>
      <c r="C3558">
        <v>14.95</v>
      </c>
      <c r="E3558">
        <v>0.11</v>
      </c>
      <c r="F3558">
        <f>4*Table3[[#This Row],[DivPay]]</f>
        <v>0.44</v>
      </c>
      <c r="G3558" s="2">
        <f>Table3[[#This Row],[FwdDiv]]/Table3[[#This Row],[SharePrice]]</f>
        <v>2.9431438127090301E-2</v>
      </c>
      <c r="H3558" s="2">
        <v>2.5000000000000001E-2</v>
      </c>
      <c r="I3558" s="2">
        <v>2.75E-2</v>
      </c>
    </row>
    <row r="3559" spans="2:9" hidden="1" x14ac:dyDescent="0.2">
      <c r="B3559" s="35">
        <v>39841</v>
      </c>
      <c r="C3559">
        <v>15.56</v>
      </c>
      <c r="D3559">
        <v>0.11</v>
      </c>
      <c r="E3559">
        <v>0.11</v>
      </c>
      <c r="F3559">
        <f>4*Table3[[#This Row],[DivPay]]</f>
        <v>0.44</v>
      </c>
      <c r="G3559" s="2">
        <f>Table3[[#This Row],[FwdDiv]]/Table3[[#This Row],[SharePrice]]</f>
        <v>2.8277634961439587E-2</v>
      </c>
      <c r="H3559" s="2">
        <v>2.5000000000000001E-2</v>
      </c>
      <c r="I3559" s="2">
        <v>2.75E-2</v>
      </c>
    </row>
    <row r="3560" spans="2:9" hidden="1" x14ac:dyDescent="0.2">
      <c r="B3560" s="35">
        <v>39840</v>
      </c>
      <c r="C3560">
        <v>15.31</v>
      </c>
      <c r="E3560">
        <v>0.11</v>
      </c>
      <c r="F3560">
        <f>4*Table3[[#This Row],[DivPay]]</f>
        <v>0.44</v>
      </c>
      <c r="G3560" s="2">
        <f>Table3[[#This Row],[FwdDiv]]/Table3[[#This Row],[SharePrice]]</f>
        <v>2.8739386022207707E-2</v>
      </c>
      <c r="H3560" s="2">
        <v>2.5000000000000001E-2</v>
      </c>
      <c r="I3560" s="2">
        <v>2.75E-2</v>
      </c>
    </row>
    <row r="3561" spans="2:9" hidden="1" x14ac:dyDescent="0.2">
      <c r="B3561" s="35">
        <v>39839</v>
      </c>
      <c r="C3561">
        <v>14.77</v>
      </c>
      <c r="E3561">
        <v>0.11</v>
      </c>
      <c r="F3561">
        <f>4*Table3[[#This Row],[DivPay]]</f>
        <v>0.44</v>
      </c>
      <c r="G3561" s="2">
        <f>Table3[[#This Row],[FwdDiv]]/Table3[[#This Row],[SharePrice]]</f>
        <v>2.979011509817197E-2</v>
      </c>
      <c r="H3561" s="2">
        <v>2.5000000000000001E-2</v>
      </c>
      <c r="I3561" s="2">
        <v>2.75E-2</v>
      </c>
    </row>
    <row r="3562" spans="2:9" hidden="1" x14ac:dyDescent="0.2">
      <c r="B3562" s="35">
        <v>39836</v>
      </c>
      <c r="C3562">
        <v>14.99</v>
      </c>
      <c r="E3562">
        <v>0.11</v>
      </c>
      <c r="F3562">
        <f>4*Table3[[#This Row],[DivPay]]</f>
        <v>0.44</v>
      </c>
      <c r="G3562" s="2">
        <f>Table3[[#This Row],[FwdDiv]]/Table3[[#This Row],[SharePrice]]</f>
        <v>2.9352901934623081E-2</v>
      </c>
      <c r="H3562" s="2">
        <v>2.5000000000000001E-2</v>
      </c>
      <c r="I3562" s="2">
        <v>2.75E-2</v>
      </c>
    </row>
    <row r="3563" spans="2:9" hidden="1" x14ac:dyDescent="0.2">
      <c r="B3563" s="35">
        <v>39835</v>
      </c>
      <c r="C3563">
        <v>14.36</v>
      </c>
      <c r="E3563">
        <v>0.11</v>
      </c>
      <c r="F3563">
        <f>4*Table3[[#This Row],[DivPay]]</f>
        <v>0.44</v>
      </c>
      <c r="G3563" s="2">
        <f>Table3[[#This Row],[FwdDiv]]/Table3[[#This Row],[SharePrice]]</f>
        <v>3.0640668523676882E-2</v>
      </c>
      <c r="H3563" s="2">
        <v>2.5000000000000001E-2</v>
      </c>
      <c r="I3563" s="2">
        <v>2.75E-2</v>
      </c>
    </row>
    <row r="3564" spans="2:9" hidden="1" x14ac:dyDescent="0.2">
      <c r="B3564" s="35">
        <v>39834</v>
      </c>
      <c r="C3564">
        <v>14.56</v>
      </c>
      <c r="E3564">
        <v>0.11</v>
      </c>
      <c r="F3564">
        <f>4*Table3[[#This Row],[DivPay]]</f>
        <v>0.44</v>
      </c>
      <c r="G3564" s="2">
        <f>Table3[[#This Row],[FwdDiv]]/Table3[[#This Row],[SharePrice]]</f>
        <v>3.021978021978022E-2</v>
      </c>
      <c r="H3564" s="2">
        <v>2.5000000000000001E-2</v>
      </c>
      <c r="I3564" s="2">
        <v>2.75E-2</v>
      </c>
    </row>
    <row r="3565" spans="2:9" hidden="1" x14ac:dyDescent="0.2">
      <c r="B3565" s="35">
        <v>39833</v>
      </c>
      <c r="C3565">
        <v>14.41</v>
      </c>
      <c r="E3565">
        <v>0.11</v>
      </c>
      <c r="F3565">
        <f>4*Table3[[#This Row],[DivPay]]</f>
        <v>0.44</v>
      </c>
      <c r="G3565" s="2">
        <f>Table3[[#This Row],[FwdDiv]]/Table3[[#This Row],[SharePrice]]</f>
        <v>3.0534351145038167E-2</v>
      </c>
      <c r="H3565" s="2">
        <v>2.5000000000000001E-2</v>
      </c>
      <c r="I3565" s="2">
        <v>2.75E-2</v>
      </c>
    </row>
    <row r="3566" spans="2:9" hidden="1" x14ac:dyDescent="0.2">
      <c r="B3566" s="35">
        <v>39829</v>
      </c>
      <c r="C3566">
        <v>15.02</v>
      </c>
      <c r="E3566">
        <v>0.11</v>
      </c>
      <c r="F3566">
        <f>4*Table3[[#This Row],[DivPay]]</f>
        <v>0.44</v>
      </c>
      <c r="G3566" s="2">
        <f>Table3[[#This Row],[FwdDiv]]/Table3[[#This Row],[SharePrice]]</f>
        <v>2.929427430093209E-2</v>
      </c>
      <c r="H3566" s="2">
        <v>2.5000000000000001E-2</v>
      </c>
      <c r="I3566" s="2">
        <v>2.75E-2</v>
      </c>
    </row>
    <row r="3567" spans="2:9" hidden="1" x14ac:dyDescent="0.2">
      <c r="B3567" s="35">
        <v>39828</v>
      </c>
      <c r="C3567">
        <v>14.54</v>
      </c>
      <c r="E3567">
        <v>0.11</v>
      </c>
      <c r="F3567">
        <f>4*Table3[[#This Row],[DivPay]]</f>
        <v>0.44</v>
      </c>
      <c r="G3567" s="2">
        <f>Table3[[#This Row],[FwdDiv]]/Table3[[#This Row],[SharePrice]]</f>
        <v>3.0261348005502064E-2</v>
      </c>
      <c r="H3567" s="2">
        <v>2.5000000000000001E-2</v>
      </c>
      <c r="I3567" s="2">
        <v>2.75E-2</v>
      </c>
    </row>
    <row r="3568" spans="2:9" hidden="1" x14ac:dyDescent="0.2">
      <c r="B3568" s="35">
        <v>39827</v>
      </c>
      <c r="C3568">
        <v>14.1</v>
      </c>
      <c r="E3568">
        <v>0.11</v>
      </c>
      <c r="F3568">
        <f>4*Table3[[#This Row],[DivPay]]</f>
        <v>0.44</v>
      </c>
      <c r="G3568" s="2">
        <f>Table3[[#This Row],[FwdDiv]]/Table3[[#This Row],[SharePrice]]</f>
        <v>3.1205673758865248E-2</v>
      </c>
      <c r="H3568" s="2">
        <v>2.5000000000000001E-2</v>
      </c>
      <c r="I3568" s="2">
        <v>2.75E-2</v>
      </c>
    </row>
    <row r="3569" spans="2:9" hidden="1" x14ac:dyDescent="0.2">
      <c r="B3569" s="35">
        <v>39826</v>
      </c>
      <c r="C3569">
        <v>14.84</v>
      </c>
      <c r="E3569">
        <v>0.11</v>
      </c>
      <c r="F3569">
        <f>4*Table3[[#This Row],[DivPay]]</f>
        <v>0.44</v>
      </c>
      <c r="G3569" s="2">
        <f>Table3[[#This Row],[FwdDiv]]/Table3[[#This Row],[SharePrice]]</f>
        <v>2.9649595687331536E-2</v>
      </c>
      <c r="H3569" s="2">
        <v>2.5000000000000001E-2</v>
      </c>
      <c r="I3569" s="2">
        <v>2.75E-2</v>
      </c>
    </row>
    <row r="3570" spans="2:9" hidden="1" x14ac:dyDescent="0.2">
      <c r="B3570" s="35">
        <v>39825</v>
      </c>
      <c r="C3570">
        <v>14.73</v>
      </c>
      <c r="E3570">
        <v>0.11</v>
      </c>
      <c r="F3570">
        <f>4*Table3[[#This Row],[DivPay]]</f>
        <v>0.44</v>
      </c>
      <c r="G3570" s="2">
        <f>Table3[[#This Row],[FwdDiv]]/Table3[[#This Row],[SharePrice]]</f>
        <v>2.9871011541072641E-2</v>
      </c>
      <c r="H3570" s="2">
        <v>2.5000000000000001E-2</v>
      </c>
      <c r="I3570" s="2">
        <v>2.75E-2</v>
      </c>
    </row>
    <row r="3571" spans="2:9" hidden="1" x14ac:dyDescent="0.2">
      <c r="B3571" s="35">
        <v>39822</v>
      </c>
      <c r="C3571">
        <v>14.96</v>
      </c>
      <c r="E3571">
        <v>0.11</v>
      </c>
      <c r="F3571">
        <f>4*Table3[[#This Row],[DivPay]]</f>
        <v>0.44</v>
      </c>
      <c r="G3571" s="2">
        <f>Table3[[#This Row],[FwdDiv]]/Table3[[#This Row],[SharePrice]]</f>
        <v>2.9411764705882353E-2</v>
      </c>
      <c r="H3571" s="2">
        <v>2.5000000000000001E-2</v>
      </c>
      <c r="I3571" s="2">
        <v>2.75E-2</v>
      </c>
    </row>
    <row r="3572" spans="2:9" hidden="1" x14ac:dyDescent="0.2">
      <c r="B3572" s="35">
        <v>39821</v>
      </c>
      <c r="C3572">
        <v>15.28</v>
      </c>
      <c r="E3572">
        <v>0.11</v>
      </c>
      <c r="F3572">
        <f>4*Table3[[#This Row],[DivPay]]</f>
        <v>0.44</v>
      </c>
      <c r="G3572" s="2">
        <f>Table3[[#This Row],[FwdDiv]]/Table3[[#This Row],[SharePrice]]</f>
        <v>2.879581151832461E-2</v>
      </c>
      <c r="H3572" s="2">
        <v>2.5000000000000001E-2</v>
      </c>
      <c r="I3572" s="2">
        <v>2.75E-2</v>
      </c>
    </row>
    <row r="3573" spans="2:9" hidden="1" x14ac:dyDescent="0.2">
      <c r="B3573" s="35">
        <v>39820</v>
      </c>
      <c r="C3573">
        <v>15.58</v>
      </c>
      <c r="E3573">
        <v>0.11</v>
      </c>
      <c r="F3573">
        <f>4*Table3[[#This Row],[DivPay]]</f>
        <v>0.44</v>
      </c>
      <c r="G3573" s="2">
        <f>Table3[[#This Row],[FwdDiv]]/Table3[[#This Row],[SharePrice]]</f>
        <v>2.8241335044929396E-2</v>
      </c>
      <c r="H3573" s="2">
        <v>2.5000000000000001E-2</v>
      </c>
      <c r="I3573" s="2">
        <v>2.75E-2</v>
      </c>
    </row>
    <row r="3574" spans="2:9" hidden="1" x14ac:dyDescent="0.2">
      <c r="B3574" s="35">
        <v>39819</v>
      </c>
      <c r="C3574">
        <v>16.45</v>
      </c>
      <c r="E3574">
        <v>0.11</v>
      </c>
      <c r="F3574">
        <f>4*Table3[[#This Row],[DivPay]]</f>
        <v>0.44</v>
      </c>
      <c r="G3574" s="2">
        <f>Table3[[#This Row],[FwdDiv]]/Table3[[#This Row],[SharePrice]]</f>
        <v>2.6747720364741642E-2</v>
      </c>
      <c r="H3574" s="2">
        <v>2.5000000000000001E-2</v>
      </c>
      <c r="I3574" s="2">
        <v>2.75E-2</v>
      </c>
    </row>
    <row r="3575" spans="2:9" hidden="1" x14ac:dyDescent="0.2">
      <c r="B3575" s="35">
        <v>39818</v>
      </c>
      <c r="C3575">
        <v>15.86</v>
      </c>
      <c r="E3575">
        <v>0.11</v>
      </c>
      <c r="F3575">
        <f>4*Table3[[#This Row],[DivPay]]</f>
        <v>0.44</v>
      </c>
      <c r="G3575" s="2">
        <f>Table3[[#This Row],[FwdDiv]]/Table3[[#This Row],[SharePrice]]</f>
        <v>2.7742749054224466E-2</v>
      </c>
      <c r="H3575" s="2">
        <v>2.5000000000000001E-2</v>
      </c>
      <c r="I3575" s="2">
        <v>2.75E-2</v>
      </c>
    </row>
    <row r="3576" spans="2:9" hidden="1" x14ac:dyDescent="0.2">
      <c r="B3576" s="35">
        <v>39815</v>
      </c>
      <c r="C3576">
        <v>16.04</v>
      </c>
      <c r="E3576">
        <v>0.11</v>
      </c>
      <c r="F3576">
        <f>4*Table3[[#This Row],[DivPay]]</f>
        <v>0.44</v>
      </c>
      <c r="G3576" s="2">
        <f>Table3[[#This Row],[FwdDiv]]/Table3[[#This Row],[SharePrice]]</f>
        <v>2.7431421446384042E-2</v>
      </c>
      <c r="H3576" s="2">
        <v>2.5000000000000001E-2</v>
      </c>
      <c r="I3576" s="2">
        <v>2.75E-2</v>
      </c>
    </row>
    <row r="3577" spans="2:9" hidden="1" x14ac:dyDescent="0.2">
      <c r="B3577" s="35">
        <v>39813</v>
      </c>
      <c r="C3577">
        <v>15.52</v>
      </c>
      <c r="E3577">
        <v>0.11</v>
      </c>
      <c r="F3577">
        <f>4*Table3[[#This Row],[DivPay]]</f>
        <v>0.44</v>
      </c>
      <c r="G3577" s="2">
        <f>Table3[[#This Row],[FwdDiv]]/Table3[[#This Row],[SharePrice]]</f>
        <v>2.8350515463917526E-2</v>
      </c>
      <c r="H3577" s="2">
        <v>2.5000000000000001E-2</v>
      </c>
      <c r="I3577" s="2">
        <v>2.75E-2</v>
      </c>
    </row>
    <row r="3578" spans="2:9" hidden="1" x14ac:dyDescent="0.2">
      <c r="B3578" s="35">
        <v>39812</v>
      </c>
      <c r="C3578">
        <v>15.16</v>
      </c>
      <c r="E3578">
        <v>0.11</v>
      </c>
      <c r="F3578">
        <f>4*Table3[[#This Row],[DivPay]]</f>
        <v>0.44</v>
      </c>
      <c r="G3578" s="2">
        <f>Table3[[#This Row],[FwdDiv]]/Table3[[#This Row],[SharePrice]]</f>
        <v>2.9023746701846966E-2</v>
      </c>
      <c r="H3578" s="2">
        <v>2.5000000000000001E-2</v>
      </c>
      <c r="I3578" s="2">
        <v>2.75E-2</v>
      </c>
    </row>
    <row r="3579" spans="2:9" hidden="1" x14ac:dyDescent="0.2">
      <c r="B3579" s="35">
        <v>39811</v>
      </c>
      <c r="C3579">
        <v>14.67</v>
      </c>
      <c r="E3579">
        <v>0.11</v>
      </c>
      <c r="F3579">
        <f>4*Table3[[#This Row],[DivPay]]</f>
        <v>0.44</v>
      </c>
      <c r="G3579" s="2">
        <f>Table3[[#This Row],[FwdDiv]]/Table3[[#This Row],[SharePrice]]</f>
        <v>2.9993183367416496E-2</v>
      </c>
      <c r="H3579" s="2">
        <v>2.5000000000000001E-2</v>
      </c>
      <c r="I3579" s="2">
        <v>2.75E-2</v>
      </c>
    </row>
    <row r="3580" spans="2:9" hidden="1" x14ac:dyDescent="0.2">
      <c r="B3580" s="35">
        <v>39808</v>
      </c>
      <c r="C3580">
        <v>14.35</v>
      </c>
      <c r="E3580">
        <v>0.11</v>
      </c>
      <c r="F3580">
        <f>4*Table3[[#This Row],[DivPay]]</f>
        <v>0.44</v>
      </c>
      <c r="G3580" s="2">
        <f>Table3[[#This Row],[FwdDiv]]/Table3[[#This Row],[SharePrice]]</f>
        <v>3.0662020905923345E-2</v>
      </c>
      <c r="H3580" s="2">
        <v>2.5000000000000001E-2</v>
      </c>
      <c r="I3580" s="2">
        <v>2.75E-2</v>
      </c>
    </row>
    <row r="3581" spans="2:9" hidden="1" x14ac:dyDescent="0.2">
      <c r="B3581" s="35">
        <v>39806</v>
      </c>
      <c r="C3581">
        <v>14.45</v>
      </c>
      <c r="E3581">
        <v>0.11</v>
      </c>
      <c r="F3581">
        <f>4*Table3[[#This Row],[DivPay]]</f>
        <v>0.44</v>
      </c>
      <c r="G3581" s="2">
        <f>Table3[[#This Row],[FwdDiv]]/Table3[[#This Row],[SharePrice]]</f>
        <v>3.0449826989619379E-2</v>
      </c>
      <c r="H3581" s="2">
        <v>2.5000000000000001E-2</v>
      </c>
      <c r="I3581" s="2">
        <v>2.75E-2</v>
      </c>
    </row>
    <row r="3582" spans="2:9" hidden="1" x14ac:dyDescent="0.2">
      <c r="B3582" s="35">
        <v>39805</v>
      </c>
      <c r="C3582">
        <v>14.26</v>
      </c>
      <c r="E3582">
        <v>0.11</v>
      </c>
      <c r="F3582">
        <f>4*Table3[[#This Row],[DivPay]]</f>
        <v>0.44</v>
      </c>
      <c r="G3582" s="2">
        <f>Table3[[#This Row],[FwdDiv]]/Table3[[#This Row],[SharePrice]]</f>
        <v>3.0855539971949508E-2</v>
      </c>
      <c r="H3582" s="2">
        <v>2.5000000000000001E-2</v>
      </c>
      <c r="I3582" s="2">
        <v>2.75E-2</v>
      </c>
    </row>
    <row r="3583" spans="2:9" hidden="1" x14ac:dyDescent="0.2">
      <c r="B3583" s="35">
        <v>39804</v>
      </c>
      <c r="C3583">
        <v>14.71</v>
      </c>
      <c r="E3583">
        <v>0.11</v>
      </c>
      <c r="F3583">
        <f>4*Table3[[#This Row],[DivPay]]</f>
        <v>0.44</v>
      </c>
      <c r="G3583" s="2">
        <f>Table3[[#This Row],[FwdDiv]]/Table3[[#This Row],[SharePrice]]</f>
        <v>2.9911624745071377E-2</v>
      </c>
      <c r="H3583" s="2">
        <v>2.5000000000000001E-2</v>
      </c>
      <c r="I3583" s="2">
        <v>2.75E-2</v>
      </c>
    </row>
    <row r="3584" spans="2:9" hidden="1" x14ac:dyDescent="0.2">
      <c r="B3584" s="35">
        <v>39801</v>
      </c>
      <c r="C3584">
        <v>15.08</v>
      </c>
      <c r="E3584">
        <v>0.11</v>
      </c>
      <c r="F3584">
        <f>4*Table3[[#This Row],[DivPay]]</f>
        <v>0.44</v>
      </c>
      <c r="G3584" s="2">
        <f>Table3[[#This Row],[FwdDiv]]/Table3[[#This Row],[SharePrice]]</f>
        <v>2.9177718832891247E-2</v>
      </c>
      <c r="H3584" s="2">
        <v>2.5000000000000001E-2</v>
      </c>
      <c r="I3584" s="2">
        <v>2.75E-2</v>
      </c>
    </row>
    <row r="3585" spans="2:9" hidden="1" x14ac:dyDescent="0.2">
      <c r="B3585" s="35">
        <v>39800</v>
      </c>
      <c r="C3585">
        <v>15.06</v>
      </c>
      <c r="E3585">
        <v>0.11</v>
      </c>
      <c r="F3585">
        <f>4*Table3[[#This Row],[DivPay]]</f>
        <v>0.44</v>
      </c>
      <c r="G3585" s="2">
        <f>Table3[[#This Row],[FwdDiv]]/Table3[[#This Row],[SharePrice]]</f>
        <v>2.9216467463479414E-2</v>
      </c>
      <c r="H3585" s="2">
        <v>2.5000000000000001E-2</v>
      </c>
      <c r="I3585" s="2">
        <v>2.75E-2</v>
      </c>
    </row>
    <row r="3586" spans="2:9" hidden="1" x14ac:dyDescent="0.2">
      <c r="B3586" s="35">
        <v>39799</v>
      </c>
      <c r="C3586">
        <v>16.25</v>
      </c>
      <c r="E3586">
        <v>0.11</v>
      </c>
      <c r="F3586">
        <f>4*Table3[[#This Row],[DivPay]]</f>
        <v>0.44</v>
      </c>
      <c r="G3586" s="2">
        <f>Table3[[#This Row],[FwdDiv]]/Table3[[#This Row],[SharePrice]]</f>
        <v>2.7076923076923078E-2</v>
      </c>
      <c r="H3586" s="2">
        <v>2.5000000000000001E-2</v>
      </c>
      <c r="I3586" s="2">
        <v>2.75E-2</v>
      </c>
    </row>
    <row r="3587" spans="2:9" hidden="1" x14ac:dyDescent="0.2">
      <c r="B3587" s="35">
        <v>39798</v>
      </c>
      <c r="C3587">
        <v>16.29</v>
      </c>
      <c r="E3587">
        <v>0.11</v>
      </c>
      <c r="F3587">
        <f>4*Table3[[#This Row],[DivPay]]</f>
        <v>0.44</v>
      </c>
      <c r="G3587" s="2">
        <f>Table3[[#This Row],[FwdDiv]]/Table3[[#This Row],[SharePrice]]</f>
        <v>2.7010435850214856E-2</v>
      </c>
      <c r="H3587" s="2">
        <v>2.5000000000000001E-2</v>
      </c>
      <c r="I3587" s="2">
        <v>2.75E-2</v>
      </c>
    </row>
    <row r="3588" spans="2:9" hidden="1" x14ac:dyDescent="0.2">
      <c r="B3588" s="35">
        <v>39797</v>
      </c>
      <c r="C3588">
        <v>15.47</v>
      </c>
      <c r="E3588">
        <v>0.11</v>
      </c>
      <c r="F3588">
        <f>4*Table3[[#This Row],[DivPay]]</f>
        <v>0.44</v>
      </c>
      <c r="G3588" s="2">
        <f>Table3[[#This Row],[FwdDiv]]/Table3[[#This Row],[SharePrice]]</f>
        <v>2.8442146089204912E-2</v>
      </c>
      <c r="H3588" s="2">
        <v>2.5000000000000001E-2</v>
      </c>
      <c r="I3588" s="2">
        <v>2.75E-2</v>
      </c>
    </row>
    <row r="3589" spans="2:9" hidden="1" x14ac:dyDescent="0.2">
      <c r="B3589" s="35">
        <v>39794</v>
      </c>
      <c r="C3589">
        <v>15.59</v>
      </c>
      <c r="E3589">
        <v>0.11</v>
      </c>
      <c r="F3589">
        <f>4*Table3[[#This Row],[DivPay]]</f>
        <v>0.44</v>
      </c>
      <c r="G3589" s="2">
        <f>Table3[[#This Row],[FwdDiv]]/Table3[[#This Row],[SharePrice]]</f>
        <v>2.8223220012828738E-2</v>
      </c>
      <c r="H3589" s="2">
        <v>2.5000000000000001E-2</v>
      </c>
      <c r="I3589" s="2">
        <v>2.75E-2</v>
      </c>
    </row>
    <row r="3590" spans="2:9" hidden="1" x14ac:dyDescent="0.2">
      <c r="B3590" s="35">
        <v>39793</v>
      </c>
      <c r="C3590">
        <v>15.14</v>
      </c>
      <c r="E3590">
        <v>0.11</v>
      </c>
      <c r="F3590">
        <f>4*Table3[[#This Row],[DivPay]]</f>
        <v>0.44</v>
      </c>
      <c r="G3590" s="2">
        <f>Table3[[#This Row],[FwdDiv]]/Table3[[#This Row],[SharePrice]]</f>
        <v>2.9062087186261559E-2</v>
      </c>
      <c r="H3590" s="2">
        <v>2.5000000000000001E-2</v>
      </c>
      <c r="I3590" s="2">
        <v>2.75E-2</v>
      </c>
    </row>
    <row r="3591" spans="2:9" hidden="1" x14ac:dyDescent="0.2">
      <c r="B3591" s="35">
        <v>39792</v>
      </c>
      <c r="C3591">
        <v>15.73</v>
      </c>
      <c r="E3591">
        <v>0.11</v>
      </c>
      <c r="F3591">
        <f>4*Table3[[#This Row],[DivPay]]</f>
        <v>0.44</v>
      </c>
      <c r="G3591" s="2">
        <f>Table3[[#This Row],[FwdDiv]]/Table3[[#This Row],[SharePrice]]</f>
        <v>2.7972027972027972E-2</v>
      </c>
      <c r="H3591" s="2">
        <v>2.5000000000000001E-2</v>
      </c>
      <c r="I3591" s="2">
        <v>2.75E-2</v>
      </c>
    </row>
    <row r="3592" spans="2:9" hidden="1" x14ac:dyDescent="0.2">
      <c r="B3592" s="35">
        <v>39791</v>
      </c>
      <c r="C3592">
        <v>15.55</v>
      </c>
      <c r="E3592">
        <v>0.11</v>
      </c>
      <c r="F3592">
        <f>4*Table3[[#This Row],[DivPay]]</f>
        <v>0.44</v>
      </c>
      <c r="G3592" s="2">
        <f>Table3[[#This Row],[FwdDiv]]/Table3[[#This Row],[SharePrice]]</f>
        <v>2.8295819935691316E-2</v>
      </c>
      <c r="H3592" s="2">
        <v>2.5000000000000001E-2</v>
      </c>
      <c r="I3592" s="2">
        <v>2.75E-2</v>
      </c>
    </row>
    <row r="3593" spans="2:9" hidden="1" x14ac:dyDescent="0.2">
      <c r="B3593" s="35">
        <v>39790</v>
      </c>
      <c r="C3593">
        <v>14.82</v>
      </c>
      <c r="E3593">
        <v>0.11</v>
      </c>
      <c r="F3593">
        <f>4*Table3[[#This Row],[DivPay]]</f>
        <v>0.44</v>
      </c>
      <c r="G3593" s="2">
        <f>Table3[[#This Row],[FwdDiv]]/Table3[[#This Row],[SharePrice]]</f>
        <v>2.9689608636977057E-2</v>
      </c>
      <c r="H3593" s="2">
        <v>2.5000000000000001E-2</v>
      </c>
      <c r="I3593" s="2">
        <v>2.75E-2</v>
      </c>
    </row>
    <row r="3594" spans="2:9" hidden="1" x14ac:dyDescent="0.2">
      <c r="B3594" s="35">
        <v>39787</v>
      </c>
      <c r="C3594">
        <v>14.56</v>
      </c>
      <c r="E3594">
        <v>0.11</v>
      </c>
      <c r="F3594">
        <f>4*Table3[[#This Row],[DivPay]]</f>
        <v>0.44</v>
      </c>
      <c r="G3594" s="2">
        <f>Table3[[#This Row],[FwdDiv]]/Table3[[#This Row],[SharePrice]]</f>
        <v>3.021978021978022E-2</v>
      </c>
      <c r="H3594" s="2">
        <v>2.5000000000000001E-2</v>
      </c>
      <c r="I3594" s="2">
        <v>2.75E-2</v>
      </c>
    </row>
    <row r="3595" spans="2:9" hidden="1" x14ac:dyDescent="0.2">
      <c r="B3595" s="35">
        <v>39786</v>
      </c>
      <c r="C3595">
        <v>14.47</v>
      </c>
      <c r="E3595">
        <v>0.11</v>
      </c>
      <c r="F3595">
        <f>4*Table3[[#This Row],[DivPay]]</f>
        <v>0.44</v>
      </c>
      <c r="G3595" s="2">
        <f>Table3[[#This Row],[FwdDiv]]/Table3[[#This Row],[SharePrice]]</f>
        <v>3.04077401520387E-2</v>
      </c>
      <c r="H3595" s="2">
        <v>2.5000000000000001E-2</v>
      </c>
      <c r="I3595" s="2">
        <v>2.75E-2</v>
      </c>
    </row>
    <row r="3596" spans="2:9" hidden="1" x14ac:dyDescent="0.2">
      <c r="B3596" s="35">
        <v>39785</v>
      </c>
      <c r="C3596">
        <v>15.26</v>
      </c>
      <c r="E3596">
        <v>0.11</v>
      </c>
      <c r="F3596">
        <f>4*Table3[[#This Row],[DivPay]]</f>
        <v>0.44</v>
      </c>
      <c r="G3596" s="2">
        <f>Table3[[#This Row],[FwdDiv]]/Table3[[#This Row],[SharePrice]]</f>
        <v>2.8833551769331587E-2</v>
      </c>
      <c r="H3596" s="2">
        <v>2.5000000000000001E-2</v>
      </c>
      <c r="I3596" s="2">
        <v>2.75E-2</v>
      </c>
    </row>
    <row r="3597" spans="2:9" hidden="1" x14ac:dyDescent="0.2">
      <c r="B3597" s="35">
        <v>39784</v>
      </c>
      <c r="C3597">
        <v>14.64</v>
      </c>
      <c r="E3597">
        <v>0.11</v>
      </c>
      <c r="F3597">
        <f>4*Table3[[#This Row],[DivPay]]</f>
        <v>0.44</v>
      </c>
      <c r="G3597" s="2">
        <f>Table3[[#This Row],[FwdDiv]]/Table3[[#This Row],[SharePrice]]</f>
        <v>3.0054644808743168E-2</v>
      </c>
      <c r="H3597" s="2">
        <v>2.5000000000000001E-2</v>
      </c>
      <c r="I3597" s="2">
        <v>2.75E-2</v>
      </c>
    </row>
    <row r="3598" spans="2:9" hidden="1" x14ac:dyDescent="0.2">
      <c r="B3598" s="35">
        <v>39783</v>
      </c>
      <c r="C3598">
        <v>14.01</v>
      </c>
      <c r="E3598">
        <v>0.11</v>
      </c>
      <c r="F3598">
        <f>4*Table3[[#This Row],[DivPay]]</f>
        <v>0.44</v>
      </c>
      <c r="G3598" s="2">
        <f>Table3[[#This Row],[FwdDiv]]/Table3[[#This Row],[SharePrice]]</f>
        <v>3.1406138472519628E-2</v>
      </c>
      <c r="H3598" s="2">
        <v>2.5000000000000001E-2</v>
      </c>
      <c r="I3598" s="2">
        <v>2.75E-2</v>
      </c>
    </row>
    <row r="3599" spans="2:9" hidden="1" x14ac:dyDescent="0.2">
      <c r="B3599" s="35">
        <v>39780</v>
      </c>
      <c r="C3599">
        <v>15.57</v>
      </c>
      <c r="E3599">
        <v>0.11</v>
      </c>
      <c r="F3599">
        <f>4*Table3[[#This Row],[DivPay]]</f>
        <v>0.44</v>
      </c>
      <c r="G3599" s="2">
        <f>Table3[[#This Row],[FwdDiv]]/Table3[[#This Row],[SharePrice]]</f>
        <v>2.8259473346178548E-2</v>
      </c>
      <c r="H3599" s="2">
        <v>2.5000000000000001E-2</v>
      </c>
      <c r="I3599" s="2">
        <v>2.75E-2</v>
      </c>
    </row>
    <row r="3600" spans="2:9" hidden="1" x14ac:dyDescent="0.2">
      <c r="B3600" s="35">
        <v>39778</v>
      </c>
      <c r="C3600">
        <v>15.52</v>
      </c>
      <c r="E3600">
        <v>0.11</v>
      </c>
      <c r="F3600">
        <f>4*Table3[[#This Row],[DivPay]]</f>
        <v>0.44</v>
      </c>
      <c r="G3600" s="2">
        <f>Table3[[#This Row],[FwdDiv]]/Table3[[#This Row],[SharePrice]]</f>
        <v>2.8350515463917526E-2</v>
      </c>
      <c r="H3600" s="2">
        <v>2.5000000000000001E-2</v>
      </c>
      <c r="I3600" s="2">
        <v>2.75E-2</v>
      </c>
    </row>
    <row r="3601" spans="2:9" hidden="1" x14ac:dyDescent="0.2">
      <c r="B3601" s="35">
        <v>39777</v>
      </c>
      <c r="C3601">
        <v>14.58</v>
      </c>
      <c r="E3601">
        <v>0.11</v>
      </c>
      <c r="F3601">
        <f>4*Table3[[#This Row],[DivPay]]</f>
        <v>0.44</v>
      </c>
      <c r="G3601" s="2">
        <f>Table3[[#This Row],[FwdDiv]]/Table3[[#This Row],[SharePrice]]</f>
        <v>3.017832647462277E-2</v>
      </c>
      <c r="H3601" s="2">
        <v>2.5000000000000001E-2</v>
      </c>
      <c r="I3601" s="2">
        <v>2.75E-2</v>
      </c>
    </row>
    <row r="3602" spans="2:9" hidden="1" x14ac:dyDescent="0.2">
      <c r="B3602" s="35">
        <v>39776</v>
      </c>
      <c r="C3602">
        <v>15.26</v>
      </c>
      <c r="E3602">
        <v>0.11</v>
      </c>
      <c r="F3602">
        <f>4*Table3[[#This Row],[DivPay]]</f>
        <v>0.44</v>
      </c>
      <c r="G3602" s="2">
        <f>Table3[[#This Row],[FwdDiv]]/Table3[[#This Row],[SharePrice]]</f>
        <v>2.8833551769331587E-2</v>
      </c>
      <c r="H3602" s="2">
        <v>2.5000000000000001E-2</v>
      </c>
      <c r="I3602" s="2">
        <v>2.75E-2</v>
      </c>
    </row>
    <row r="3603" spans="2:9" hidden="1" x14ac:dyDescent="0.2">
      <c r="B3603" s="35">
        <v>39773</v>
      </c>
      <c r="C3603">
        <v>14.67</v>
      </c>
      <c r="E3603">
        <v>0.11</v>
      </c>
      <c r="F3603">
        <f>4*Table3[[#This Row],[DivPay]]</f>
        <v>0.44</v>
      </c>
      <c r="G3603" s="2">
        <f>Table3[[#This Row],[FwdDiv]]/Table3[[#This Row],[SharePrice]]</f>
        <v>2.9993183367416496E-2</v>
      </c>
      <c r="H3603" s="2">
        <v>2.5000000000000001E-2</v>
      </c>
      <c r="I3603" s="2">
        <v>2.75E-2</v>
      </c>
    </row>
    <row r="3604" spans="2:9" hidden="1" x14ac:dyDescent="0.2">
      <c r="B3604" s="35">
        <v>39772</v>
      </c>
      <c r="C3604">
        <v>14.02</v>
      </c>
      <c r="E3604">
        <v>0.11</v>
      </c>
      <c r="F3604">
        <f>4*Table3[[#This Row],[DivPay]]</f>
        <v>0.44</v>
      </c>
      <c r="G3604" s="2">
        <f>Table3[[#This Row],[FwdDiv]]/Table3[[#This Row],[SharePrice]]</f>
        <v>3.1383737517831668E-2</v>
      </c>
      <c r="H3604" s="2">
        <v>2.5000000000000001E-2</v>
      </c>
      <c r="I3604" s="2">
        <v>2.75E-2</v>
      </c>
    </row>
    <row r="3605" spans="2:9" hidden="1" x14ac:dyDescent="0.2">
      <c r="B3605" s="35">
        <v>39771</v>
      </c>
      <c r="C3605">
        <v>14.63</v>
      </c>
      <c r="E3605">
        <v>0.11</v>
      </c>
      <c r="F3605">
        <f>4*Table3[[#This Row],[DivPay]]</f>
        <v>0.44</v>
      </c>
      <c r="G3605" s="2">
        <f>Table3[[#This Row],[FwdDiv]]/Table3[[#This Row],[SharePrice]]</f>
        <v>3.007518796992481E-2</v>
      </c>
      <c r="H3605" s="2">
        <v>2.5000000000000001E-2</v>
      </c>
      <c r="I3605" s="2">
        <v>2.75E-2</v>
      </c>
    </row>
    <row r="3606" spans="2:9" hidden="1" x14ac:dyDescent="0.2">
      <c r="B3606" s="35">
        <v>39770</v>
      </c>
      <c r="C3606">
        <v>15.83</v>
      </c>
      <c r="E3606">
        <v>0.11</v>
      </c>
      <c r="F3606">
        <f>4*Table3[[#This Row],[DivPay]]</f>
        <v>0.44</v>
      </c>
      <c r="G3606" s="2">
        <f>Table3[[#This Row],[FwdDiv]]/Table3[[#This Row],[SharePrice]]</f>
        <v>2.7795325331648767E-2</v>
      </c>
      <c r="H3606" s="2">
        <v>2.5000000000000001E-2</v>
      </c>
      <c r="I3606" s="2">
        <v>2.75E-2</v>
      </c>
    </row>
    <row r="3607" spans="2:9" hidden="1" x14ac:dyDescent="0.2">
      <c r="B3607" s="35">
        <v>39769</v>
      </c>
      <c r="C3607">
        <v>15.91</v>
      </c>
      <c r="E3607">
        <v>0.11</v>
      </c>
      <c r="F3607">
        <f>4*Table3[[#This Row],[DivPay]]</f>
        <v>0.44</v>
      </c>
      <c r="G3607" s="2">
        <f>Table3[[#This Row],[FwdDiv]]/Table3[[#This Row],[SharePrice]]</f>
        <v>2.765556253928347E-2</v>
      </c>
      <c r="H3607" s="2">
        <v>2.5000000000000001E-2</v>
      </c>
      <c r="I3607" s="2">
        <v>2.75E-2</v>
      </c>
    </row>
    <row r="3608" spans="2:9" hidden="1" x14ac:dyDescent="0.2">
      <c r="B3608" s="35">
        <v>39766</v>
      </c>
      <c r="C3608">
        <v>16.11</v>
      </c>
      <c r="E3608">
        <v>0.11</v>
      </c>
      <c r="F3608">
        <f>4*Table3[[#This Row],[DivPay]]</f>
        <v>0.44</v>
      </c>
      <c r="G3608" s="2">
        <f>Table3[[#This Row],[FwdDiv]]/Table3[[#This Row],[SharePrice]]</f>
        <v>2.7312228429546868E-2</v>
      </c>
      <c r="H3608" s="2">
        <v>2.5000000000000001E-2</v>
      </c>
      <c r="I3608" s="2">
        <v>2.75E-2</v>
      </c>
    </row>
    <row r="3609" spans="2:9" hidden="1" x14ac:dyDescent="0.2">
      <c r="B3609" s="35">
        <v>39765</v>
      </c>
      <c r="C3609">
        <v>17.39</v>
      </c>
      <c r="E3609">
        <v>0.11</v>
      </c>
      <c r="F3609">
        <f>4*Table3[[#This Row],[DivPay]]</f>
        <v>0.44</v>
      </c>
      <c r="G3609" s="2">
        <f>Table3[[#This Row],[FwdDiv]]/Table3[[#This Row],[SharePrice]]</f>
        <v>2.5301897642323174E-2</v>
      </c>
      <c r="H3609" s="2">
        <v>2.5000000000000001E-2</v>
      </c>
      <c r="I3609" s="2">
        <v>2.75E-2</v>
      </c>
    </row>
    <row r="3610" spans="2:9" hidden="1" x14ac:dyDescent="0.2">
      <c r="B3610" s="35">
        <v>39764</v>
      </c>
      <c r="C3610">
        <v>16.36</v>
      </c>
      <c r="E3610">
        <v>0.11</v>
      </c>
      <c r="F3610">
        <f>4*Table3[[#This Row],[DivPay]]</f>
        <v>0.44</v>
      </c>
      <c r="G3610" s="2">
        <f>Table3[[#This Row],[FwdDiv]]/Table3[[#This Row],[SharePrice]]</f>
        <v>2.6894865525672374E-2</v>
      </c>
      <c r="H3610" s="2">
        <v>2.5000000000000001E-2</v>
      </c>
      <c r="I3610" s="2">
        <v>2.75E-2</v>
      </c>
    </row>
    <row r="3611" spans="2:9" hidden="1" x14ac:dyDescent="0.2">
      <c r="B3611" s="35">
        <v>39763</v>
      </c>
      <c r="C3611">
        <v>16.89</v>
      </c>
      <c r="E3611">
        <v>0.11</v>
      </c>
      <c r="F3611">
        <f>4*Table3[[#This Row],[DivPay]]</f>
        <v>0.44</v>
      </c>
      <c r="G3611" s="2">
        <f>Table3[[#This Row],[FwdDiv]]/Table3[[#This Row],[SharePrice]]</f>
        <v>2.605091770278271E-2</v>
      </c>
      <c r="H3611" s="2">
        <v>2.5000000000000001E-2</v>
      </c>
      <c r="I3611" s="2">
        <v>2.75E-2</v>
      </c>
    </row>
    <row r="3612" spans="2:9" hidden="1" x14ac:dyDescent="0.2">
      <c r="B3612" s="35">
        <v>39762</v>
      </c>
      <c r="C3612">
        <v>16.920000000000002</v>
      </c>
      <c r="E3612">
        <v>0.11</v>
      </c>
      <c r="F3612">
        <f>4*Table3[[#This Row],[DivPay]]</f>
        <v>0.44</v>
      </c>
      <c r="G3612" s="2">
        <f>Table3[[#This Row],[FwdDiv]]/Table3[[#This Row],[SharePrice]]</f>
        <v>2.6004728132387703E-2</v>
      </c>
      <c r="H3612" s="2">
        <v>2.5000000000000001E-2</v>
      </c>
      <c r="I3612" s="2">
        <v>2.75E-2</v>
      </c>
    </row>
    <row r="3613" spans="2:9" hidden="1" x14ac:dyDescent="0.2">
      <c r="B3613" s="35">
        <v>39759</v>
      </c>
      <c r="C3613">
        <v>17.22</v>
      </c>
      <c r="E3613">
        <v>0.11</v>
      </c>
      <c r="F3613">
        <f>4*Table3[[#This Row],[DivPay]]</f>
        <v>0.44</v>
      </c>
      <c r="G3613" s="2">
        <f>Table3[[#This Row],[FwdDiv]]/Table3[[#This Row],[SharePrice]]</f>
        <v>2.5551684088269456E-2</v>
      </c>
      <c r="H3613" s="2">
        <v>2.5000000000000001E-2</v>
      </c>
      <c r="I3613" s="2">
        <v>2.75E-2</v>
      </c>
    </row>
    <row r="3614" spans="2:9" hidden="1" x14ac:dyDescent="0.2">
      <c r="B3614" s="35">
        <v>39758</v>
      </c>
      <c r="C3614">
        <v>17.14</v>
      </c>
      <c r="E3614">
        <v>0.11</v>
      </c>
      <c r="F3614">
        <f>4*Table3[[#This Row],[DivPay]]</f>
        <v>0.44</v>
      </c>
      <c r="G3614" s="2">
        <f>Table3[[#This Row],[FwdDiv]]/Table3[[#This Row],[SharePrice]]</f>
        <v>2.5670945157526253E-2</v>
      </c>
      <c r="H3614" s="2">
        <v>2.5000000000000001E-2</v>
      </c>
      <c r="I3614" s="2">
        <v>2.75E-2</v>
      </c>
    </row>
    <row r="3615" spans="2:9" hidden="1" x14ac:dyDescent="0.2">
      <c r="B3615" s="35">
        <v>39757</v>
      </c>
      <c r="C3615">
        <v>18.28</v>
      </c>
      <c r="E3615">
        <v>0.11</v>
      </c>
      <c r="F3615">
        <f>4*Table3[[#This Row],[DivPay]]</f>
        <v>0.44</v>
      </c>
      <c r="G3615" s="2">
        <f>Table3[[#This Row],[FwdDiv]]/Table3[[#This Row],[SharePrice]]</f>
        <v>2.4070021881838072E-2</v>
      </c>
      <c r="H3615" s="2">
        <v>2.5000000000000001E-2</v>
      </c>
      <c r="I3615" s="2">
        <v>2.75E-2</v>
      </c>
    </row>
    <row r="3616" spans="2:9" hidden="1" x14ac:dyDescent="0.2">
      <c r="B3616" s="35">
        <v>39756</v>
      </c>
      <c r="C3616">
        <v>19.09</v>
      </c>
      <c r="E3616">
        <v>0.11</v>
      </c>
      <c r="F3616">
        <f>4*Table3[[#This Row],[DivPay]]</f>
        <v>0.44</v>
      </c>
      <c r="G3616" s="2">
        <f>Table3[[#This Row],[FwdDiv]]/Table3[[#This Row],[SharePrice]]</f>
        <v>2.3048716605552647E-2</v>
      </c>
      <c r="H3616" s="2">
        <v>2.5000000000000001E-2</v>
      </c>
      <c r="I3616" s="2">
        <v>2.75E-2</v>
      </c>
    </row>
    <row r="3617" spans="2:9" hidden="1" x14ac:dyDescent="0.2">
      <c r="B3617" s="35">
        <v>39755</v>
      </c>
      <c r="C3617">
        <v>18.91</v>
      </c>
      <c r="E3617">
        <v>0.11</v>
      </c>
      <c r="F3617">
        <f>4*Table3[[#This Row],[DivPay]]</f>
        <v>0.44</v>
      </c>
      <c r="G3617" s="2">
        <f>Table3[[#This Row],[FwdDiv]]/Table3[[#This Row],[SharePrice]]</f>
        <v>2.3268112109994712E-2</v>
      </c>
      <c r="H3617" s="2">
        <v>2.5000000000000001E-2</v>
      </c>
      <c r="I3617" s="2">
        <v>2.75E-2</v>
      </c>
    </row>
    <row r="3618" spans="2:9" hidden="1" x14ac:dyDescent="0.2">
      <c r="B3618" s="35">
        <v>39752</v>
      </c>
      <c r="C3618">
        <v>19.559999999999999</v>
      </c>
      <c r="E3618">
        <v>0.11</v>
      </c>
      <c r="F3618">
        <f>4*Table3[[#This Row],[DivPay]]</f>
        <v>0.44</v>
      </c>
      <c r="G3618" s="2">
        <f>Table3[[#This Row],[FwdDiv]]/Table3[[#This Row],[SharePrice]]</f>
        <v>2.2494887525562373E-2</v>
      </c>
      <c r="H3618" s="2">
        <v>2.5000000000000001E-2</v>
      </c>
      <c r="I3618" s="2">
        <v>2.75E-2</v>
      </c>
    </row>
    <row r="3619" spans="2:9" hidden="1" x14ac:dyDescent="0.2">
      <c r="B3619" s="35">
        <v>39751</v>
      </c>
      <c r="C3619">
        <v>19.13</v>
      </c>
      <c r="E3619">
        <v>0.11</v>
      </c>
      <c r="F3619">
        <f>4*Table3[[#This Row],[DivPay]]</f>
        <v>0.44</v>
      </c>
      <c r="G3619" s="2">
        <f>Table3[[#This Row],[FwdDiv]]/Table3[[#This Row],[SharePrice]]</f>
        <v>2.3000522739153165E-2</v>
      </c>
      <c r="H3619" s="2">
        <v>2.5000000000000001E-2</v>
      </c>
      <c r="I3619" s="2">
        <v>2.75E-2</v>
      </c>
    </row>
    <row r="3620" spans="2:9" hidden="1" x14ac:dyDescent="0.2">
      <c r="B3620" s="35">
        <v>39750</v>
      </c>
      <c r="C3620">
        <v>18.149999999999999</v>
      </c>
      <c r="D3620">
        <v>0.11</v>
      </c>
      <c r="E3620">
        <v>0.11</v>
      </c>
      <c r="F3620">
        <f>4*Table3[[#This Row],[DivPay]]</f>
        <v>0.44</v>
      </c>
      <c r="G3620" s="2">
        <f>Table3[[#This Row],[FwdDiv]]/Table3[[#This Row],[SharePrice]]</f>
        <v>2.4242424242424246E-2</v>
      </c>
      <c r="H3620" s="2">
        <v>2.5000000000000001E-2</v>
      </c>
      <c r="I3620" s="2">
        <v>2.75E-2</v>
      </c>
    </row>
    <row r="3621" spans="2:9" hidden="1" x14ac:dyDescent="0.2">
      <c r="B3621" s="35">
        <v>39749</v>
      </c>
      <c r="C3621">
        <v>19.48</v>
      </c>
      <c r="E3621">
        <v>0.1</v>
      </c>
      <c r="F3621">
        <f>4*Table3[[#This Row],[DivPay]]</f>
        <v>0.4</v>
      </c>
      <c r="G3621" s="2">
        <f>Table3[[#This Row],[FwdDiv]]/Table3[[#This Row],[SharePrice]]</f>
        <v>2.0533880903490759E-2</v>
      </c>
      <c r="H3621" s="2">
        <v>2.5000000000000001E-2</v>
      </c>
      <c r="I3621" s="2">
        <v>2.75E-2</v>
      </c>
    </row>
    <row r="3622" spans="2:9" hidden="1" x14ac:dyDescent="0.2">
      <c r="B3622" s="35">
        <v>39748</v>
      </c>
      <c r="C3622">
        <v>17.66</v>
      </c>
      <c r="E3622">
        <v>0.1</v>
      </c>
      <c r="F3622">
        <f>4*Table3[[#This Row],[DivPay]]</f>
        <v>0.4</v>
      </c>
      <c r="G3622" s="2">
        <f>Table3[[#This Row],[FwdDiv]]/Table3[[#This Row],[SharePrice]]</f>
        <v>2.2650056625141565E-2</v>
      </c>
      <c r="H3622" s="2">
        <v>2.5000000000000001E-2</v>
      </c>
      <c r="I3622" s="2">
        <v>2.75E-2</v>
      </c>
    </row>
    <row r="3623" spans="2:9" hidden="1" x14ac:dyDescent="0.2">
      <c r="B3623" s="35">
        <v>39745</v>
      </c>
      <c r="C3623">
        <v>16.95</v>
      </c>
      <c r="E3623">
        <v>0.1</v>
      </c>
      <c r="F3623">
        <f>4*Table3[[#This Row],[DivPay]]</f>
        <v>0.4</v>
      </c>
      <c r="G3623" s="2">
        <f>Table3[[#This Row],[FwdDiv]]/Table3[[#This Row],[SharePrice]]</f>
        <v>2.3598820058997053E-2</v>
      </c>
      <c r="H3623" s="2">
        <v>2.5000000000000001E-2</v>
      </c>
      <c r="I3623" s="2">
        <v>2.75E-2</v>
      </c>
    </row>
    <row r="3624" spans="2:9" hidden="1" x14ac:dyDescent="0.2">
      <c r="B3624" s="35">
        <v>39744</v>
      </c>
      <c r="C3624">
        <v>17.079999999999998</v>
      </c>
      <c r="E3624">
        <v>0.1</v>
      </c>
      <c r="F3624">
        <f>4*Table3[[#This Row],[DivPay]]</f>
        <v>0.4</v>
      </c>
      <c r="G3624" s="2">
        <f>Table3[[#This Row],[FwdDiv]]/Table3[[#This Row],[SharePrice]]</f>
        <v>2.3419203747072605E-2</v>
      </c>
      <c r="H3624" s="2">
        <v>2.5000000000000001E-2</v>
      </c>
      <c r="I3624" s="2">
        <v>2.75E-2</v>
      </c>
    </row>
    <row r="3625" spans="2:9" hidden="1" x14ac:dyDescent="0.2">
      <c r="B3625" s="35">
        <v>39743</v>
      </c>
      <c r="C3625">
        <v>16.28</v>
      </c>
      <c r="E3625">
        <v>0.1</v>
      </c>
      <c r="F3625">
        <f>4*Table3[[#This Row],[DivPay]]</f>
        <v>0.4</v>
      </c>
      <c r="G3625" s="2">
        <f>Table3[[#This Row],[FwdDiv]]/Table3[[#This Row],[SharePrice]]</f>
        <v>2.4570024570024569E-2</v>
      </c>
      <c r="H3625" s="2">
        <v>2.5000000000000001E-2</v>
      </c>
      <c r="I3625" s="2">
        <v>2.75E-2</v>
      </c>
    </row>
    <row r="3626" spans="2:9" hidden="1" x14ac:dyDescent="0.2">
      <c r="B3626" s="35">
        <v>39742</v>
      </c>
      <c r="C3626">
        <v>16.850000000000001</v>
      </c>
      <c r="E3626">
        <v>0.1</v>
      </c>
      <c r="F3626">
        <f>4*Table3[[#This Row],[DivPay]]</f>
        <v>0.4</v>
      </c>
      <c r="G3626" s="2">
        <f>Table3[[#This Row],[FwdDiv]]/Table3[[#This Row],[SharePrice]]</f>
        <v>2.3738872403560832E-2</v>
      </c>
      <c r="H3626" s="2">
        <v>2.5000000000000001E-2</v>
      </c>
      <c r="I3626" s="2">
        <v>2.75E-2</v>
      </c>
    </row>
    <row r="3627" spans="2:9" hidden="1" x14ac:dyDescent="0.2">
      <c r="B3627" s="35">
        <v>39741</v>
      </c>
      <c r="C3627">
        <v>17.98</v>
      </c>
      <c r="E3627">
        <v>0.1</v>
      </c>
      <c r="F3627">
        <f>4*Table3[[#This Row],[DivPay]]</f>
        <v>0.4</v>
      </c>
      <c r="G3627" s="2">
        <f>Table3[[#This Row],[FwdDiv]]/Table3[[#This Row],[SharePrice]]</f>
        <v>2.224694104560623E-2</v>
      </c>
      <c r="H3627" s="2">
        <v>2.5000000000000001E-2</v>
      </c>
      <c r="I3627" s="2">
        <v>2.75E-2</v>
      </c>
    </row>
    <row r="3628" spans="2:9" hidden="1" x14ac:dyDescent="0.2">
      <c r="B3628" s="35">
        <v>39738</v>
      </c>
      <c r="C3628">
        <v>17.649999999999999</v>
      </c>
      <c r="E3628">
        <v>0.1</v>
      </c>
      <c r="F3628">
        <f>4*Table3[[#This Row],[DivPay]]</f>
        <v>0.4</v>
      </c>
      <c r="G3628" s="2">
        <f>Table3[[#This Row],[FwdDiv]]/Table3[[#This Row],[SharePrice]]</f>
        <v>2.2662889518413602E-2</v>
      </c>
      <c r="H3628" s="2">
        <v>2.5000000000000001E-2</v>
      </c>
      <c r="I3628" s="2">
        <v>2.75E-2</v>
      </c>
    </row>
    <row r="3629" spans="2:9" hidden="1" x14ac:dyDescent="0.2">
      <c r="B3629" s="35">
        <v>39737</v>
      </c>
      <c r="C3629">
        <v>17.63</v>
      </c>
      <c r="E3629">
        <v>0.1</v>
      </c>
      <c r="F3629">
        <f>4*Table3[[#This Row],[DivPay]]</f>
        <v>0.4</v>
      </c>
      <c r="G3629" s="2">
        <f>Table3[[#This Row],[FwdDiv]]/Table3[[#This Row],[SharePrice]]</f>
        <v>2.2688598979013049E-2</v>
      </c>
      <c r="H3629" s="2">
        <v>2.5000000000000001E-2</v>
      </c>
      <c r="I3629" s="2">
        <v>2.75E-2</v>
      </c>
    </row>
    <row r="3630" spans="2:9" hidden="1" x14ac:dyDescent="0.2">
      <c r="B3630" s="35">
        <v>39736</v>
      </c>
      <c r="C3630">
        <v>17.350000000000001</v>
      </c>
      <c r="E3630">
        <v>0.1</v>
      </c>
      <c r="F3630">
        <f>4*Table3[[#This Row],[DivPay]]</f>
        <v>0.4</v>
      </c>
      <c r="G3630" s="2">
        <f>Table3[[#This Row],[FwdDiv]]/Table3[[#This Row],[SharePrice]]</f>
        <v>2.3054755043227664E-2</v>
      </c>
      <c r="H3630" s="2">
        <v>2.5000000000000001E-2</v>
      </c>
      <c r="I3630" s="2">
        <v>2.75E-2</v>
      </c>
    </row>
    <row r="3631" spans="2:9" hidden="1" x14ac:dyDescent="0.2">
      <c r="B3631" s="35">
        <v>39735</v>
      </c>
      <c r="C3631">
        <v>18.850000000000001</v>
      </c>
      <c r="E3631">
        <v>0.1</v>
      </c>
      <c r="F3631">
        <f>4*Table3[[#This Row],[DivPay]]</f>
        <v>0.4</v>
      </c>
      <c r="G3631" s="2">
        <f>Table3[[#This Row],[FwdDiv]]/Table3[[#This Row],[SharePrice]]</f>
        <v>2.1220159151193633E-2</v>
      </c>
      <c r="H3631" s="2">
        <v>2.5000000000000001E-2</v>
      </c>
      <c r="I3631" s="2">
        <v>2.75E-2</v>
      </c>
    </row>
    <row r="3632" spans="2:9" hidden="1" x14ac:dyDescent="0.2">
      <c r="B3632" s="35">
        <v>39734</v>
      </c>
      <c r="C3632">
        <v>20.2</v>
      </c>
      <c r="E3632">
        <v>0.1</v>
      </c>
      <c r="F3632">
        <f>4*Table3[[#This Row],[DivPay]]</f>
        <v>0.4</v>
      </c>
      <c r="G3632" s="2">
        <f>Table3[[#This Row],[FwdDiv]]/Table3[[#This Row],[SharePrice]]</f>
        <v>1.9801980198019802E-2</v>
      </c>
      <c r="H3632" s="2">
        <v>2.5000000000000001E-2</v>
      </c>
      <c r="I3632" s="2">
        <v>2.75E-2</v>
      </c>
    </row>
    <row r="3633" spans="2:9" hidden="1" x14ac:dyDescent="0.2">
      <c r="B3633" s="35">
        <v>39731</v>
      </c>
      <c r="C3633">
        <v>19.16</v>
      </c>
      <c r="E3633">
        <v>0.1</v>
      </c>
      <c r="F3633">
        <f>4*Table3[[#This Row],[DivPay]]</f>
        <v>0.4</v>
      </c>
      <c r="G3633" s="2">
        <f>Table3[[#This Row],[FwdDiv]]/Table3[[#This Row],[SharePrice]]</f>
        <v>2.0876826722338204E-2</v>
      </c>
      <c r="H3633" s="2">
        <v>2.5000000000000001E-2</v>
      </c>
      <c r="I3633" s="2">
        <v>2.75E-2</v>
      </c>
    </row>
    <row r="3634" spans="2:9" hidden="1" x14ac:dyDescent="0.2">
      <c r="B3634" s="35">
        <v>39730</v>
      </c>
      <c r="C3634">
        <v>18.52</v>
      </c>
      <c r="E3634">
        <v>0.1</v>
      </c>
      <c r="F3634">
        <f>4*Table3[[#This Row],[DivPay]]</f>
        <v>0.4</v>
      </c>
      <c r="G3634" s="2">
        <f>Table3[[#This Row],[FwdDiv]]/Table3[[#This Row],[SharePrice]]</f>
        <v>2.1598272138228944E-2</v>
      </c>
      <c r="H3634" s="2">
        <v>2.5000000000000001E-2</v>
      </c>
      <c r="I3634" s="2">
        <v>2.75E-2</v>
      </c>
    </row>
    <row r="3635" spans="2:9" hidden="1" x14ac:dyDescent="0.2">
      <c r="B3635" s="35">
        <v>39729</v>
      </c>
      <c r="C3635">
        <v>19.34</v>
      </c>
      <c r="E3635">
        <v>0.1</v>
      </c>
      <c r="F3635">
        <f>4*Table3[[#This Row],[DivPay]]</f>
        <v>0.4</v>
      </c>
      <c r="G3635" s="2">
        <f>Table3[[#This Row],[FwdDiv]]/Table3[[#This Row],[SharePrice]]</f>
        <v>2.0682523267838676E-2</v>
      </c>
      <c r="H3635" s="2">
        <v>2.5000000000000001E-2</v>
      </c>
      <c r="I3635" s="2">
        <v>2.75E-2</v>
      </c>
    </row>
    <row r="3636" spans="2:9" hidden="1" x14ac:dyDescent="0.2">
      <c r="B3636" s="35">
        <v>39728</v>
      </c>
      <c r="C3636">
        <v>19.5</v>
      </c>
      <c r="E3636">
        <v>0.1</v>
      </c>
      <c r="F3636">
        <f>4*Table3[[#This Row],[DivPay]]</f>
        <v>0.4</v>
      </c>
      <c r="G3636" s="2">
        <f>Table3[[#This Row],[FwdDiv]]/Table3[[#This Row],[SharePrice]]</f>
        <v>2.0512820512820513E-2</v>
      </c>
      <c r="H3636" s="2">
        <v>2.5000000000000001E-2</v>
      </c>
      <c r="I3636" s="2">
        <v>2.75E-2</v>
      </c>
    </row>
    <row r="3637" spans="2:9" hidden="1" x14ac:dyDescent="0.2">
      <c r="B3637" s="35">
        <v>39727</v>
      </c>
      <c r="C3637">
        <v>20.64</v>
      </c>
      <c r="E3637">
        <v>0.1</v>
      </c>
      <c r="F3637">
        <f>4*Table3[[#This Row],[DivPay]]</f>
        <v>0.4</v>
      </c>
      <c r="G3637" s="2">
        <f>Table3[[#This Row],[FwdDiv]]/Table3[[#This Row],[SharePrice]]</f>
        <v>1.937984496124031E-2</v>
      </c>
      <c r="H3637" s="2">
        <v>2.5000000000000001E-2</v>
      </c>
      <c r="I3637" s="2">
        <v>2.75E-2</v>
      </c>
    </row>
    <row r="3638" spans="2:9" hidden="1" x14ac:dyDescent="0.2">
      <c r="B3638" s="35">
        <v>39724</v>
      </c>
      <c r="C3638">
        <v>21.06</v>
      </c>
      <c r="E3638">
        <v>0.1</v>
      </c>
      <c r="F3638">
        <f>4*Table3[[#This Row],[DivPay]]</f>
        <v>0.4</v>
      </c>
      <c r="G3638" s="2">
        <f>Table3[[#This Row],[FwdDiv]]/Table3[[#This Row],[SharePrice]]</f>
        <v>1.8993352326685663E-2</v>
      </c>
      <c r="H3638" s="2">
        <v>2.5000000000000001E-2</v>
      </c>
      <c r="I3638" s="2">
        <v>2.75E-2</v>
      </c>
    </row>
    <row r="3639" spans="2:9" hidden="1" x14ac:dyDescent="0.2">
      <c r="B3639" s="35">
        <v>39723</v>
      </c>
      <c r="C3639">
        <v>20.66</v>
      </c>
      <c r="E3639">
        <v>0.1</v>
      </c>
      <c r="F3639">
        <f>4*Table3[[#This Row],[DivPay]]</f>
        <v>0.4</v>
      </c>
      <c r="G3639" s="2">
        <f>Table3[[#This Row],[FwdDiv]]/Table3[[#This Row],[SharePrice]]</f>
        <v>1.9361084220716362E-2</v>
      </c>
      <c r="H3639" s="2">
        <v>2.5000000000000001E-2</v>
      </c>
      <c r="I3639" s="2">
        <v>2.75E-2</v>
      </c>
    </row>
    <row r="3640" spans="2:9" hidden="1" x14ac:dyDescent="0.2">
      <c r="B3640" s="35">
        <v>39722</v>
      </c>
      <c r="C3640">
        <v>21.64</v>
      </c>
      <c r="E3640">
        <v>0.1</v>
      </c>
      <c r="F3640">
        <f>4*Table3[[#This Row],[DivPay]]</f>
        <v>0.4</v>
      </c>
      <c r="G3640" s="2">
        <f>Table3[[#This Row],[FwdDiv]]/Table3[[#This Row],[SharePrice]]</f>
        <v>1.8484288354898338E-2</v>
      </c>
      <c r="H3640" s="2">
        <v>2.5000000000000001E-2</v>
      </c>
      <c r="I3640" s="2">
        <v>2.75E-2</v>
      </c>
    </row>
    <row r="3641" spans="2:9" hidden="1" x14ac:dyDescent="0.2">
      <c r="B3641" s="35">
        <v>39721</v>
      </c>
      <c r="C3641">
        <v>21.5</v>
      </c>
      <c r="E3641">
        <v>0.1</v>
      </c>
      <c r="F3641">
        <f>4*Table3[[#This Row],[DivPay]]</f>
        <v>0.4</v>
      </c>
      <c r="G3641" s="2">
        <f>Table3[[#This Row],[FwdDiv]]/Table3[[#This Row],[SharePrice]]</f>
        <v>1.8604651162790697E-2</v>
      </c>
      <c r="H3641" s="2">
        <v>2.5000000000000001E-2</v>
      </c>
      <c r="I3641" s="2">
        <v>2.75E-2</v>
      </c>
    </row>
    <row r="3642" spans="2:9" hidden="1" x14ac:dyDescent="0.2">
      <c r="B3642" s="35">
        <v>39720</v>
      </c>
      <c r="C3642">
        <v>21.51</v>
      </c>
      <c r="E3642">
        <v>0.1</v>
      </c>
      <c r="F3642">
        <f>4*Table3[[#This Row],[DivPay]]</f>
        <v>0.4</v>
      </c>
      <c r="G3642" s="2">
        <f>Table3[[#This Row],[FwdDiv]]/Table3[[#This Row],[SharePrice]]</f>
        <v>1.8596001859600187E-2</v>
      </c>
      <c r="H3642" s="2">
        <v>2.5000000000000001E-2</v>
      </c>
      <c r="I3642" s="2">
        <v>2.75E-2</v>
      </c>
    </row>
    <row r="3643" spans="2:9" hidden="1" x14ac:dyDescent="0.2">
      <c r="B3643" s="35">
        <v>39717</v>
      </c>
      <c r="C3643">
        <v>23.26</v>
      </c>
      <c r="E3643">
        <v>0.1</v>
      </c>
      <c r="F3643">
        <f>4*Table3[[#This Row],[DivPay]]</f>
        <v>0.4</v>
      </c>
      <c r="G3643" s="2">
        <f>Table3[[#This Row],[FwdDiv]]/Table3[[#This Row],[SharePrice]]</f>
        <v>1.7196904557179708E-2</v>
      </c>
      <c r="H3643" s="2">
        <v>2.5000000000000001E-2</v>
      </c>
      <c r="I3643" s="2">
        <v>2.75E-2</v>
      </c>
    </row>
    <row r="3644" spans="2:9" hidden="1" x14ac:dyDescent="0.2">
      <c r="B3644" s="35">
        <v>39716</v>
      </c>
      <c r="C3644">
        <v>22.69</v>
      </c>
      <c r="E3644">
        <v>0.1</v>
      </c>
      <c r="F3644">
        <f>4*Table3[[#This Row],[DivPay]]</f>
        <v>0.4</v>
      </c>
      <c r="G3644" s="2">
        <f>Table3[[#This Row],[FwdDiv]]/Table3[[#This Row],[SharePrice]]</f>
        <v>1.7628911414720141E-2</v>
      </c>
      <c r="H3644" s="2">
        <v>2.5000000000000001E-2</v>
      </c>
      <c r="I3644" s="2">
        <v>2.75E-2</v>
      </c>
    </row>
    <row r="3645" spans="2:9" hidden="1" x14ac:dyDescent="0.2">
      <c r="B3645" s="35">
        <v>39715</v>
      </c>
      <c r="C3645">
        <v>22.11</v>
      </c>
      <c r="E3645">
        <v>0.1</v>
      </c>
      <c r="F3645">
        <f>4*Table3[[#This Row],[DivPay]]</f>
        <v>0.4</v>
      </c>
      <c r="G3645" s="2">
        <f>Table3[[#This Row],[FwdDiv]]/Table3[[#This Row],[SharePrice]]</f>
        <v>1.8091361374943465E-2</v>
      </c>
      <c r="H3645" s="2">
        <v>2.5000000000000001E-2</v>
      </c>
      <c r="I3645" s="2">
        <v>2.75E-2</v>
      </c>
    </row>
    <row r="3646" spans="2:9" hidden="1" x14ac:dyDescent="0.2">
      <c r="B3646" s="35">
        <v>39714</v>
      </c>
      <c r="C3646">
        <v>22.03</v>
      </c>
      <c r="E3646">
        <v>0.1</v>
      </c>
      <c r="F3646">
        <f>4*Table3[[#This Row],[DivPay]]</f>
        <v>0.4</v>
      </c>
      <c r="G3646" s="2">
        <f>Table3[[#This Row],[FwdDiv]]/Table3[[#This Row],[SharePrice]]</f>
        <v>1.8157058556513846E-2</v>
      </c>
      <c r="H3646" s="2">
        <v>2.5000000000000001E-2</v>
      </c>
      <c r="I3646" s="2">
        <v>2.75E-2</v>
      </c>
    </row>
    <row r="3647" spans="2:9" hidden="1" x14ac:dyDescent="0.2">
      <c r="B3647" s="35">
        <v>39713</v>
      </c>
      <c r="C3647">
        <v>22.71</v>
      </c>
      <c r="E3647">
        <v>0.1</v>
      </c>
      <c r="F3647">
        <f>4*Table3[[#This Row],[DivPay]]</f>
        <v>0.4</v>
      </c>
      <c r="G3647" s="2">
        <f>Table3[[#This Row],[FwdDiv]]/Table3[[#This Row],[SharePrice]]</f>
        <v>1.7613386173491855E-2</v>
      </c>
      <c r="H3647" s="2">
        <v>2.5000000000000001E-2</v>
      </c>
      <c r="I3647" s="2">
        <v>2.75E-2</v>
      </c>
    </row>
    <row r="3648" spans="2:9" hidden="1" x14ac:dyDescent="0.2">
      <c r="B3648" s="35">
        <v>39710</v>
      </c>
      <c r="C3648">
        <v>23.6</v>
      </c>
      <c r="E3648">
        <v>0.1</v>
      </c>
      <c r="F3648">
        <f>4*Table3[[#This Row],[DivPay]]</f>
        <v>0.4</v>
      </c>
      <c r="G3648" s="2">
        <f>Table3[[#This Row],[FwdDiv]]/Table3[[#This Row],[SharePrice]]</f>
        <v>1.6949152542372881E-2</v>
      </c>
      <c r="H3648" s="2">
        <v>2.5000000000000001E-2</v>
      </c>
      <c r="I3648" s="2">
        <v>2.75E-2</v>
      </c>
    </row>
    <row r="3649" spans="2:9" hidden="1" x14ac:dyDescent="0.2">
      <c r="B3649" s="35">
        <v>39709</v>
      </c>
      <c r="C3649">
        <v>22.75</v>
      </c>
      <c r="E3649">
        <v>0.1</v>
      </c>
      <c r="F3649">
        <f>4*Table3[[#This Row],[DivPay]]</f>
        <v>0.4</v>
      </c>
      <c r="G3649" s="2">
        <f>Table3[[#This Row],[FwdDiv]]/Table3[[#This Row],[SharePrice]]</f>
        <v>1.7582417582417582E-2</v>
      </c>
      <c r="H3649" s="2">
        <v>2.5000000000000001E-2</v>
      </c>
      <c r="I3649" s="2">
        <v>2.75E-2</v>
      </c>
    </row>
    <row r="3650" spans="2:9" hidden="1" x14ac:dyDescent="0.2">
      <c r="B3650" s="35">
        <v>39708</v>
      </c>
      <c r="C3650">
        <v>22.09</v>
      </c>
      <c r="E3650">
        <v>0.1</v>
      </c>
      <c r="F3650">
        <f>4*Table3[[#This Row],[DivPay]]</f>
        <v>0.4</v>
      </c>
      <c r="G3650" s="2">
        <f>Table3[[#This Row],[FwdDiv]]/Table3[[#This Row],[SharePrice]]</f>
        <v>1.8107741059302854E-2</v>
      </c>
      <c r="H3650" s="2">
        <v>2.5000000000000001E-2</v>
      </c>
      <c r="I3650" s="2">
        <v>2.75E-2</v>
      </c>
    </row>
    <row r="3651" spans="2:9" hidden="1" x14ac:dyDescent="0.2">
      <c r="B3651" s="35">
        <v>39707</v>
      </c>
      <c r="C3651">
        <v>22.59</v>
      </c>
      <c r="E3651">
        <v>0.1</v>
      </c>
      <c r="F3651">
        <f>4*Table3[[#This Row],[DivPay]]</f>
        <v>0.4</v>
      </c>
      <c r="G3651" s="2">
        <f>Table3[[#This Row],[FwdDiv]]/Table3[[#This Row],[SharePrice]]</f>
        <v>1.7706949977866315E-2</v>
      </c>
      <c r="H3651" s="2">
        <v>2.5000000000000001E-2</v>
      </c>
      <c r="I3651" s="2">
        <v>2.75E-2</v>
      </c>
    </row>
    <row r="3652" spans="2:9" hidden="1" x14ac:dyDescent="0.2">
      <c r="B3652" s="35">
        <v>39706</v>
      </c>
      <c r="C3652">
        <v>21.91</v>
      </c>
      <c r="E3652">
        <v>0.1</v>
      </c>
      <c r="F3652">
        <f>4*Table3[[#This Row],[DivPay]]</f>
        <v>0.4</v>
      </c>
      <c r="G3652" s="2">
        <f>Table3[[#This Row],[FwdDiv]]/Table3[[#This Row],[SharePrice]]</f>
        <v>1.8256503879507075E-2</v>
      </c>
      <c r="H3652" s="2">
        <v>2.5000000000000001E-2</v>
      </c>
      <c r="I3652" s="2">
        <v>2.75E-2</v>
      </c>
    </row>
    <row r="3653" spans="2:9" hidden="1" x14ac:dyDescent="0.2">
      <c r="B3653" s="35">
        <v>39703</v>
      </c>
      <c r="C3653">
        <v>22.15</v>
      </c>
      <c r="E3653">
        <v>0.1</v>
      </c>
      <c r="F3653">
        <f>4*Table3[[#This Row],[DivPay]]</f>
        <v>0.4</v>
      </c>
      <c r="G3653" s="2">
        <f>Table3[[#This Row],[FwdDiv]]/Table3[[#This Row],[SharePrice]]</f>
        <v>1.8058690744920995E-2</v>
      </c>
      <c r="H3653" s="2">
        <v>2.5000000000000001E-2</v>
      </c>
      <c r="I3653" s="2">
        <v>2.75E-2</v>
      </c>
    </row>
    <row r="3654" spans="2:9" hidden="1" x14ac:dyDescent="0.2">
      <c r="B3654" s="35">
        <v>39702</v>
      </c>
      <c r="C3654">
        <v>22.19</v>
      </c>
      <c r="E3654">
        <v>0.1</v>
      </c>
      <c r="F3654">
        <f>4*Table3[[#This Row],[DivPay]]</f>
        <v>0.4</v>
      </c>
      <c r="G3654" s="2">
        <f>Table3[[#This Row],[FwdDiv]]/Table3[[#This Row],[SharePrice]]</f>
        <v>1.8026137899954935E-2</v>
      </c>
      <c r="H3654" s="2">
        <v>2.5000000000000001E-2</v>
      </c>
      <c r="I3654" s="2">
        <v>2.75E-2</v>
      </c>
    </row>
    <row r="3655" spans="2:9" hidden="1" x14ac:dyDescent="0.2">
      <c r="B3655" s="35">
        <v>39701</v>
      </c>
      <c r="C3655">
        <v>21.85</v>
      </c>
      <c r="E3655">
        <v>0.1</v>
      </c>
      <c r="F3655">
        <f>4*Table3[[#This Row],[DivPay]]</f>
        <v>0.4</v>
      </c>
      <c r="G3655" s="2">
        <f>Table3[[#This Row],[FwdDiv]]/Table3[[#This Row],[SharePrice]]</f>
        <v>1.8306636155606407E-2</v>
      </c>
      <c r="H3655" s="2">
        <v>2.5000000000000001E-2</v>
      </c>
      <c r="I3655" s="2">
        <v>2.75E-2</v>
      </c>
    </row>
    <row r="3656" spans="2:9" hidden="1" x14ac:dyDescent="0.2">
      <c r="B3656" s="35">
        <v>39700</v>
      </c>
      <c r="C3656">
        <v>21.71</v>
      </c>
      <c r="E3656">
        <v>0.1</v>
      </c>
      <c r="F3656">
        <f>4*Table3[[#This Row],[DivPay]]</f>
        <v>0.4</v>
      </c>
      <c r="G3656" s="2">
        <f>Table3[[#This Row],[FwdDiv]]/Table3[[#This Row],[SharePrice]]</f>
        <v>1.8424689083371717E-2</v>
      </c>
      <c r="H3656" s="2">
        <v>2.5000000000000001E-2</v>
      </c>
      <c r="I3656" s="2">
        <v>2.75E-2</v>
      </c>
    </row>
    <row r="3657" spans="2:9" hidden="1" x14ac:dyDescent="0.2">
      <c r="B3657" s="35">
        <v>39699</v>
      </c>
      <c r="C3657">
        <v>22.38</v>
      </c>
      <c r="E3657">
        <v>0.1</v>
      </c>
      <c r="F3657">
        <f>4*Table3[[#This Row],[DivPay]]</f>
        <v>0.4</v>
      </c>
      <c r="G3657" s="2">
        <f>Table3[[#This Row],[FwdDiv]]/Table3[[#This Row],[SharePrice]]</f>
        <v>1.7873100983020557E-2</v>
      </c>
      <c r="H3657" s="2">
        <v>2.5000000000000001E-2</v>
      </c>
      <c r="I3657" s="2">
        <v>2.75E-2</v>
      </c>
    </row>
    <row r="3658" spans="2:9" hidden="1" x14ac:dyDescent="0.2">
      <c r="B3658" s="35">
        <v>39696</v>
      </c>
      <c r="C3658">
        <v>22.64</v>
      </c>
      <c r="E3658">
        <v>0.1</v>
      </c>
      <c r="F3658">
        <f>4*Table3[[#This Row],[DivPay]]</f>
        <v>0.4</v>
      </c>
      <c r="G3658" s="2">
        <f>Table3[[#This Row],[FwdDiv]]/Table3[[#This Row],[SharePrice]]</f>
        <v>1.7667844522968199E-2</v>
      </c>
      <c r="H3658" s="2">
        <v>2.5000000000000001E-2</v>
      </c>
      <c r="I3658" s="2">
        <v>2.75E-2</v>
      </c>
    </row>
    <row r="3659" spans="2:9" hidden="1" x14ac:dyDescent="0.2">
      <c r="B3659" s="35">
        <v>39695</v>
      </c>
      <c r="C3659">
        <v>22.4</v>
      </c>
      <c r="E3659">
        <v>0.1</v>
      </c>
      <c r="F3659">
        <f>4*Table3[[#This Row],[DivPay]]</f>
        <v>0.4</v>
      </c>
      <c r="G3659" s="2">
        <f>Table3[[#This Row],[FwdDiv]]/Table3[[#This Row],[SharePrice]]</f>
        <v>1.785714285714286E-2</v>
      </c>
      <c r="H3659" s="2">
        <v>2.5000000000000001E-2</v>
      </c>
      <c r="I3659" s="2">
        <v>2.75E-2</v>
      </c>
    </row>
    <row r="3660" spans="2:9" hidden="1" x14ac:dyDescent="0.2">
      <c r="B3660" s="35">
        <v>39694</v>
      </c>
      <c r="C3660">
        <v>23.49</v>
      </c>
      <c r="E3660">
        <v>0.1</v>
      </c>
      <c r="F3660">
        <f>4*Table3[[#This Row],[DivPay]]</f>
        <v>0.4</v>
      </c>
      <c r="G3660" s="2">
        <f>Table3[[#This Row],[FwdDiv]]/Table3[[#This Row],[SharePrice]]</f>
        <v>1.7028522775649216E-2</v>
      </c>
      <c r="H3660" s="2">
        <v>2.5000000000000001E-2</v>
      </c>
      <c r="I3660" s="2">
        <v>2.75E-2</v>
      </c>
    </row>
    <row r="3661" spans="2:9" hidden="1" x14ac:dyDescent="0.2">
      <c r="B3661" s="35">
        <v>39693</v>
      </c>
      <c r="C3661">
        <v>24.43</v>
      </c>
      <c r="E3661">
        <v>0.1</v>
      </c>
      <c r="F3661">
        <f>4*Table3[[#This Row],[DivPay]]</f>
        <v>0.4</v>
      </c>
      <c r="G3661" s="2">
        <f>Table3[[#This Row],[FwdDiv]]/Table3[[#This Row],[SharePrice]]</f>
        <v>1.6373311502251332E-2</v>
      </c>
      <c r="H3661" s="2">
        <v>2.5000000000000001E-2</v>
      </c>
      <c r="I3661" s="2">
        <v>2.75E-2</v>
      </c>
    </row>
    <row r="3662" spans="2:9" hidden="1" x14ac:dyDescent="0.2">
      <c r="B3662" s="35">
        <v>39689</v>
      </c>
      <c r="C3662">
        <v>24.51</v>
      </c>
      <c r="E3662">
        <v>0.1</v>
      </c>
      <c r="F3662">
        <f>4*Table3[[#This Row],[DivPay]]</f>
        <v>0.4</v>
      </c>
      <c r="G3662" s="2">
        <f>Table3[[#This Row],[FwdDiv]]/Table3[[#This Row],[SharePrice]]</f>
        <v>1.6319869441044473E-2</v>
      </c>
      <c r="H3662" s="2">
        <v>2.5000000000000001E-2</v>
      </c>
      <c r="I3662" s="2">
        <v>2.75E-2</v>
      </c>
    </row>
    <row r="3663" spans="2:9" hidden="1" x14ac:dyDescent="0.2">
      <c r="B3663" s="35">
        <v>39688</v>
      </c>
      <c r="C3663">
        <v>24.69</v>
      </c>
      <c r="E3663">
        <v>0.1</v>
      </c>
      <c r="F3663">
        <f>4*Table3[[#This Row],[DivPay]]</f>
        <v>0.4</v>
      </c>
      <c r="G3663" s="2">
        <f>Table3[[#This Row],[FwdDiv]]/Table3[[#This Row],[SharePrice]]</f>
        <v>1.6200891049007696E-2</v>
      </c>
      <c r="H3663" s="2">
        <v>2.5000000000000001E-2</v>
      </c>
      <c r="I3663" s="2">
        <v>2.75E-2</v>
      </c>
    </row>
    <row r="3664" spans="2:9" hidden="1" x14ac:dyDescent="0.2">
      <c r="B3664" s="35">
        <v>39687</v>
      </c>
      <c r="C3664">
        <v>24.35</v>
      </c>
      <c r="E3664">
        <v>0.1</v>
      </c>
      <c r="F3664">
        <f>4*Table3[[#This Row],[DivPay]]</f>
        <v>0.4</v>
      </c>
      <c r="G3664" s="2">
        <f>Table3[[#This Row],[FwdDiv]]/Table3[[#This Row],[SharePrice]]</f>
        <v>1.6427104722792608E-2</v>
      </c>
      <c r="H3664" s="2">
        <v>2.5000000000000001E-2</v>
      </c>
      <c r="I3664" s="2">
        <v>2.75E-2</v>
      </c>
    </row>
    <row r="3665" spans="2:9" hidden="1" x14ac:dyDescent="0.2">
      <c r="B3665" s="35">
        <v>39686</v>
      </c>
      <c r="C3665">
        <v>24.25</v>
      </c>
      <c r="E3665">
        <v>0.1</v>
      </c>
      <c r="F3665">
        <f>4*Table3[[#This Row],[DivPay]]</f>
        <v>0.4</v>
      </c>
      <c r="G3665" s="2">
        <f>Table3[[#This Row],[FwdDiv]]/Table3[[#This Row],[SharePrice]]</f>
        <v>1.6494845360824743E-2</v>
      </c>
      <c r="H3665" s="2">
        <v>2.5000000000000001E-2</v>
      </c>
      <c r="I3665" s="2">
        <v>2.75E-2</v>
      </c>
    </row>
    <row r="3666" spans="2:9" hidden="1" x14ac:dyDescent="0.2">
      <c r="B3666" s="35">
        <v>39685</v>
      </c>
      <c r="C3666">
        <v>24.32</v>
      </c>
      <c r="E3666">
        <v>0.1</v>
      </c>
      <c r="F3666">
        <f>4*Table3[[#This Row],[DivPay]]</f>
        <v>0.4</v>
      </c>
      <c r="G3666" s="2">
        <f>Table3[[#This Row],[FwdDiv]]/Table3[[#This Row],[SharePrice]]</f>
        <v>1.6447368421052631E-2</v>
      </c>
      <c r="H3666" s="2">
        <v>2.5000000000000001E-2</v>
      </c>
      <c r="I3666" s="2">
        <v>2.75E-2</v>
      </c>
    </row>
    <row r="3667" spans="2:9" hidden="1" x14ac:dyDescent="0.2">
      <c r="B3667" s="35">
        <v>39682</v>
      </c>
      <c r="C3667">
        <v>24.65</v>
      </c>
      <c r="E3667">
        <v>0.1</v>
      </c>
      <c r="F3667">
        <f>4*Table3[[#This Row],[DivPay]]</f>
        <v>0.4</v>
      </c>
      <c r="G3667" s="2">
        <f>Table3[[#This Row],[FwdDiv]]/Table3[[#This Row],[SharePrice]]</f>
        <v>1.622718052738337E-2</v>
      </c>
      <c r="H3667" s="2">
        <v>2.5000000000000001E-2</v>
      </c>
      <c r="I3667" s="2">
        <v>2.75E-2</v>
      </c>
    </row>
    <row r="3668" spans="2:9" hidden="1" x14ac:dyDescent="0.2">
      <c r="B3668" s="35">
        <v>39681</v>
      </c>
      <c r="C3668">
        <v>24.39</v>
      </c>
      <c r="E3668">
        <v>0.1</v>
      </c>
      <c r="F3668">
        <f>4*Table3[[#This Row],[DivPay]]</f>
        <v>0.4</v>
      </c>
      <c r="G3668" s="2">
        <f>Table3[[#This Row],[FwdDiv]]/Table3[[#This Row],[SharePrice]]</f>
        <v>1.6400164001640016E-2</v>
      </c>
      <c r="H3668" s="2">
        <v>2.5000000000000001E-2</v>
      </c>
      <c r="I3668" s="2">
        <v>2.75E-2</v>
      </c>
    </row>
    <row r="3669" spans="2:9" hidden="1" x14ac:dyDescent="0.2">
      <c r="B3669" s="35">
        <v>39680</v>
      </c>
      <c r="C3669">
        <v>24.4</v>
      </c>
      <c r="E3669">
        <v>0.1</v>
      </c>
      <c r="F3669">
        <f>4*Table3[[#This Row],[DivPay]]</f>
        <v>0.4</v>
      </c>
      <c r="G3669" s="2">
        <f>Table3[[#This Row],[FwdDiv]]/Table3[[#This Row],[SharePrice]]</f>
        <v>1.6393442622950821E-2</v>
      </c>
      <c r="H3669" s="2">
        <v>2.5000000000000001E-2</v>
      </c>
      <c r="I3669" s="2">
        <v>2.75E-2</v>
      </c>
    </row>
    <row r="3670" spans="2:9" hidden="1" x14ac:dyDescent="0.2">
      <c r="B3670" s="35">
        <v>39679</v>
      </c>
      <c r="C3670">
        <v>24.81</v>
      </c>
      <c r="E3670">
        <v>0.1</v>
      </c>
      <c r="F3670">
        <f>4*Table3[[#This Row],[DivPay]]</f>
        <v>0.4</v>
      </c>
      <c r="G3670" s="2">
        <f>Table3[[#This Row],[FwdDiv]]/Table3[[#This Row],[SharePrice]]</f>
        <v>1.6122531237404276E-2</v>
      </c>
      <c r="H3670" s="2">
        <v>2.5000000000000001E-2</v>
      </c>
      <c r="I3670" s="2">
        <v>2.75E-2</v>
      </c>
    </row>
    <row r="3671" spans="2:9" hidden="1" x14ac:dyDescent="0.2">
      <c r="B3671" s="35">
        <v>39678</v>
      </c>
      <c r="C3671">
        <v>25.24</v>
      </c>
      <c r="E3671">
        <v>0.1</v>
      </c>
      <c r="F3671">
        <f>4*Table3[[#This Row],[DivPay]]</f>
        <v>0.4</v>
      </c>
      <c r="G3671" s="2">
        <f>Table3[[#This Row],[FwdDiv]]/Table3[[#This Row],[SharePrice]]</f>
        <v>1.5847860538827259E-2</v>
      </c>
      <c r="H3671" s="2">
        <v>2.5000000000000001E-2</v>
      </c>
      <c r="I3671" s="2">
        <v>2.75E-2</v>
      </c>
    </row>
    <row r="3672" spans="2:9" hidden="1" x14ac:dyDescent="0.2">
      <c r="B3672" s="35">
        <v>39675</v>
      </c>
      <c r="C3672">
        <v>25.52</v>
      </c>
      <c r="E3672">
        <v>0.1</v>
      </c>
      <c r="F3672">
        <f>4*Table3[[#This Row],[DivPay]]</f>
        <v>0.4</v>
      </c>
      <c r="G3672" s="2">
        <f>Table3[[#This Row],[FwdDiv]]/Table3[[#This Row],[SharePrice]]</f>
        <v>1.5673981191222573E-2</v>
      </c>
      <c r="H3672" s="2">
        <v>2.5000000000000001E-2</v>
      </c>
      <c r="I3672" s="2">
        <v>2.75E-2</v>
      </c>
    </row>
    <row r="3673" spans="2:9" hidden="1" x14ac:dyDescent="0.2">
      <c r="B3673" s="35">
        <v>39674</v>
      </c>
      <c r="C3673">
        <v>25.77</v>
      </c>
      <c r="E3673">
        <v>0.1</v>
      </c>
      <c r="F3673">
        <f>4*Table3[[#This Row],[DivPay]]</f>
        <v>0.4</v>
      </c>
      <c r="G3673" s="2">
        <f>Table3[[#This Row],[FwdDiv]]/Table3[[#This Row],[SharePrice]]</f>
        <v>1.5521924718665116E-2</v>
      </c>
      <c r="H3673" s="2">
        <v>2.5000000000000001E-2</v>
      </c>
      <c r="I3673" s="2">
        <v>2.75E-2</v>
      </c>
    </row>
    <row r="3674" spans="2:9" hidden="1" x14ac:dyDescent="0.2">
      <c r="B3674" s="35">
        <v>39673</v>
      </c>
      <c r="C3674">
        <v>26.15</v>
      </c>
      <c r="E3674">
        <v>0.1</v>
      </c>
      <c r="F3674">
        <f>4*Table3[[#This Row],[DivPay]]</f>
        <v>0.4</v>
      </c>
      <c r="G3674" s="2">
        <f>Table3[[#This Row],[FwdDiv]]/Table3[[#This Row],[SharePrice]]</f>
        <v>1.5296367112810709E-2</v>
      </c>
      <c r="H3674" s="2">
        <v>2.5000000000000001E-2</v>
      </c>
      <c r="I3674" s="2">
        <v>2.75E-2</v>
      </c>
    </row>
    <row r="3675" spans="2:9" hidden="1" x14ac:dyDescent="0.2">
      <c r="B3675" s="35">
        <v>39672</v>
      </c>
      <c r="C3675">
        <v>26.4</v>
      </c>
      <c r="E3675">
        <v>0.1</v>
      </c>
      <c r="F3675">
        <f>4*Table3[[#This Row],[DivPay]]</f>
        <v>0.4</v>
      </c>
      <c r="G3675" s="2">
        <f>Table3[[#This Row],[FwdDiv]]/Table3[[#This Row],[SharePrice]]</f>
        <v>1.5151515151515154E-2</v>
      </c>
      <c r="H3675" s="2">
        <v>2.5000000000000001E-2</v>
      </c>
      <c r="I3675" s="2">
        <v>2.75E-2</v>
      </c>
    </row>
    <row r="3676" spans="2:9" hidden="1" x14ac:dyDescent="0.2">
      <c r="B3676" s="35">
        <v>39671</v>
      </c>
      <c r="C3676">
        <v>26.14</v>
      </c>
      <c r="E3676">
        <v>0.1</v>
      </c>
      <c r="F3676">
        <f>4*Table3[[#This Row],[DivPay]]</f>
        <v>0.4</v>
      </c>
      <c r="G3676" s="2">
        <f>Table3[[#This Row],[FwdDiv]]/Table3[[#This Row],[SharePrice]]</f>
        <v>1.5302218821729151E-2</v>
      </c>
      <c r="H3676" s="2">
        <v>2.5000000000000001E-2</v>
      </c>
      <c r="I3676" s="2">
        <v>2.75E-2</v>
      </c>
    </row>
    <row r="3677" spans="2:9" hidden="1" x14ac:dyDescent="0.2">
      <c r="B3677" s="35">
        <v>39668</v>
      </c>
      <c r="C3677">
        <v>25.74</v>
      </c>
      <c r="E3677">
        <v>0.1</v>
      </c>
      <c r="F3677">
        <f>4*Table3[[#This Row],[DivPay]]</f>
        <v>0.4</v>
      </c>
      <c r="G3677" s="2">
        <f>Table3[[#This Row],[FwdDiv]]/Table3[[#This Row],[SharePrice]]</f>
        <v>1.5540015540015542E-2</v>
      </c>
      <c r="H3677" s="2">
        <v>2.5000000000000001E-2</v>
      </c>
      <c r="I3677" s="2">
        <v>2.75E-2</v>
      </c>
    </row>
    <row r="3678" spans="2:9" hidden="1" x14ac:dyDescent="0.2">
      <c r="B3678" s="35">
        <v>39667</v>
      </c>
      <c r="C3678">
        <v>25.1</v>
      </c>
      <c r="E3678">
        <v>0.1</v>
      </c>
      <c r="F3678">
        <f>4*Table3[[#This Row],[DivPay]]</f>
        <v>0.4</v>
      </c>
      <c r="G3678" s="2">
        <f>Table3[[#This Row],[FwdDiv]]/Table3[[#This Row],[SharePrice]]</f>
        <v>1.5936254980079681E-2</v>
      </c>
      <c r="H3678" s="2">
        <v>2.5000000000000001E-2</v>
      </c>
      <c r="I3678" s="2">
        <v>2.75E-2</v>
      </c>
    </row>
    <row r="3679" spans="2:9" hidden="1" x14ac:dyDescent="0.2">
      <c r="B3679" s="35">
        <v>39666</v>
      </c>
      <c r="C3679">
        <v>25.01</v>
      </c>
      <c r="E3679">
        <v>0.1</v>
      </c>
      <c r="F3679">
        <f>4*Table3[[#This Row],[DivPay]]</f>
        <v>0.4</v>
      </c>
      <c r="G3679" s="2">
        <f>Table3[[#This Row],[FwdDiv]]/Table3[[#This Row],[SharePrice]]</f>
        <v>1.5993602558976409E-2</v>
      </c>
      <c r="H3679" s="2">
        <v>2.5000000000000001E-2</v>
      </c>
      <c r="I3679" s="2">
        <v>2.75E-2</v>
      </c>
    </row>
    <row r="3680" spans="2:9" hidden="1" x14ac:dyDescent="0.2">
      <c r="B3680" s="35">
        <v>39665</v>
      </c>
      <c r="C3680">
        <v>24.94</v>
      </c>
      <c r="E3680">
        <v>0.1</v>
      </c>
      <c r="F3680">
        <f>4*Table3[[#This Row],[DivPay]]</f>
        <v>0.4</v>
      </c>
      <c r="G3680" s="2">
        <f>Table3[[#This Row],[FwdDiv]]/Table3[[#This Row],[SharePrice]]</f>
        <v>1.6038492381716118E-2</v>
      </c>
      <c r="H3680" s="2">
        <v>2.5000000000000001E-2</v>
      </c>
      <c r="I3680" s="2">
        <v>2.75E-2</v>
      </c>
    </row>
    <row r="3681" spans="2:9" hidden="1" x14ac:dyDescent="0.2">
      <c r="B3681" s="35">
        <v>39664</v>
      </c>
      <c r="C3681">
        <v>24.15</v>
      </c>
      <c r="E3681">
        <v>0.1</v>
      </c>
      <c r="F3681">
        <f>4*Table3[[#This Row],[DivPay]]</f>
        <v>0.4</v>
      </c>
      <c r="G3681" s="2">
        <f>Table3[[#This Row],[FwdDiv]]/Table3[[#This Row],[SharePrice]]</f>
        <v>1.6563146997929608E-2</v>
      </c>
      <c r="H3681" s="2">
        <v>2.5000000000000001E-2</v>
      </c>
      <c r="I3681" s="2">
        <v>2.75E-2</v>
      </c>
    </row>
    <row r="3682" spans="2:9" hidden="1" x14ac:dyDescent="0.2">
      <c r="B3682" s="35">
        <v>39661</v>
      </c>
      <c r="C3682">
        <v>24.14</v>
      </c>
      <c r="E3682">
        <v>0.1</v>
      </c>
      <c r="F3682">
        <f>4*Table3[[#This Row],[DivPay]]</f>
        <v>0.4</v>
      </c>
      <c r="G3682" s="2">
        <f>Table3[[#This Row],[FwdDiv]]/Table3[[#This Row],[SharePrice]]</f>
        <v>1.6570008285004142E-2</v>
      </c>
      <c r="H3682" s="2">
        <v>2.5000000000000001E-2</v>
      </c>
      <c r="I3682" s="2">
        <v>2.75E-2</v>
      </c>
    </row>
    <row r="3683" spans="2:9" hidden="1" x14ac:dyDescent="0.2">
      <c r="B3683" s="35">
        <v>39660</v>
      </c>
      <c r="C3683">
        <v>24.38</v>
      </c>
      <c r="E3683">
        <v>0.1</v>
      </c>
      <c r="F3683">
        <f>4*Table3[[#This Row],[DivPay]]</f>
        <v>0.4</v>
      </c>
      <c r="G3683" s="2">
        <f>Table3[[#This Row],[FwdDiv]]/Table3[[#This Row],[SharePrice]]</f>
        <v>1.6406890894175557E-2</v>
      </c>
      <c r="H3683" s="2">
        <v>2.5000000000000001E-2</v>
      </c>
      <c r="I3683" s="2">
        <v>2.75E-2</v>
      </c>
    </row>
    <row r="3684" spans="2:9" hidden="1" x14ac:dyDescent="0.2">
      <c r="B3684" s="35">
        <v>39659</v>
      </c>
      <c r="C3684">
        <v>24.5</v>
      </c>
      <c r="E3684">
        <v>0.1</v>
      </c>
      <c r="F3684">
        <f>4*Table3[[#This Row],[DivPay]]</f>
        <v>0.4</v>
      </c>
      <c r="G3684" s="2">
        <f>Table3[[#This Row],[FwdDiv]]/Table3[[#This Row],[SharePrice]]</f>
        <v>1.6326530612244899E-2</v>
      </c>
      <c r="H3684" s="2">
        <v>2.5000000000000001E-2</v>
      </c>
      <c r="I3684" s="2">
        <v>2.75E-2</v>
      </c>
    </row>
    <row r="3685" spans="2:9" hidden="1" x14ac:dyDescent="0.2">
      <c r="B3685" s="35">
        <v>39658</v>
      </c>
      <c r="C3685">
        <v>24.29</v>
      </c>
      <c r="D3685">
        <v>0.1</v>
      </c>
      <c r="E3685">
        <v>0.1</v>
      </c>
      <c r="F3685">
        <f>4*Table3[[#This Row],[DivPay]]</f>
        <v>0.4</v>
      </c>
      <c r="G3685" s="2">
        <f>Table3[[#This Row],[FwdDiv]]/Table3[[#This Row],[SharePrice]]</f>
        <v>1.6467682173734049E-2</v>
      </c>
      <c r="H3685" s="2">
        <v>2.5000000000000001E-2</v>
      </c>
      <c r="I3685" s="2">
        <v>2.75E-2</v>
      </c>
    </row>
    <row r="3686" spans="2:9" hidden="1" x14ac:dyDescent="0.2">
      <c r="B3686" s="35">
        <v>39657</v>
      </c>
      <c r="C3686">
        <v>23.97</v>
      </c>
      <c r="E3686">
        <v>0.1</v>
      </c>
      <c r="F3686">
        <f>4*Table3[[#This Row],[DivPay]]</f>
        <v>0.4</v>
      </c>
      <c r="G3686" s="2">
        <f>Table3[[#This Row],[FwdDiv]]/Table3[[#This Row],[SharePrice]]</f>
        <v>1.6687526074259492E-2</v>
      </c>
      <c r="H3686" s="2">
        <v>2.5000000000000001E-2</v>
      </c>
      <c r="I3686" s="2">
        <v>2.75E-2</v>
      </c>
    </row>
    <row r="3687" spans="2:9" hidden="1" x14ac:dyDescent="0.2">
      <c r="B3687" s="35">
        <v>39654</v>
      </c>
      <c r="C3687">
        <v>24</v>
      </c>
      <c r="E3687">
        <v>0.1</v>
      </c>
      <c r="F3687">
        <f>4*Table3[[#This Row],[DivPay]]</f>
        <v>0.4</v>
      </c>
      <c r="G3687" s="2">
        <f>Table3[[#This Row],[FwdDiv]]/Table3[[#This Row],[SharePrice]]</f>
        <v>1.6666666666666666E-2</v>
      </c>
      <c r="H3687" s="2">
        <v>2.5000000000000001E-2</v>
      </c>
      <c r="I3687" s="2">
        <v>2.75E-2</v>
      </c>
    </row>
    <row r="3688" spans="2:9" hidden="1" x14ac:dyDescent="0.2">
      <c r="B3688" s="35">
        <v>39653</v>
      </c>
      <c r="C3688">
        <v>23.88</v>
      </c>
      <c r="E3688">
        <v>0.1</v>
      </c>
      <c r="F3688">
        <f>4*Table3[[#This Row],[DivPay]]</f>
        <v>0.4</v>
      </c>
      <c r="G3688" s="2">
        <f>Table3[[#This Row],[FwdDiv]]/Table3[[#This Row],[SharePrice]]</f>
        <v>1.6750418760469014E-2</v>
      </c>
      <c r="H3688" s="2">
        <v>2.5000000000000001E-2</v>
      </c>
      <c r="I3688" s="2">
        <v>2.75E-2</v>
      </c>
    </row>
    <row r="3689" spans="2:9" hidden="1" x14ac:dyDescent="0.2">
      <c r="B3689" s="35">
        <v>39652</v>
      </c>
      <c r="C3689">
        <v>25.02</v>
      </c>
      <c r="E3689">
        <v>0.1</v>
      </c>
      <c r="F3689">
        <f>4*Table3[[#This Row],[DivPay]]</f>
        <v>0.4</v>
      </c>
      <c r="G3689" s="2">
        <f>Table3[[#This Row],[FwdDiv]]/Table3[[#This Row],[SharePrice]]</f>
        <v>1.5987210231814548E-2</v>
      </c>
      <c r="H3689" s="2">
        <v>2.5000000000000001E-2</v>
      </c>
      <c r="I3689" s="2">
        <v>2.75E-2</v>
      </c>
    </row>
    <row r="3690" spans="2:9" hidden="1" x14ac:dyDescent="0.2">
      <c r="B3690" s="35">
        <v>39651</v>
      </c>
      <c r="C3690">
        <v>24.35</v>
      </c>
      <c r="E3690">
        <v>0.1</v>
      </c>
      <c r="F3690">
        <f>4*Table3[[#This Row],[DivPay]]</f>
        <v>0.4</v>
      </c>
      <c r="G3690" s="2">
        <f>Table3[[#This Row],[FwdDiv]]/Table3[[#This Row],[SharePrice]]</f>
        <v>1.6427104722792608E-2</v>
      </c>
      <c r="H3690" s="2">
        <v>2.5000000000000001E-2</v>
      </c>
      <c r="I3690" s="2">
        <v>2.75E-2</v>
      </c>
    </row>
    <row r="3691" spans="2:9" hidden="1" x14ac:dyDescent="0.2">
      <c r="B3691" s="35">
        <v>39650</v>
      </c>
      <c r="C3691">
        <v>28.52</v>
      </c>
      <c r="E3691">
        <v>0.1</v>
      </c>
      <c r="F3691">
        <f>4*Table3[[#This Row],[DivPay]]</f>
        <v>0.4</v>
      </c>
      <c r="G3691" s="2">
        <f>Table3[[#This Row],[FwdDiv]]/Table3[[#This Row],[SharePrice]]</f>
        <v>1.4025245441795233E-2</v>
      </c>
      <c r="H3691" s="2">
        <v>2.5000000000000001E-2</v>
      </c>
      <c r="I3691" s="2">
        <v>2.75E-2</v>
      </c>
    </row>
    <row r="3692" spans="2:9" hidden="1" x14ac:dyDescent="0.2">
      <c r="B3692" s="35">
        <v>39647</v>
      </c>
      <c r="C3692">
        <v>28.82</v>
      </c>
      <c r="E3692">
        <v>0.1</v>
      </c>
      <c r="F3692">
        <f>4*Table3[[#This Row],[DivPay]]</f>
        <v>0.4</v>
      </c>
      <c r="G3692" s="2">
        <f>Table3[[#This Row],[FwdDiv]]/Table3[[#This Row],[SharePrice]]</f>
        <v>1.3879250520471896E-2</v>
      </c>
      <c r="H3692" s="2">
        <v>2.5000000000000001E-2</v>
      </c>
      <c r="I3692" s="2">
        <v>2.75E-2</v>
      </c>
    </row>
    <row r="3693" spans="2:9" hidden="1" x14ac:dyDescent="0.2">
      <c r="B3693" s="35">
        <v>39646</v>
      </c>
      <c r="C3693">
        <v>29.13</v>
      </c>
      <c r="E3693">
        <v>0.1</v>
      </c>
      <c r="F3693">
        <f>4*Table3[[#This Row],[DivPay]]</f>
        <v>0.4</v>
      </c>
      <c r="G3693" s="2">
        <f>Table3[[#This Row],[FwdDiv]]/Table3[[#This Row],[SharePrice]]</f>
        <v>1.3731548232063167E-2</v>
      </c>
      <c r="H3693" s="2">
        <v>2.5000000000000001E-2</v>
      </c>
      <c r="I3693" s="2">
        <v>2.75E-2</v>
      </c>
    </row>
    <row r="3694" spans="2:9" hidden="1" x14ac:dyDescent="0.2">
      <c r="B3694" s="35">
        <v>39645</v>
      </c>
      <c r="C3694">
        <v>28.06</v>
      </c>
      <c r="E3694">
        <v>0.1</v>
      </c>
      <c r="F3694">
        <f>4*Table3[[#This Row],[DivPay]]</f>
        <v>0.4</v>
      </c>
      <c r="G3694" s="2">
        <f>Table3[[#This Row],[FwdDiv]]/Table3[[#This Row],[SharePrice]]</f>
        <v>1.4255167498218105E-2</v>
      </c>
      <c r="H3694" s="2">
        <v>2.5000000000000001E-2</v>
      </c>
      <c r="I3694" s="2">
        <v>2.75E-2</v>
      </c>
    </row>
    <row r="3695" spans="2:9" hidden="1" x14ac:dyDescent="0.2">
      <c r="B3695" s="35">
        <v>39644</v>
      </c>
      <c r="C3695">
        <v>27.08</v>
      </c>
      <c r="E3695">
        <v>0.1</v>
      </c>
      <c r="F3695">
        <f>4*Table3[[#This Row],[DivPay]]</f>
        <v>0.4</v>
      </c>
      <c r="G3695" s="2">
        <f>Table3[[#This Row],[FwdDiv]]/Table3[[#This Row],[SharePrice]]</f>
        <v>1.4771048744460858E-2</v>
      </c>
      <c r="H3695" s="2">
        <v>2.5000000000000001E-2</v>
      </c>
      <c r="I3695" s="2">
        <v>2.75E-2</v>
      </c>
    </row>
    <row r="3696" spans="2:9" hidden="1" x14ac:dyDescent="0.2">
      <c r="B3696" s="35">
        <v>39643</v>
      </c>
      <c r="C3696">
        <v>27.12</v>
      </c>
      <c r="E3696">
        <v>0.1</v>
      </c>
      <c r="F3696">
        <f>4*Table3[[#This Row],[DivPay]]</f>
        <v>0.4</v>
      </c>
      <c r="G3696" s="2">
        <f>Table3[[#This Row],[FwdDiv]]/Table3[[#This Row],[SharePrice]]</f>
        <v>1.4749262536873156E-2</v>
      </c>
      <c r="H3696" s="2">
        <v>2.5000000000000001E-2</v>
      </c>
      <c r="I3696" s="2">
        <v>2.75E-2</v>
      </c>
    </row>
    <row r="3697" spans="2:9" hidden="1" x14ac:dyDescent="0.2">
      <c r="B3697" s="35">
        <v>39640</v>
      </c>
      <c r="C3697">
        <v>27.5</v>
      </c>
      <c r="E3697">
        <v>0.1</v>
      </c>
      <c r="F3697">
        <f>4*Table3[[#This Row],[DivPay]]</f>
        <v>0.4</v>
      </c>
      <c r="G3697" s="2">
        <f>Table3[[#This Row],[FwdDiv]]/Table3[[#This Row],[SharePrice]]</f>
        <v>1.4545454545454545E-2</v>
      </c>
      <c r="H3697" s="2">
        <v>2.5000000000000001E-2</v>
      </c>
      <c r="I3697" s="2">
        <v>2.75E-2</v>
      </c>
    </row>
    <row r="3698" spans="2:9" hidden="1" x14ac:dyDescent="0.2">
      <c r="B3698" s="35">
        <v>39639</v>
      </c>
      <c r="C3698">
        <v>27.3</v>
      </c>
      <c r="E3698">
        <v>0.1</v>
      </c>
      <c r="F3698">
        <f>4*Table3[[#This Row],[DivPay]]</f>
        <v>0.4</v>
      </c>
      <c r="G3698" s="2">
        <f>Table3[[#This Row],[FwdDiv]]/Table3[[#This Row],[SharePrice]]</f>
        <v>1.4652014652014652E-2</v>
      </c>
      <c r="H3698" s="2">
        <v>2.5000000000000001E-2</v>
      </c>
      <c r="I3698" s="2">
        <v>2.75E-2</v>
      </c>
    </row>
    <row r="3699" spans="2:9" hidden="1" x14ac:dyDescent="0.2">
      <c r="B3699" s="35">
        <v>39638</v>
      </c>
      <c r="C3699">
        <v>26.74</v>
      </c>
      <c r="E3699">
        <v>0.1</v>
      </c>
      <c r="F3699">
        <f>4*Table3[[#This Row],[DivPay]]</f>
        <v>0.4</v>
      </c>
      <c r="G3699" s="2">
        <f>Table3[[#This Row],[FwdDiv]]/Table3[[#This Row],[SharePrice]]</f>
        <v>1.4958863126402395E-2</v>
      </c>
      <c r="H3699" s="2">
        <v>2.5000000000000001E-2</v>
      </c>
      <c r="I3699" s="2">
        <v>2.75E-2</v>
      </c>
    </row>
    <row r="3700" spans="2:9" hidden="1" x14ac:dyDescent="0.2">
      <c r="B3700" s="35">
        <v>39637</v>
      </c>
      <c r="C3700">
        <v>27.62</v>
      </c>
      <c r="E3700">
        <v>0.1</v>
      </c>
      <c r="F3700">
        <f>4*Table3[[#This Row],[DivPay]]</f>
        <v>0.4</v>
      </c>
      <c r="G3700" s="2">
        <f>Table3[[#This Row],[FwdDiv]]/Table3[[#This Row],[SharePrice]]</f>
        <v>1.4482259232440261E-2</v>
      </c>
      <c r="H3700" s="2">
        <v>2.5000000000000001E-2</v>
      </c>
      <c r="I3700" s="2">
        <v>2.75E-2</v>
      </c>
    </row>
    <row r="3701" spans="2:9" hidden="1" x14ac:dyDescent="0.2">
      <c r="B3701" s="35">
        <v>39636</v>
      </c>
      <c r="C3701">
        <v>27.43</v>
      </c>
      <c r="E3701">
        <v>0.1</v>
      </c>
      <c r="F3701">
        <f>4*Table3[[#This Row],[DivPay]]</f>
        <v>0.4</v>
      </c>
      <c r="G3701" s="2">
        <f>Table3[[#This Row],[FwdDiv]]/Table3[[#This Row],[SharePrice]]</f>
        <v>1.4582573824279986E-2</v>
      </c>
      <c r="H3701" s="2">
        <v>2.5000000000000001E-2</v>
      </c>
      <c r="I3701" s="2">
        <v>2.75E-2</v>
      </c>
    </row>
    <row r="3702" spans="2:9" hidden="1" x14ac:dyDescent="0.2">
      <c r="B3702" s="35">
        <v>39632</v>
      </c>
      <c r="C3702">
        <v>27.44</v>
      </c>
      <c r="E3702">
        <v>0.1</v>
      </c>
      <c r="F3702">
        <f>4*Table3[[#This Row],[DivPay]]</f>
        <v>0.4</v>
      </c>
      <c r="G3702" s="2">
        <f>Table3[[#This Row],[FwdDiv]]/Table3[[#This Row],[SharePrice]]</f>
        <v>1.4577259475218658E-2</v>
      </c>
      <c r="H3702" s="2">
        <v>2.5000000000000001E-2</v>
      </c>
      <c r="I3702" s="2">
        <v>2.75E-2</v>
      </c>
    </row>
    <row r="3703" spans="2:9" hidden="1" x14ac:dyDescent="0.2">
      <c r="B3703" s="35">
        <v>39631</v>
      </c>
      <c r="C3703">
        <v>27.2</v>
      </c>
      <c r="E3703">
        <v>0.1</v>
      </c>
      <c r="F3703">
        <f>4*Table3[[#This Row],[DivPay]]</f>
        <v>0.4</v>
      </c>
      <c r="G3703" s="2">
        <f>Table3[[#This Row],[FwdDiv]]/Table3[[#This Row],[SharePrice]]</f>
        <v>1.4705882352941178E-2</v>
      </c>
      <c r="H3703" s="2">
        <v>2.5000000000000001E-2</v>
      </c>
      <c r="I3703" s="2">
        <v>2.75E-2</v>
      </c>
    </row>
    <row r="3704" spans="2:9" hidden="1" x14ac:dyDescent="0.2">
      <c r="B3704" s="35">
        <v>39630</v>
      </c>
      <c r="C3704">
        <v>27.64</v>
      </c>
      <c r="E3704">
        <v>0.1</v>
      </c>
      <c r="F3704">
        <f>4*Table3[[#This Row],[DivPay]]</f>
        <v>0.4</v>
      </c>
      <c r="G3704" s="2">
        <f>Table3[[#This Row],[FwdDiv]]/Table3[[#This Row],[SharePrice]]</f>
        <v>1.4471780028943561E-2</v>
      </c>
      <c r="H3704" s="2">
        <v>2.5000000000000001E-2</v>
      </c>
      <c r="I3704" s="2">
        <v>2.75E-2</v>
      </c>
    </row>
    <row r="3705" spans="2:9" hidden="1" x14ac:dyDescent="0.2">
      <c r="B3705" s="35">
        <v>39629</v>
      </c>
      <c r="C3705">
        <v>28.16</v>
      </c>
      <c r="E3705">
        <v>0.1</v>
      </c>
      <c r="F3705">
        <f>4*Table3[[#This Row],[DivPay]]</f>
        <v>0.4</v>
      </c>
      <c r="G3705" s="2">
        <f>Table3[[#This Row],[FwdDiv]]/Table3[[#This Row],[SharePrice]]</f>
        <v>1.4204545454545456E-2</v>
      </c>
      <c r="H3705" s="2">
        <v>2.5000000000000001E-2</v>
      </c>
      <c r="I3705" s="2">
        <v>2.75E-2</v>
      </c>
    </row>
    <row r="3706" spans="2:9" hidden="1" x14ac:dyDescent="0.2">
      <c r="B3706" s="35">
        <v>39626</v>
      </c>
      <c r="C3706">
        <v>28.51</v>
      </c>
      <c r="E3706">
        <v>0.1</v>
      </c>
      <c r="F3706">
        <f>4*Table3[[#This Row],[DivPay]]</f>
        <v>0.4</v>
      </c>
      <c r="G3706" s="2">
        <f>Table3[[#This Row],[FwdDiv]]/Table3[[#This Row],[SharePrice]]</f>
        <v>1.403016485443704E-2</v>
      </c>
      <c r="H3706" s="2">
        <v>2.5000000000000001E-2</v>
      </c>
      <c r="I3706" s="2">
        <v>2.75E-2</v>
      </c>
    </row>
    <row r="3707" spans="2:9" hidden="1" x14ac:dyDescent="0.2">
      <c r="B3707" s="35">
        <v>39625</v>
      </c>
      <c r="C3707">
        <v>28.71</v>
      </c>
      <c r="E3707">
        <v>0.1</v>
      </c>
      <c r="F3707">
        <f>4*Table3[[#This Row],[DivPay]]</f>
        <v>0.4</v>
      </c>
      <c r="G3707" s="2">
        <f>Table3[[#This Row],[FwdDiv]]/Table3[[#This Row],[SharePrice]]</f>
        <v>1.3932427725531174E-2</v>
      </c>
      <c r="H3707" s="2">
        <v>2.5000000000000001E-2</v>
      </c>
      <c r="I3707" s="2">
        <v>2.75E-2</v>
      </c>
    </row>
    <row r="3708" spans="2:9" hidden="1" x14ac:dyDescent="0.2">
      <c r="B3708" s="35">
        <v>39624</v>
      </c>
      <c r="C3708">
        <v>29.69</v>
      </c>
      <c r="E3708">
        <v>0.1</v>
      </c>
      <c r="F3708">
        <f>4*Table3[[#This Row],[DivPay]]</f>
        <v>0.4</v>
      </c>
      <c r="G3708" s="2">
        <f>Table3[[#This Row],[FwdDiv]]/Table3[[#This Row],[SharePrice]]</f>
        <v>1.3472549680026945E-2</v>
      </c>
      <c r="H3708" s="2">
        <v>2.5000000000000001E-2</v>
      </c>
      <c r="I3708" s="2">
        <v>2.75E-2</v>
      </c>
    </row>
    <row r="3709" spans="2:9" hidden="1" x14ac:dyDescent="0.2">
      <c r="B3709" s="35">
        <v>39623</v>
      </c>
      <c r="C3709">
        <v>29.03</v>
      </c>
      <c r="E3709">
        <v>0.1</v>
      </c>
      <c r="F3709">
        <f>4*Table3[[#This Row],[DivPay]]</f>
        <v>0.4</v>
      </c>
      <c r="G3709" s="2">
        <f>Table3[[#This Row],[FwdDiv]]/Table3[[#This Row],[SharePrice]]</f>
        <v>1.3778849466069583E-2</v>
      </c>
      <c r="H3709" s="2">
        <v>2.5000000000000001E-2</v>
      </c>
      <c r="I3709" s="2">
        <v>2.75E-2</v>
      </c>
    </row>
    <row r="3710" spans="2:9" hidden="1" x14ac:dyDescent="0.2">
      <c r="B3710" s="35">
        <v>39622</v>
      </c>
      <c r="C3710">
        <v>29.02</v>
      </c>
      <c r="E3710">
        <v>0.1</v>
      </c>
      <c r="F3710">
        <f>4*Table3[[#This Row],[DivPay]]</f>
        <v>0.4</v>
      </c>
      <c r="G3710" s="2">
        <f>Table3[[#This Row],[FwdDiv]]/Table3[[#This Row],[SharePrice]]</f>
        <v>1.3783597518952447E-2</v>
      </c>
      <c r="H3710" s="2">
        <v>2.5000000000000001E-2</v>
      </c>
      <c r="I3710" s="2">
        <v>2.75E-2</v>
      </c>
    </row>
    <row r="3711" spans="2:9" hidden="1" x14ac:dyDescent="0.2">
      <c r="B3711" s="35">
        <v>39619</v>
      </c>
      <c r="C3711">
        <v>29.4</v>
      </c>
      <c r="E3711">
        <v>0.1</v>
      </c>
      <c r="F3711">
        <f>4*Table3[[#This Row],[DivPay]]</f>
        <v>0.4</v>
      </c>
      <c r="G3711" s="2">
        <f>Table3[[#This Row],[FwdDiv]]/Table3[[#This Row],[SharePrice]]</f>
        <v>1.360544217687075E-2</v>
      </c>
      <c r="H3711" s="2">
        <v>2.5000000000000001E-2</v>
      </c>
      <c r="I3711" s="2">
        <v>2.75E-2</v>
      </c>
    </row>
    <row r="3712" spans="2:9" hidden="1" x14ac:dyDescent="0.2">
      <c r="B3712" s="35">
        <v>39618</v>
      </c>
      <c r="C3712">
        <v>29.99</v>
      </c>
      <c r="E3712">
        <v>0.1</v>
      </c>
      <c r="F3712">
        <f>4*Table3[[#This Row],[DivPay]]</f>
        <v>0.4</v>
      </c>
      <c r="G3712" s="2">
        <f>Table3[[#This Row],[FwdDiv]]/Table3[[#This Row],[SharePrice]]</f>
        <v>1.3337779259753253E-2</v>
      </c>
      <c r="H3712" s="2">
        <v>2.5000000000000001E-2</v>
      </c>
      <c r="I3712" s="2">
        <v>2.75E-2</v>
      </c>
    </row>
    <row r="3713" spans="2:9" hidden="1" x14ac:dyDescent="0.2">
      <c r="B3713" s="35">
        <v>39617</v>
      </c>
      <c r="C3713">
        <v>29.38</v>
      </c>
      <c r="E3713">
        <v>0.1</v>
      </c>
      <c r="F3713">
        <f>4*Table3[[#This Row],[DivPay]]</f>
        <v>0.4</v>
      </c>
      <c r="G3713" s="2">
        <f>Table3[[#This Row],[FwdDiv]]/Table3[[#This Row],[SharePrice]]</f>
        <v>1.3614703880190607E-2</v>
      </c>
      <c r="H3713" s="2">
        <v>2.5000000000000001E-2</v>
      </c>
      <c r="I3713" s="2">
        <v>2.75E-2</v>
      </c>
    </row>
    <row r="3714" spans="2:9" hidden="1" x14ac:dyDescent="0.2">
      <c r="B3714" s="35">
        <v>39616</v>
      </c>
      <c r="C3714">
        <v>29.94</v>
      </c>
      <c r="E3714">
        <v>0.1</v>
      </c>
      <c r="F3714">
        <f>4*Table3[[#This Row],[DivPay]]</f>
        <v>0.4</v>
      </c>
      <c r="G3714" s="2">
        <f>Table3[[#This Row],[FwdDiv]]/Table3[[#This Row],[SharePrice]]</f>
        <v>1.3360053440213761E-2</v>
      </c>
      <c r="H3714" s="2">
        <v>2.5000000000000001E-2</v>
      </c>
      <c r="I3714" s="2">
        <v>2.75E-2</v>
      </c>
    </row>
    <row r="3715" spans="2:9" hidden="1" x14ac:dyDescent="0.2">
      <c r="B3715" s="35">
        <v>39615</v>
      </c>
      <c r="C3715">
        <v>30.18</v>
      </c>
      <c r="E3715">
        <v>0.1</v>
      </c>
      <c r="F3715">
        <f>4*Table3[[#This Row],[DivPay]]</f>
        <v>0.4</v>
      </c>
      <c r="G3715" s="2">
        <f>Table3[[#This Row],[FwdDiv]]/Table3[[#This Row],[SharePrice]]</f>
        <v>1.3253810470510273E-2</v>
      </c>
      <c r="H3715" s="2">
        <v>2.5000000000000001E-2</v>
      </c>
      <c r="I3715" s="2">
        <v>2.75E-2</v>
      </c>
    </row>
    <row r="3716" spans="2:9" hidden="1" x14ac:dyDescent="0.2">
      <c r="B3716" s="35">
        <v>39612</v>
      </c>
      <c r="C3716">
        <v>30.17</v>
      </c>
      <c r="E3716">
        <v>0.1</v>
      </c>
      <c r="F3716">
        <f>4*Table3[[#This Row],[DivPay]]</f>
        <v>0.4</v>
      </c>
      <c r="G3716" s="2">
        <f>Table3[[#This Row],[FwdDiv]]/Table3[[#This Row],[SharePrice]]</f>
        <v>1.3258203513423931E-2</v>
      </c>
      <c r="H3716" s="2">
        <v>2.5000000000000001E-2</v>
      </c>
      <c r="I3716" s="2">
        <v>2.75E-2</v>
      </c>
    </row>
    <row r="3717" spans="2:9" hidden="1" x14ac:dyDescent="0.2">
      <c r="B3717" s="35">
        <v>39611</v>
      </c>
      <c r="C3717">
        <v>29.55</v>
      </c>
      <c r="E3717">
        <v>0.1</v>
      </c>
      <c r="F3717">
        <f>4*Table3[[#This Row],[DivPay]]</f>
        <v>0.4</v>
      </c>
      <c r="G3717" s="2">
        <f>Table3[[#This Row],[FwdDiv]]/Table3[[#This Row],[SharePrice]]</f>
        <v>1.3536379018612522E-2</v>
      </c>
      <c r="H3717" s="2">
        <v>2.5000000000000001E-2</v>
      </c>
      <c r="I3717" s="2">
        <v>2.75E-2</v>
      </c>
    </row>
    <row r="3718" spans="2:9" hidden="1" x14ac:dyDescent="0.2">
      <c r="B3718" s="35">
        <v>39610</v>
      </c>
      <c r="C3718">
        <v>29.76</v>
      </c>
      <c r="E3718">
        <v>0.1</v>
      </c>
      <c r="F3718">
        <f>4*Table3[[#This Row],[DivPay]]</f>
        <v>0.4</v>
      </c>
      <c r="G3718" s="2">
        <f>Table3[[#This Row],[FwdDiv]]/Table3[[#This Row],[SharePrice]]</f>
        <v>1.3440860215053764E-2</v>
      </c>
      <c r="H3718" s="2">
        <v>2.5000000000000001E-2</v>
      </c>
      <c r="I3718" s="2">
        <v>2.75E-2</v>
      </c>
    </row>
    <row r="3719" spans="2:9" hidden="1" x14ac:dyDescent="0.2">
      <c r="B3719" s="35">
        <v>39609</v>
      </c>
      <c r="C3719">
        <v>30.42</v>
      </c>
      <c r="E3719">
        <v>0.1</v>
      </c>
      <c r="F3719">
        <f>4*Table3[[#This Row],[DivPay]]</f>
        <v>0.4</v>
      </c>
      <c r="G3719" s="2">
        <f>Table3[[#This Row],[FwdDiv]]/Table3[[#This Row],[SharePrice]]</f>
        <v>1.3149243918474688E-2</v>
      </c>
      <c r="H3719" s="2">
        <v>2.5000000000000001E-2</v>
      </c>
      <c r="I3719" s="2">
        <v>2.75E-2</v>
      </c>
    </row>
    <row r="3720" spans="2:9" hidden="1" x14ac:dyDescent="0.2">
      <c r="B3720" s="35">
        <v>39608</v>
      </c>
      <c r="C3720">
        <v>31.33</v>
      </c>
      <c r="E3720">
        <v>0.1</v>
      </c>
      <c r="F3720">
        <f>4*Table3[[#This Row],[DivPay]]</f>
        <v>0.4</v>
      </c>
      <c r="G3720" s="2">
        <f>Table3[[#This Row],[FwdDiv]]/Table3[[#This Row],[SharePrice]]</f>
        <v>1.2767315671879989E-2</v>
      </c>
      <c r="H3720" s="2">
        <v>2.5000000000000001E-2</v>
      </c>
      <c r="I3720" s="2">
        <v>2.75E-2</v>
      </c>
    </row>
    <row r="3721" spans="2:9" hidden="1" x14ac:dyDescent="0.2">
      <c r="B3721" s="35">
        <v>39605</v>
      </c>
      <c r="C3721">
        <v>31.24</v>
      </c>
      <c r="E3721">
        <v>0.1</v>
      </c>
      <c r="F3721">
        <f>4*Table3[[#This Row],[DivPay]]</f>
        <v>0.4</v>
      </c>
      <c r="G3721" s="2">
        <f>Table3[[#This Row],[FwdDiv]]/Table3[[#This Row],[SharePrice]]</f>
        <v>1.2804097311139566E-2</v>
      </c>
      <c r="H3721" s="2">
        <v>2.5000000000000001E-2</v>
      </c>
      <c r="I3721" s="2">
        <v>2.75E-2</v>
      </c>
    </row>
    <row r="3722" spans="2:9" hidden="1" x14ac:dyDescent="0.2">
      <c r="B3722" s="35">
        <v>39604</v>
      </c>
      <c r="C3722">
        <v>32.03</v>
      </c>
      <c r="E3722">
        <v>0.1</v>
      </c>
      <c r="F3722">
        <f>4*Table3[[#This Row],[DivPay]]</f>
        <v>0.4</v>
      </c>
      <c r="G3722" s="2">
        <f>Table3[[#This Row],[FwdDiv]]/Table3[[#This Row],[SharePrice]]</f>
        <v>1.2488292226038089E-2</v>
      </c>
      <c r="H3722" s="2">
        <v>2.5000000000000001E-2</v>
      </c>
      <c r="I3722" s="2">
        <v>2.75E-2</v>
      </c>
    </row>
    <row r="3723" spans="2:9" hidden="1" x14ac:dyDescent="0.2">
      <c r="B3723" s="35">
        <v>39603</v>
      </c>
      <c r="C3723">
        <v>31.97</v>
      </c>
      <c r="E3723">
        <v>0.1</v>
      </c>
      <c r="F3723">
        <f>4*Table3[[#This Row],[DivPay]]</f>
        <v>0.4</v>
      </c>
      <c r="G3723" s="2">
        <f>Table3[[#This Row],[FwdDiv]]/Table3[[#This Row],[SharePrice]]</f>
        <v>1.2511729746637473E-2</v>
      </c>
      <c r="H3723" s="2">
        <v>2.5000000000000001E-2</v>
      </c>
      <c r="I3723" s="2">
        <v>2.75E-2</v>
      </c>
    </row>
    <row r="3724" spans="2:9" hidden="1" x14ac:dyDescent="0.2">
      <c r="B3724" s="35">
        <v>39602</v>
      </c>
      <c r="C3724">
        <v>31.57</v>
      </c>
      <c r="E3724">
        <v>0.1</v>
      </c>
      <c r="F3724">
        <f>4*Table3[[#This Row],[DivPay]]</f>
        <v>0.4</v>
      </c>
      <c r="G3724" s="2">
        <f>Table3[[#This Row],[FwdDiv]]/Table3[[#This Row],[SharePrice]]</f>
        <v>1.2670256572695597E-2</v>
      </c>
      <c r="H3724" s="2">
        <v>2.5000000000000001E-2</v>
      </c>
      <c r="I3724" s="2">
        <v>2.75E-2</v>
      </c>
    </row>
    <row r="3725" spans="2:9" hidden="1" x14ac:dyDescent="0.2">
      <c r="B3725" s="35">
        <v>39601</v>
      </c>
      <c r="C3725">
        <v>32.119999999999997</v>
      </c>
      <c r="E3725">
        <v>0.1</v>
      </c>
      <c r="F3725">
        <f>4*Table3[[#This Row],[DivPay]]</f>
        <v>0.4</v>
      </c>
      <c r="G3725" s="2">
        <f>Table3[[#This Row],[FwdDiv]]/Table3[[#This Row],[SharePrice]]</f>
        <v>1.2453300124533002E-2</v>
      </c>
      <c r="H3725" s="2">
        <v>2.5000000000000001E-2</v>
      </c>
      <c r="I3725" s="2">
        <v>2.75E-2</v>
      </c>
    </row>
    <row r="3726" spans="2:9" hidden="1" x14ac:dyDescent="0.2">
      <c r="B3726" s="35">
        <v>39598</v>
      </c>
      <c r="C3726">
        <v>32.479999999999997</v>
      </c>
      <c r="E3726">
        <v>0.1</v>
      </c>
      <c r="F3726">
        <f>4*Table3[[#This Row],[DivPay]]</f>
        <v>0.4</v>
      </c>
      <c r="G3726" s="2">
        <f>Table3[[#This Row],[FwdDiv]]/Table3[[#This Row],[SharePrice]]</f>
        <v>1.2315270935960593E-2</v>
      </c>
      <c r="H3726" s="2">
        <v>2.5000000000000001E-2</v>
      </c>
      <c r="I3726" s="2">
        <v>2.75E-2</v>
      </c>
    </row>
    <row r="3727" spans="2:9" hidden="1" x14ac:dyDescent="0.2">
      <c r="B3727" s="35">
        <v>39597</v>
      </c>
      <c r="C3727">
        <v>32.700000000000003</v>
      </c>
      <c r="E3727">
        <v>0.1</v>
      </c>
      <c r="F3727">
        <f>4*Table3[[#This Row],[DivPay]]</f>
        <v>0.4</v>
      </c>
      <c r="G3727" s="2">
        <f>Table3[[#This Row],[FwdDiv]]/Table3[[#This Row],[SharePrice]]</f>
        <v>1.2232415902140673E-2</v>
      </c>
      <c r="H3727" s="2">
        <v>2.5000000000000001E-2</v>
      </c>
      <c r="I3727" s="2">
        <v>2.75E-2</v>
      </c>
    </row>
    <row r="3728" spans="2:9" hidden="1" x14ac:dyDescent="0.2">
      <c r="B3728" s="35">
        <v>39596</v>
      </c>
      <c r="C3728">
        <v>32.49</v>
      </c>
      <c r="E3728">
        <v>0.1</v>
      </c>
      <c r="F3728">
        <f>4*Table3[[#This Row],[DivPay]]</f>
        <v>0.4</v>
      </c>
      <c r="G3728" s="2">
        <f>Table3[[#This Row],[FwdDiv]]/Table3[[#This Row],[SharePrice]]</f>
        <v>1.2311480455524777E-2</v>
      </c>
      <c r="H3728" s="2">
        <v>2.5000000000000001E-2</v>
      </c>
      <c r="I3728" s="2">
        <v>2.75E-2</v>
      </c>
    </row>
    <row r="3729" spans="2:9" hidden="1" x14ac:dyDescent="0.2">
      <c r="B3729" s="35">
        <v>39595</v>
      </c>
      <c r="C3729">
        <v>32.340000000000003</v>
      </c>
      <c r="E3729">
        <v>0.1</v>
      </c>
      <c r="F3729">
        <f>4*Table3[[#This Row],[DivPay]]</f>
        <v>0.4</v>
      </c>
      <c r="G3729" s="2">
        <f>Table3[[#This Row],[FwdDiv]]/Table3[[#This Row],[SharePrice]]</f>
        <v>1.2368583797155224E-2</v>
      </c>
      <c r="H3729" s="2">
        <v>2.5000000000000001E-2</v>
      </c>
      <c r="I3729" s="2">
        <v>2.75E-2</v>
      </c>
    </row>
    <row r="3730" spans="2:9" hidden="1" x14ac:dyDescent="0.2">
      <c r="B3730" s="35">
        <v>39591</v>
      </c>
      <c r="C3730">
        <v>31.75</v>
      </c>
      <c r="E3730">
        <v>0.1</v>
      </c>
      <c r="F3730">
        <f>4*Table3[[#This Row],[DivPay]]</f>
        <v>0.4</v>
      </c>
      <c r="G3730" s="2">
        <f>Table3[[#This Row],[FwdDiv]]/Table3[[#This Row],[SharePrice]]</f>
        <v>1.2598425196850395E-2</v>
      </c>
      <c r="H3730" s="2">
        <v>2.5000000000000001E-2</v>
      </c>
      <c r="I3730" s="2">
        <v>2.75E-2</v>
      </c>
    </row>
    <row r="3731" spans="2:9" hidden="1" x14ac:dyDescent="0.2">
      <c r="B3731" s="35">
        <v>39590</v>
      </c>
      <c r="C3731">
        <v>32.450000000000003</v>
      </c>
      <c r="E3731">
        <v>0.1</v>
      </c>
      <c r="F3731">
        <f>4*Table3[[#This Row],[DivPay]]</f>
        <v>0.4</v>
      </c>
      <c r="G3731" s="2">
        <f>Table3[[#This Row],[FwdDiv]]/Table3[[#This Row],[SharePrice]]</f>
        <v>1.2326656394453005E-2</v>
      </c>
      <c r="H3731" s="2">
        <v>2.5000000000000001E-2</v>
      </c>
      <c r="I3731" s="2">
        <v>2.75E-2</v>
      </c>
    </row>
    <row r="3732" spans="2:9" hidden="1" x14ac:dyDescent="0.2">
      <c r="B3732" s="35">
        <v>39589</v>
      </c>
      <c r="C3732">
        <v>32.130000000000003</v>
      </c>
      <c r="E3732">
        <v>0.1</v>
      </c>
      <c r="F3732">
        <f>4*Table3[[#This Row],[DivPay]]</f>
        <v>0.4</v>
      </c>
      <c r="G3732" s="2">
        <f>Table3[[#This Row],[FwdDiv]]/Table3[[#This Row],[SharePrice]]</f>
        <v>1.2449424214130096E-2</v>
      </c>
      <c r="H3732" s="2">
        <v>2.5000000000000001E-2</v>
      </c>
      <c r="I3732" s="2">
        <v>2.75E-2</v>
      </c>
    </row>
    <row r="3733" spans="2:9" hidden="1" x14ac:dyDescent="0.2">
      <c r="B3733" s="35">
        <v>39588</v>
      </c>
      <c r="C3733">
        <v>32.17</v>
      </c>
      <c r="E3733">
        <v>0.1</v>
      </c>
      <c r="F3733">
        <f>4*Table3[[#This Row],[DivPay]]</f>
        <v>0.4</v>
      </c>
      <c r="G3733" s="2">
        <f>Table3[[#This Row],[FwdDiv]]/Table3[[#This Row],[SharePrice]]</f>
        <v>1.2433944668946224E-2</v>
      </c>
      <c r="H3733" s="2">
        <v>2.5000000000000001E-2</v>
      </c>
      <c r="I3733" s="2">
        <v>2.75E-2</v>
      </c>
    </row>
    <row r="3734" spans="2:9" hidden="1" x14ac:dyDescent="0.2">
      <c r="B3734" s="35">
        <v>39587</v>
      </c>
      <c r="C3734">
        <v>32.53</v>
      </c>
      <c r="E3734">
        <v>0.1</v>
      </c>
      <c r="F3734">
        <f>4*Table3[[#This Row],[DivPay]]</f>
        <v>0.4</v>
      </c>
      <c r="G3734" s="2">
        <f>Table3[[#This Row],[FwdDiv]]/Table3[[#This Row],[SharePrice]]</f>
        <v>1.2296341838303105E-2</v>
      </c>
      <c r="H3734" s="2">
        <v>2.5000000000000001E-2</v>
      </c>
      <c r="I3734" s="2">
        <v>2.75E-2</v>
      </c>
    </row>
    <row r="3735" spans="2:9" hidden="1" x14ac:dyDescent="0.2">
      <c r="B3735" s="35">
        <v>39584</v>
      </c>
      <c r="C3735">
        <v>31.79</v>
      </c>
      <c r="E3735">
        <v>0.1</v>
      </c>
      <c r="F3735">
        <f>4*Table3[[#This Row],[DivPay]]</f>
        <v>0.4</v>
      </c>
      <c r="G3735" s="2">
        <f>Table3[[#This Row],[FwdDiv]]/Table3[[#This Row],[SharePrice]]</f>
        <v>1.2582573136206355E-2</v>
      </c>
      <c r="H3735" s="2">
        <v>2.5000000000000001E-2</v>
      </c>
      <c r="I3735" s="2">
        <v>2.75E-2</v>
      </c>
    </row>
    <row r="3736" spans="2:9" hidden="1" x14ac:dyDescent="0.2">
      <c r="B3736" s="35">
        <v>39583</v>
      </c>
      <c r="C3736">
        <v>31.36</v>
      </c>
      <c r="E3736">
        <v>0.1</v>
      </c>
      <c r="F3736">
        <f>4*Table3[[#This Row],[DivPay]]</f>
        <v>0.4</v>
      </c>
      <c r="G3736" s="2">
        <f>Table3[[#This Row],[FwdDiv]]/Table3[[#This Row],[SharePrice]]</f>
        <v>1.2755102040816327E-2</v>
      </c>
      <c r="H3736" s="2">
        <v>2.5000000000000001E-2</v>
      </c>
      <c r="I3736" s="2">
        <v>2.75E-2</v>
      </c>
    </row>
    <row r="3737" spans="2:9" hidden="1" x14ac:dyDescent="0.2">
      <c r="B3737" s="35">
        <v>39582</v>
      </c>
      <c r="C3737">
        <v>30.45</v>
      </c>
      <c r="E3737">
        <v>0.1</v>
      </c>
      <c r="F3737">
        <f>4*Table3[[#This Row],[DivPay]]</f>
        <v>0.4</v>
      </c>
      <c r="G3737" s="2">
        <f>Table3[[#This Row],[FwdDiv]]/Table3[[#This Row],[SharePrice]]</f>
        <v>1.3136288998357965E-2</v>
      </c>
      <c r="H3737" s="2">
        <v>2.5000000000000001E-2</v>
      </c>
      <c r="I3737" s="2">
        <v>2.75E-2</v>
      </c>
    </row>
    <row r="3738" spans="2:9" hidden="1" x14ac:dyDescent="0.2">
      <c r="B3738" s="35">
        <v>39581</v>
      </c>
      <c r="C3738">
        <v>29.88</v>
      </c>
      <c r="E3738">
        <v>0.1</v>
      </c>
      <c r="F3738">
        <f>4*Table3[[#This Row],[DivPay]]</f>
        <v>0.4</v>
      </c>
      <c r="G3738" s="2">
        <f>Table3[[#This Row],[FwdDiv]]/Table3[[#This Row],[SharePrice]]</f>
        <v>1.3386880856760376E-2</v>
      </c>
      <c r="H3738" s="2">
        <v>2.5000000000000001E-2</v>
      </c>
      <c r="I3738" s="2">
        <v>2.75E-2</v>
      </c>
    </row>
    <row r="3739" spans="2:9" hidden="1" x14ac:dyDescent="0.2">
      <c r="B3739" s="35">
        <v>39580</v>
      </c>
      <c r="C3739">
        <v>29.93</v>
      </c>
      <c r="E3739">
        <v>0.1</v>
      </c>
      <c r="F3739">
        <f>4*Table3[[#This Row],[DivPay]]</f>
        <v>0.4</v>
      </c>
      <c r="G3739" s="2">
        <f>Table3[[#This Row],[FwdDiv]]/Table3[[#This Row],[SharePrice]]</f>
        <v>1.3364517206815904E-2</v>
      </c>
      <c r="H3739" s="2">
        <v>2.5000000000000001E-2</v>
      </c>
      <c r="I3739" s="2">
        <v>2.75E-2</v>
      </c>
    </row>
    <row r="3740" spans="2:9" hidden="1" x14ac:dyDescent="0.2">
      <c r="B3740" s="35">
        <v>39577</v>
      </c>
      <c r="C3740">
        <v>29.81</v>
      </c>
      <c r="E3740">
        <v>0.1</v>
      </c>
      <c r="F3740">
        <f>4*Table3[[#This Row],[DivPay]]</f>
        <v>0.4</v>
      </c>
      <c r="G3740" s="2">
        <f>Table3[[#This Row],[FwdDiv]]/Table3[[#This Row],[SharePrice]]</f>
        <v>1.3418316001341832E-2</v>
      </c>
      <c r="H3740" s="2">
        <v>2.5000000000000001E-2</v>
      </c>
      <c r="I3740" s="2">
        <v>2.75E-2</v>
      </c>
    </row>
    <row r="3741" spans="2:9" hidden="1" x14ac:dyDescent="0.2">
      <c r="B3741" s="35">
        <v>39576</v>
      </c>
      <c r="C3741">
        <v>29.77</v>
      </c>
      <c r="E3741">
        <v>0.1</v>
      </c>
      <c r="F3741">
        <f>4*Table3[[#This Row],[DivPay]]</f>
        <v>0.4</v>
      </c>
      <c r="G3741" s="2">
        <f>Table3[[#This Row],[FwdDiv]]/Table3[[#This Row],[SharePrice]]</f>
        <v>1.3436345314074572E-2</v>
      </c>
      <c r="H3741" s="2">
        <v>2.5000000000000001E-2</v>
      </c>
      <c r="I3741" s="2">
        <v>2.75E-2</v>
      </c>
    </row>
    <row r="3742" spans="2:9" hidden="1" x14ac:dyDescent="0.2">
      <c r="B3742" s="35">
        <v>39575</v>
      </c>
      <c r="C3742">
        <v>29.52</v>
      </c>
      <c r="E3742">
        <v>0.1</v>
      </c>
      <c r="F3742">
        <f>4*Table3[[#This Row],[DivPay]]</f>
        <v>0.4</v>
      </c>
      <c r="G3742" s="2">
        <f>Table3[[#This Row],[FwdDiv]]/Table3[[#This Row],[SharePrice]]</f>
        <v>1.3550135501355014E-2</v>
      </c>
      <c r="H3742" s="2">
        <v>2.5000000000000001E-2</v>
      </c>
      <c r="I3742" s="2">
        <v>2.75E-2</v>
      </c>
    </row>
    <row r="3743" spans="2:9" hidden="1" x14ac:dyDescent="0.2">
      <c r="B3743" s="35">
        <v>39574</v>
      </c>
      <c r="C3743">
        <v>29.64</v>
      </c>
      <c r="E3743">
        <v>0.1</v>
      </c>
      <c r="F3743">
        <f>4*Table3[[#This Row],[DivPay]]</f>
        <v>0.4</v>
      </c>
      <c r="G3743" s="2">
        <f>Table3[[#This Row],[FwdDiv]]/Table3[[#This Row],[SharePrice]]</f>
        <v>1.3495276653171391E-2</v>
      </c>
      <c r="H3743" s="2">
        <v>2.5000000000000001E-2</v>
      </c>
      <c r="I3743" s="2">
        <v>2.75E-2</v>
      </c>
    </row>
    <row r="3744" spans="2:9" hidden="1" x14ac:dyDescent="0.2">
      <c r="B3744" s="35">
        <v>39573</v>
      </c>
      <c r="C3744">
        <v>29.27</v>
      </c>
      <c r="E3744">
        <v>0.1</v>
      </c>
      <c r="F3744">
        <f>4*Table3[[#This Row],[DivPay]]</f>
        <v>0.4</v>
      </c>
      <c r="G3744" s="2">
        <f>Table3[[#This Row],[FwdDiv]]/Table3[[#This Row],[SharePrice]]</f>
        <v>1.3665869490946362E-2</v>
      </c>
      <c r="H3744" s="2">
        <v>2.5000000000000001E-2</v>
      </c>
      <c r="I3744" s="2">
        <v>2.75E-2</v>
      </c>
    </row>
    <row r="3745" spans="2:9" hidden="1" x14ac:dyDescent="0.2">
      <c r="B3745" s="35">
        <v>39570</v>
      </c>
      <c r="C3745">
        <v>29.7</v>
      </c>
      <c r="E3745">
        <v>0.1</v>
      </c>
      <c r="F3745">
        <f>4*Table3[[#This Row],[DivPay]]</f>
        <v>0.4</v>
      </c>
      <c r="G3745" s="2">
        <f>Table3[[#This Row],[FwdDiv]]/Table3[[#This Row],[SharePrice]]</f>
        <v>1.3468013468013469E-2</v>
      </c>
      <c r="H3745" s="2">
        <v>2.5000000000000001E-2</v>
      </c>
      <c r="I3745" s="2">
        <v>2.75E-2</v>
      </c>
    </row>
    <row r="3746" spans="2:9" hidden="1" x14ac:dyDescent="0.2">
      <c r="B3746" s="35">
        <v>39569</v>
      </c>
      <c r="C3746">
        <v>29.6</v>
      </c>
      <c r="E3746">
        <v>0.1</v>
      </c>
      <c r="F3746">
        <f>4*Table3[[#This Row],[DivPay]]</f>
        <v>0.4</v>
      </c>
      <c r="G3746" s="2">
        <f>Table3[[#This Row],[FwdDiv]]/Table3[[#This Row],[SharePrice]]</f>
        <v>1.3513513513513514E-2</v>
      </c>
      <c r="H3746" s="2">
        <v>2.5000000000000001E-2</v>
      </c>
      <c r="I3746" s="2">
        <v>2.75E-2</v>
      </c>
    </row>
    <row r="3747" spans="2:9" hidden="1" x14ac:dyDescent="0.2">
      <c r="B3747" s="35">
        <v>39568</v>
      </c>
      <c r="C3747">
        <v>29.16</v>
      </c>
      <c r="E3747">
        <v>0.1</v>
      </c>
      <c r="F3747">
        <f>4*Table3[[#This Row],[DivPay]]</f>
        <v>0.4</v>
      </c>
      <c r="G3747" s="2">
        <f>Table3[[#This Row],[FwdDiv]]/Table3[[#This Row],[SharePrice]]</f>
        <v>1.3717421124828533E-2</v>
      </c>
      <c r="H3747" s="2">
        <v>2.5000000000000001E-2</v>
      </c>
      <c r="I3747" s="2">
        <v>2.75E-2</v>
      </c>
    </row>
    <row r="3748" spans="2:9" hidden="1" x14ac:dyDescent="0.2">
      <c r="B3748" s="35">
        <v>39567</v>
      </c>
      <c r="C3748">
        <v>29.66</v>
      </c>
      <c r="E3748">
        <v>0.1</v>
      </c>
      <c r="F3748">
        <f>4*Table3[[#This Row],[DivPay]]</f>
        <v>0.4</v>
      </c>
      <c r="G3748" s="2">
        <f>Table3[[#This Row],[FwdDiv]]/Table3[[#This Row],[SharePrice]]</f>
        <v>1.3486176668914364E-2</v>
      </c>
      <c r="H3748" s="2">
        <v>2.5000000000000001E-2</v>
      </c>
      <c r="I3748" s="2">
        <v>2.75E-2</v>
      </c>
    </row>
    <row r="3749" spans="2:9" hidden="1" x14ac:dyDescent="0.2">
      <c r="B3749" s="35">
        <v>39566</v>
      </c>
      <c r="C3749">
        <v>29.36</v>
      </c>
      <c r="D3749">
        <v>0.1</v>
      </c>
      <c r="E3749">
        <v>0.1</v>
      </c>
      <c r="F3749">
        <f>4*Table3[[#This Row],[DivPay]]</f>
        <v>0.4</v>
      </c>
      <c r="G3749" s="2">
        <f>Table3[[#This Row],[FwdDiv]]/Table3[[#This Row],[SharePrice]]</f>
        <v>1.3623978201634879E-2</v>
      </c>
      <c r="H3749" s="2">
        <v>2.5000000000000001E-2</v>
      </c>
      <c r="I3749" s="2">
        <v>2.75E-2</v>
      </c>
    </row>
    <row r="3750" spans="2:9" hidden="1" x14ac:dyDescent="0.2">
      <c r="B3750" s="35">
        <v>39563</v>
      </c>
      <c r="C3750">
        <v>29.56</v>
      </c>
      <c r="E3750">
        <v>0.1</v>
      </c>
      <c r="F3750">
        <f>4*Table3[[#This Row],[DivPay]]</f>
        <v>0.4</v>
      </c>
      <c r="G3750" s="2">
        <f>Table3[[#This Row],[FwdDiv]]/Table3[[#This Row],[SharePrice]]</f>
        <v>1.3531799729364007E-2</v>
      </c>
      <c r="H3750" s="2">
        <v>2.5000000000000001E-2</v>
      </c>
      <c r="I3750" s="2">
        <v>2.75E-2</v>
      </c>
    </row>
    <row r="3751" spans="2:9" hidden="1" x14ac:dyDescent="0.2">
      <c r="B3751" s="35">
        <v>39562</v>
      </c>
      <c r="C3751">
        <v>29.6</v>
      </c>
      <c r="E3751">
        <v>0.1</v>
      </c>
      <c r="F3751">
        <f>4*Table3[[#This Row],[DivPay]]</f>
        <v>0.4</v>
      </c>
      <c r="G3751" s="2">
        <f>Table3[[#This Row],[FwdDiv]]/Table3[[#This Row],[SharePrice]]</f>
        <v>1.3513513513513514E-2</v>
      </c>
      <c r="H3751" s="2">
        <v>2.5000000000000001E-2</v>
      </c>
      <c r="I3751" s="2">
        <v>2.75E-2</v>
      </c>
    </row>
    <row r="3752" spans="2:9" hidden="1" x14ac:dyDescent="0.2">
      <c r="B3752" s="35">
        <v>39561</v>
      </c>
      <c r="C3752">
        <v>29.06</v>
      </c>
      <c r="E3752">
        <v>0.1</v>
      </c>
      <c r="F3752">
        <f>4*Table3[[#This Row],[DivPay]]</f>
        <v>0.4</v>
      </c>
      <c r="G3752" s="2">
        <f>Table3[[#This Row],[FwdDiv]]/Table3[[#This Row],[SharePrice]]</f>
        <v>1.3764624913971096E-2</v>
      </c>
      <c r="H3752" s="2">
        <v>2.5000000000000001E-2</v>
      </c>
      <c r="I3752" s="2">
        <v>2.75E-2</v>
      </c>
    </row>
    <row r="3753" spans="2:9" hidden="1" x14ac:dyDescent="0.2">
      <c r="B3753" s="35">
        <v>39560</v>
      </c>
      <c r="C3753">
        <v>28.82</v>
      </c>
      <c r="E3753">
        <v>0.1</v>
      </c>
      <c r="F3753">
        <f>4*Table3[[#This Row],[DivPay]]</f>
        <v>0.4</v>
      </c>
      <c r="G3753" s="2">
        <f>Table3[[#This Row],[FwdDiv]]/Table3[[#This Row],[SharePrice]]</f>
        <v>1.3879250520471896E-2</v>
      </c>
      <c r="H3753" s="2">
        <v>2.5000000000000001E-2</v>
      </c>
      <c r="I3753" s="2">
        <v>2.75E-2</v>
      </c>
    </row>
    <row r="3754" spans="2:9" hidden="1" x14ac:dyDescent="0.2">
      <c r="B3754" s="35">
        <v>39559</v>
      </c>
      <c r="C3754">
        <v>30.59</v>
      </c>
      <c r="E3754">
        <v>0.1</v>
      </c>
      <c r="F3754">
        <f>4*Table3[[#This Row],[DivPay]]</f>
        <v>0.4</v>
      </c>
      <c r="G3754" s="2">
        <f>Table3[[#This Row],[FwdDiv]]/Table3[[#This Row],[SharePrice]]</f>
        <v>1.3076168682576005E-2</v>
      </c>
      <c r="H3754" s="2">
        <v>2.5000000000000001E-2</v>
      </c>
      <c r="I3754" s="2">
        <v>2.75E-2</v>
      </c>
    </row>
    <row r="3755" spans="2:9" hidden="1" x14ac:dyDescent="0.2">
      <c r="B3755" s="35">
        <v>39556</v>
      </c>
      <c r="C3755">
        <v>29.6</v>
      </c>
      <c r="E3755">
        <v>0.1</v>
      </c>
      <c r="F3755">
        <f>4*Table3[[#This Row],[DivPay]]</f>
        <v>0.4</v>
      </c>
      <c r="G3755" s="2">
        <f>Table3[[#This Row],[FwdDiv]]/Table3[[#This Row],[SharePrice]]</f>
        <v>1.3513513513513514E-2</v>
      </c>
      <c r="H3755" s="2">
        <v>2.5000000000000001E-2</v>
      </c>
      <c r="I3755" s="2">
        <v>2.75E-2</v>
      </c>
    </row>
    <row r="3756" spans="2:9" hidden="1" x14ac:dyDescent="0.2">
      <c r="B3756" s="35">
        <v>39555</v>
      </c>
      <c r="C3756">
        <v>28.79</v>
      </c>
      <c r="E3756">
        <v>0.1</v>
      </c>
      <c r="F3756">
        <f>4*Table3[[#This Row],[DivPay]]</f>
        <v>0.4</v>
      </c>
      <c r="G3756" s="2">
        <f>Table3[[#This Row],[FwdDiv]]/Table3[[#This Row],[SharePrice]]</f>
        <v>1.3893713094824593E-2</v>
      </c>
      <c r="H3756" s="2">
        <v>2.5000000000000001E-2</v>
      </c>
      <c r="I3756" s="2">
        <v>2.75E-2</v>
      </c>
    </row>
    <row r="3757" spans="2:9" hidden="1" x14ac:dyDescent="0.2">
      <c r="B3757" s="35">
        <v>39554</v>
      </c>
      <c r="C3757">
        <v>29.61</v>
      </c>
      <c r="E3757">
        <v>0.1</v>
      </c>
      <c r="F3757">
        <f>4*Table3[[#This Row],[DivPay]]</f>
        <v>0.4</v>
      </c>
      <c r="G3757" s="2">
        <f>Table3[[#This Row],[FwdDiv]]/Table3[[#This Row],[SharePrice]]</f>
        <v>1.3508949679162446E-2</v>
      </c>
      <c r="H3757" s="2">
        <v>2.5000000000000001E-2</v>
      </c>
      <c r="I3757" s="2">
        <v>2.75E-2</v>
      </c>
    </row>
    <row r="3758" spans="2:9" hidden="1" x14ac:dyDescent="0.2">
      <c r="B3758" s="35">
        <v>39553</v>
      </c>
      <c r="C3758">
        <v>28.72</v>
      </c>
      <c r="E3758">
        <v>0.1</v>
      </c>
      <c r="F3758">
        <f>4*Table3[[#This Row],[DivPay]]</f>
        <v>0.4</v>
      </c>
      <c r="G3758" s="2">
        <f>Table3[[#This Row],[FwdDiv]]/Table3[[#This Row],[SharePrice]]</f>
        <v>1.3927576601671311E-2</v>
      </c>
      <c r="H3758" s="2">
        <v>2.5000000000000001E-2</v>
      </c>
      <c r="I3758" s="2">
        <v>2.75E-2</v>
      </c>
    </row>
    <row r="3759" spans="2:9" hidden="1" x14ac:dyDescent="0.2">
      <c r="B3759" s="35">
        <v>39552</v>
      </c>
      <c r="C3759">
        <v>28.72</v>
      </c>
      <c r="E3759">
        <v>0.1</v>
      </c>
      <c r="F3759">
        <f>4*Table3[[#This Row],[DivPay]]</f>
        <v>0.4</v>
      </c>
      <c r="G3759" s="2">
        <f>Table3[[#This Row],[FwdDiv]]/Table3[[#This Row],[SharePrice]]</f>
        <v>1.3927576601671311E-2</v>
      </c>
      <c r="H3759" s="2">
        <v>2.5000000000000001E-2</v>
      </c>
      <c r="I3759" s="2">
        <v>2.75E-2</v>
      </c>
    </row>
    <row r="3760" spans="2:9" hidden="1" x14ac:dyDescent="0.2">
      <c r="B3760" s="35">
        <v>39549</v>
      </c>
      <c r="C3760">
        <v>29.42</v>
      </c>
      <c r="E3760">
        <v>0.1</v>
      </c>
      <c r="F3760">
        <f>4*Table3[[#This Row],[DivPay]]</f>
        <v>0.4</v>
      </c>
      <c r="G3760" s="2">
        <f>Table3[[#This Row],[FwdDiv]]/Table3[[#This Row],[SharePrice]]</f>
        <v>1.3596193065941536E-2</v>
      </c>
      <c r="H3760" s="2">
        <v>2.5000000000000001E-2</v>
      </c>
      <c r="I3760" s="2">
        <v>2.75E-2</v>
      </c>
    </row>
    <row r="3761" spans="2:9" hidden="1" x14ac:dyDescent="0.2">
      <c r="B3761" s="35">
        <v>39548</v>
      </c>
      <c r="C3761">
        <v>30.07</v>
      </c>
      <c r="E3761">
        <v>0.1</v>
      </c>
      <c r="F3761">
        <f>4*Table3[[#This Row],[DivPay]]</f>
        <v>0.4</v>
      </c>
      <c r="G3761" s="2">
        <f>Table3[[#This Row],[FwdDiv]]/Table3[[#This Row],[SharePrice]]</f>
        <v>1.3302294645826405E-2</v>
      </c>
      <c r="H3761" s="2">
        <v>2.5000000000000001E-2</v>
      </c>
      <c r="I3761" s="2">
        <v>2.75E-2</v>
      </c>
    </row>
    <row r="3762" spans="2:9" hidden="1" x14ac:dyDescent="0.2">
      <c r="B3762" s="35">
        <v>39547</v>
      </c>
      <c r="C3762">
        <v>29.52</v>
      </c>
      <c r="E3762">
        <v>0.1</v>
      </c>
      <c r="F3762">
        <f>4*Table3[[#This Row],[DivPay]]</f>
        <v>0.4</v>
      </c>
      <c r="G3762" s="2">
        <f>Table3[[#This Row],[FwdDiv]]/Table3[[#This Row],[SharePrice]]</f>
        <v>1.3550135501355014E-2</v>
      </c>
      <c r="H3762" s="2">
        <v>2.5000000000000001E-2</v>
      </c>
      <c r="I3762" s="2">
        <v>2.75E-2</v>
      </c>
    </row>
    <row r="3763" spans="2:9" hidden="1" x14ac:dyDescent="0.2">
      <c r="B3763" s="35">
        <v>39546</v>
      </c>
      <c r="C3763">
        <v>29.21</v>
      </c>
      <c r="E3763">
        <v>0.1</v>
      </c>
      <c r="F3763">
        <f>4*Table3[[#This Row],[DivPay]]</f>
        <v>0.4</v>
      </c>
      <c r="G3763" s="2">
        <f>Table3[[#This Row],[FwdDiv]]/Table3[[#This Row],[SharePrice]]</f>
        <v>1.3693940431359124E-2</v>
      </c>
      <c r="H3763" s="2">
        <v>2.5000000000000001E-2</v>
      </c>
      <c r="I3763" s="2">
        <v>2.75E-2</v>
      </c>
    </row>
    <row r="3764" spans="2:9" hidden="1" x14ac:dyDescent="0.2">
      <c r="B3764" s="35">
        <v>39545</v>
      </c>
      <c r="C3764">
        <v>30.06</v>
      </c>
      <c r="E3764">
        <v>0.1</v>
      </c>
      <c r="F3764">
        <f>4*Table3[[#This Row],[DivPay]]</f>
        <v>0.4</v>
      </c>
      <c r="G3764" s="2">
        <f>Table3[[#This Row],[FwdDiv]]/Table3[[#This Row],[SharePrice]]</f>
        <v>1.3306719893546242E-2</v>
      </c>
      <c r="H3764" s="2">
        <v>2.5000000000000001E-2</v>
      </c>
      <c r="I3764" s="2">
        <v>2.75E-2</v>
      </c>
    </row>
    <row r="3765" spans="2:9" hidden="1" x14ac:dyDescent="0.2">
      <c r="B3765" s="35">
        <v>39542</v>
      </c>
      <c r="C3765">
        <v>29.89</v>
      </c>
      <c r="E3765">
        <v>0.1</v>
      </c>
      <c r="F3765">
        <f>4*Table3[[#This Row],[DivPay]]</f>
        <v>0.4</v>
      </c>
      <c r="G3765" s="2">
        <f>Table3[[#This Row],[FwdDiv]]/Table3[[#This Row],[SharePrice]]</f>
        <v>1.3382402141184344E-2</v>
      </c>
      <c r="H3765" s="2">
        <v>2.5000000000000001E-2</v>
      </c>
      <c r="I3765" s="2">
        <v>2.75E-2</v>
      </c>
    </row>
    <row r="3766" spans="2:9" hidden="1" x14ac:dyDescent="0.2">
      <c r="B3766" s="35">
        <v>39541</v>
      </c>
      <c r="C3766">
        <v>30.13</v>
      </c>
      <c r="E3766">
        <v>0.1</v>
      </c>
      <c r="F3766">
        <f>4*Table3[[#This Row],[DivPay]]</f>
        <v>0.4</v>
      </c>
      <c r="G3766" s="2">
        <f>Table3[[#This Row],[FwdDiv]]/Table3[[#This Row],[SharePrice]]</f>
        <v>1.327580484566877E-2</v>
      </c>
      <c r="H3766" s="2">
        <v>2.5000000000000001E-2</v>
      </c>
      <c r="I3766" s="2">
        <v>2.75E-2</v>
      </c>
    </row>
    <row r="3767" spans="2:9" hidden="1" x14ac:dyDescent="0.2">
      <c r="B3767" s="35">
        <v>39540</v>
      </c>
      <c r="C3767">
        <v>29.54</v>
      </c>
      <c r="E3767">
        <v>0.1</v>
      </c>
      <c r="F3767">
        <f>4*Table3[[#This Row],[DivPay]]</f>
        <v>0.4</v>
      </c>
      <c r="G3767" s="2">
        <f>Table3[[#This Row],[FwdDiv]]/Table3[[#This Row],[SharePrice]]</f>
        <v>1.3540961408259987E-2</v>
      </c>
      <c r="H3767" s="2">
        <v>2.5000000000000001E-2</v>
      </c>
      <c r="I3767" s="2">
        <v>2.75E-2</v>
      </c>
    </row>
    <row r="3768" spans="2:9" hidden="1" x14ac:dyDescent="0.2">
      <c r="B3768" s="35">
        <v>39539</v>
      </c>
      <c r="C3768">
        <v>29.32</v>
      </c>
      <c r="E3768">
        <v>0.1</v>
      </c>
      <c r="F3768">
        <f>4*Table3[[#This Row],[DivPay]]</f>
        <v>0.4</v>
      </c>
      <c r="G3768" s="2">
        <f>Table3[[#This Row],[FwdDiv]]/Table3[[#This Row],[SharePrice]]</f>
        <v>1.3642564802182811E-2</v>
      </c>
      <c r="H3768" s="2">
        <v>2.5000000000000001E-2</v>
      </c>
      <c r="I3768" s="2">
        <v>2.75E-2</v>
      </c>
    </row>
    <row r="3769" spans="2:9" hidden="1" x14ac:dyDescent="0.2">
      <c r="B3769" s="35">
        <v>39538</v>
      </c>
      <c r="C3769">
        <v>28.46</v>
      </c>
      <c r="E3769">
        <v>0.1</v>
      </c>
      <c r="F3769">
        <f>4*Table3[[#This Row],[DivPay]]</f>
        <v>0.4</v>
      </c>
      <c r="G3769" s="2">
        <f>Table3[[#This Row],[FwdDiv]]/Table3[[#This Row],[SharePrice]]</f>
        <v>1.4054813773717499E-2</v>
      </c>
      <c r="H3769" s="2">
        <v>2.5000000000000001E-2</v>
      </c>
      <c r="I3769" s="2">
        <v>2.75E-2</v>
      </c>
    </row>
    <row r="3770" spans="2:9" hidden="1" x14ac:dyDescent="0.2">
      <c r="B3770" s="35">
        <v>39535</v>
      </c>
      <c r="C3770">
        <v>28.34</v>
      </c>
      <c r="E3770">
        <v>0.1</v>
      </c>
      <c r="F3770">
        <f>4*Table3[[#This Row],[DivPay]]</f>
        <v>0.4</v>
      </c>
      <c r="G3770" s="2">
        <f>Table3[[#This Row],[FwdDiv]]/Table3[[#This Row],[SharePrice]]</f>
        <v>1.4114326040931546E-2</v>
      </c>
      <c r="H3770" s="2">
        <v>2.5000000000000001E-2</v>
      </c>
      <c r="I3770" s="2">
        <v>2.75E-2</v>
      </c>
    </row>
    <row r="3771" spans="2:9" hidden="1" x14ac:dyDescent="0.2">
      <c r="B3771" s="35">
        <v>39534</v>
      </c>
      <c r="C3771">
        <v>28.59</v>
      </c>
      <c r="E3771">
        <v>0.1</v>
      </c>
      <c r="F3771">
        <f>4*Table3[[#This Row],[DivPay]]</f>
        <v>0.4</v>
      </c>
      <c r="G3771" s="2">
        <f>Table3[[#This Row],[FwdDiv]]/Table3[[#This Row],[SharePrice]]</f>
        <v>1.3990905911157748E-2</v>
      </c>
      <c r="H3771" s="2">
        <v>2.5000000000000001E-2</v>
      </c>
      <c r="I3771" s="2">
        <v>2.75E-2</v>
      </c>
    </row>
    <row r="3772" spans="2:9" hidden="1" x14ac:dyDescent="0.2">
      <c r="B3772" s="35">
        <v>39533</v>
      </c>
      <c r="C3772">
        <v>28.95</v>
      </c>
      <c r="E3772">
        <v>0.1</v>
      </c>
      <c r="F3772">
        <f>4*Table3[[#This Row],[DivPay]]</f>
        <v>0.4</v>
      </c>
      <c r="G3772" s="2">
        <f>Table3[[#This Row],[FwdDiv]]/Table3[[#This Row],[SharePrice]]</f>
        <v>1.3816925734024181E-2</v>
      </c>
      <c r="H3772" s="2">
        <v>2.5000000000000001E-2</v>
      </c>
      <c r="I3772" s="2">
        <v>2.75E-2</v>
      </c>
    </row>
    <row r="3773" spans="2:9" hidden="1" x14ac:dyDescent="0.2">
      <c r="B3773" s="35">
        <v>39532</v>
      </c>
      <c r="C3773">
        <v>29.29</v>
      </c>
      <c r="E3773">
        <v>0.1</v>
      </c>
      <c r="F3773">
        <f>4*Table3[[#This Row],[DivPay]]</f>
        <v>0.4</v>
      </c>
      <c r="G3773" s="2">
        <f>Table3[[#This Row],[FwdDiv]]/Table3[[#This Row],[SharePrice]]</f>
        <v>1.3656538067599864E-2</v>
      </c>
      <c r="H3773" s="2">
        <v>2.5000000000000001E-2</v>
      </c>
      <c r="I3773" s="2">
        <v>2.75E-2</v>
      </c>
    </row>
    <row r="3774" spans="2:9" hidden="1" x14ac:dyDescent="0.2">
      <c r="B3774" s="35">
        <v>39531</v>
      </c>
      <c r="C3774">
        <v>29.07</v>
      </c>
      <c r="E3774">
        <v>0.1</v>
      </c>
      <c r="F3774">
        <f>4*Table3[[#This Row],[DivPay]]</f>
        <v>0.4</v>
      </c>
      <c r="G3774" s="2">
        <f>Table3[[#This Row],[FwdDiv]]/Table3[[#This Row],[SharePrice]]</f>
        <v>1.3759889920880633E-2</v>
      </c>
      <c r="H3774" s="2">
        <v>2.5000000000000001E-2</v>
      </c>
      <c r="I3774" s="2">
        <v>2.75E-2</v>
      </c>
    </row>
    <row r="3775" spans="2:9" hidden="1" x14ac:dyDescent="0.2">
      <c r="B3775" s="35">
        <v>39527</v>
      </c>
      <c r="C3775">
        <v>28.28</v>
      </c>
      <c r="E3775">
        <v>0.1</v>
      </c>
      <c r="F3775">
        <f>4*Table3[[#This Row],[DivPay]]</f>
        <v>0.4</v>
      </c>
      <c r="G3775" s="2">
        <f>Table3[[#This Row],[FwdDiv]]/Table3[[#This Row],[SharePrice]]</f>
        <v>1.4144271570014145E-2</v>
      </c>
      <c r="H3775" s="2">
        <v>2.5000000000000001E-2</v>
      </c>
      <c r="I3775" s="2">
        <v>2.75E-2</v>
      </c>
    </row>
    <row r="3776" spans="2:9" hidden="1" x14ac:dyDescent="0.2">
      <c r="B3776" s="35">
        <v>39526</v>
      </c>
      <c r="C3776">
        <v>28.11</v>
      </c>
      <c r="E3776">
        <v>0.1</v>
      </c>
      <c r="F3776">
        <f>4*Table3[[#This Row],[DivPay]]</f>
        <v>0.4</v>
      </c>
      <c r="G3776" s="2">
        <f>Table3[[#This Row],[FwdDiv]]/Table3[[#This Row],[SharePrice]]</f>
        <v>1.4229811454998222E-2</v>
      </c>
      <c r="H3776" s="2">
        <v>2.5000000000000001E-2</v>
      </c>
      <c r="I3776" s="2">
        <v>2.75E-2</v>
      </c>
    </row>
    <row r="3777" spans="2:9" hidden="1" x14ac:dyDescent="0.2">
      <c r="B3777" s="35">
        <v>39525</v>
      </c>
      <c r="C3777">
        <v>29.48</v>
      </c>
      <c r="E3777">
        <v>0.1</v>
      </c>
      <c r="F3777">
        <f>4*Table3[[#This Row],[DivPay]]</f>
        <v>0.4</v>
      </c>
      <c r="G3777" s="2">
        <f>Table3[[#This Row],[FwdDiv]]/Table3[[#This Row],[SharePrice]]</f>
        <v>1.3568521031207599E-2</v>
      </c>
      <c r="H3777" s="2">
        <v>2.5000000000000001E-2</v>
      </c>
      <c r="I3777" s="2">
        <v>2.75E-2</v>
      </c>
    </row>
    <row r="3778" spans="2:9" hidden="1" x14ac:dyDescent="0.2">
      <c r="B3778" s="35">
        <v>39524</v>
      </c>
      <c r="C3778">
        <v>28.68</v>
      </c>
      <c r="E3778">
        <v>0.1</v>
      </c>
      <c r="F3778">
        <f>4*Table3[[#This Row],[DivPay]]</f>
        <v>0.4</v>
      </c>
      <c r="G3778" s="2">
        <f>Table3[[#This Row],[FwdDiv]]/Table3[[#This Row],[SharePrice]]</f>
        <v>1.3947001394700141E-2</v>
      </c>
      <c r="H3778" s="2">
        <v>2.5000000000000001E-2</v>
      </c>
      <c r="I3778" s="2">
        <v>2.75E-2</v>
      </c>
    </row>
    <row r="3779" spans="2:9" hidden="1" x14ac:dyDescent="0.2">
      <c r="B3779" s="35">
        <v>39521</v>
      </c>
      <c r="C3779">
        <v>28.21</v>
      </c>
      <c r="E3779">
        <v>0.1</v>
      </c>
      <c r="F3779">
        <f>4*Table3[[#This Row],[DivPay]]</f>
        <v>0.4</v>
      </c>
      <c r="G3779" s="2">
        <f>Table3[[#This Row],[FwdDiv]]/Table3[[#This Row],[SharePrice]]</f>
        <v>1.4179369018078695E-2</v>
      </c>
      <c r="H3779" s="2">
        <v>2.5000000000000001E-2</v>
      </c>
      <c r="I3779" s="2">
        <v>2.75E-2</v>
      </c>
    </row>
    <row r="3780" spans="2:9" hidden="1" x14ac:dyDescent="0.2">
      <c r="B3780" s="35">
        <v>39520</v>
      </c>
      <c r="C3780">
        <v>29.02</v>
      </c>
      <c r="E3780">
        <v>0.1</v>
      </c>
      <c r="F3780">
        <f>4*Table3[[#This Row],[DivPay]]</f>
        <v>0.4</v>
      </c>
      <c r="G3780" s="2">
        <f>Table3[[#This Row],[FwdDiv]]/Table3[[#This Row],[SharePrice]]</f>
        <v>1.3783597518952447E-2</v>
      </c>
      <c r="H3780" s="2">
        <v>2.5000000000000001E-2</v>
      </c>
      <c r="I3780" s="2">
        <v>2.75E-2</v>
      </c>
    </row>
    <row r="3781" spans="2:9" hidden="1" x14ac:dyDescent="0.2">
      <c r="B3781" s="35">
        <v>39519</v>
      </c>
      <c r="C3781">
        <v>28.38</v>
      </c>
      <c r="E3781">
        <v>0.1</v>
      </c>
      <c r="F3781">
        <f>4*Table3[[#This Row],[DivPay]]</f>
        <v>0.4</v>
      </c>
      <c r="G3781" s="2">
        <f>Table3[[#This Row],[FwdDiv]]/Table3[[#This Row],[SharePrice]]</f>
        <v>1.4094432699083862E-2</v>
      </c>
      <c r="H3781" s="2">
        <v>2.5000000000000001E-2</v>
      </c>
      <c r="I3781" s="2">
        <v>2.75E-2</v>
      </c>
    </row>
    <row r="3782" spans="2:9" hidden="1" x14ac:dyDescent="0.2">
      <c r="B3782" s="35">
        <v>39518</v>
      </c>
      <c r="C3782">
        <v>28.76</v>
      </c>
      <c r="E3782">
        <v>0.1</v>
      </c>
      <c r="F3782">
        <f>4*Table3[[#This Row],[DivPay]]</f>
        <v>0.4</v>
      </c>
      <c r="G3782" s="2">
        <f>Table3[[#This Row],[FwdDiv]]/Table3[[#This Row],[SharePrice]]</f>
        <v>1.3908205841446454E-2</v>
      </c>
      <c r="H3782" s="2">
        <v>2.5000000000000001E-2</v>
      </c>
      <c r="I3782" s="2">
        <v>2.75E-2</v>
      </c>
    </row>
    <row r="3783" spans="2:9" hidden="1" x14ac:dyDescent="0.2">
      <c r="B3783" s="35">
        <v>39517</v>
      </c>
      <c r="C3783">
        <v>29.65</v>
      </c>
      <c r="E3783">
        <v>0.1</v>
      </c>
      <c r="F3783">
        <f>4*Table3[[#This Row],[DivPay]]</f>
        <v>0.4</v>
      </c>
      <c r="G3783" s="2">
        <f>Table3[[#This Row],[FwdDiv]]/Table3[[#This Row],[SharePrice]]</f>
        <v>1.3490725126475549E-2</v>
      </c>
      <c r="H3783" s="2">
        <v>2.5000000000000001E-2</v>
      </c>
      <c r="I3783" s="2">
        <v>2.75E-2</v>
      </c>
    </row>
    <row r="3784" spans="2:9" hidden="1" x14ac:dyDescent="0.2">
      <c r="B3784" s="35">
        <v>39514</v>
      </c>
      <c r="C3784">
        <v>29.3</v>
      </c>
      <c r="E3784">
        <v>0.1</v>
      </c>
      <c r="F3784">
        <f>4*Table3[[#This Row],[DivPay]]</f>
        <v>0.4</v>
      </c>
      <c r="G3784" s="2">
        <f>Table3[[#This Row],[FwdDiv]]/Table3[[#This Row],[SharePrice]]</f>
        <v>1.3651877133105802E-2</v>
      </c>
      <c r="H3784" s="2">
        <v>2.5000000000000001E-2</v>
      </c>
      <c r="I3784" s="2">
        <v>2.75E-2</v>
      </c>
    </row>
    <row r="3785" spans="2:9" hidden="1" x14ac:dyDescent="0.2">
      <c r="B3785" s="35">
        <v>39513</v>
      </c>
      <c r="C3785">
        <v>29.2</v>
      </c>
      <c r="E3785">
        <v>0.1</v>
      </c>
      <c r="F3785">
        <f>4*Table3[[#This Row],[DivPay]]</f>
        <v>0.4</v>
      </c>
      <c r="G3785" s="2">
        <f>Table3[[#This Row],[FwdDiv]]/Table3[[#This Row],[SharePrice]]</f>
        <v>1.3698630136986302E-2</v>
      </c>
      <c r="H3785" s="2">
        <v>2.5000000000000001E-2</v>
      </c>
      <c r="I3785" s="2">
        <v>2.75E-2</v>
      </c>
    </row>
    <row r="3786" spans="2:9" hidden="1" x14ac:dyDescent="0.2">
      <c r="B3786" s="35">
        <v>39512</v>
      </c>
      <c r="C3786">
        <v>29.75</v>
      </c>
      <c r="E3786">
        <v>0.1</v>
      </c>
      <c r="F3786">
        <f>4*Table3[[#This Row],[DivPay]]</f>
        <v>0.4</v>
      </c>
      <c r="G3786" s="2">
        <f>Table3[[#This Row],[FwdDiv]]/Table3[[#This Row],[SharePrice]]</f>
        <v>1.3445378151260505E-2</v>
      </c>
      <c r="H3786" s="2">
        <v>2.5000000000000001E-2</v>
      </c>
      <c r="I3786" s="2">
        <v>2.75E-2</v>
      </c>
    </row>
    <row r="3787" spans="2:9" hidden="1" x14ac:dyDescent="0.2">
      <c r="B3787" s="35">
        <v>39511</v>
      </c>
      <c r="C3787">
        <v>29.27</v>
      </c>
      <c r="E3787">
        <v>0.1</v>
      </c>
      <c r="F3787">
        <f>4*Table3[[#This Row],[DivPay]]</f>
        <v>0.4</v>
      </c>
      <c r="G3787" s="2">
        <f>Table3[[#This Row],[FwdDiv]]/Table3[[#This Row],[SharePrice]]</f>
        <v>1.3665869490946362E-2</v>
      </c>
      <c r="H3787" s="2">
        <v>2.5000000000000001E-2</v>
      </c>
      <c r="I3787" s="2">
        <v>2.75E-2</v>
      </c>
    </row>
    <row r="3788" spans="2:9" hidden="1" x14ac:dyDescent="0.2">
      <c r="B3788" s="35">
        <v>39510</v>
      </c>
      <c r="C3788">
        <v>29.93</v>
      </c>
      <c r="E3788">
        <v>0.1</v>
      </c>
      <c r="F3788">
        <f>4*Table3[[#This Row],[DivPay]]</f>
        <v>0.4</v>
      </c>
      <c r="G3788" s="2">
        <f>Table3[[#This Row],[FwdDiv]]/Table3[[#This Row],[SharePrice]]</f>
        <v>1.3364517206815904E-2</v>
      </c>
      <c r="H3788" s="2">
        <v>2.5000000000000001E-2</v>
      </c>
      <c r="I3788" s="2">
        <v>2.75E-2</v>
      </c>
    </row>
    <row r="3789" spans="2:9" hidden="1" x14ac:dyDescent="0.2">
      <c r="B3789" s="35">
        <v>39507</v>
      </c>
      <c r="C3789">
        <v>29.96</v>
      </c>
      <c r="E3789">
        <v>0.1</v>
      </c>
      <c r="F3789">
        <f>4*Table3[[#This Row],[DivPay]]</f>
        <v>0.4</v>
      </c>
      <c r="G3789" s="2">
        <f>Table3[[#This Row],[FwdDiv]]/Table3[[#This Row],[SharePrice]]</f>
        <v>1.335113484646195E-2</v>
      </c>
      <c r="H3789" s="2">
        <v>2.5000000000000001E-2</v>
      </c>
      <c r="I3789" s="2">
        <v>2.75E-2</v>
      </c>
    </row>
    <row r="3790" spans="2:9" hidden="1" x14ac:dyDescent="0.2">
      <c r="B3790" s="35">
        <v>39506</v>
      </c>
      <c r="C3790">
        <v>31.02</v>
      </c>
      <c r="E3790">
        <v>0.1</v>
      </c>
      <c r="F3790">
        <f>4*Table3[[#This Row],[DivPay]]</f>
        <v>0.4</v>
      </c>
      <c r="G3790" s="2">
        <f>Table3[[#This Row],[FwdDiv]]/Table3[[#This Row],[SharePrice]]</f>
        <v>1.2894906511927789E-2</v>
      </c>
      <c r="H3790" s="2">
        <v>2.5000000000000001E-2</v>
      </c>
      <c r="I3790" s="2">
        <v>2.75E-2</v>
      </c>
    </row>
    <row r="3791" spans="2:9" hidden="1" x14ac:dyDescent="0.2">
      <c r="B3791" s="35">
        <v>39505</v>
      </c>
      <c r="C3791">
        <v>31.42</v>
      </c>
      <c r="E3791">
        <v>0.1</v>
      </c>
      <c r="F3791">
        <f>4*Table3[[#This Row],[DivPay]]</f>
        <v>0.4</v>
      </c>
      <c r="G3791" s="2">
        <f>Table3[[#This Row],[FwdDiv]]/Table3[[#This Row],[SharePrice]]</f>
        <v>1.2730744748567792E-2</v>
      </c>
      <c r="H3791" s="2">
        <v>2.5000000000000001E-2</v>
      </c>
      <c r="I3791" s="2">
        <v>2.75E-2</v>
      </c>
    </row>
    <row r="3792" spans="2:9" hidden="1" x14ac:dyDescent="0.2">
      <c r="B3792" s="35">
        <v>39504</v>
      </c>
      <c r="C3792">
        <v>31.15</v>
      </c>
      <c r="E3792">
        <v>0.1</v>
      </c>
      <c r="F3792">
        <f>4*Table3[[#This Row],[DivPay]]</f>
        <v>0.4</v>
      </c>
      <c r="G3792" s="2">
        <f>Table3[[#This Row],[FwdDiv]]/Table3[[#This Row],[SharePrice]]</f>
        <v>1.2841091492776888E-2</v>
      </c>
      <c r="H3792" s="2">
        <v>2.5000000000000001E-2</v>
      </c>
      <c r="I3792" s="2">
        <v>2.75E-2</v>
      </c>
    </row>
    <row r="3793" spans="2:9" hidden="1" x14ac:dyDescent="0.2">
      <c r="B3793" s="35">
        <v>39503</v>
      </c>
      <c r="C3793">
        <v>30.38</v>
      </c>
      <c r="E3793">
        <v>0.1</v>
      </c>
      <c r="F3793">
        <f>4*Table3[[#This Row],[DivPay]]</f>
        <v>0.4</v>
      </c>
      <c r="G3793" s="2">
        <f>Table3[[#This Row],[FwdDiv]]/Table3[[#This Row],[SharePrice]]</f>
        <v>1.3166556945358791E-2</v>
      </c>
      <c r="H3793" s="2">
        <v>2.5000000000000001E-2</v>
      </c>
      <c r="I3793" s="2">
        <v>2.75E-2</v>
      </c>
    </row>
    <row r="3794" spans="2:9" hidden="1" x14ac:dyDescent="0.2">
      <c r="B3794" s="35">
        <v>39500</v>
      </c>
      <c r="C3794">
        <v>30.17</v>
      </c>
      <c r="E3794">
        <v>0.1</v>
      </c>
      <c r="F3794">
        <f>4*Table3[[#This Row],[DivPay]]</f>
        <v>0.4</v>
      </c>
      <c r="G3794" s="2">
        <f>Table3[[#This Row],[FwdDiv]]/Table3[[#This Row],[SharePrice]]</f>
        <v>1.3258203513423931E-2</v>
      </c>
      <c r="H3794" s="2">
        <v>2.5000000000000001E-2</v>
      </c>
      <c r="I3794" s="2">
        <v>2.75E-2</v>
      </c>
    </row>
    <row r="3795" spans="2:9" hidden="1" x14ac:dyDescent="0.2">
      <c r="B3795" s="35">
        <v>39499</v>
      </c>
      <c r="C3795">
        <v>29.96</v>
      </c>
      <c r="E3795">
        <v>0.1</v>
      </c>
      <c r="F3795">
        <f>4*Table3[[#This Row],[DivPay]]</f>
        <v>0.4</v>
      </c>
      <c r="G3795" s="2">
        <f>Table3[[#This Row],[FwdDiv]]/Table3[[#This Row],[SharePrice]]</f>
        <v>1.335113484646195E-2</v>
      </c>
      <c r="H3795" s="2">
        <v>2.5000000000000001E-2</v>
      </c>
      <c r="I3795" s="2">
        <v>2.75E-2</v>
      </c>
    </row>
    <row r="3796" spans="2:9" hidden="1" x14ac:dyDescent="0.2">
      <c r="B3796" s="35">
        <v>39498</v>
      </c>
      <c r="C3796">
        <v>30.31</v>
      </c>
      <c r="E3796">
        <v>0.1</v>
      </c>
      <c r="F3796">
        <f>4*Table3[[#This Row],[DivPay]]</f>
        <v>0.4</v>
      </c>
      <c r="G3796" s="2">
        <f>Table3[[#This Row],[FwdDiv]]/Table3[[#This Row],[SharePrice]]</f>
        <v>1.3196964698119434E-2</v>
      </c>
      <c r="H3796" s="2">
        <v>2.5000000000000001E-2</v>
      </c>
      <c r="I3796" s="2">
        <v>2.75E-2</v>
      </c>
    </row>
    <row r="3797" spans="2:9" hidden="1" x14ac:dyDescent="0.2">
      <c r="B3797" s="35">
        <v>39497</v>
      </c>
      <c r="C3797">
        <v>29.8</v>
      </c>
      <c r="E3797">
        <v>0.1</v>
      </c>
      <c r="F3797">
        <f>4*Table3[[#This Row],[DivPay]]</f>
        <v>0.4</v>
      </c>
      <c r="G3797" s="2">
        <f>Table3[[#This Row],[FwdDiv]]/Table3[[#This Row],[SharePrice]]</f>
        <v>1.3422818791946308E-2</v>
      </c>
      <c r="H3797" s="2">
        <v>2.5000000000000001E-2</v>
      </c>
      <c r="I3797" s="2">
        <v>2.75E-2</v>
      </c>
    </row>
    <row r="3798" spans="2:9" hidden="1" x14ac:dyDescent="0.2">
      <c r="B3798" s="35">
        <v>39493</v>
      </c>
      <c r="C3798">
        <v>30.13</v>
      </c>
      <c r="E3798">
        <v>0.1</v>
      </c>
      <c r="F3798">
        <f>4*Table3[[#This Row],[DivPay]]</f>
        <v>0.4</v>
      </c>
      <c r="G3798" s="2">
        <f>Table3[[#This Row],[FwdDiv]]/Table3[[#This Row],[SharePrice]]</f>
        <v>1.327580484566877E-2</v>
      </c>
      <c r="H3798" s="2">
        <v>2.5000000000000001E-2</v>
      </c>
      <c r="I3798" s="2">
        <v>2.75E-2</v>
      </c>
    </row>
    <row r="3799" spans="2:9" hidden="1" x14ac:dyDescent="0.2">
      <c r="B3799" s="35">
        <v>39492</v>
      </c>
      <c r="C3799">
        <v>30.22</v>
      </c>
      <c r="E3799">
        <v>0.1</v>
      </c>
      <c r="F3799">
        <f>4*Table3[[#This Row],[DivPay]]</f>
        <v>0.4</v>
      </c>
      <c r="G3799" s="2">
        <f>Table3[[#This Row],[FwdDiv]]/Table3[[#This Row],[SharePrice]]</f>
        <v>1.3236267372600927E-2</v>
      </c>
      <c r="H3799" s="2">
        <v>2.5000000000000001E-2</v>
      </c>
      <c r="I3799" s="2">
        <v>2.75E-2</v>
      </c>
    </row>
    <row r="3800" spans="2:9" hidden="1" x14ac:dyDescent="0.2">
      <c r="B3800" s="35">
        <v>39491</v>
      </c>
      <c r="C3800">
        <v>30.85</v>
      </c>
      <c r="E3800">
        <v>0.1</v>
      </c>
      <c r="F3800">
        <f>4*Table3[[#This Row],[DivPay]]</f>
        <v>0.4</v>
      </c>
      <c r="G3800" s="2">
        <f>Table3[[#This Row],[FwdDiv]]/Table3[[#This Row],[SharePrice]]</f>
        <v>1.2965964343598054E-2</v>
      </c>
      <c r="H3800" s="2">
        <v>2.5000000000000001E-2</v>
      </c>
      <c r="I3800" s="2">
        <v>2.75E-2</v>
      </c>
    </row>
    <row r="3801" spans="2:9" hidden="1" x14ac:dyDescent="0.2">
      <c r="B3801" s="35">
        <v>39490</v>
      </c>
      <c r="C3801">
        <v>30.31</v>
      </c>
      <c r="E3801">
        <v>0.1</v>
      </c>
      <c r="F3801">
        <f>4*Table3[[#This Row],[DivPay]]</f>
        <v>0.4</v>
      </c>
      <c r="G3801" s="2">
        <f>Table3[[#This Row],[FwdDiv]]/Table3[[#This Row],[SharePrice]]</f>
        <v>1.3196964698119434E-2</v>
      </c>
      <c r="H3801" s="2">
        <v>2.5000000000000001E-2</v>
      </c>
      <c r="I3801" s="2">
        <v>2.75E-2</v>
      </c>
    </row>
    <row r="3802" spans="2:9" hidden="1" x14ac:dyDescent="0.2">
      <c r="B3802" s="35">
        <v>39489</v>
      </c>
      <c r="C3802">
        <v>30.16</v>
      </c>
      <c r="E3802">
        <v>0.1</v>
      </c>
      <c r="F3802">
        <f>4*Table3[[#This Row],[DivPay]]</f>
        <v>0.4</v>
      </c>
      <c r="G3802" s="2">
        <f>Table3[[#This Row],[FwdDiv]]/Table3[[#This Row],[SharePrice]]</f>
        <v>1.3262599469496022E-2</v>
      </c>
      <c r="H3802" s="2">
        <v>2.5000000000000001E-2</v>
      </c>
      <c r="I3802" s="2">
        <v>2.75E-2</v>
      </c>
    </row>
    <row r="3803" spans="2:9" hidden="1" x14ac:dyDescent="0.2">
      <c r="B3803" s="35">
        <v>39486</v>
      </c>
      <c r="C3803">
        <v>29.6</v>
      </c>
      <c r="E3803">
        <v>0.1</v>
      </c>
      <c r="F3803">
        <f>4*Table3[[#This Row],[DivPay]]</f>
        <v>0.4</v>
      </c>
      <c r="G3803" s="2">
        <f>Table3[[#This Row],[FwdDiv]]/Table3[[#This Row],[SharePrice]]</f>
        <v>1.3513513513513514E-2</v>
      </c>
      <c r="H3803" s="2">
        <v>2.5000000000000001E-2</v>
      </c>
      <c r="I3803" s="2">
        <v>2.75E-2</v>
      </c>
    </row>
    <row r="3804" spans="2:9" hidden="1" x14ac:dyDescent="0.2">
      <c r="B3804" s="35">
        <v>39485</v>
      </c>
      <c r="C3804">
        <v>29.21</v>
      </c>
      <c r="E3804">
        <v>0.1</v>
      </c>
      <c r="F3804">
        <f>4*Table3[[#This Row],[DivPay]]</f>
        <v>0.4</v>
      </c>
      <c r="G3804" s="2">
        <f>Table3[[#This Row],[FwdDiv]]/Table3[[#This Row],[SharePrice]]</f>
        <v>1.3693940431359124E-2</v>
      </c>
      <c r="H3804" s="2">
        <v>2.5000000000000001E-2</v>
      </c>
      <c r="I3804" s="2">
        <v>2.75E-2</v>
      </c>
    </row>
    <row r="3805" spans="2:9" hidden="1" x14ac:dyDescent="0.2">
      <c r="B3805" s="35">
        <v>39484</v>
      </c>
      <c r="C3805">
        <v>29.49</v>
      </c>
      <c r="E3805">
        <v>0.1</v>
      </c>
      <c r="F3805">
        <f>4*Table3[[#This Row],[DivPay]]</f>
        <v>0.4</v>
      </c>
      <c r="G3805" s="2">
        <f>Table3[[#This Row],[FwdDiv]]/Table3[[#This Row],[SharePrice]]</f>
        <v>1.3563919972872162E-2</v>
      </c>
      <c r="H3805" s="2">
        <v>2.5000000000000001E-2</v>
      </c>
      <c r="I3805" s="2">
        <v>2.75E-2</v>
      </c>
    </row>
    <row r="3806" spans="2:9" hidden="1" x14ac:dyDescent="0.2">
      <c r="B3806" s="35">
        <v>39483</v>
      </c>
      <c r="C3806">
        <v>29.74</v>
      </c>
      <c r="E3806">
        <v>0.1</v>
      </c>
      <c r="F3806">
        <f>4*Table3[[#This Row],[DivPay]]</f>
        <v>0.4</v>
      </c>
      <c r="G3806" s="2">
        <f>Table3[[#This Row],[FwdDiv]]/Table3[[#This Row],[SharePrice]]</f>
        <v>1.3449899125756557E-2</v>
      </c>
      <c r="H3806" s="2">
        <v>2.5000000000000001E-2</v>
      </c>
      <c r="I3806" s="2">
        <v>2.75E-2</v>
      </c>
    </row>
    <row r="3807" spans="2:9" hidden="1" x14ac:dyDescent="0.2">
      <c r="B3807" s="35">
        <v>39482</v>
      </c>
      <c r="C3807">
        <v>31.16</v>
      </c>
      <c r="E3807">
        <v>0.1</v>
      </c>
      <c r="F3807">
        <f>4*Table3[[#This Row],[DivPay]]</f>
        <v>0.4</v>
      </c>
      <c r="G3807" s="2">
        <f>Table3[[#This Row],[FwdDiv]]/Table3[[#This Row],[SharePrice]]</f>
        <v>1.2836970474967908E-2</v>
      </c>
      <c r="H3807" s="2">
        <v>2.5000000000000001E-2</v>
      </c>
      <c r="I3807" s="2">
        <v>2.75E-2</v>
      </c>
    </row>
    <row r="3808" spans="2:9" hidden="1" x14ac:dyDescent="0.2">
      <c r="B3808" s="35">
        <v>39479</v>
      </c>
      <c r="C3808">
        <v>31.52</v>
      </c>
      <c r="E3808">
        <v>0.1</v>
      </c>
      <c r="F3808">
        <f>4*Table3[[#This Row],[DivPay]]</f>
        <v>0.4</v>
      </c>
      <c r="G3808" s="2">
        <f>Table3[[#This Row],[FwdDiv]]/Table3[[#This Row],[SharePrice]]</f>
        <v>1.269035532994924E-2</v>
      </c>
      <c r="H3808" s="2">
        <v>2.5000000000000001E-2</v>
      </c>
      <c r="I3808" s="2">
        <v>2.75E-2</v>
      </c>
    </row>
    <row r="3809" spans="2:9" hidden="1" x14ac:dyDescent="0.2">
      <c r="B3809" s="35">
        <v>39478</v>
      </c>
      <c r="C3809">
        <v>30.95</v>
      </c>
      <c r="E3809">
        <v>0.1</v>
      </c>
      <c r="F3809">
        <f>4*Table3[[#This Row],[DivPay]]</f>
        <v>0.4</v>
      </c>
      <c r="G3809" s="2">
        <f>Table3[[#This Row],[FwdDiv]]/Table3[[#This Row],[SharePrice]]</f>
        <v>1.2924071082390954E-2</v>
      </c>
      <c r="H3809" s="2">
        <v>2.5000000000000001E-2</v>
      </c>
      <c r="I3809" s="2">
        <v>2.75E-2</v>
      </c>
    </row>
    <row r="3810" spans="2:9" hidden="1" x14ac:dyDescent="0.2">
      <c r="B3810" s="35">
        <v>39477</v>
      </c>
      <c r="C3810">
        <v>30.85</v>
      </c>
      <c r="E3810">
        <v>0.1</v>
      </c>
      <c r="F3810">
        <f>4*Table3[[#This Row],[DivPay]]</f>
        <v>0.4</v>
      </c>
      <c r="G3810" s="2">
        <f>Table3[[#This Row],[FwdDiv]]/Table3[[#This Row],[SharePrice]]</f>
        <v>1.2965964343598054E-2</v>
      </c>
      <c r="H3810" s="2">
        <v>2.5000000000000001E-2</v>
      </c>
      <c r="I3810" s="2">
        <v>2.75E-2</v>
      </c>
    </row>
    <row r="3811" spans="2:9" hidden="1" x14ac:dyDescent="0.2">
      <c r="B3811" s="35">
        <v>39476</v>
      </c>
      <c r="C3811">
        <v>30.37</v>
      </c>
      <c r="D3811">
        <v>0.1</v>
      </c>
      <c r="E3811">
        <v>0.1</v>
      </c>
      <c r="F3811">
        <f>4*Table3[[#This Row],[DivPay]]</f>
        <v>0.4</v>
      </c>
      <c r="G3811" s="2">
        <f>Table3[[#This Row],[FwdDiv]]/Table3[[#This Row],[SharePrice]]</f>
        <v>1.3170892327955219E-2</v>
      </c>
      <c r="H3811" s="2">
        <v>2.5000000000000001E-2</v>
      </c>
      <c r="I3811" s="2">
        <v>2.75E-2</v>
      </c>
    </row>
    <row r="3812" spans="2:9" hidden="1" x14ac:dyDescent="0.2">
      <c r="B3812" s="35">
        <v>39475</v>
      </c>
      <c r="C3812">
        <v>30.32</v>
      </c>
      <c r="E3812">
        <v>0.1</v>
      </c>
      <c r="F3812">
        <f>4*Table3[[#This Row],[DivPay]]</f>
        <v>0.4</v>
      </c>
      <c r="G3812" s="2">
        <f>Table3[[#This Row],[FwdDiv]]/Table3[[#This Row],[SharePrice]]</f>
        <v>1.3192612137203167E-2</v>
      </c>
      <c r="H3812" s="2">
        <v>2.5000000000000001E-2</v>
      </c>
      <c r="I3812" s="2">
        <v>2.75E-2</v>
      </c>
    </row>
    <row r="3813" spans="2:9" hidden="1" x14ac:dyDescent="0.2">
      <c r="B3813" s="35">
        <v>39472</v>
      </c>
      <c r="C3813">
        <v>29.79</v>
      </c>
      <c r="E3813">
        <v>0.1</v>
      </c>
      <c r="F3813">
        <f>4*Table3[[#This Row],[DivPay]]</f>
        <v>0.4</v>
      </c>
      <c r="G3813" s="2">
        <f>Table3[[#This Row],[FwdDiv]]/Table3[[#This Row],[SharePrice]]</f>
        <v>1.3427324605572341E-2</v>
      </c>
      <c r="H3813" s="2">
        <v>2.5000000000000001E-2</v>
      </c>
      <c r="I3813" s="2">
        <v>2.75E-2</v>
      </c>
    </row>
    <row r="3814" spans="2:9" hidden="1" x14ac:dyDescent="0.2">
      <c r="B3814" s="35">
        <v>39471</v>
      </c>
      <c r="C3814">
        <v>30.42</v>
      </c>
      <c r="E3814">
        <v>0.1</v>
      </c>
      <c r="F3814">
        <f>4*Table3[[#This Row],[DivPay]]</f>
        <v>0.4</v>
      </c>
      <c r="G3814" s="2">
        <f>Table3[[#This Row],[FwdDiv]]/Table3[[#This Row],[SharePrice]]</f>
        <v>1.3149243918474688E-2</v>
      </c>
      <c r="H3814" s="2">
        <v>2.5000000000000001E-2</v>
      </c>
      <c r="I3814" s="2">
        <v>2.75E-2</v>
      </c>
    </row>
    <row r="3815" spans="2:9" hidden="1" x14ac:dyDescent="0.2">
      <c r="B3815" s="35">
        <v>39470</v>
      </c>
      <c r="C3815">
        <v>30.3</v>
      </c>
      <c r="E3815">
        <v>0.1</v>
      </c>
      <c r="F3815">
        <f>4*Table3[[#This Row],[DivPay]]</f>
        <v>0.4</v>
      </c>
      <c r="G3815" s="2">
        <f>Table3[[#This Row],[FwdDiv]]/Table3[[#This Row],[SharePrice]]</f>
        <v>1.3201320132013201E-2</v>
      </c>
      <c r="H3815" s="2">
        <v>2.5000000000000001E-2</v>
      </c>
      <c r="I3815" s="2">
        <v>2.75E-2</v>
      </c>
    </row>
    <row r="3816" spans="2:9" hidden="1" x14ac:dyDescent="0.2">
      <c r="B3816" s="35">
        <v>39469</v>
      </c>
      <c r="C3816">
        <v>28.98</v>
      </c>
      <c r="E3816">
        <v>0.1</v>
      </c>
      <c r="F3816">
        <f>4*Table3[[#This Row],[DivPay]]</f>
        <v>0.4</v>
      </c>
      <c r="G3816" s="2">
        <f>Table3[[#This Row],[FwdDiv]]/Table3[[#This Row],[SharePrice]]</f>
        <v>1.3802622498274672E-2</v>
      </c>
      <c r="H3816" s="2">
        <v>2.5000000000000001E-2</v>
      </c>
      <c r="I3816" s="2">
        <v>2.75E-2</v>
      </c>
    </row>
    <row r="3817" spans="2:9" hidden="1" x14ac:dyDescent="0.2">
      <c r="B3817" s="35">
        <v>39465</v>
      </c>
      <c r="C3817">
        <v>29.46</v>
      </c>
      <c r="E3817">
        <v>0.1</v>
      </c>
      <c r="F3817">
        <f>4*Table3[[#This Row],[DivPay]]</f>
        <v>0.4</v>
      </c>
      <c r="G3817" s="2">
        <f>Table3[[#This Row],[FwdDiv]]/Table3[[#This Row],[SharePrice]]</f>
        <v>1.3577732518669382E-2</v>
      </c>
      <c r="H3817" s="2">
        <v>2.5000000000000001E-2</v>
      </c>
      <c r="I3817" s="2">
        <v>2.75E-2</v>
      </c>
    </row>
    <row r="3818" spans="2:9" hidden="1" x14ac:dyDescent="0.2">
      <c r="B3818" s="35">
        <v>39464</v>
      </c>
      <c r="C3818">
        <v>29.29</v>
      </c>
      <c r="E3818">
        <v>0.1</v>
      </c>
      <c r="F3818">
        <f>4*Table3[[#This Row],[DivPay]]</f>
        <v>0.4</v>
      </c>
      <c r="G3818" s="2">
        <f>Table3[[#This Row],[FwdDiv]]/Table3[[#This Row],[SharePrice]]</f>
        <v>1.3656538067599864E-2</v>
      </c>
      <c r="H3818" s="2">
        <v>2.5000000000000001E-2</v>
      </c>
      <c r="I3818" s="2">
        <v>2.75E-2</v>
      </c>
    </row>
    <row r="3819" spans="2:9" hidden="1" x14ac:dyDescent="0.2">
      <c r="B3819" s="35">
        <v>39463</v>
      </c>
      <c r="C3819">
        <v>29.5</v>
      </c>
      <c r="E3819">
        <v>0.1</v>
      </c>
      <c r="F3819">
        <f>4*Table3[[#This Row],[DivPay]]</f>
        <v>0.4</v>
      </c>
      <c r="G3819" s="2">
        <f>Table3[[#This Row],[FwdDiv]]/Table3[[#This Row],[SharePrice]]</f>
        <v>1.3559322033898306E-2</v>
      </c>
      <c r="H3819" s="2">
        <v>2.5000000000000001E-2</v>
      </c>
      <c r="I3819" s="2">
        <v>2.75E-2</v>
      </c>
    </row>
    <row r="3820" spans="2:9" hidden="1" x14ac:dyDescent="0.2">
      <c r="B3820" s="35">
        <v>39462</v>
      </c>
      <c r="C3820">
        <v>29.72</v>
      </c>
      <c r="E3820">
        <v>0.1</v>
      </c>
      <c r="F3820">
        <f>4*Table3[[#This Row],[DivPay]]</f>
        <v>0.4</v>
      </c>
      <c r="G3820" s="2">
        <f>Table3[[#This Row],[FwdDiv]]/Table3[[#This Row],[SharePrice]]</f>
        <v>1.3458950201884255E-2</v>
      </c>
      <c r="H3820" s="2">
        <v>2.5000000000000001E-2</v>
      </c>
      <c r="I3820" s="2">
        <v>2.75E-2</v>
      </c>
    </row>
    <row r="3821" spans="2:9" hidden="1" x14ac:dyDescent="0.2">
      <c r="B3821" s="35">
        <v>39461</v>
      </c>
      <c r="C3821">
        <v>30.4</v>
      </c>
      <c r="E3821">
        <v>0.1</v>
      </c>
      <c r="F3821">
        <f>4*Table3[[#This Row],[DivPay]]</f>
        <v>0.4</v>
      </c>
      <c r="G3821" s="2">
        <f>Table3[[#This Row],[FwdDiv]]/Table3[[#This Row],[SharePrice]]</f>
        <v>1.3157894736842106E-2</v>
      </c>
      <c r="H3821" s="2">
        <v>2.5000000000000001E-2</v>
      </c>
      <c r="I3821" s="2">
        <v>2.75E-2</v>
      </c>
    </row>
    <row r="3822" spans="2:9" hidden="1" x14ac:dyDescent="0.2">
      <c r="B3822" s="35">
        <v>39458</v>
      </c>
      <c r="C3822">
        <v>29.9</v>
      </c>
      <c r="E3822">
        <v>0.1</v>
      </c>
      <c r="F3822">
        <f>4*Table3[[#This Row],[DivPay]]</f>
        <v>0.4</v>
      </c>
      <c r="G3822" s="2">
        <f>Table3[[#This Row],[FwdDiv]]/Table3[[#This Row],[SharePrice]]</f>
        <v>1.3377926421404684E-2</v>
      </c>
      <c r="H3822" s="2">
        <v>2.5000000000000001E-2</v>
      </c>
      <c r="I3822" s="2">
        <v>2.75E-2</v>
      </c>
    </row>
    <row r="3823" spans="2:9" hidden="1" x14ac:dyDescent="0.2">
      <c r="B3823" s="35">
        <v>39457</v>
      </c>
      <c r="C3823">
        <v>30.43</v>
      </c>
      <c r="E3823">
        <v>0.1</v>
      </c>
      <c r="F3823">
        <f>4*Table3[[#This Row],[DivPay]]</f>
        <v>0.4</v>
      </c>
      <c r="G3823" s="2">
        <f>Table3[[#This Row],[FwdDiv]]/Table3[[#This Row],[SharePrice]]</f>
        <v>1.3144922773578706E-2</v>
      </c>
      <c r="H3823" s="2">
        <v>2.5000000000000001E-2</v>
      </c>
      <c r="I3823" s="2">
        <v>2.75E-2</v>
      </c>
    </row>
    <row r="3824" spans="2:9" hidden="1" x14ac:dyDescent="0.2">
      <c r="B3824" s="35">
        <v>39456</v>
      </c>
      <c r="C3824">
        <v>30.48</v>
      </c>
      <c r="E3824">
        <v>0.1</v>
      </c>
      <c r="F3824">
        <f>4*Table3[[#This Row],[DivPay]]</f>
        <v>0.4</v>
      </c>
      <c r="G3824" s="2">
        <f>Table3[[#This Row],[FwdDiv]]/Table3[[#This Row],[SharePrice]]</f>
        <v>1.3123359580052493E-2</v>
      </c>
      <c r="H3824" s="2">
        <v>2.5000000000000001E-2</v>
      </c>
      <c r="I3824" s="2">
        <v>2.75E-2</v>
      </c>
    </row>
    <row r="3825" spans="2:9" hidden="1" x14ac:dyDescent="0.2">
      <c r="B3825" s="35">
        <v>39455</v>
      </c>
      <c r="C3825">
        <v>30.5</v>
      </c>
      <c r="E3825">
        <v>0.1</v>
      </c>
      <c r="F3825">
        <f>4*Table3[[#This Row],[DivPay]]</f>
        <v>0.4</v>
      </c>
      <c r="G3825" s="2">
        <f>Table3[[#This Row],[FwdDiv]]/Table3[[#This Row],[SharePrice]]</f>
        <v>1.3114754098360656E-2</v>
      </c>
      <c r="H3825" s="2">
        <v>2.5000000000000001E-2</v>
      </c>
      <c r="I3825" s="2">
        <v>2.75E-2</v>
      </c>
    </row>
    <row r="3826" spans="2:9" hidden="1" x14ac:dyDescent="0.2">
      <c r="B3826" s="35">
        <v>39454</v>
      </c>
      <c r="C3826">
        <v>30.49</v>
      </c>
      <c r="E3826">
        <v>0.1</v>
      </c>
      <c r="F3826">
        <f>4*Table3[[#This Row],[DivPay]]</f>
        <v>0.4</v>
      </c>
      <c r="G3826" s="2">
        <f>Table3[[#This Row],[FwdDiv]]/Table3[[#This Row],[SharePrice]]</f>
        <v>1.3119055428009185E-2</v>
      </c>
      <c r="H3826" s="2">
        <v>2.5000000000000001E-2</v>
      </c>
      <c r="I3826" s="2">
        <v>2.75E-2</v>
      </c>
    </row>
    <row r="3827" spans="2:9" hidden="1" x14ac:dyDescent="0.2">
      <c r="B3827" s="35">
        <v>39451</v>
      </c>
      <c r="C3827">
        <v>30.53</v>
      </c>
      <c r="E3827">
        <v>0.1</v>
      </c>
      <c r="F3827">
        <f>4*Table3[[#This Row],[DivPay]]</f>
        <v>0.4</v>
      </c>
      <c r="G3827" s="2">
        <f>Table3[[#This Row],[FwdDiv]]/Table3[[#This Row],[SharePrice]]</f>
        <v>1.3101867016049788E-2</v>
      </c>
      <c r="H3827" s="2">
        <v>2.5000000000000001E-2</v>
      </c>
      <c r="I3827" s="2">
        <v>2.75E-2</v>
      </c>
    </row>
    <row r="3828" spans="2:9" hidden="1" x14ac:dyDescent="0.2">
      <c r="B3828" s="35">
        <v>39450</v>
      </c>
      <c r="C3828">
        <v>31.64</v>
      </c>
      <c r="E3828">
        <v>0.1</v>
      </c>
      <c r="F3828">
        <f>4*Table3[[#This Row],[DivPay]]</f>
        <v>0.4</v>
      </c>
      <c r="G3828" s="2">
        <f>Table3[[#This Row],[FwdDiv]]/Table3[[#This Row],[SharePrice]]</f>
        <v>1.2642225031605564E-2</v>
      </c>
      <c r="H3828" s="2">
        <v>2.5000000000000001E-2</v>
      </c>
      <c r="I3828" s="2">
        <v>2.75E-2</v>
      </c>
    </row>
    <row r="3829" spans="2:9" hidden="1" x14ac:dyDescent="0.2">
      <c r="B3829" s="35">
        <v>39449</v>
      </c>
      <c r="C3829">
        <v>32.35</v>
      </c>
      <c r="E3829">
        <v>0.1</v>
      </c>
      <c r="F3829">
        <f>4*Table3[[#This Row],[DivPay]]</f>
        <v>0.4</v>
      </c>
      <c r="G3829" s="2">
        <f>Table3[[#This Row],[FwdDiv]]/Table3[[#This Row],[SharePrice]]</f>
        <v>1.2364760432766615E-2</v>
      </c>
      <c r="H3829" s="2">
        <v>2.5000000000000001E-2</v>
      </c>
      <c r="I3829" s="2">
        <v>2.75E-2</v>
      </c>
    </row>
    <row r="3830" spans="2:9" hidden="1" x14ac:dyDescent="0.2">
      <c r="B3830" s="35">
        <v>39447</v>
      </c>
      <c r="C3830">
        <v>33.4</v>
      </c>
      <c r="E3830">
        <v>0.1</v>
      </c>
      <c r="F3830">
        <f>4*Table3[[#This Row],[DivPay]]</f>
        <v>0.4</v>
      </c>
      <c r="G3830" s="2">
        <f>Table3[[#This Row],[FwdDiv]]/Table3[[#This Row],[SharePrice]]</f>
        <v>1.1976047904191617E-2</v>
      </c>
      <c r="H3830" s="2">
        <v>2.5000000000000001E-2</v>
      </c>
      <c r="I3830" s="2">
        <v>2.75E-2</v>
      </c>
    </row>
    <row r="3831" spans="2:9" hidden="1" x14ac:dyDescent="0.2">
      <c r="B3831" s="35">
        <v>39444</v>
      </c>
      <c r="C3831">
        <v>33.49</v>
      </c>
      <c r="E3831">
        <v>0.1</v>
      </c>
      <c r="F3831">
        <f>4*Table3[[#This Row],[DivPay]]</f>
        <v>0.4</v>
      </c>
      <c r="G3831" s="2">
        <f>Table3[[#This Row],[FwdDiv]]/Table3[[#This Row],[SharePrice]]</f>
        <v>1.1943863839952225E-2</v>
      </c>
      <c r="H3831" s="2">
        <v>2.5000000000000001E-2</v>
      </c>
      <c r="I3831" s="2">
        <v>2.75E-2</v>
      </c>
    </row>
    <row r="3832" spans="2:9" hidden="1" x14ac:dyDescent="0.2">
      <c r="B3832" s="35">
        <v>39443</v>
      </c>
      <c r="C3832">
        <v>33.64</v>
      </c>
      <c r="E3832">
        <v>0.1</v>
      </c>
      <c r="F3832">
        <f>4*Table3[[#This Row],[DivPay]]</f>
        <v>0.4</v>
      </c>
      <c r="G3832" s="2">
        <f>Table3[[#This Row],[FwdDiv]]/Table3[[#This Row],[SharePrice]]</f>
        <v>1.1890606420927468E-2</v>
      </c>
      <c r="H3832" s="2">
        <v>2.5000000000000001E-2</v>
      </c>
      <c r="I3832" s="2">
        <v>2.75E-2</v>
      </c>
    </row>
    <row r="3833" spans="2:9" hidden="1" x14ac:dyDescent="0.2">
      <c r="B3833" s="35">
        <v>39442</v>
      </c>
      <c r="C3833">
        <v>34.1</v>
      </c>
      <c r="E3833">
        <v>0.1</v>
      </c>
      <c r="F3833">
        <f>4*Table3[[#This Row],[DivPay]]</f>
        <v>0.4</v>
      </c>
      <c r="G3833" s="2">
        <f>Table3[[#This Row],[FwdDiv]]/Table3[[#This Row],[SharePrice]]</f>
        <v>1.1730205278592375E-2</v>
      </c>
      <c r="H3833" s="2">
        <v>2.5000000000000001E-2</v>
      </c>
      <c r="I3833" s="2">
        <v>2.75E-2</v>
      </c>
    </row>
    <row r="3834" spans="2:9" hidden="1" x14ac:dyDescent="0.2">
      <c r="B3834" s="35">
        <v>39440</v>
      </c>
      <c r="C3834">
        <v>34.119999999999997</v>
      </c>
      <c r="E3834">
        <v>0.1</v>
      </c>
      <c r="F3834">
        <f>4*Table3[[#This Row],[DivPay]]</f>
        <v>0.4</v>
      </c>
      <c r="G3834" s="2">
        <f>Table3[[#This Row],[FwdDiv]]/Table3[[#This Row],[SharePrice]]</f>
        <v>1.172332942555686E-2</v>
      </c>
      <c r="H3834" s="2">
        <v>2.5000000000000001E-2</v>
      </c>
      <c r="I3834" s="2">
        <v>2.75E-2</v>
      </c>
    </row>
    <row r="3835" spans="2:9" hidden="1" x14ac:dyDescent="0.2">
      <c r="B3835" s="35">
        <v>39437</v>
      </c>
      <c r="C3835">
        <v>33.799999999999997</v>
      </c>
      <c r="E3835">
        <v>0.1</v>
      </c>
      <c r="F3835">
        <f>4*Table3[[#This Row],[DivPay]]</f>
        <v>0.4</v>
      </c>
      <c r="G3835" s="2">
        <f>Table3[[#This Row],[FwdDiv]]/Table3[[#This Row],[SharePrice]]</f>
        <v>1.183431952662722E-2</v>
      </c>
      <c r="H3835" s="2">
        <v>2.5000000000000001E-2</v>
      </c>
      <c r="I3835" s="2">
        <v>2.75E-2</v>
      </c>
    </row>
    <row r="3836" spans="2:9" hidden="1" x14ac:dyDescent="0.2">
      <c r="B3836" s="35">
        <v>39436</v>
      </c>
      <c r="C3836">
        <v>33.450000000000003</v>
      </c>
      <c r="E3836">
        <v>0.1</v>
      </c>
      <c r="F3836">
        <f>4*Table3[[#This Row],[DivPay]]</f>
        <v>0.4</v>
      </c>
      <c r="G3836" s="2">
        <f>Table3[[#This Row],[FwdDiv]]/Table3[[#This Row],[SharePrice]]</f>
        <v>1.195814648729447E-2</v>
      </c>
      <c r="H3836" s="2">
        <v>2.5000000000000001E-2</v>
      </c>
      <c r="I3836" s="2">
        <v>2.75E-2</v>
      </c>
    </row>
    <row r="3837" spans="2:9" hidden="1" x14ac:dyDescent="0.2">
      <c r="B3837" s="35">
        <v>39435</v>
      </c>
      <c r="C3837">
        <v>33.04</v>
      </c>
      <c r="E3837">
        <v>0.1</v>
      </c>
      <c r="F3837">
        <f>4*Table3[[#This Row],[DivPay]]</f>
        <v>0.4</v>
      </c>
      <c r="G3837" s="2">
        <f>Table3[[#This Row],[FwdDiv]]/Table3[[#This Row],[SharePrice]]</f>
        <v>1.2106537530266345E-2</v>
      </c>
      <c r="H3837" s="2">
        <v>2.5000000000000001E-2</v>
      </c>
      <c r="I3837" s="2">
        <v>2.75E-2</v>
      </c>
    </row>
    <row r="3838" spans="2:9" hidden="1" x14ac:dyDescent="0.2">
      <c r="B3838" s="35">
        <v>39434</v>
      </c>
      <c r="C3838">
        <v>33.21</v>
      </c>
      <c r="E3838">
        <v>0.1</v>
      </c>
      <c r="F3838">
        <f>4*Table3[[#This Row],[DivPay]]</f>
        <v>0.4</v>
      </c>
      <c r="G3838" s="2">
        <f>Table3[[#This Row],[FwdDiv]]/Table3[[#This Row],[SharePrice]]</f>
        <v>1.2044564890093345E-2</v>
      </c>
      <c r="H3838" s="2">
        <v>2.5000000000000001E-2</v>
      </c>
      <c r="I3838" s="2">
        <v>2.75E-2</v>
      </c>
    </row>
    <row r="3839" spans="2:9" hidden="1" x14ac:dyDescent="0.2">
      <c r="B3839" s="35">
        <v>39433</v>
      </c>
      <c r="C3839">
        <v>33.21</v>
      </c>
      <c r="E3839">
        <v>0.1</v>
      </c>
      <c r="F3839">
        <f>4*Table3[[#This Row],[DivPay]]</f>
        <v>0.4</v>
      </c>
      <c r="G3839" s="2">
        <f>Table3[[#This Row],[FwdDiv]]/Table3[[#This Row],[SharePrice]]</f>
        <v>1.2044564890093345E-2</v>
      </c>
      <c r="H3839" s="2">
        <v>2.5000000000000001E-2</v>
      </c>
      <c r="I3839" s="2">
        <v>2.75E-2</v>
      </c>
    </row>
    <row r="3840" spans="2:9" hidden="1" x14ac:dyDescent="0.2">
      <c r="B3840" s="35">
        <v>39430</v>
      </c>
      <c r="C3840">
        <v>33.29</v>
      </c>
      <c r="E3840">
        <v>0.1</v>
      </c>
      <c r="F3840">
        <f>4*Table3[[#This Row],[DivPay]]</f>
        <v>0.4</v>
      </c>
      <c r="G3840" s="2">
        <f>Table3[[#This Row],[FwdDiv]]/Table3[[#This Row],[SharePrice]]</f>
        <v>1.2015620306398319E-2</v>
      </c>
      <c r="H3840" s="2">
        <v>2.5000000000000001E-2</v>
      </c>
      <c r="I3840" s="2">
        <v>2.75E-2</v>
      </c>
    </row>
    <row r="3841" spans="2:9" hidden="1" x14ac:dyDescent="0.2">
      <c r="B3841" s="35">
        <v>39429</v>
      </c>
      <c r="C3841">
        <v>33.49</v>
      </c>
      <c r="E3841">
        <v>0.1</v>
      </c>
      <c r="F3841">
        <f>4*Table3[[#This Row],[DivPay]]</f>
        <v>0.4</v>
      </c>
      <c r="G3841" s="2">
        <f>Table3[[#This Row],[FwdDiv]]/Table3[[#This Row],[SharePrice]]</f>
        <v>1.1943863839952225E-2</v>
      </c>
      <c r="H3841" s="2">
        <v>2.5000000000000001E-2</v>
      </c>
      <c r="I3841" s="2">
        <v>2.75E-2</v>
      </c>
    </row>
    <row r="3842" spans="2:9" hidden="1" x14ac:dyDescent="0.2">
      <c r="B3842" s="35">
        <v>39428</v>
      </c>
      <c r="C3842">
        <v>33.369999999999997</v>
      </c>
      <c r="E3842">
        <v>0.1</v>
      </c>
      <c r="F3842">
        <f>4*Table3[[#This Row],[DivPay]]</f>
        <v>0.4</v>
      </c>
      <c r="G3842" s="2">
        <f>Table3[[#This Row],[FwdDiv]]/Table3[[#This Row],[SharePrice]]</f>
        <v>1.1986814504045552E-2</v>
      </c>
      <c r="H3842" s="2">
        <v>2.5000000000000001E-2</v>
      </c>
      <c r="I3842" s="2">
        <v>2.75E-2</v>
      </c>
    </row>
    <row r="3843" spans="2:9" hidden="1" x14ac:dyDescent="0.2">
      <c r="B3843" s="35">
        <v>39427</v>
      </c>
      <c r="C3843">
        <v>32.93</v>
      </c>
      <c r="E3843">
        <v>0.1</v>
      </c>
      <c r="F3843">
        <f>4*Table3[[#This Row],[DivPay]]</f>
        <v>0.4</v>
      </c>
      <c r="G3843" s="2">
        <f>Table3[[#This Row],[FwdDiv]]/Table3[[#This Row],[SharePrice]]</f>
        <v>1.2146978439113271E-2</v>
      </c>
      <c r="H3843" s="2">
        <v>2.5000000000000001E-2</v>
      </c>
      <c r="I3843" s="2">
        <v>2.75E-2</v>
      </c>
    </row>
    <row r="3844" spans="2:9" hidden="1" x14ac:dyDescent="0.2">
      <c r="B3844" s="35">
        <v>39426</v>
      </c>
      <c r="C3844">
        <v>32.67</v>
      </c>
      <c r="E3844">
        <v>0.1</v>
      </c>
      <c r="F3844">
        <f>4*Table3[[#This Row],[DivPay]]</f>
        <v>0.4</v>
      </c>
      <c r="G3844" s="2">
        <f>Table3[[#This Row],[FwdDiv]]/Table3[[#This Row],[SharePrice]]</f>
        <v>1.2243648607284972E-2</v>
      </c>
      <c r="H3844" s="2">
        <v>2.5000000000000001E-2</v>
      </c>
      <c r="I3844" s="2">
        <v>2.75E-2</v>
      </c>
    </row>
    <row r="3845" spans="2:9" hidden="1" x14ac:dyDescent="0.2">
      <c r="B3845" s="35">
        <v>39423</v>
      </c>
      <c r="C3845">
        <v>32.479999999999997</v>
      </c>
      <c r="E3845">
        <v>0.1</v>
      </c>
      <c r="F3845">
        <f>4*Table3[[#This Row],[DivPay]]</f>
        <v>0.4</v>
      </c>
      <c r="G3845" s="2">
        <f>Table3[[#This Row],[FwdDiv]]/Table3[[#This Row],[SharePrice]]</f>
        <v>1.2315270935960593E-2</v>
      </c>
      <c r="H3845" s="2">
        <v>2.5000000000000001E-2</v>
      </c>
      <c r="I3845" s="2">
        <v>2.75E-2</v>
      </c>
    </row>
    <row r="3846" spans="2:9" hidden="1" x14ac:dyDescent="0.2">
      <c r="B3846" s="35">
        <v>39422</v>
      </c>
      <c r="C3846">
        <v>32.270000000000003</v>
      </c>
      <c r="E3846">
        <v>0.1</v>
      </c>
      <c r="F3846">
        <f>4*Table3[[#This Row],[DivPay]]</f>
        <v>0.4</v>
      </c>
      <c r="G3846" s="2">
        <f>Table3[[#This Row],[FwdDiv]]/Table3[[#This Row],[SharePrice]]</f>
        <v>1.2395413696932134E-2</v>
      </c>
      <c r="H3846" s="2">
        <v>2.5000000000000001E-2</v>
      </c>
      <c r="I3846" s="2">
        <v>2.75E-2</v>
      </c>
    </row>
    <row r="3847" spans="2:9" hidden="1" x14ac:dyDescent="0.2">
      <c r="B3847" s="35">
        <v>39421</v>
      </c>
      <c r="C3847">
        <v>32.380000000000003</v>
      </c>
      <c r="E3847">
        <v>0.1</v>
      </c>
      <c r="F3847">
        <f>4*Table3[[#This Row],[DivPay]]</f>
        <v>0.4</v>
      </c>
      <c r="G3847" s="2">
        <f>Table3[[#This Row],[FwdDiv]]/Table3[[#This Row],[SharePrice]]</f>
        <v>1.2353304508956145E-2</v>
      </c>
      <c r="H3847" s="2">
        <v>2.5000000000000001E-2</v>
      </c>
      <c r="I3847" s="2">
        <v>2.75E-2</v>
      </c>
    </row>
    <row r="3848" spans="2:9" hidden="1" x14ac:dyDescent="0.2">
      <c r="B3848" s="35">
        <v>39420</v>
      </c>
      <c r="C3848">
        <v>31.7</v>
      </c>
      <c r="E3848">
        <v>0.1</v>
      </c>
      <c r="F3848">
        <f>4*Table3[[#This Row],[DivPay]]</f>
        <v>0.4</v>
      </c>
      <c r="G3848" s="2">
        <f>Table3[[#This Row],[FwdDiv]]/Table3[[#This Row],[SharePrice]]</f>
        <v>1.2618296529968456E-2</v>
      </c>
      <c r="H3848" s="2">
        <v>2.5000000000000001E-2</v>
      </c>
      <c r="I3848" s="2">
        <v>2.75E-2</v>
      </c>
    </row>
    <row r="3849" spans="2:9" hidden="1" x14ac:dyDescent="0.2">
      <c r="B3849" s="35">
        <v>39419</v>
      </c>
      <c r="C3849">
        <v>31.57</v>
      </c>
      <c r="E3849">
        <v>0.1</v>
      </c>
      <c r="F3849">
        <f>4*Table3[[#This Row],[DivPay]]</f>
        <v>0.4</v>
      </c>
      <c r="G3849" s="2">
        <f>Table3[[#This Row],[FwdDiv]]/Table3[[#This Row],[SharePrice]]</f>
        <v>1.2670256572695597E-2</v>
      </c>
      <c r="H3849" s="2">
        <v>2.5000000000000001E-2</v>
      </c>
      <c r="I3849" s="2">
        <v>2.75E-2</v>
      </c>
    </row>
    <row r="3850" spans="2:9" hidden="1" x14ac:dyDescent="0.2">
      <c r="B3850" s="35">
        <v>39416</v>
      </c>
      <c r="C3850">
        <v>31.57</v>
      </c>
      <c r="E3850">
        <v>0.1</v>
      </c>
      <c r="F3850">
        <f>4*Table3[[#This Row],[DivPay]]</f>
        <v>0.4</v>
      </c>
      <c r="G3850" s="2">
        <f>Table3[[#This Row],[FwdDiv]]/Table3[[#This Row],[SharePrice]]</f>
        <v>1.2670256572695597E-2</v>
      </c>
      <c r="H3850" s="2">
        <v>2.5000000000000001E-2</v>
      </c>
      <c r="I3850" s="2">
        <v>2.75E-2</v>
      </c>
    </row>
    <row r="3851" spans="2:9" hidden="1" x14ac:dyDescent="0.2">
      <c r="B3851" s="35">
        <v>39415</v>
      </c>
      <c r="C3851">
        <v>31.86</v>
      </c>
      <c r="E3851">
        <v>0.1</v>
      </c>
      <c r="F3851">
        <f>4*Table3[[#This Row],[DivPay]]</f>
        <v>0.4</v>
      </c>
      <c r="G3851" s="2">
        <f>Table3[[#This Row],[FwdDiv]]/Table3[[#This Row],[SharePrice]]</f>
        <v>1.2554927809165098E-2</v>
      </c>
      <c r="H3851" s="2">
        <v>2.5000000000000001E-2</v>
      </c>
      <c r="I3851" s="2">
        <v>2.75E-2</v>
      </c>
    </row>
    <row r="3852" spans="2:9" hidden="1" x14ac:dyDescent="0.2">
      <c r="B3852" s="35">
        <v>39414</v>
      </c>
      <c r="C3852">
        <v>31.89</v>
      </c>
      <c r="E3852">
        <v>0.1</v>
      </c>
      <c r="F3852">
        <f>4*Table3[[#This Row],[DivPay]]</f>
        <v>0.4</v>
      </c>
      <c r="G3852" s="2">
        <f>Table3[[#This Row],[FwdDiv]]/Table3[[#This Row],[SharePrice]]</f>
        <v>1.2543116964565695E-2</v>
      </c>
      <c r="H3852" s="2">
        <v>2.5000000000000001E-2</v>
      </c>
      <c r="I3852" s="2">
        <v>2.75E-2</v>
      </c>
    </row>
    <row r="3853" spans="2:9" hidden="1" x14ac:dyDescent="0.2">
      <c r="B3853" s="35">
        <v>39413</v>
      </c>
      <c r="C3853">
        <v>30.71</v>
      </c>
      <c r="E3853">
        <v>0.1</v>
      </c>
      <c r="F3853">
        <f>4*Table3[[#This Row],[DivPay]]</f>
        <v>0.4</v>
      </c>
      <c r="G3853" s="2">
        <f>Table3[[#This Row],[FwdDiv]]/Table3[[#This Row],[SharePrice]]</f>
        <v>1.3025073266037121E-2</v>
      </c>
      <c r="H3853" s="2">
        <v>2.5000000000000001E-2</v>
      </c>
      <c r="I3853" s="2">
        <v>2.75E-2</v>
      </c>
    </row>
    <row r="3854" spans="2:9" hidden="1" x14ac:dyDescent="0.2">
      <c r="B3854" s="35">
        <v>39412</v>
      </c>
      <c r="C3854">
        <v>30.41</v>
      </c>
      <c r="E3854">
        <v>0.1</v>
      </c>
      <c r="F3854">
        <f>4*Table3[[#This Row],[DivPay]]</f>
        <v>0.4</v>
      </c>
      <c r="G3854" s="2">
        <f>Table3[[#This Row],[FwdDiv]]/Table3[[#This Row],[SharePrice]]</f>
        <v>1.3153567905294311E-2</v>
      </c>
      <c r="H3854" s="2">
        <v>2.5000000000000001E-2</v>
      </c>
      <c r="I3854" s="2">
        <v>2.75E-2</v>
      </c>
    </row>
    <row r="3855" spans="2:9" hidden="1" x14ac:dyDescent="0.2">
      <c r="B3855" s="35">
        <v>39409</v>
      </c>
      <c r="C3855">
        <v>30.91</v>
      </c>
      <c r="E3855">
        <v>0.1</v>
      </c>
      <c r="F3855">
        <f>4*Table3[[#This Row],[DivPay]]</f>
        <v>0.4</v>
      </c>
      <c r="G3855" s="2">
        <f>Table3[[#This Row],[FwdDiv]]/Table3[[#This Row],[SharePrice]]</f>
        <v>1.2940795858945326E-2</v>
      </c>
      <c r="H3855" s="2">
        <v>2.5000000000000001E-2</v>
      </c>
      <c r="I3855" s="2">
        <v>2.75E-2</v>
      </c>
    </row>
    <row r="3856" spans="2:9" hidden="1" x14ac:dyDescent="0.2">
      <c r="B3856" s="35">
        <v>39407</v>
      </c>
      <c r="C3856">
        <v>30.64</v>
      </c>
      <c r="E3856">
        <v>0.1</v>
      </c>
      <c r="F3856">
        <f>4*Table3[[#This Row],[DivPay]]</f>
        <v>0.4</v>
      </c>
      <c r="G3856" s="2">
        <f>Table3[[#This Row],[FwdDiv]]/Table3[[#This Row],[SharePrice]]</f>
        <v>1.3054830287206267E-2</v>
      </c>
      <c r="H3856" s="2">
        <v>2.5000000000000001E-2</v>
      </c>
      <c r="I3856" s="2">
        <v>2.75E-2</v>
      </c>
    </row>
    <row r="3857" spans="2:9" hidden="1" x14ac:dyDescent="0.2">
      <c r="B3857" s="35">
        <v>39406</v>
      </c>
      <c r="C3857">
        <v>30.96</v>
      </c>
      <c r="E3857">
        <v>0.1</v>
      </c>
      <c r="F3857">
        <f>4*Table3[[#This Row],[DivPay]]</f>
        <v>0.4</v>
      </c>
      <c r="G3857" s="2">
        <f>Table3[[#This Row],[FwdDiv]]/Table3[[#This Row],[SharePrice]]</f>
        <v>1.2919896640826874E-2</v>
      </c>
      <c r="H3857" s="2">
        <v>2.5000000000000001E-2</v>
      </c>
      <c r="I3857" s="2">
        <v>2.75E-2</v>
      </c>
    </row>
    <row r="3858" spans="2:9" hidden="1" x14ac:dyDescent="0.2">
      <c r="B3858" s="35">
        <v>39405</v>
      </c>
      <c r="C3858">
        <v>30.91</v>
      </c>
      <c r="E3858">
        <v>0.1</v>
      </c>
      <c r="F3858">
        <f>4*Table3[[#This Row],[DivPay]]</f>
        <v>0.4</v>
      </c>
      <c r="G3858" s="2">
        <f>Table3[[#This Row],[FwdDiv]]/Table3[[#This Row],[SharePrice]]</f>
        <v>1.2940795858945326E-2</v>
      </c>
      <c r="H3858" s="2">
        <v>2.5000000000000001E-2</v>
      </c>
      <c r="I3858" s="2">
        <v>2.75E-2</v>
      </c>
    </row>
    <row r="3859" spans="2:9" hidden="1" x14ac:dyDescent="0.2">
      <c r="B3859" s="35">
        <v>39402</v>
      </c>
      <c r="C3859">
        <v>31.74</v>
      </c>
      <c r="E3859">
        <v>0.1</v>
      </c>
      <c r="F3859">
        <f>4*Table3[[#This Row],[DivPay]]</f>
        <v>0.4</v>
      </c>
      <c r="G3859" s="2">
        <f>Table3[[#This Row],[FwdDiv]]/Table3[[#This Row],[SharePrice]]</f>
        <v>1.2602394454946441E-2</v>
      </c>
      <c r="H3859" s="2">
        <v>2.5000000000000001E-2</v>
      </c>
      <c r="I3859" s="2">
        <v>2.75E-2</v>
      </c>
    </row>
    <row r="3860" spans="2:9" hidden="1" x14ac:dyDescent="0.2">
      <c r="B3860" s="35">
        <v>39401</v>
      </c>
      <c r="C3860">
        <v>30.89</v>
      </c>
      <c r="E3860">
        <v>0.1</v>
      </c>
      <c r="F3860">
        <f>4*Table3[[#This Row],[DivPay]]</f>
        <v>0.4</v>
      </c>
      <c r="G3860" s="2">
        <f>Table3[[#This Row],[FwdDiv]]/Table3[[#This Row],[SharePrice]]</f>
        <v>1.2949174490126255E-2</v>
      </c>
      <c r="H3860" s="2">
        <v>2.5000000000000001E-2</v>
      </c>
      <c r="I3860" s="2">
        <v>2.75E-2</v>
      </c>
    </row>
    <row r="3861" spans="2:9" hidden="1" x14ac:dyDescent="0.2">
      <c r="B3861" s="35">
        <v>39400</v>
      </c>
      <c r="C3861">
        <v>31.07</v>
      </c>
      <c r="E3861">
        <v>0.1</v>
      </c>
      <c r="F3861">
        <f>4*Table3[[#This Row],[DivPay]]</f>
        <v>0.4</v>
      </c>
      <c r="G3861" s="2">
        <f>Table3[[#This Row],[FwdDiv]]/Table3[[#This Row],[SharePrice]]</f>
        <v>1.287415513356936E-2</v>
      </c>
      <c r="H3861" s="2">
        <v>2.5000000000000001E-2</v>
      </c>
      <c r="I3861" s="2">
        <v>2.75E-2</v>
      </c>
    </row>
    <row r="3862" spans="2:9" hidden="1" x14ac:dyDescent="0.2">
      <c r="B3862" s="35">
        <v>39399</v>
      </c>
      <c r="C3862">
        <v>31.85</v>
      </c>
      <c r="E3862">
        <v>0.1</v>
      </c>
      <c r="F3862">
        <f>4*Table3[[#This Row],[DivPay]]</f>
        <v>0.4</v>
      </c>
      <c r="G3862" s="2">
        <f>Table3[[#This Row],[FwdDiv]]/Table3[[#This Row],[SharePrice]]</f>
        <v>1.2558869701726845E-2</v>
      </c>
      <c r="H3862" s="2">
        <v>2.5000000000000001E-2</v>
      </c>
      <c r="I3862" s="2">
        <v>2.75E-2</v>
      </c>
    </row>
    <row r="3863" spans="2:9" hidden="1" x14ac:dyDescent="0.2">
      <c r="B3863" s="35">
        <v>39398</v>
      </c>
      <c r="C3863">
        <v>31.39</v>
      </c>
      <c r="E3863">
        <v>0.1</v>
      </c>
      <c r="F3863">
        <f>4*Table3[[#This Row],[DivPay]]</f>
        <v>0.4</v>
      </c>
      <c r="G3863" s="2">
        <f>Table3[[#This Row],[FwdDiv]]/Table3[[#This Row],[SharePrice]]</f>
        <v>1.2742911755336095E-2</v>
      </c>
      <c r="H3863" s="2">
        <v>2.5000000000000001E-2</v>
      </c>
      <c r="I3863" s="2">
        <v>2.75E-2</v>
      </c>
    </row>
    <row r="3864" spans="2:9" hidden="1" x14ac:dyDescent="0.2">
      <c r="B3864" s="35">
        <v>39395</v>
      </c>
      <c r="C3864">
        <v>31.77</v>
      </c>
      <c r="E3864">
        <v>0.1</v>
      </c>
      <c r="F3864">
        <f>4*Table3[[#This Row],[DivPay]]</f>
        <v>0.4</v>
      </c>
      <c r="G3864" s="2">
        <f>Table3[[#This Row],[FwdDiv]]/Table3[[#This Row],[SharePrice]]</f>
        <v>1.2590494176896444E-2</v>
      </c>
      <c r="H3864" s="2">
        <v>2.5000000000000001E-2</v>
      </c>
      <c r="I3864" s="2">
        <v>2.75E-2</v>
      </c>
    </row>
    <row r="3865" spans="2:9" hidden="1" x14ac:dyDescent="0.2">
      <c r="B3865" s="35">
        <v>39394</v>
      </c>
      <c r="C3865">
        <v>31.98</v>
      </c>
      <c r="E3865">
        <v>0.1</v>
      </c>
      <c r="F3865">
        <f>4*Table3[[#This Row],[DivPay]]</f>
        <v>0.4</v>
      </c>
      <c r="G3865" s="2">
        <f>Table3[[#This Row],[FwdDiv]]/Table3[[#This Row],[SharePrice]]</f>
        <v>1.2507817385866166E-2</v>
      </c>
      <c r="H3865" s="2">
        <v>2.5000000000000001E-2</v>
      </c>
      <c r="I3865" s="2">
        <v>2.75E-2</v>
      </c>
    </row>
    <row r="3866" spans="2:9" hidden="1" x14ac:dyDescent="0.2">
      <c r="B3866" s="35">
        <v>39393</v>
      </c>
      <c r="C3866">
        <v>32.270000000000003</v>
      </c>
      <c r="E3866">
        <v>0.1</v>
      </c>
      <c r="F3866">
        <f>4*Table3[[#This Row],[DivPay]]</f>
        <v>0.4</v>
      </c>
      <c r="G3866" s="2">
        <f>Table3[[#This Row],[FwdDiv]]/Table3[[#This Row],[SharePrice]]</f>
        <v>1.2395413696932134E-2</v>
      </c>
      <c r="H3866" s="2">
        <v>2.5000000000000001E-2</v>
      </c>
      <c r="I3866" s="2">
        <v>2.75E-2</v>
      </c>
    </row>
    <row r="3867" spans="2:9" hidden="1" x14ac:dyDescent="0.2">
      <c r="B3867" s="35">
        <v>39392</v>
      </c>
      <c r="C3867">
        <v>33.22</v>
      </c>
      <c r="E3867">
        <v>0.1</v>
      </c>
      <c r="F3867">
        <f>4*Table3[[#This Row],[DivPay]]</f>
        <v>0.4</v>
      </c>
      <c r="G3867" s="2">
        <f>Table3[[#This Row],[FwdDiv]]/Table3[[#This Row],[SharePrice]]</f>
        <v>1.2040939193257076E-2</v>
      </c>
      <c r="H3867" s="2">
        <v>2.5000000000000001E-2</v>
      </c>
      <c r="I3867" s="2">
        <v>2.75E-2</v>
      </c>
    </row>
    <row r="3868" spans="2:9" hidden="1" x14ac:dyDescent="0.2">
      <c r="B3868" s="35">
        <v>39391</v>
      </c>
      <c r="C3868">
        <v>32.18</v>
      </c>
      <c r="E3868">
        <v>0.1</v>
      </c>
      <c r="F3868">
        <f>4*Table3[[#This Row],[DivPay]]</f>
        <v>0.4</v>
      </c>
      <c r="G3868" s="2">
        <f>Table3[[#This Row],[FwdDiv]]/Table3[[#This Row],[SharePrice]]</f>
        <v>1.2430080795525171E-2</v>
      </c>
      <c r="H3868" s="2">
        <v>2.5000000000000001E-2</v>
      </c>
      <c r="I3868" s="2">
        <v>2.75E-2</v>
      </c>
    </row>
    <row r="3869" spans="2:9" hidden="1" x14ac:dyDescent="0.2">
      <c r="B3869" s="35">
        <v>39388</v>
      </c>
      <c r="C3869">
        <v>32.11</v>
      </c>
      <c r="E3869">
        <v>0.1</v>
      </c>
      <c r="F3869">
        <f>4*Table3[[#This Row],[DivPay]]</f>
        <v>0.4</v>
      </c>
      <c r="G3869" s="2">
        <f>Table3[[#This Row],[FwdDiv]]/Table3[[#This Row],[SharePrice]]</f>
        <v>1.2457178449081284E-2</v>
      </c>
      <c r="H3869" s="2">
        <v>2.5000000000000001E-2</v>
      </c>
      <c r="I3869" s="2">
        <v>2.75E-2</v>
      </c>
    </row>
    <row r="3870" spans="2:9" hidden="1" x14ac:dyDescent="0.2">
      <c r="B3870" s="35">
        <v>39387</v>
      </c>
      <c r="C3870">
        <v>32.1</v>
      </c>
      <c r="E3870">
        <v>0.1</v>
      </c>
      <c r="F3870">
        <f>4*Table3[[#This Row],[DivPay]]</f>
        <v>0.4</v>
      </c>
      <c r="G3870" s="2">
        <f>Table3[[#This Row],[FwdDiv]]/Table3[[#This Row],[SharePrice]]</f>
        <v>1.2461059190031152E-2</v>
      </c>
      <c r="H3870" s="2">
        <v>2.5000000000000001E-2</v>
      </c>
      <c r="I3870" s="2">
        <v>2.75E-2</v>
      </c>
    </row>
    <row r="3871" spans="2:9" hidden="1" x14ac:dyDescent="0.2">
      <c r="B3871" s="35">
        <v>39386</v>
      </c>
      <c r="C3871">
        <v>32.6</v>
      </c>
      <c r="E3871">
        <v>0.1</v>
      </c>
      <c r="F3871">
        <f>4*Table3[[#This Row],[DivPay]]</f>
        <v>0.4</v>
      </c>
      <c r="G3871" s="2">
        <f>Table3[[#This Row],[FwdDiv]]/Table3[[#This Row],[SharePrice]]</f>
        <v>1.2269938650306749E-2</v>
      </c>
      <c r="H3871" s="2">
        <v>2.5000000000000001E-2</v>
      </c>
      <c r="I3871" s="2">
        <v>2.75E-2</v>
      </c>
    </row>
    <row r="3872" spans="2:9" hidden="1" x14ac:dyDescent="0.2">
      <c r="B3872" s="35">
        <v>39385</v>
      </c>
      <c r="C3872">
        <v>32.159999999999997</v>
      </c>
      <c r="E3872">
        <v>0.1</v>
      </c>
      <c r="F3872">
        <f>4*Table3[[#This Row],[DivPay]]</f>
        <v>0.4</v>
      </c>
      <c r="G3872" s="2">
        <f>Table3[[#This Row],[FwdDiv]]/Table3[[#This Row],[SharePrice]]</f>
        <v>1.2437810945273634E-2</v>
      </c>
      <c r="H3872" s="2">
        <v>2.5000000000000001E-2</v>
      </c>
      <c r="I3872" s="2">
        <v>2.75E-2</v>
      </c>
    </row>
    <row r="3873" spans="2:9" hidden="1" x14ac:dyDescent="0.2">
      <c r="B3873" s="35">
        <v>39384</v>
      </c>
      <c r="C3873">
        <v>32.19</v>
      </c>
      <c r="D3873">
        <v>0.1</v>
      </c>
      <c r="E3873">
        <v>0.1</v>
      </c>
      <c r="F3873">
        <f>4*Table3[[#This Row],[DivPay]]</f>
        <v>0.4</v>
      </c>
      <c r="G3873" s="2">
        <f>Table3[[#This Row],[FwdDiv]]/Table3[[#This Row],[SharePrice]]</f>
        <v>1.2426219322771048E-2</v>
      </c>
      <c r="H3873" s="2">
        <v>2.5000000000000001E-2</v>
      </c>
      <c r="I3873" s="2">
        <v>2.75E-2</v>
      </c>
    </row>
    <row r="3874" spans="2:9" hidden="1" x14ac:dyDescent="0.2">
      <c r="B3874" s="35">
        <v>39381</v>
      </c>
      <c r="C3874">
        <v>31.72</v>
      </c>
      <c r="E3874">
        <v>0.08</v>
      </c>
      <c r="F3874">
        <f>4*Table3[[#This Row],[DivPay]]</f>
        <v>0.32</v>
      </c>
      <c r="G3874" s="2">
        <f>Table3[[#This Row],[FwdDiv]]/Table3[[#This Row],[SharePrice]]</f>
        <v>1.0088272383354351E-2</v>
      </c>
      <c r="H3874" s="2">
        <v>2.5000000000000001E-2</v>
      </c>
      <c r="I3874" s="2">
        <v>2.75E-2</v>
      </c>
    </row>
    <row r="3875" spans="2:9" hidden="1" x14ac:dyDescent="0.2">
      <c r="B3875" s="35">
        <v>39380</v>
      </c>
      <c r="C3875">
        <v>31.33</v>
      </c>
      <c r="E3875">
        <v>0.08</v>
      </c>
      <c r="F3875">
        <f>4*Table3[[#This Row],[DivPay]]</f>
        <v>0.32</v>
      </c>
      <c r="G3875" s="2">
        <f>Table3[[#This Row],[FwdDiv]]/Table3[[#This Row],[SharePrice]]</f>
        <v>1.021385253750399E-2</v>
      </c>
      <c r="H3875" s="2">
        <v>2.5000000000000001E-2</v>
      </c>
      <c r="I3875" s="2">
        <v>2.75E-2</v>
      </c>
    </row>
    <row r="3876" spans="2:9" hidden="1" x14ac:dyDescent="0.2">
      <c r="B3876" s="35">
        <v>39379</v>
      </c>
      <c r="C3876">
        <v>31.53</v>
      </c>
      <c r="E3876">
        <v>0.08</v>
      </c>
      <c r="F3876">
        <f>4*Table3[[#This Row],[DivPay]]</f>
        <v>0.32</v>
      </c>
      <c r="G3876" s="2">
        <f>Table3[[#This Row],[FwdDiv]]/Table3[[#This Row],[SharePrice]]</f>
        <v>1.014906438312718E-2</v>
      </c>
      <c r="H3876" s="2">
        <v>2.5000000000000001E-2</v>
      </c>
      <c r="I3876" s="2">
        <v>2.75E-2</v>
      </c>
    </row>
    <row r="3877" spans="2:9" hidden="1" x14ac:dyDescent="0.2">
      <c r="B3877" s="35">
        <v>39378</v>
      </c>
      <c r="C3877">
        <v>31.43</v>
      </c>
      <c r="E3877">
        <v>0.08</v>
      </c>
      <c r="F3877">
        <f>4*Table3[[#This Row],[DivPay]]</f>
        <v>0.32</v>
      </c>
      <c r="G3877" s="2">
        <f>Table3[[#This Row],[FwdDiv]]/Table3[[#This Row],[SharePrice]]</f>
        <v>1.0181355392936684E-2</v>
      </c>
      <c r="H3877" s="2">
        <v>2.5000000000000001E-2</v>
      </c>
      <c r="I3877" s="2">
        <v>2.75E-2</v>
      </c>
    </row>
    <row r="3878" spans="2:9" hidden="1" x14ac:dyDescent="0.2">
      <c r="B3878" s="35">
        <v>39377</v>
      </c>
      <c r="C3878">
        <v>34.270000000000003</v>
      </c>
      <c r="E3878">
        <v>0.08</v>
      </c>
      <c r="F3878">
        <f>4*Table3[[#This Row],[DivPay]]</f>
        <v>0.32</v>
      </c>
      <c r="G3878" s="2">
        <f>Table3[[#This Row],[FwdDiv]]/Table3[[#This Row],[SharePrice]]</f>
        <v>9.3376130726583011E-3</v>
      </c>
      <c r="H3878" s="2">
        <v>2.5000000000000001E-2</v>
      </c>
      <c r="I3878" s="2">
        <v>2.75E-2</v>
      </c>
    </row>
    <row r="3879" spans="2:9" hidden="1" x14ac:dyDescent="0.2">
      <c r="B3879" s="35">
        <v>39374</v>
      </c>
      <c r="C3879">
        <v>33.92</v>
      </c>
      <c r="E3879">
        <v>0.08</v>
      </c>
      <c r="F3879">
        <f>4*Table3[[#This Row],[DivPay]]</f>
        <v>0.32</v>
      </c>
      <c r="G3879" s="2">
        <f>Table3[[#This Row],[FwdDiv]]/Table3[[#This Row],[SharePrice]]</f>
        <v>9.433962264150943E-3</v>
      </c>
      <c r="H3879" s="2">
        <v>2.5000000000000001E-2</v>
      </c>
      <c r="I3879" s="2">
        <v>2.75E-2</v>
      </c>
    </row>
    <row r="3880" spans="2:9" hidden="1" x14ac:dyDescent="0.2">
      <c r="B3880" s="35">
        <v>39373</v>
      </c>
      <c r="C3880">
        <v>34.4</v>
      </c>
      <c r="E3880">
        <v>0.08</v>
      </c>
      <c r="F3880">
        <f>4*Table3[[#This Row],[DivPay]]</f>
        <v>0.32</v>
      </c>
      <c r="G3880" s="2">
        <f>Table3[[#This Row],[FwdDiv]]/Table3[[#This Row],[SharePrice]]</f>
        <v>9.3023255813953487E-3</v>
      </c>
      <c r="H3880" s="2">
        <v>2.5000000000000001E-2</v>
      </c>
      <c r="I3880" s="2">
        <v>2.75E-2</v>
      </c>
    </row>
    <row r="3881" spans="2:9" hidden="1" x14ac:dyDescent="0.2">
      <c r="B3881" s="35">
        <v>39372</v>
      </c>
      <c r="C3881">
        <v>35.03</v>
      </c>
      <c r="E3881">
        <v>0.08</v>
      </c>
      <c r="F3881">
        <f>4*Table3[[#This Row],[DivPay]]</f>
        <v>0.32</v>
      </c>
      <c r="G3881" s="2">
        <f>Table3[[#This Row],[FwdDiv]]/Table3[[#This Row],[SharePrice]]</f>
        <v>9.1350271196117619E-3</v>
      </c>
      <c r="H3881" s="2">
        <v>2.5000000000000001E-2</v>
      </c>
      <c r="I3881" s="2">
        <v>2.75E-2</v>
      </c>
    </row>
    <row r="3882" spans="2:9" hidden="1" x14ac:dyDescent="0.2">
      <c r="B3882" s="35">
        <v>39371</v>
      </c>
      <c r="C3882">
        <v>34.409999999999997</v>
      </c>
      <c r="E3882">
        <v>0.08</v>
      </c>
      <c r="F3882">
        <f>4*Table3[[#This Row],[DivPay]]</f>
        <v>0.32</v>
      </c>
      <c r="G3882" s="2">
        <f>Table3[[#This Row],[FwdDiv]]/Table3[[#This Row],[SharePrice]]</f>
        <v>9.2996222028480097E-3</v>
      </c>
      <c r="H3882" s="2">
        <v>2.5000000000000001E-2</v>
      </c>
      <c r="I3882" s="2">
        <v>2.75E-2</v>
      </c>
    </row>
    <row r="3883" spans="2:9" hidden="1" x14ac:dyDescent="0.2">
      <c r="B3883" s="35">
        <v>39370</v>
      </c>
      <c r="C3883">
        <v>34.42</v>
      </c>
      <c r="E3883">
        <v>0.08</v>
      </c>
      <c r="F3883">
        <f>4*Table3[[#This Row],[DivPay]]</f>
        <v>0.32</v>
      </c>
      <c r="G3883" s="2">
        <f>Table3[[#This Row],[FwdDiv]]/Table3[[#This Row],[SharePrice]]</f>
        <v>9.2969203951191164E-3</v>
      </c>
      <c r="H3883" s="2">
        <v>2.5000000000000001E-2</v>
      </c>
      <c r="I3883" s="2">
        <v>2.75E-2</v>
      </c>
    </row>
    <row r="3884" spans="2:9" hidden="1" x14ac:dyDescent="0.2">
      <c r="B3884" s="35">
        <v>39367</v>
      </c>
      <c r="C3884">
        <v>35.39</v>
      </c>
      <c r="E3884">
        <v>0.08</v>
      </c>
      <c r="F3884">
        <f>4*Table3[[#This Row],[DivPay]]</f>
        <v>0.32</v>
      </c>
      <c r="G3884" s="2">
        <f>Table3[[#This Row],[FwdDiv]]/Table3[[#This Row],[SharePrice]]</f>
        <v>9.0421022887821421E-3</v>
      </c>
      <c r="H3884" s="2">
        <v>2.5000000000000001E-2</v>
      </c>
      <c r="I3884" s="2">
        <v>2.75E-2</v>
      </c>
    </row>
    <row r="3885" spans="2:9" hidden="1" x14ac:dyDescent="0.2">
      <c r="B3885" s="35">
        <v>39366</v>
      </c>
      <c r="C3885">
        <v>35.229999999999997</v>
      </c>
      <c r="E3885">
        <v>0.08</v>
      </c>
      <c r="F3885">
        <f>4*Table3[[#This Row],[DivPay]]</f>
        <v>0.32</v>
      </c>
      <c r="G3885" s="2">
        <f>Table3[[#This Row],[FwdDiv]]/Table3[[#This Row],[SharePrice]]</f>
        <v>9.0831677547544721E-3</v>
      </c>
      <c r="H3885" s="2">
        <v>2.5000000000000001E-2</v>
      </c>
      <c r="I3885" s="2">
        <v>2.75E-2</v>
      </c>
    </row>
    <row r="3886" spans="2:9" hidden="1" x14ac:dyDescent="0.2">
      <c r="B3886" s="35">
        <v>39365</v>
      </c>
      <c r="C3886">
        <v>36.39</v>
      </c>
      <c r="E3886">
        <v>0.08</v>
      </c>
      <c r="F3886">
        <f>4*Table3[[#This Row],[DivPay]]</f>
        <v>0.32</v>
      </c>
      <c r="G3886" s="2">
        <f>Table3[[#This Row],[FwdDiv]]/Table3[[#This Row],[SharePrice]]</f>
        <v>8.7936246221489416E-3</v>
      </c>
      <c r="H3886" s="2">
        <v>2.5000000000000001E-2</v>
      </c>
      <c r="I3886" s="2">
        <v>2.75E-2</v>
      </c>
    </row>
    <row r="3887" spans="2:9" hidden="1" x14ac:dyDescent="0.2">
      <c r="B3887" s="35">
        <v>39364</v>
      </c>
      <c r="C3887">
        <v>36.590000000000003</v>
      </c>
      <c r="E3887">
        <v>0.08</v>
      </c>
      <c r="F3887">
        <f>4*Table3[[#This Row],[DivPay]]</f>
        <v>0.32</v>
      </c>
      <c r="G3887" s="2">
        <f>Table3[[#This Row],[FwdDiv]]/Table3[[#This Row],[SharePrice]]</f>
        <v>8.7455588958731886E-3</v>
      </c>
      <c r="H3887" s="2">
        <v>2.5000000000000001E-2</v>
      </c>
      <c r="I3887" s="2">
        <v>2.75E-2</v>
      </c>
    </row>
    <row r="3888" spans="2:9" hidden="1" x14ac:dyDescent="0.2">
      <c r="B3888" s="35">
        <v>39363</v>
      </c>
      <c r="C3888">
        <v>36.409999999999997</v>
      </c>
      <c r="E3888">
        <v>0.08</v>
      </c>
      <c r="F3888">
        <f>4*Table3[[#This Row],[DivPay]]</f>
        <v>0.32</v>
      </c>
      <c r="G3888" s="2">
        <f>Table3[[#This Row],[FwdDiv]]/Table3[[#This Row],[SharePrice]]</f>
        <v>8.788794287283715E-3</v>
      </c>
      <c r="H3888" s="2">
        <v>2.5000000000000001E-2</v>
      </c>
      <c r="I3888" s="2">
        <v>2.75E-2</v>
      </c>
    </row>
    <row r="3889" spans="2:9" hidden="1" x14ac:dyDescent="0.2">
      <c r="B3889" s="35">
        <v>39360</v>
      </c>
      <c r="C3889">
        <v>36.54</v>
      </c>
      <c r="E3889">
        <v>0.08</v>
      </c>
      <c r="F3889">
        <f>4*Table3[[#This Row],[DivPay]]</f>
        <v>0.32</v>
      </c>
      <c r="G3889" s="2">
        <f>Table3[[#This Row],[FwdDiv]]/Table3[[#This Row],[SharePrice]]</f>
        <v>8.7575259989053095E-3</v>
      </c>
      <c r="H3889" s="2">
        <v>2.5000000000000001E-2</v>
      </c>
      <c r="I3889" s="2">
        <v>2.75E-2</v>
      </c>
    </row>
    <row r="3890" spans="2:9" hidden="1" x14ac:dyDescent="0.2">
      <c r="B3890" s="35">
        <v>39359</v>
      </c>
      <c r="C3890">
        <v>36.200000000000003</v>
      </c>
      <c r="E3890">
        <v>0.08</v>
      </c>
      <c r="F3890">
        <f>4*Table3[[#This Row],[DivPay]]</f>
        <v>0.32</v>
      </c>
      <c r="G3890" s="2">
        <f>Table3[[#This Row],[FwdDiv]]/Table3[[#This Row],[SharePrice]]</f>
        <v>8.8397790055248608E-3</v>
      </c>
      <c r="H3890" s="2">
        <v>2.5000000000000001E-2</v>
      </c>
      <c r="I3890" s="2">
        <v>2.75E-2</v>
      </c>
    </row>
    <row r="3891" spans="2:9" hidden="1" x14ac:dyDescent="0.2">
      <c r="B3891" s="35">
        <v>39358</v>
      </c>
      <c r="C3891">
        <v>36.11</v>
      </c>
      <c r="E3891">
        <v>0.08</v>
      </c>
      <c r="F3891">
        <f>4*Table3[[#This Row],[DivPay]]</f>
        <v>0.32</v>
      </c>
      <c r="G3891" s="2">
        <f>Table3[[#This Row],[FwdDiv]]/Table3[[#This Row],[SharePrice]]</f>
        <v>8.8618111326502352E-3</v>
      </c>
      <c r="H3891" s="2">
        <v>2.5000000000000001E-2</v>
      </c>
      <c r="I3891" s="2">
        <v>2.75E-2</v>
      </c>
    </row>
    <row r="3892" spans="2:9" hidden="1" x14ac:dyDescent="0.2">
      <c r="B3892" s="35">
        <v>39357</v>
      </c>
      <c r="C3892">
        <v>36.630000000000003</v>
      </c>
      <c r="E3892">
        <v>0.08</v>
      </c>
      <c r="F3892">
        <f>4*Table3[[#This Row],[DivPay]]</f>
        <v>0.32</v>
      </c>
      <c r="G3892" s="2">
        <f>Table3[[#This Row],[FwdDiv]]/Table3[[#This Row],[SharePrice]]</f>
        <v>8.7360087360087348E-3</v>
      </c>
      <c r="H3892" s="2">
        <v>2.5000000000000001E-2</v>
      </c>
      <c r="I3892" s="2">
        <v>2.75E-2</v>
      </c>
    </row>
    <row r="3893" spans="2:9" hidden="1" x14ac:dyDescent="0.2">
      <c r="B3893" s="35">
        <v>39356</v>
      </c>
      <c r="C3893">
        <v>36.81</v>
      </c>
      <c r="E3893">
        <v>0.08</v>
      </c>
      <c r="F3893">
        <f>4*Table3[[#This Row],[DivPay]]</f>
        <v>0.32</v>
      </c>
      <c r="G3893" s="2">
        <f>Table3[[#This Row],[FwdDiv]]/Table3[[#This Row],[SharePrice]]</f>
        <v>8.6932898668839985E-3</v>
      </c>
      <c r="H3893" s="2">
        <v>2.5000000000000001E-2</v>
      </c>
      <c r="I3893" s="2">
        <v>2.75E-2</v>
      </c>
    </row>
    <row r="3894" spans="2:9" hidden="1" x14ac:dyDescent="0.2">
      <c r="B3894" s="35">
        <v>39353</v>
      </c>
      <c r="C3894">
        <v>36.590000000000003</v>
      </c>
      <c r="E3894">
        <v>0.08</v>
      </c>
      <c r="F3894">
        <f>4*Table3[[#This Row],[DivPay]]</f>
        <v>0.32</v>
      </c>
      <c r="G3894" s="2">
        <f>Table3[[#This Row],[FwdDiv]]/Table3[[#This Row],[SharePrice]]</f>
        <v>8.7455588958731886E-3</v>
      </c>
      <c r="H3894" s="2">
        <v>2.5000000000000001E-2</v>
      </c>
      <c r="I3894" s="2">
        <v>2.75E-2</v>
      </c>
    </row>
    <row r="3895" spans="2:9" hidden="1" x14ac:dyDescent="0.2">
      <c r="B3895" s="35">
        <v>39352</v>
      </c>
      <c r="C3895">
        <v>36.79</v>
      </c>
      <c r="E3895">
        <v>0.08</v>
      </c>
      <c r="F3895">
        <f>4*Table3[[#This Row],[DivPay]]</f>
        <v>0.32</v>
      </c>
      <c r="G3895" s="2">
        <f>Table3[[#This Row],[FwdDiv]]/Table3[[#This Row],[SharePrice]]</f>
        <v>8.6980157651535741E-3</v>
      </c>
      <c r="H3895" s="2">
        <v>2.5000000000000001E-2</v>
      </c>
      <c r="I3895" s="2">
        <v>2.75E-2</v>
      </c>
    </row>
    <row r="3896" spans="2:9" hidden="1" x14ac:dyDescent="0.2">
      <c r="B3896" s="35">
        <v>39351</v>
      </c>
      <c r="C3896">
        <v>36.299999999999997</v>
      </c>
      <c r="E3896">
        <v>0.08</v>
      </c>
      <c r="F3896">
        <f>4*Table3[[#This Row],[DivPay]]</f>
        <v>0.32</v>
      </c>
      <c r="G3896" s="2">
        <f>Table3[[#This Row],[FwdDiv]]/Table3[[#This Row],[SharePrice]]</f>
        <v>8.81542699724518E-3</v>
      </c>
      <c r="H3896" s="2">
        <v>2.5000000000000001E-2</v>
      </c>
      <c r="I3896" s="2">
        <v>2.75E-2</v>
      </c>
    </row>
    <row r="3897" spans="2:9" hidden="1" x14ac:dyDescent="0.2">
      <c r="B3897" s="35">
        <v>39350</v>
      </c>
      <c r="C3897">
        <v>36.24</v>
      </c>
      <c r="E3897">
        <v>0.08</v>
      </c>
      <c r="F3897">
        <f>4*Table3[[#This Row],[DivPay]]</f>
        <v>0.32</v>
      </c>
      <c r="G3897" s="2">
        <f>Table3[[#This Row],[FwdDiv]]/Table3[[#This Row],[SharePrice]]</f>
        <v>8.8300220750551876E-3</v>
      </c>
      <c r="H3897" s="2">
        <v>2.5000000000000001E-2</v>
      </c>
      <c r="I3897" s="2">
        <v>2.75E-2</v>
      </c>
    </row>
    <row r="3898" spans="2:9" hidden="1" x14ac:dyDescent="0.2">
      <c r="B3898" s="35">
        <v>39349</v>
      </c>
      <c r="C3898">
        <v>36.46</v>
      </c>
      <c r="E3898">
        <v>0.08</v>
      </c>
      <c r="F3898">
        <f>4*Table3[[#This Row],[DivPay]]</f>
        <v>0.32</v>
      </c>
      <c r="G3898" s="2">
        <f>Table3[[#This Row],[FwdDiv]]/Table3[[#This Row],[SharePrice]]</f>
        <v>8.7767416346681299E-3</v>
      </c>
      <c r="H3898" s="2">
        <v>2.5000000000000001E-2</v>
      </c>
      <c r="I3898" s="2">
        <v>2.75E-2</v>
      </c>
    </row>
    <row r="3899" spans="2:9" hidden="1" x14ac:dyDescent="0.2">
      <c r="B3899" s="35">
        <v>39346</v>
      </c>
      <c r="C3899">
        <v>36.619999999999997</v>
      </c>
      <c r="E3899">
        <v>0.08</v>
      </c>
      <c r="F3899">
        <f>4*Table3[[#This Row],[DivPay]]</f>
        <v>0.32</v>
      </c>
      <c r="G3899" s="2">
        <f>Table3[[#This Row],[FwdDiv]]/Table3[[#This Row],[SharePrice]]</f>
        <v>8.738394320043693E-3</v>
      </c>
      <c r="H3899" s="2">
        <v>2.5000000000000001E-2</v>
      </c>
      <c r="I3899" s="2">
        <v>2.75E-2</v>
      </c>
    </row>
    <row r="3900" spans="2:9" hidden="1" x14ac:dyDescent="0.2">
      <c r="B3900" s="35">
        <v>39345</v>
      </c>
      <c r="C3900">
        <v>35.770000000000003</v>
      </c>
      <c r="E3900">
        <v>0.08</v>
      </c>
      <c r="F3900">
        <f>4*Table3[[#This Row],[DivPay]]</f>
        <v>0.32</v>
      </c>
      <c r="G3900" s="2">
        <f>Table3[[#This Row],[FwdDiv]]/Table3[[#This Row],[SharePrice]]</f>
        <v>8.9460441710930948E-3</v>
      </c>
      <c r="H3900" s="2">
        <v>2.5000000000000001E-2</v>
      </c>
      <c r="I3900" s="2">
        <v>2.75E-2</v>
      </c>
    </row>
    <row r="3901" spans="2:9" hidden="1" x14ac:dyDescent="0.2">
      <c r="B3901" s="35">
        <v>39344</v>
      </c>
      <c r="C3901">
        <v>35.22</v>
      </c>
      <c r="E3901">
        <v>0.08</v>
      </c>
      <c r="F3901">
        <f>4*Table3[[#This Row],[DivPay]]</f>
        <v>0.32</v>
      </c>
      <c r="G3901" s="2">
        <f>Table3[[#This Row],[FwdDiv]]/Table3[[#This Row],[SharePrice]]</f>
        <v>9.0857467348097673E-3</v>
      </c>
      <c r="H3901" s="2">
        <v>2.5000000000000001E-2</v>
      </c>
      <c r="I3901" s="2">
        <v>2.75E-2</v>
      </c>
    </row>
    <row r="3902" spans="2:9" hidden="1" x14ac:dyDescent="0.2">
      <c r="B3902" s="35">
        <v>39343</v>
      </c>
      <c r="C3902">
        <v>34.74</v>
      </c>
      <c r="E3902">
        <v>0.08</v>
      </c>
      <c r="F3902">
        <f>4*Table3[[#This Row],[DivPay]]</f>
        <v>0.32</v>
      </c>
      <c r="G3902" s="2">
        <f>Table3[[#This Row],[FwdDiv]]/Table3[[#This Row],[SharePrice]]</f>
        <v>9.2112838226827854E-3</v>
      </c>
      <c r="H3902" s="2">
        <v>2.5000000000000001E-2</v>
      </c>
      <c r="I3902" s="2">
        <v>2.75E-2</v>
      </c>
    </row>
    <row r="3903" spans="2:9" hidden="1" x14ac:dyDescent="0.2">
      <c r="B3903" s="35">
        <v>39342</v>
      </c>
      <c r="C3903">
        <v>34.58</v>
      </c>
      <c r="E3903">
        <v>0.08</v>
      </c>
      <c r="F3903">
        <f>4*Table3[[#This Row],[DivPay]]</f>
        <v>0.32</v>
      </c>
      <c r="G3903" s="2">
        <f>Table3[[#This Row],[FwdDiv]]/Table3[[#This Row],[SharePrice]]</f>
        <v>9.2539039907460971E-3</v>
      </c>
      <c r="H3903" s="2">
        <v>2.5000000000000001E-2</v>
      </c>
      <c r="I3903" s="2">
        <v>2.75E-2</v>
      </c>
    </row>
    <row r="3904" spans="2:9" hidden="1" x14ac:dyDescent="0.2">
      <c r="B3904" s="35">
        <v>39339</v>
      </c>
      <c r="C3904">
        <v>34.68</v>
      </c>
      <c r="E3904">
        <v>0.08</v>
      </c>
      <c r="F3904">
        <f>4*Table3[[#This Row],[DivPay]]</f>
        <v>0.32</v>
      </c>
      <c r="G3904" s="2">
        <f>Table3[[#This Row],[FwdDiv]]/Table3[[#This Row],[SharePrice]]</f>
        <v>9.22722029988466E-3</v>
      </c>
      <c r="H3904" s="2">
        <v>2.5000000000000001E-2</v>
      </c>
      <c r="I3904" s="2">
        <v>2.75E-2</v>
      </c>
    </row>
    <row r="3905" spans="2:9" hidden="1" x14ac:dyDescent="0.2">
      <c r="B3905" s="35">
        <v>39338</v>
      </c>
      <c r="C3905">
        <v>34.9</v>
      </c>
      <c r="E3905">
        <v>0.08</v>
      </c>
      <c r="F3905">
        <f>4*Table3[[#This Row],[DivPay]]</f>
        <v>0.32</v>
      </c>
      <c r="G3905" s="2">
        <f>Table3[[#This Row],[FwdDiv]]/Table3[[#This Row],[SharePrice]]</f>
        <v>9.1690544412607461E-3</v>
      </c>
      <c r="H3905" s="2">
        <v>2.5000000000000001E-2</v>
      </c>
      <c r="I3905" s="2">
        <v>2.75E-2</v>
      </c>
    </row>
    <row r="3906" spans="2:9" hidden="1" x14ac:dyDescent="0.2">
      <c r="B3906" s="35">
        <v>39337</v>
      </c>
      <c r="C3906">
        <v>35.119999999999997</v>
      </c>
      <c r="E3906">
        <v>0.08</v>
      </c>
      <c r="F3906">
        <f>4*Table3[[#This Row],[DivPay]]</f>
        <v>0.32</v>
      </c>
      <c r="G3906" s="2">
        <f>Table3[[#This Row],[FwdDiv]]/Table3[[#This Row],[SharePrice]]</f>
        <v>9.1116173120728942E-3</v>
      </c>
      <c r="H3906" s="2">
        <v>2.5000000000000001E-2</v>
      </c>
      <c r="I3906" s="2">
        <v>2.75E-2</v>
      </c>
    </row>
    <row r="3907" spans="2:9" hidden="1" x14ac:dyDescent="0.2">
      <c r="B3907" s="35">
        <v>39336</v>
      </c>
      <c r="C3907">
        <v>35.72</v>
      </c>
      <c r="E3907">
        <v>0.08</v>
      </c>
      <c r="F3907">
        <f>4*Table3[[#This Row],[DivPay]]</f>
        <v>0.32</v>
      </c>
      <c r="G3907" s="2">
        <f>Table3[[#This Row],[FwdDiv]]/Table3[[#This Row],[SharePrice]]</f>
        <v>8.9585666293393058E-3</v>
      </c>
      <c r="H3907" s="2">
        <v>2.5000000000000001E-2</v>
      </c>
      <c r="I3907" s="2">
        <v>2.75E-2</v>
      </c>
    </row>
    <row r="3908" spans="2:9" hidden="1" x14ac:dyDescent="0.2">
      <c r="B3908" s="35">
        <v>39335</v>
      </c>
      <c r="C3908">
        <v>35.22</v>
      </c>
      <c r="E3908">
        <v>0.08</v>
      </c>
      <c r="F3908">
        <f>4*Table3[[#This Row],[DivPay]]</f>
        <v>0.32</v>
      </c>
      <c r="G3908" s="2">
        <f>Table3[[#This Row],[FwdDiv]]/Table3[[#This Row],[SharePrice]]</f>
        <v>9.0857467348097673E-3</v>
      </c>
      <c r="H3908" s="2">
        <v>2.5000000000000001E-2</v>
      </c>
      <c r="I3908" s="2">
        <v>2.75E-2</v>
      </c>
    </row>
    <row r="3909" spans="2:9" hidden="1" x14ac:dyDescent="0.2">
      <c r="B3909" s="35">
        <v>39332</v>
      </c>
      <c r="C3909">
        <v>35.299999999999997</v>
      </c>
      <c r="E3909">
        <v>0.08</v>
      </c>
      <c r="F3909">
        <f>4*Table3[[#This Row],[DivPay]]</f>
        <v>0.32</v>
      </c>
      <c r="G3909" s="2">
        <f>Table3[[#This Row],[FwdDiv]]/Table3[[#This Row],[SharePrice]]</f>
        <v>9.0651558073654402E-3</v>
      </c>
      <c r="H3909" s="2">
        <v>2.5000000000000001E-2</v>
      </c>
      <c r="I3909" s="2">
        <v>2.75E-2</v>
      </c>
    </row>
    <row r="3910" spans="2:9" hidden="1" x14ac:dyDescent="0.2">
      <c r="B3910" s="35">
        <v>39331</v>
      </c>
      <c r="C3910">
        <v>36.049999999999997</v>
      </c>
      <c r="E3910">
        <v>0.08</v>
      </c>
      <c r="F3910">
        <f>4*Table3[[#This Row],[DivPay]]</f>
        <v>0.32</v>
      </c>
      <c r="G3910" s="2">
        <f>Table3[[#This Row],[FwdDiv]]/Table3[[#This Row],[SharePrice]]</f>
        <v>8.8765603328710141E-3</v>
      </c>
      <c r="H3910" s="2">
        <v>2.5000000000000001E-2</v>
      </c>
      <c r="I3910" s="2">
        <v>2.75E-2</v>
      </c>
    </row>
    <row r="3911" spans="2:9" hidden="1" x14ac:dyDescent="0.2">
      <c r="B3911" s="35">
        <v>39330</v>
      </c>
      <c r="C3911">
        <v>35.4</v>
      </c>
      <c r="E3911">
        <v>0.08</v>
      </c>
      <c r="F3911">
        <f>4*Table3[[#This Row],[DivPay]]</f>
        <v>0.32</v>
      </c>
      <c r="G3911" s="2">
        <f>Table3[[#This Row],[FwdDiv]]/Table3[[#This Row],[SharePrice]]</f>
        <v>9.0395480225988704E-3</v>
      </c>
      <c r="H3911" s="2">
        <v>2.5000000000000001E-2</v>
      </c>
      <c r="I3911" s="2">
        <v>2.75E-2</v>
      </c>
    </row>
    <row r="3912" spans="2:9" hidden="1" x14ac:dyDescent="0.2">
      <c r="B3912" s="35">
        <v>39329</v>
      </c>
      <c r="C3912">
        <v>35.229999999999997</v>
      </c>
      <c r="E3912">
        <v>0.08</v>
      </c>
      <c r="F3912">
        <f>4*Table3[[#This Row],[DivPay]]</f>
        <v>0.32</v>
      </c>
      <c r="G3912" s="2">
        <f>Table3[[#This Row],[FwdDiv]]/Table3[[#This Row],[SharePrice]]</f>
        <v>9.0831677547544721E-3</v>
      </c>
      <c r="H3912" s="2">
        <v>2.5000000000000001E-2</v>
      </c>
      <c r="I3912" s="2">
        <v>2.75E-2</v>
      </c>
    </row>
    <row r="3913" spans="2:9" hidden="1" x14ac:dyDescent="0.2">
      <c r="B3913" s="35">
        <v>39325</v>
      </c>
      <c r="C3913">
        <v>34.24</v>
      </c>
      <c r="E3913">
        <v>0.08</v>
      </c>
      <c r="F3913">
        <f>4*Table3[[#This Row],[DivPay]]</f>
        <v>0.32</v>
      </c>
      <c r="G3913" s="2">
        <f>Table3[[#This Row],[FwdDiv]]/Table3[[#This Row],[SharePrice]]</f>
        <v>9.3457943925233638E-3</v>
      </c>
      <c r="H3913" s="2">
        <v>2.5000000000000001E-2</v>
      </c>
      <c r="I3913" s="2">
        <v>2.75E-2</v>
      </c>
    </row>
    <row r="3914" spans="2:9" hidden="1" x14ac:dyDescent="0.2">
      <c r="B3914" s="35">
        <v>39324</v>
      </c>
      <c r="C3914">
        <v>34.08</v>
      </c>
      <c r="E3914">
        <v>0.08</v>
      </c>
      <c r="F3914">
        <f>4*Table3[[#This Row],[DivPay]]</f>
        <v>0.32</v>
      </c>
      <c r="G3914" s="2">
        <f>Table3[[#This Row],[FwdDiv]]/Table3[[#This Row],[SharePrice]]</f>
        <v>9.3896713615023476E-3</v>
      </c>
      <c r="H3914" s="2">
        <v>2.5000000000000001E-2</v>
      </c>
      <c r="I3914" s="2">
        <v>2.75E-2</v>
      </c>
    </row>
    <row r="3915" spans="2:9" hidden="1" x14ac:dyDescent="0.2">
      <c r="B3915" s="35">
        <v>39323</v>
      </c>
      <c r="C3915">
        <v>34.29</v>
      </c>
      <c r="E3915">
        <v>0.08</v>
      </c>
      <c r="F3915">
        <f>4*Table3[[#This Row],[DivPay]]</f>
        <v>0.32</v>
      </c>
      <c r="G3915" s="2">
        <f>Table3[[#This Row],[FwdDiv]]/Table3[[#This Row],[SharePrice]]</f>
        <v>9.3321668124817739E-3</v>
      </c>
      <c r="H3915" s="2">
        <v>2.5000000000000001E-2</v>
      </c>
      <c r="I3915" s="2">
        <v>2.75E-2</v>
      </c>
    </row>
    <row r="3916" spans="2:9" hidden="1" x14ac:dyDescent="0.2">
      <c r="B3916" s="35">
        <v>39322</v>
      </c>
      <c r="C3916">
        <v>33.42</v>
      </c>
      <c r="E3916">
        <v>0.08</v>
      </c>
      <c r="F3916">
        <f>4*Table3[[#This Row],[DivPay]]</f>
        <v>0.32</v>
      </c>
      <c r="G3916" s="2">
        <f>Table3[[#This Row],[FwdDiv]]/Table3[[#This Row],[SharePrice]]</f>
        <v>9.5751047277079591E-3</v>
      </c>
      <c r="H3916" s="2">
        <v>2.5000000000000001E-2</v>
      </c>
      <c r="I3916" s="2">
        <v>2.75E-2</v>
      </c>
    </row>
    <row r="3917" spans="2:9" hidden="1" x14ac:dyDescent="0.2">
      <c r="B3917" s="35">
        <v>39321</v>
      </c>
      <c r="C3917">
        <v>34.46</v>
      </c>
      <c r="E3917">
        <v>0.08</v>
      </c>
      <c r="F3917">
        <f>4*Table3[[#This Row],[DivPay]]</f>
        <v>0.32</v>
      </c>
      <c r="G3917" s="2">
        <f>Table3[[#This Row],[FwdDiv]]/Table3[[#This Row],[SharePrice]]</f>
        <v>9.286128845037725E-3</v>
      </c>
      <c r="H3917" s="2">
        <v>2.5000000000000001E-2</v>
      </c>
      <c r="I3917" s="2">
        <v>2.75E-2</v>
      </c>
    </row>
    <row r="3918" spans="2:9" hidden="1" x14ac:dyDescent="0.2">
      <c r="B3918" s="35">
        <v>39318</v>
      </c>
      <c r="C3918">
        <v>35.049999999999997</v>
      </c>
      <c r="E3918">
        <v>0.08</v>
      </c>
      <c r="F3918">
        <f>4*Table3[[#This Row],[DivPay]]</f>
        <v>0.32</v>
      </c>
      <c r="G3918" s="2">
        <f>Table3[[#This Row],[FwdDiv]]/Table3[[#This Row],[SharePrice]]</f>
        <v>9.1298145506419418E-3</v>
      </c>
      <c r="H3918" s="2">
        <v>2.5000000000000001E-2</v>
      </c>
      <c r="I3918" s="2">
        <v>2.75E-2</v>
      </c>
    </row>
    <row r="3919" spans="2:9" hidden="1" x14ac:dyDescent="0.2">
      <c r="B3919" s="35">
        <v>39317</v>
      </c>
      <c r="C3919">
        <v>34.15</v>
      </c>
      <c r="E3919">
        <v>0.08</v>
      </c>
      <c r="F3919">
        <f>4*Table3[[#This Row],[DivPay]]</f>
        <v>0.32</v>
      </c>
      <c r="G3919" s="2">
        <f>Table3[[#This Row],[FwdDiv]]/Table3[[#This Row],[SharePrice]]</f>
        <v>9.370424597364568E-3</v>
      </c>
      <c r="H3919" s="2">
        <v>2.5000000000000001E-2</v>
      </c>
      <c r="I3919" s="2">
        <v>2.75E-2</v>
      </c>
    </row>
    <row r="3920" spans="2:9" hidden="1" x14ac:dyDescent="0.2">
      <c r="B3920" s="35">
        <v>39316</v>
      </c>
      <c r="C3920">
        <v>34.130000000000003</v>
      </c>
      <c r="E3920">
        <v>0.08</v>
      </c>
      <c r="F3920">
        <f>4*Table3[[#This Row],[DivPay]]</f>
        <v>0.32</v>
      </c>
      <c r="G3920" s="2">
        <f>Table3[[#This Row],[FwdDiv]]/Table3[[#This Row],[SharePrice]]</f>
        <v>9.3759156167594494E-3</v>
      </c>
      <c r="H3920" s="2">
        <v>2.5000000000000001E-2</v>
      </c>
      <c r="I3920" s="2">
        <v>2.75E-2</v>
      </c>
    </row>
    <row r="3921" spans="2:9" hidden="1" x14ac:dyDescent="0.2">
      <c r="B3921" s="35">
        <v>39315</v>
      </c>
      <c r="C3921">
        <v>33.950000000000003</v>
      </c>
      <c r="E3921">
        <v>0.08</v>
      </c>
      <c r="F3921">
        <f>4*Table3[[#This Row],[DivPay]]</f>
        <v>0.32</v>
      </c>
      <c r="G3921" s="2">
        <f>Table3[[#This Row],[FwdDiv]]/Table3[[#This Row],[SharePrice]]</f>
        <v>9.4256259204712808E-3</v>
      </c>
      <c r="H3921" s="2">
        <v>2.5000000000000001E-2</v>
      </c>
      <c r="I3921" s="2">
        <v>2.75E-2</v>
      </c>
    </row>
    <row r="3922" spans="2:9" hidden="1" x14ac:dyDescent="0.2">
      <c r="B3922" s="35">
        <v>39314</v>
      </c>
      <c r="C3922">
        <v>33.47</v>
      </c>
      <c r="E3922">
        <v>0.08</v>
      </c>
      <c r="F3922">
        <f>4*Table3[[#This Row],[DivPay]]</f>
        <v>0.32</v>
      </c>
      <c r="G3922" s="2">
        <f>Table3[[#This Row],[FwdDiv]]/Table3[[#This Row],[SharePrice]]</f>
        <v>9.5608007170600549E-3</v>
      </c>
      <c r="H3922" s="2">
        <v>2.5000000000000001E-2</v>
      </c>
      <c r="I3922" s="2">
        <v>2.75E-2</v>
      </c>
    </row>
    <row r="3923" spans="2:9" hidden="1" x14ac:dyDescent="0.2">
      <c r="B3923" s="35">
        <v>39311</v>
      </c>
      <c r="C3923">
        <v>33.090000000000003</v>
      </c>
      <c r="E3923">
        <v>0.08</v>
      </c>
      <c r="F3923">
        <f>4*Table3[[#This Row],[DivPay]]</f>
        <v>0.32</v>
      </c>
      <c r="G3923" s="2">
        <f>Table3[[#This Row],[FwdDiv]]/Table3[[#This Row],[SharePrice]]</f>
        <v>9.6705953460259897E-3</v>
      </c>
      <c r="H3923" s="2">
        <v>2.5000000000000001E-2</v>
      </c>
      <c r="I3923" s="2">
        <v>2.75E-2</v>
      </c>
    </row>
    <row r="3924" spans="2:9" hidden="1" x14ac:dyDescent="0.2">
      <c r="B3924" s="35">
        <v>39310</v>
      </c>
      <c r="C3924">
        <v>32.53</v>
      </c>
      <c r="E3924">
        <v>0.08</v>
      </c>
      <c r="F3924">
        <f>4*Table3[[#This Row],[DivPay]]</f>
        <v>0.32</v>
      </c>
      <c r="G3924" s="2">
        <f>Table3[[#This Row],[FwdDiv]]/Table3[[#This Row],[SharePrice]]</f>
        <v>9.8370734706424833E-3</v>
      </c>
      <c r="H3924" s="2">
        <v>2.5000000000000001E-2</v>
      </c>
      <c r="I3924" s="2">
        <v>2.75E-2</v>
      </c>
    </row>
    <row r="3925" spans="2:9" hidden="1" x14ac:dyDescent="0.2">
      <c r="B3925" s="35">
        <v>39309</v>
      </c>
      <c r="C3925">
        <v>32.32</v>
      </c>
      <c r="E3925">
        <v>0.08</v>
      </c>
      <c r="F3925">
        <f>4*Table3[[#This Row],[DivPay]]</f>
        <v>0.32</v>
      </c>
      <c r="G3925" s="2">
        <f>Table3[[#This Row],[FwdDiv]]/Table3[[#This Row],[SharePrice]]</f>
        <v>9.9009900990099011E-3</v>
      </c>
      <c r="H3925" s="2">
        <v>2.5000000000000001E-2</v>
      </c>
      <c r="I3925" s="2">
        <v>2.75E-2</v>
      </c>
    </row>
    <row r="3926" spans="2:9" hidden="1" x14ac:dyDescent="0.2">
      <c r="B3926" s="35">
        <v>39308</v>
      </c>
      <c r="C3926">
        <v>32.96</v>
      </c>
      <c r="E3926">
        <v>0.08</v>
      </c>
      <c r="F3926">
        <f>4*Table3[[#This Row],[DivPay]]</f>
        <v>0.32</v>
      </c>
      <c r="G3926" s="2">
        <f>Table3[[#This Row],[FwdDiv]]/Table3[[#This Row],[SharePrice]]</f>
        <v>9.7087378640776691E-3</v>
      </c>
      <c r="H3926" s="2">
        <v>2.5000000000000001E-2</v>
      </c>
      <c r="I3926" s="2">
        <v>2.75E-2</v>
      </c>
    </row>
    <row r="3927" spans="2:9" hidden="1" x14ac:dyDescent="0.2">
      <c r="B3927" s="35">
        <v>39307</v>
      </c>
      <c r="C3927">
        <v>33.17</v>
      </c>
      <c r="E3927">
        <v>0.08</v>
      </c>
      <c r="F3927">
        <f>4*Table3[[#This Row],[DivPay]]</f>
        <v>0.32</v>
      </c>
      <c r="G3927" s="2">
        <f>Table3[[#This Row],[FwdDiv]]/Table3[[#This Row],[SharePrice]]</f>
        <v>9.6472716309918601E-3</v>
      </c>
      <c r="H3927" s="2">
        <v>2.5000000000000001E-2</v>
      </c>
      <c r="I3927" s="2">
        <v>2.75E-2</v>
      </c>
    </row>
    <row r="3928" spans="2:9" hidden="1" x14ac:dyDescent="0.2">
      <c r="B3928" s="35">
        <v>39304</v>
      </c>
      <c r="C3928">
        <v>33.090000000000003</v>
      </c>
      <c r="E3928">
        <v>0.08</v>
      </c>
      <c r="F3928">
        <f>4*Table3[[#This Row],[DivPay]]</f>
        <v>0.32</v>
      </c>
      <c r="G3928" s="2">
        <f>Table3[[#This Row],[FwdDiv]]/Table3[[#This Row],[SharePrice]]</f>
        <v>9.6705953460259897E-3</v>
      </c>
      <c r="H3928" s="2">
        <v>2.5000000000000001E-2</v>
      </c>
      <c r="I3928" s="2">
        <v>2.75E-2</v>
      </c>
    </row>
    <row r="3929" spans="2:9" hidden="1" x14ac:dyDescent="0.2">
      <c r="B3929" s="35">
        <v>39303</v>
      </c>
      <c r="C3929">
        <v>33.130000000000003</v>
      </c>
      <c r="E3929">
        <v>0.08</v>
      </c>
      <c r="F3929">
        <f>4*Table3[[#This Row],[DivPay]]</f>
        <v>0.32</v>
      </c>
      <c r="G3929" s="2">
        <f>Table3[[#This Row],[FwdDiv]]/Table3[[#This Row],[SharePrice]]</f>
        <v>9.6589194083911856E-3</v>
      </c>
      <c r="H3929" s="2">
        <v>2.5000000000000001E-2</v>
      </c>
      <c r="I3929" s="2">
        <v>2.75E-2</v>
      </c>
    </row>
    <row r="3930" spans="2:9" hidden="1" x14ac:dyDescent="0.2">
      <c r="B3930" s="35">
        <v>39302</v>
      </c>
      <c r="C3930">
        <v>33.729999999999997</v>
      </c>
      <c r="E3930">
        <v>0.08</v>
      </c>
      <c r="F3930">
        <f>4*Table3[[#This Row],[DivPay]]</f>
        <v>0.32</v>
      </c>
      <c r="G3930" s="2">
        <f>Table3[[#This Row],[FwdDiv]]/Table3[[#This Row],[SharePrice]]</f>
        <v>9.4871034687222071E-3</v>
      </c>
      <c r="H3930" s="2">
        <v>2.5000000000000001E-2</v>
      </c>
      <c r="I3930" s="2">
        <v>2.75E-2</v>
      </c>
    </row>
    <row r="3931" spans="2:9" hidden="1" x14ac:dyDescent="0.2">
      <c r="B3931" s="35">
        <v>39301</v>
      </c>
      <c r="C3931">
        <v>34.01</v>
      </c>
      <c r="E3931">
        <v>0.08</v>
      </c>
      <c r="F3931">
        <f>4*Table3[[#This Row],[DivPay]]</f>
        <v>0.32</v>
      </c>
      <c r="G3931" s="2">
        <f>Table3[[#This Row],[FwdDiv]]/Table3[[#This Row],[SharePrice]]</f>
        <v>9.4089973537194952E-3</v>
      </c>
      <c r="H3931" s="2">
        <v>2.5000000000000001E-2</v>
      </c>
      <c r="I3931" s="2">
        <v>2.75E-2</v>
      </c>
    </row>
    <row r="3932" spans="2:9" hidden="1" x14ac:dyDescent="0.2">
      <c r="B3932" s="35">
        <v>39300</v>
      </c>
      <c r="C3932">
        <v>34.01</v>
      </c>
      <c r="E3932">
        <v>0.08</v>
      </c>
      <c r="F3932">
        <f>4*Table3[[#This Row],[DivPay]]</f>
        <v>0.32</v>
      </c>
      <c r="G3932" s="2">
        <f>Table3[[#This Row],[FwdDiv]]/Table3[[#This Row],[SharePrice]]</f>
        <v>9.4089973537194952E-3</v>
      </c>
      <c r="H3932" s="2">
        <v>2.5000000000000001E-2</v>
      </c>
      <c r="I3932" s="2">
        <v>2.75E-2</v>
      </c>
    </row>
    <row r="3933" spans="2:9" hidden="1" x14ac:dyDescent="0.2">
      <c r="B3933" s="35">
        <v>39297</v>
      </c>
      <c r="C3933">
        <v>33.74</v>
      </c>
      <c r="E3933">
        <v>0.08</v>
      </c>
      <c r="F3933">
        <f>4*Table3[[#This Row],[DivPay]]</f>
        <v>0.32</v>
      </c>
      <c r="G3933" s="2">
        <f>Table3[[#This Row],[FwdDiv]]/Table3[[#This Row],[SharePrice]]</f>
        <v>9.4842916419679898E-3</v>
      </c>
      <c r="H3933" s="2">
        <v>2.5000000000000001E-2</v>
      </c>
      <c r="I3933" s="2">
        <v>2.75E-2</v>
      </c>
    </row>
    <row r="3934" spans="2:9" hidden="1" x14ac:dyDescent="0.2">
      <c r="B3934" s="35">
        <v>39296</v>
      </c>
      <c r="C3934">
        <v>34.82</v>
      </c>
      <c r="E3934">
        <v>0.08</v>
      </c>
      <c r="F3934">
        <f>4*Table3[[#This Row],[DivPay]]</f>
        <v>0.32</v>
      </c>
      <c r="G3934" s="2">
        <f>Table3[[#This Row],[FwdDiv]]/Table3[[#This Row],[SharePrice]]</f>
        <v>9.190120620333142E-3</v>
      </c>
      <c r="H3934" s="2">
        <v>2.5000000000000001E-2</v>
      </c>
      <c r="I3934" s="2">
        <v>2.75E-2</v>
      </c>
    </row>
    <row r="3935" spans="2:9" hidden="1" x14ac:dyDescent="0.2">
      <c r="B3935" s="35">
        <v>39295</v>
      </c>
      <c r="C3935">
        <v>35.11</v>
      </c>
      <c r="E3935">
        <v>0.08</v>
      </c>
      <c r="F3935">
        <f>4*Table3[[#This Row],[DivPay]]</f>
        <v>0.32</v>
      </c>
      <c r="G3935" s="2">
        <f>Table3[[#This Row],[FwdDiv]]/Table3[[#This Row],[SharePrice]]</f>
        <v>9.1142124750783256E-3</v>
      </c>
      <c r="H3935" s="2">
        <v>2.5000000000000001E-2</v>
      </c>
      <c r="I3935" s="2">
        <v>2.75E-2</v>
      </c>
    </row>
    <row r="3936" spans="2:9" hidden="1" x14ac:dyDescent="0.2">
      <c r="B3936" s="35">
        <v>39294</v>
      </c>
      <c r="C3936">
        <v>35.19</v>
      </c>
      <c r="E3936">
        <v>0.08</v>
      </c>
      <c r="F3936">
        <f>4*Table3[[#This Row],[DivPay]]</f>
        <v>0.32</v>
      </c>
      <c r="G3936" s="2">
        <f>Table3[[#This Row],[FwdDiv]]/Table3[[#This Row],[SharePrice]]</f>
        <v>9.0934924694515487E-3</v>
      </c>
      <c r="H3936" s="2">
        <v>2.5000000000000001E-2</v>
      </c>
      <c r="I3936" s="2">
        <v>2.75E-2</v>
      </c>
    </row>
    <row r="3937" spans="2:9" hidden="1" x14ac:dyDescent="0.2">
      <c r="B3937" s="35">
        <v>39293</v>
      </c>
      <c r="C3937">
        <v>35.950000000000003</v>
      </c>
      <c r="E3937">
        <v>0.08</v>
      </c>
      <c r="F3937">
        <f>4*Table3[[#This Row],[DivPay]]</f>
        <v>0.32</v>
      </c>
      <c r="G3937" s="2">
        <f>Table3[[#This Row],[FwdDiv]]/Table3[[#This Row],[SharePrice]]</f>
        <v>8.9012517385257291E-3</v>
      </c>
      <c r="H3937" s="2">
        <v>2.5000000000000001E-2</v>
      </c>
      <c r="I3937" s="2">
        <v>2.75E-2</v>
      </c>
    </row>
    <row r="3938" spans="2:9" hidden="1" x14ac:dyDescent="0.2">
      <c r="B3938" s="35">
        <v>39290</v>
      </c>
      <c r="C3938">
        <v>35.130000000000003</v>
      </c>
      <c r="D3938">
        <v>0.08</v>
      </c>
      <c r="E3938">
        <v>0.08</v>
      </c>
      <c r="F3938">
        <f>4*Table3[[#This Row],[DivPay]]</f>
        <v>0.32</v>
      </c>
      <c r="G3938" s="2">
        <f>Table3[[#This Row],[FwdDiv]]/Table3[[#This Row],[SharePrice]]</f>
        <v>9.1090236265300301E-3</v>
      </c>
      <c r="H3938" s="2">
        <v>2.5000000000000001E-2</v>
      </c>
      <c r="I3938" s="2">
        <v>2.75E-2</v>
      </c>
    </row>
    <row r="3939" spans="2:9" hidden="1" x14ac:dyDescent="0.2">
      <c r="B3939" s="35">
        <v>39289</v>
      </c>
      <c r="C3939">
        <v>35.97</v>
      </c>
      <c r="E3939">
        <v>0.08</v>
      </c>
      <c r="F3939">
        <f>4*Table3[[#This Row],[DivPay]]</f>
        <v>0.32</v>
      </c>
      <c r="G3939" s="2">
        <f>Table3[[#This Row],[FwdDiv]]/Table3[[#This Row],[SharePrice]]</f>
        <v>8.8963024742841259E-3</v>
      </c>
      <c r="H3939" s="2">
        <v>2.5000000000000001E-2</v>
      </c>
      <c r="I3939" s="2">
        <v>2.75E-2</v>
      </c>
    </row>
    <row r="3940" spans="2:9" hidden="1" x14ac:dyDescent="0.2">
      <c r="B3940" s="35">
        <v>39288</v>
      </c>
      <c r="C3940">
        <v>36.79</v>
      </c>
      <c r="E3940">
        <v>0.08</v>
      </c>
      <c r="F3940">
        <f>4*Table3[[#This Row],[DivPay]]</f>
        <v>0.32</v>
      </c>
      <c r="G3940" s="2">
        <f>Table3[[#This Row],[FwdDiv]]/Table3[[#This Row],[SharePrice]]</f>
        <v>8.6980157651535741E-3</v>
      </c>
      <c r="H3940" s="2">
        <v>2.5000000000000001E-2</v>
      </c>
      <c r="I3940" s="2">
        <v>2.75E-2</v>
      </c>
    </row>
    <row r="3941" spans="2:9" hidden="1" x14ac:dyDescent="0.2">
      <c r="B3941" s="35">
        <v>39287</v>
      </c>
      <c r="C3941">
        <v>36.46</v>
      </c>
      <c r="E3941">
        <v>0.08</v>
      </c>
      <c r="F3941">
        <f>4*Table3[[#This Row],[DivPay]]</f>
        <v>0.32</v>
      </c>
      <c r="G3941" s="2">
        <f>Table3[[#This Row],[FwdDiv]]/Table3[[#This Row],[SharePrice]]</f>
        <v>8.7767416346681299E-3</v>
      </c>
      <c r="H3941" s="2">
        <v>2.5000000000000001E-2</v>
      </c>
      <c r="I3941" s="2">
        <v>2.75E-2</v>
      </c>
    </row>
    <row r="3942" spans="2:9" hidden="1" x14ac:dyDescent="0.2">
      <c r="B3942" s="35">
        <v>39286</v>
      </c>
      <c r="C3942">
        <v>38.18</v>
      </c>
      <c r="E3942">
        <v>0.08</v>
      </c>
      <c r="F3942">
        <f>4*Table3[[#This Row],[DivPay]]</f>
        <v>0.32</v>
      </c>
      <c r="G3942" s="2">
        <f>Table3[[#This Row],[FwdDiv]]/Table3[[#This Row],[SharePrice]]</f>
        <v>8.3813514929282351E-3</v>
      </c>
      <c r="H3942" s="2">
        <v>2.5000000000000001E-2</v>
      </c>
      <c r="I3942" s="2">
        <v>2.75E-2</v>
      </c>
    </row>
    <row r="3943" spans="2:9" hidden="1" x14ac:dyDescent="0.2">
      <c r="B3943" s="35">
        <v>39283</v>
      </c>
      <c r="C3943">
        <v>38.01</v>
      </c>
      <c r="E3943">
        <v>0.08</v>
      </c>
      <c r="F3943">
        <f>4*Table3[[#This Row],[DivPay]]</f>
        <v>0.32</v>
      </c>
      <c r="G3943" s="2">
        <f>Table3[[#This Row],[FwdDiv]]/Table3[[#This Row],[SharePrice]]</f>
        <v>8.4188371481189166E-3</v>
      </c>
      <c r="H3943" s="2">
        <v>2.5000000000000001E-2</v>
      </c>
      <c r="I3943" s="2">
        <v>2.75E-2</v>
      </c>
    </row>
    <row r="3944" spans="2:9" hidden="1" x14ac:dyDescent="0.2">
      <c r="B3944" s="35">
        <v>39282</v>
      </c>
      <c r="C3944">
        <v>38.4</v>
      </c>
      <c r="E3944">
        <v>0.08</v>
      </c>
      <c r="F3944">
        <f>4*Table3[[#This Row],[DivPay]]</f>
        <v>0.32</v>
      </c>
      <c r="G3944" s="2">
        <f>Table3[[#This Row],[FwdDiv]]/Table3[[#This Row],[SharePrice]]</f>
        <v>8.3333333333333332E-3</v>
      </c>
      <c r="H3944" s="2">
        <v>2.5000000000000001E-2</v>
      </c>
      <c r="I3944" s="2">
        <v>2.75E-2</v>
      </c>
    </row>
    <row r="3945" spans="2:9" hidden="1" x14ac:dyDescent="0.2">
      <c r="B3945" s="35">
        <v>39281</v>
      </c>
      <c r="C3945">
        <v>38.520000000000003</v>
      </c>
      <c r="E3945">
        <v>0.08</v>
      </c>
      <c r="F3945">
        <f>4*Table3[[#This Row],[DivPay]]</f>
        <v>0.32</v>
      </c>
      <c r="G3945" s="2">
        <f>Table3[[#This Row],[FwdDiv]]/Table3[[#This Row],[SharePrice]]</f>
        <v>8.3073727933541015E-3</v>
      </c>
      <c r="H3945" s="2">
        <v>2.5000000000000001E-2</v>
      </c>
      <c r="I3945" s="2">
        <v>2.75E-2</v>
      </c>
    </row>
    <row r="3946" spans="2:9" hidden="1" x14ac:dyDescent="0.2">
      <c r="B3946" s="35">
        <v>39280</v>
      </c>
      <c r="C3946">
        <v>39.18</v>
      </c>
      <c r="E3946">
        <v>0.08</v>
      </c>
      <c r="F3946">
        <f>4*Table3[[#This Row],[DivPay]]</f>
        <v>0.32</v>
      </c>
      <c r="G3946" s="2">
        <f>Table3[[#This Row],[FwdDiv]]/Table3[[#This Row],[SharePrice]]</f>
        <v>8.1674323634507405E-3</v>
      </c>
      <c r="H3946" s="2">
        <v>2.5000000000000001E-2</v>
      </c>
      <c r="I3946" s="2">
        <v>2.75E-2</v>
      </c>
    </row>
    <row r="3947" spans="2:9" hidden="1" x14ac:dyDescent="0.2">
      <c r="B3947" s="35">
        <v>39279</v>
      </c>
      <c r="C3947">
        <v>39.07</v>
      </c>
      <c r="E3947">
        <v>0.08</v>
      </c>
      <c r="F3947">
        <f>4*Table3[[#This Row],[DivPay]]</f>
        <v>0.32</v>
      </c>
      <c r="G3947" s="2">
        <f>Table3[[#This Row],[FwdDiv]]/Table3[[#This Row],[SharePrice]]</f>
        <v>8.1904274379319165E-3</v>
      </c>
      <c r="H3947" s="2">
        <v>2.5000000000000001E-2</v>
      </c>
      <c r="I3947" s="2">
        <v>2.75E-2</v>
      </c>
    </row>
    <row r="3948" spans="2:9" hidden="1" x14ac:dyDescent="0.2">
      <c r="B3948" s="35">
        <v>39276</v>
      </c>
      <c r="C3948">
        <v>38.700000000000003</v>
      </c>
      <c r="E3948">
        <v>0.08</v>
      </c>
      <c r="F3948">
        <f>4*Table3[[#This Row],[DivPay]]</f>
        <v>0.32</v>
      </c>
      <c r="G3948" s="2">
        <f>Table3[[#This Row],[FwdDiv]]/Table3[[#This Row],[SharePrice]]</f>
        <v>8.2687338501291983E-3</v>
      </c>
      <c r="H3948" s="2">
        <v>2.5000000000000001E-2</v>
      </c>
      <c r="I3948" s="2">
        <v>2.75E-2</v>
      </c>
    </row>
    <row r="3949" spans="2:9" hidden="1" x14ac:dyDescent="0.2">
      <c r="B3949" s="35">
        <v>39275</v>
      </c>
      <c r="C3949">
        <v>38.75</v>
      </c>
      <c r="E3949">
        <v>0.08</v>
      </c>
      <c r="F3949">
        <f>4*Table3[[#This Row],[DivPay]]</f>
        <v>0.32</v>
      </c>
      <c r="G3949" s="2">
        <f>Table3[[#This Row],[FwdDiv]]/Table3[[#This Row],[SharePrice]]</f>
        <v>8.2580645161290326E-3</v>
      </c>
      <c r="H3949" s="2">
        <v>2.5000000000000001E-2</v>
      </c>
      <c r="I3949" s="2">
        <v>2.75E-2</v>
      </c>
    </row>
    <row r="3950" spans="2:9" hidden="1" x14ac:dyDescent="0.2">
      <c r="B3950" s="35">
        <v>39274</v>
      </c>
      <c r="C3950">
        <v>38.11</v>
      </c>
      <c r="E3950">
        <v>0.08</v>
      </c>
      <c r="F3950">
        <f>4*Table3[[#This Row],[DivPay]]</f>
        <v>0.32</v>
      </c>
      <c r="G3950" s="2">
        <f>Table3[[#This Row],[FwdDiv]]/Table3[[#This Row],[SharePrice]]</f>
        <v>8.3967462608239302E-3</v>
      </c>
      <c r="H3950" s="2">
        <v>2.5000000000000001E-2</v>
      </c>
      <c r="I3950" s="2">
        <v>2.75E-2</v>
      </c>
    </row>
    <row r="3951" spans="2:9" hidden="1" x14ac:dyDescent="0.2">
      <c r="B3951" s="35">
        <v>39273</v>
      </c>
      <c r="C3951">
        <v>38.11</v>
      </c>
      <c r="E3951">
        <v>0.08</v>
      </c>
      <c r="F3951">
        <f>4*Table3[[#This Row],[DivPay]]</f>
        <v>0.32</v>
      </c>
      <c r="G3951" s="2">
        <f>Table3[[#This Row],[FwdDiv]]/Table3[[#This Row],[SharePrice]]</f>
        <v>8.3967462608239302E-3</v>
      </c>
      <c r="H3951" s="2">
        <v>2.5000000000000001E-2</v>
      </c>
      <c r="I3951" s="2">
        <v>2.75E-2</v>
      </c>
    </row>
    <row r="3952" spans="2:9" hidden="1" x14ac:dyDescent="0.2">
      <c r="B3952" s="35">
        <v>39272</v>
      </c>
      <c r="C3952">
        <v>38.25</v>
      </c>
      <c r="E3952">
        <v>0.08</v>
      </c>
      <c r="F3952">
        <f>4*Table3[[#This Row],[DivPay]]</f>
        <v>0.32</v>
      </c>
      <c r="G3952" s="2">
        <f>Table3[[#This Row],[FwdDiv]]/Table3[[#This Row],[SharePrice]]</f>
        <v>8.3660130718954256E-3</v>
      </c>
      <c r="H3952" s="2">
        <v>2.5000000000000001E-2</v>
      </c>
      <c r="I3952" s="2">
        <v>2.75E-2</v>
      </c>
    </row>
    <row r="3953" spans="2:9" hidden="1" x14ac:dyDescent="0.2">
      <c r="B3953" s="35">
        <v>39269</v>
      </c>
      <c r="C3953">
        <v>38.340000000000003</v>
      </c>
      <c r="E3953">
        <v>0.08</v>
      </c>
      <c r="F3953">
        <f>4*Table3[[#This Row],[DivPay]]</f>
        <v>0.32</v>
      </c>
      <c r="G3953" s="2">
        <f>Table3[[#This Row],[FwdDiv]]/Table3[[#This Row],[SharePrice]]</f>
        <v>8.3463745435576418E-3</v>
      </c>
      <c r="H3953" s="2">
        <v>2.5000000000000001E-2</v>
      </c>
      <c r="I3953" s="2">
        <v>2.75E-2</v>
      </c>
    </row>
    <row r="3954" spans="2:9" hidden="1" x14ac:dyDescent="0.2">
      <c r="B3954" s="35">
        <v>39268</v>
      </c>
      <c r="C3954">
        <v>38.119999999999997</v>
      </c>
      <c r="E3954">
        <v>0.08</v>
      </c>
      <c r="F3954">
        <f>4*Table3[[#This Row],[DivPay]]</f>
        <v>0.32</v>
      </c>
      <c r="G3954" s="2">
        <f>Table3[[#This Row],[FwdDiv]]/Table3[[#This Row],[SharePrice]]</f>
        <v>8.3945435466946487E-3</v>
      </c>
      <c r="H3954" s="2">
        <v>2.5000000000000001E-2</v>
      </c>
      <c r="I3954" s="2">
        <v>2.75E-2</v>
      </c>
    </row>
    <row r="3955" spans="2:9" hidden="1" x14ac:dyDescent="0.2">
      <c r="B3955" s="35">
        <v>39266</v>
      </c>
      <c r="C3955">
        <v>38.200000000000003</v>
      </c>
      <c r="E3955">
        <v>0.08</v>
      </c>
      <c r="F3955">
        <f>4*Table3[[#This Row],[DivPay]]</f>
        <v>0.32</v>
      </c>
      <c r="G3955" s="2">
        <f>Table3[[#This Row],[FwdDiv]]/Table3[[#This Row],[SharePrice]]</f>
        <v>8.3769633507853394E-3</v>
      </c>
      <c r="H3955" s="2">
        <v>2.5000000000000001E-2</v>
      </c>
      <c r="I3955" s="2">
        <v>2.75E-2</v>
      </c>
    </row>
    <row r="3956" spans="2:9" hidden="1" x14ac:dyDescent="0.2">
      <c r="B3956" s="35">
        <v>39265</v>
      </c>
      <c r="C3956">
        <v>38.06</v>
      </c>
      <c r="E3956">
        <v>0.08</v>
      </c>
      <c r="F3956">
        <f>4*Table3[[#This Row],[DivPay]]</f>
        <v>0.32</v>
      </c>
      <c r="G3956" s="2">
        <f>Table3[[#This Row],[FwdDiv]]/Table3[[#This Row],[SharePrice]]</f>
        <v>8.4077771939043613E-3</v>
      </c>
      <c r="H3956" s="2">
        <v>2.5000000000000001E-2</v>
      </c>
      <c r="I3956" s="2">
        <v>2.75E-2</v>
      </c>
    </row>
    <row r="3957" spans="2:9" hidden="1" x14ac:dyDescent="0.2">
      <c r="B3957" s="35">
        <v>39262</v>
      </c>
      <c r="C3957">
        <v>37.630000000000003</v>
      </c>
      <c r="E3957">
        <v>0.08</v>
      </c>
      <c r="F3957">
        <f>4*Table3[[#This Row],[DivPay]]</f>
        <v>0.32</v>
      </c>
      <c r="G3957" s="2">
        <f>Table3[[#This Row],[FwdDiv]]/Table3[[#This Row],[SharePrice]]</f>
        <v>8.5038533085304274E-3</v>
      </c>
      <c r="H3957" s="2">
        <v>2.5000000000000001E-2</v>
      </c>
      <c r="I3957" s="2">
        <v>2.75E-2</v>
      </c>
    </row>
    <row r="3958" spans="2:9" hidden="1" x14ac:dyDescent="0.2">
      <c r="B3958" s="35">
        <v>39261</v>
      </c>
      <c r="C3958">
        <v>37.74</v>
      </c>
      <c r="E3958">
        <v>0.08</v>
      </c>
      <c r="F3958">
        <f>4*Table3[[#This Row],[DivPay]]</f>
        <v>0.32</v>
      </c>
      <c r="G3958" s="2">
        <f>Table3[[#This Row],[FwdDiv]]/Table3[[#This Row],[SharePrice]]</f>
        <v>8.4790673025967149E-3</v>
      </c>
      <c r="H3958" s="2">
        <v>2.5000000000000001E-2</v>
      </c>
      <c r="I3958" s="2">
        <v>2.75E-2</v>
      </c>
    </row>
    <row r="3959" spans="2:9" hidden="1" x14ac:dyDescent="0.2">
      <c r="B3959" s="35">
        <v>39260</v>
      </c>
      <c r="C3959">
        <v>37.78</v>
      </c>
      <c r="E3959">
        <v>0.08</v>
      </c>
      <c r="F3959">
        <f>4*Table3[[#This Row],[DivPay]]</f>
        <v>0.32</v>
      </c>
      <c r="G3959" s="2">
        <f>Table3[[#This Row],[FwdDiv]]/Table3[[#This Row],[SharePrice]]</f>
        <v>8.4700899947061942E-3</v>
      </c>
      <c r="H3959" s="2">
        <v>2.5000000000000001E-2</v>
      </c>
      <c r="I3959" s="2">
        <v>2.75E-2</v>
      </c>
    </row>
    <row r="3960" spans="2:9" hidden="1" x14ac:dyDescent="0.2">
      <c r="B3960" s="35">
        <v>39259</v>
      </c>
      <c r="C3960">
        <v>37.04</v>
      </c>
      <c r="E3960">
        <v>0.08</v>
      </c>
      <c r="F3960">
        <f>4*Table3[[#This Row],[DivPay]]</f>
        <v>0.32</v>
      </c>
      <c r="G3960" s="2">
        <f>Table3[[#This Row],[FwdDiv]]/Table3[[#This Row],[SharePrice]]</f>
        <v>8.6393088552915772E-3</v>
      </c>
      <c r="H3960" s="2">
        <v>2.5000000000000001E-2</v>
      </c>
      <c r="I3960" s="2">
        <v>2.75E-2</v>
      </c>
    </row>
    <row r="3961" spans="2:9" hidden="1" x14ac:dyDescent="0.2">
      <c r="B3961" s="35">
        <v>39258</v>
      </c>
      <c r="C3961">
        <v>37.07</v>
      </c>
      <c r="E3961">
        <v>0.08</v>
      </c>
      <c r="F3961">
        <f>4*Table3[[#This Row],[DivPay]]</f>
        <v>0.32</v>
      </c>
      <c r="G3961" s="2">
        <f>Table3[[#This Row],[FwdDiv]]/Table3[[#This Row],[SharePrice]]</f>
        <v>8.6323172376584836E-3</v>
      </c>
      <c r="H3961" s="2">
        <v>2.5000000000000001E-2</v>
      </c>
      <c r="I3961" s="2">
        <v>2.75E-2</v>
      </c>
    </row>
    <row r="3962" spans="2:9" hidden="1" x14ac:dyDescent="0.2">
      <c r="B3962" s="35">
        <v>39255</v>
      </c>
      <c r="C3962">
        <v>37.11</v>
      </c>
      <c r="E3962">
        <v>0.08</v>
      </c>
      <c r="F3962">
        <f>4*Table3[[#This Row],[DivPay]]</f>
        <v>0.32</v>
      </c>
      <c r="G3962" s="2">
        <f>Table3[[#This Row],[FwdDiv]]/Table3[[#This Row],[SharePrice]]</f>
        <v>8.6230126650498513E-3</v>
      </c>
      <c r="H3962" s="2">
        <v>2.5000000000000001E-2</v>
      </c>
      <c r="I3962" s="2">
        <v>2.75E-2</v>
      </c>
    </row>
    <row r="3963" spans="2:9" hidden="1" x14ac:dyDescent="0.2">
      <c r="B3963" s="35">
        <v>39254</v>
      </c>
      <c r="C3963">
        <v>37.479999999999997</v>
      </c>
      <c r="E3963">
        <v>0.08</v>
      </c>
      <c r="F3963">
        <f>4*Table3[[#This Row],[DivPay]]</f>
        <v>0.32</v>
      </c>
      <c r="G3963" s="2">
        <f>Table3[[#This Row],[FwdDiv]]/Table3[[#This Row],[SharePrice]]</f>
        <v>8.5378868729989333E-3</v>
      </c>
      <c r="H3963" s="2">
        <v>2.5000000000000001E-2</v>
      </c>
      <c r="I3963" s="2">
        <v>2.75E-2</v>
      </c>
    </row>
    <row r="3964" spans="2:9" hidden="1" x14ac:dyDescent="0.2">
      <c r="B3964" s="35">
        <v>39253</v>
      </c>
      <c r="C3964">
        <v>36.75</v>
      </c>
      <c r="E3964">
        <v>0.08</v>
      </c>
      <c r="F3964">
        <f>4*Table3[[#This Row],[DivPay]]</f>
        <v>0.32</v>
      </c>
      <c r="G3964" s="2">
        <f>Table3[[#This Row],[FwdDiv]]/Table3[[#This Row],[SharePrice]]</f>
        <v>8.7074829931972787E-3</v>
      </c>
      <c r="H3964" s="2">
        <v>2.5000000000000001E-2</v>
      </c>
      <c r="I3964" s="2">
        <v>2.75E-2</v>
      </c>
    </row>
    <row r="3965" spans="2:9" hidden="1" x14ac:dyDescent="0.2">
      <c r="B3965" s="35">
        <v>39252</v>
      </c>
      <c r="C3965">
        <v>37.229999999999997</v>
      </c>
      <c r="E3965">
        <v>0.08</v>
      </c>
      <c r="F3965">
        <f>4*Table3[[#This Row],[DivPay]]</f>
        <v>0.32</v>
      </c>
      <c r="G3965" s="2">
        <f>Table3[[#This Row],[FwdDiv]]/Table3[[#This Row],[SharePrice]]</f>
        <v>8.5952189094816011E-3</v>
      </c>
      <c r="H3965" s="2">
        <v>2.5000000000000001E-2</v>
      </c>
      <c r="I3965" s="2">
        <v>2.75E-2</v>
      </c>
    </row>
    <row r="3966" spans="2:9" hidden="1" x14ac:dyDescent="0.2">
      <c r="B3966" s="35">
        <v>39251</v>
      </c>
      <c r="C3966">
        <v>37.5</v>
      </c>
      <c r="E3966">
        <v>0.08</v>
      </c>
      <c r="F3966">
        <f>4*Table3[[#This Row],[DivPay]]</f>
        <v>0.32</v>
      </c>
      <c r="G3966" s="2">
        <f>Table3[[#This Row],[FwdDiv]]/Table3[[#This Row],[SharePrice]]</f>
        <v>8.5333333333333337E-3</v>
      </c>
      <c r="H3966" s="2">
        <v>2.5000000000000001E-2</v>
      </c>
      <c r="I3966" s="2">
        <v>2.75E-2</v>
      </c>
    </row>
    <row r="3967" spans="2:9" hidden="1" x14ac:dyDescent="0.2">
      <c r="B3967" s="35">
        <v>39248</v>
      </c>
      <c r="C3967">
        <v>36.86</v>
      </c>
      <c r="E3967">
        <v>0.08</v>
      </c>
      <c r="F3967">
        <f>4*Table3[[#This Row],[DivPay]]</f>
        <v>0.32</v>
      </c>
      <c r="G3967" s="2">
        <f>Table3[[#This Row],[FwdDiv]]/Table3[[#This Row],[SharePrice]]</f>
        <v>8.6814975583288118E-3</v>
      </c>
      <c r="H3967" s="2">
        <v>2.5000000000000001E-2</v>
      </c>
      <c r="I3967" s="2">
        <v>2.75E-2</v>
      </c>
    </row>
    <row r="3968" spans="2:9" hidden="1" x14ac:dyDescent="0.2">
      <c r="B3968" s="35">
        <v>39247</v>
      </c>
      <c r="C3968">
        <v>36.630000000000003</v>
      </c>
      <c r="E3968">
        <v>0.08</v>
      </c>
      <c r="F3968">
        <f>4*Table3[[#This Row],[DivPay]]</f>
        <v>0.32</v>
      </c>
      <c r="G3968" s="2">
        <f>Table3[[#This Row],[FwdDiv]]/Table3[[#This Row],[SharePrice]]</f>
        <v>8.7360087360087348E-3</v>
      </c>
      <c r="H3968" s="2">
        <v>2.5000000000000001E-2</v>
      </c>
      <c r="I3968" s="2">
        <v>2.75E-2</v>
      </c>
    </row>
    <row r="3969" spans="2:9" hidden="1" x14ac:dyDescent="0.2">
      <c r="B3969" s="35">
        <v>39246</v>
      </c>
      <c r="C3969">
        <v>35.840000000000003</v>
      </c>
      <c r="E3969">
        <v>0.08</v>
      </c>
      <c r="F3969">
        <f>4*Table3[[#This Row],[DivPay]]</f>
        <v>0.32</v>
      </c>
      <c r="G3969" s="2">
        <f>Table3[[#This Row],[FwdDiv]]/Table3[[#This Row],[SharePrice]]</f>
        <v>8.9285714285714281E-3</v>
      </c>
      <c r="H3969" s="2">
        <v>2.5000000000000001E-2</v>
      </c>
      <c r="I3969" s="2">
        <v>2.75E-2</v>
      </c>
    </row>
    <row r="3970" spans="2:9" hidden="1" x14ac:dyDescent="0.2">
      <c r="B3970" s="35">
        <v>39245</v>
      </c>
      <c r="C3970">
        <v>35.04</v>
      </c>
      <c r="E3970">
        <v>0.08</v>
      </c>
      <c r="F3970">
        <f>4*Table3[[#This Row],[DivPay]]</f>
        <v>0.32</v>
      </c>
      <c r="G3970" s="2">
        <f>Table3[[#This Row],[FwdDiv]]/Table3[[#This Row],[SharePrice]]</f>
        <v>9.1324200913242021E-3</v>
      </c>
      <c r="H3970" s="2">
        <v>2.5000000000000001E-2</v>
      </c>
      <c r="I3970" s="2">
        <v>2.75E-2</v>
      </c>
    </row>
    <row r="3971" spans="2:9" hidden="1" x14ac:dyDescent="0.2">
      <c r="B3971" s="35">
        <v>39244</v>
      </c>
      <c r="C3971">
        <v>35.79</v>
      </c>
      <c r="E3971">
        <v>0.08</v>
      </c>
      <c r="F3971">
        <f>4*Table3[[#This Row],[DivPay]]</f>
        <v>0.32</v>
      </c>
      <c r="G3971" s="2">
        <f>Table3[[#This Row],[FwdDiv]]/Table3[[#This Row],[SharePrice]]</f>
        <v>8.941044984632579E-3</v>
      </c>
      <c r="H3971" s="2">
        <v>2.5000000000000001E-2</v>
      </c>
      <c r="I3971" s="2">
        <v>2.75E-2</v>
      </c>
    </row>
    <row r="3972" spans="2:9" hidden="1" x14ac:dyDescent="0.2">
      <c r="B3972" s="35">
        <v>39241</v>
      </c>
      <c r="C3972">
        <v>35.97</v>
      </c>
      <c r="E3972">
        <v>0.08</v>
      </c>
      <c r="F3972">
        <f>4*Table3[[#This Row],[DivPay]]</f>
        <v>0.32</v>
      </c>
      <c r="G3972" s="2">
        <f>Table3[[#This Row],[FwdDiv]]/Table3[[#This Row],[SharePrice]]</f>
        <v>8.8963024742841259E-3</v>
      </c>
      <c r="H3972" s="2">
        <v>2.5000000000000001E-2</v>
      </c>
      <c r="I3972" s="2">
        <v>2.75E-2</v>
      </c>
    </row>
    <row r="3973" spans="2:9" hidden="1" x14ac:dyDescent="0.2">
      <c r="B3973" s="35">
        <v>39240</v>
      </c>
      <c r="C3973">
        <v>34.39</v>
      </c>
      <c r="E3973">
        <v>0.08</v>
      </c>
      <c r="F3973">
        <f>4*Table3[[#This Row],[DivPay]]</f>
        <v>0.32</v>
      </c>
      <c r="G3973" s="2">
        <f>Table3[[#This Row],[FwdDiv]]/Table3[[#This Row],[SharePrice]]</f>
        <v>9.3050305321314333E-3</v>
      </c>
      <c r="H3973" s="2">
        <v>2.5000000000000001E-2</v>
      </c>
      <c r="I3973" s="2">
        <v>2.75E-2</v>
      </c>
    </row>
    <row r="3974" spans="2:9" hidden="1" x14ac:dyDescent="0.2">
      <c r="B3974" s="35">
        <v>39239</v>
      </c>
      <c r="C3974">
        <v>35.04</v>
      </c>
      <c r="E3974">
        <v>0.08</v>
      </c>
      <c r="F3974">
        <f>4*Table3[[#This Row],[DivPay]]</f>
        <v>0.32</v>
      </c>
      <c r="G3974" s="2">
        <f>Table3[[#This Row],[FwdDiv]]/Table3[[#This Row],[SharePrice]]</f>
        <v>9.1324200913242021E-3</v>
      </c>
      <c r="H3974" s="2">
        <v>2.5000000000000001E-2</v>
      </c>
      <c r="I3974" s="2">
        <v>2.75E-2</v>
      </c>
    </row>
    <row r="3975" spans="2:9" hidden="1" x14ac:dyDescent="0.2">
      <c r="B3975" s="35">
        <v>39238</v>
      </c>
      <c r="C3975">
        <v>35.21</v>
      </c>
      <c r="E3975">
        <v>0.08</v>
      </c>
      <c r="F3975">
        <f>4*Table3[[#This Row],[DivPay]]</f>
        <v>0.32</v>
      </c>
      <c r="G3975" s="2">
        <f>Table3[[#This Row],[FwdDiv]]/Table3[[#This Row],[SharePrice]]</f>
        <v>9.0883271797784718E-3</v>
      </c>
      <c r="H3975" s="2">
        <v>2.5000000000000001E-2</v>
      </c>
      <c r="I3975" s="2">
        <v>2.75E-2</v>
      </c>
    </row>
    <row r="3976" spans="2:9" hidden="1" x14ac:dyDescent="0.2">
      <c r="B3976" s="35">
        <v>39237</v>
      </c>
      <c r="C3976">
        <v>35.700000000000003</v>
      </c>
      <c r="E3976">
        <v>0.08</v>
      </c>
      <c r="F3976">
        <f>4*Table3[[#This Row],[DivPay]]</f>
        <v>0.32</v>
      </c>
      <c r="G3976" s="2">
        <f>Table3[[#This Row],[FwdDiv]]/Table3[[#This Row],[SharePrice]]</f>
        <v>8.9635854341736688E-3</v>
      </c>
      <c r="H3976" s="2">
        <v>2.5000000000000001E-2</v>
      </c>
      <c r="I3976" s="2">
        <v>2.75E-2</v>
      </c>
    </row>
    <row r="3977" spans="2:9" hidden="1" x14ac:dyDescent="0.2">
      <c r="B3977" s="35">
        <v>39234</v>
      </c>
      <c r="C3977">
        <v>35.92</v>
      </c>
      <c r="E3977">
        <v>0.08</v>
      </c>
      <c r="F3977">
        <f>4*Table3[[#This Row],[DivPay]]</f>
        <v>0.32</v>
      </c>
      <c r="G3977" s="2">
        <f>Table3[[#This Row],[FwdDiv]]/Table3[[#This Row],[SharePrice]]</f>
        <v>8.9086859688195987E-3</v>
      </c>
      <c r="H3977" s="2">
        <v>2.5000000000000001E-2</v>
      </c>
      <c r="I3977" s="2">
        <v>2.75E-2</v>
      </c>
    </row>
    <row r="3978" spans="2:9" hidden="1" x14ac:dyDescent="0.2">
      <c r="B3978" s="35">
        <v>39233</v>
      </c>
      <c r="C3978">
        <v>35.36</v>
      </c>
      <c r="E3978">
        <v>0.08</v>
      </c>
      <c r="F3978">
        <f>4*Table3[[#This Row],[DivPay]]</f>
        <v>0.32</v>
      </c>
      <c r="G3978" s="2">
        <f>Table3[[#This Row],[FwdDiv]]/Table3[[#This Row],[SharePrice]]</f>
        <v>9.0497737556561094E-3</v>
      </c>
      <c r="H3978" s="2">
        <v>2.5000000000000001E-2</v>
      </c>
      <c r="I3978" s="2">
        <v>2.75E-2</v>
      </c>
    </row>
    <row r="3979" spans="2:9" hidden="1" x14ac:dyDescent="0.2">
      <c r="B3979" s="35">
        <v>39232</v>
      </c>
      <c r="C3979">
        <v>35.01</v>
      </c>
      <c r="E3979">
        <v>0.08</v>
      </c>
      <c r="F3979">
        <f>4*Table3[[#This Row],[DivPay]]</f>
        <v>0.32</v>
      </c>
      <c r="G3979" s="2">
        <f>Table3[[#This Row],[FwdDiv]]/Table3[[#This Row],[SharePrice]]</f>
        <v>9.1402456441016851E-3</v>
      </c>
      <c r="H3979" s="2">
        <v>2.5000000000000001E-2</v>
      </c>
      <c r="I3979" s="2">
        <v>2.75E-2</v>
      </c>
    </row>
    <row r="3980" spans="2:9" hidden="1" x14ac:dyDescent="0.2">
      <c r="B3980" s="35">
        <v>39231</v>
      </c>
      <c r="C3980">
        <v>34.950000000000003</v>
      </c>
      <c r="E3980">
        <v>0.08</v>
      </c>
      <c r="F3980">
        <f>4*Table3[[#This Row],[DivPay]]</f>
        <v>0.32</v>
      </c>
      <c r="G3980" s="2">
        <f>Table3[[#This Row],[FwdDiv]]/Table3[[#This Row],[SharePrice]]</f>
        <v>9.15593705293276E-3</v>
      </c>
      <c r="H3980" s="2">
        <v>2.5000000000000001E-2</v>
      </c>
      <c r="I3980" s="2">
        <v>2.75E-2</v>
      </c>
    </row>
    <row r="3981" spans="2:9" hidden="1" x14ac:dyDescent="0.2">
      <c r="B3981" s="35">
        <v>39227</v>
      </c>
      <c r="C3981">
        <v>34.89</v>
      </c>
      <c r="E3981">
        <v>0.08</v>
      </c>
      <c r="F3981">
        <f>4*Table3[[#This Row],[DivPay]]</f>
        <v>0.32</v>
      </c>
      <c r="G3981" s="2">
        <f>Table3[[#This Row],[FwdDiv]]/Table3[[#This Row],[SharePrice]]</f>
        <v>9.1716824304958443E-3</v>
      </c>
      <c r="H3981" s="2">
        <v>2.5000000000000001E-2</v>
      </c>
      <c r="I3981" s="2">
        <v>2.75E-2</v>
      </c>
    </row>
    <row r="3982" spans="2:9" hidden="1" x14ac:dyDescent="0.2">
      <c r="B3982" s="35">
        <v>39226</v>
      </c>
      <c r="C3982">
        <v>34.61</v>
      </c>
      <c r="E3982">
        <v>0.08</v>
      </c>
      <c r="F3982">
        <f>4*Table3[[#This Row],[DivPay]]</f>
        <v>0.32</v>
      </c>
      <c r="G3982" s="2">
        <f>Table3[[#This Row],[FwdDiv]]/Table3[[#This Row],[SharePrice]]</f>
        <v>9.2458826928633348E-3</v>
      </c>
      <c r="H3982" s="2">
        <v>2.5000000000000001E-2</v>
      </c>
      <c r="I3982" s="2">
        <v>2.75E-2</v>
      </c>
    </row>
    <row r="3983" spans="2:9" hidden="1" x14ac:dyDescent="0.2">
      <c r="B3983" s="35">
        <v>39225</v>
      </c>
      <c r="C3983">
        <v>35.01</v>
      </c>
      <c r="E3983">
        <v>0.08</v>
      </c>
      <c r="F3983">
        <f>4*Table3[[#This Row],[DivPay]]</f>
        <v>0.32</v>
      </c>
      <c r="G3983" s="2">
        <f>Table3[[#This Row],[FwdDiv]]/Table3[[#This Row],[SharePrice]]</f>
        <v>9.1402456441016851E-3</v>
      </c>
      <c r="H3983" s="2">
        <v>2.5000000000000001E-2</v>
      </c>
      <c r="I3983" s="2">
        <v>2.75E-2</v>
      </c>
    </row>
    <row r="3984" spans="2:9" hidden="1" x14ac:dyDescent="0.2">
      <c r="B3984" s="35">
        <v>39224</v>
      </c>
      <c r="C3984">
        <v>35.49</v>
      </c>
      <c r="E3984">
        <v>0.08</v>
      </c>
      <c r="F3984">
        <f>4*Table3[[#This Row],[DivPay]]</f>
        <v>0.32</v>
      </c>
      <c r="G3984" s="2">
        <f>Table3[[#This Row],[FwdDiv]]/Table3[[#This Row],[SharePrice]]</f>
        <v>9.0166244012397853E-3</v>
      </c>
      <c r="H3984" s="2">
        <v>2.5000000000000001E-2</v>
      </c>
      <c r="I3984" s="2">
        <v>2.75E-2</v>
      </c>
    </row>
    <row r="3985" spans="2:9" hidden="1" x14ac:dyDescent="0.2">
      <c r="B3985" s="35">
        <v>39223</v>
      </c>
      <c r="C3985">
        <v>35.549999999999997</v>
      </c>
      <c r="E3985">
        <v>0.08</v>
      </c>
      <c r="F3985">
        <f>4*Table3[[#This Row],[DivPay]]</f>
        <v>0.32</v>
      </c>
      <c r="G3985" s="2">
        <f>Table3[[#This Row],[FwdDiv]]/Table3[[#This Row],[SharePrice]]</f>
        <v>9.0014064697609003E-3</v>
      </c>
      <c r="H3985" s="2">
        <v>2.5000000000000001E-2</v>
      </c>
      <c r="I3985" s="2">
        <v>2.75E-2</v>
      </c>
    </row>
    <row r="3986" spans="2:9" hidden="1" x14ac:dyDescent="0.2">
      <c r="B3986" s="35">
        <v>39220</v>
      </c>
      <c r="C3986">
        <v>35.869999999999997</v>
      </c>
      <c r="E3986">
        <v>0.08</v>
      </c>
      <c r="F3986">
        <f>4*Table3[[#This Row],[DivPay]]</f>
        <v>0.32</v>
      </c>
      <c r="G3986" s="2">
        <f>Table3[[#This Row],[FwdDiv]]/Table3[[#This Row],[SharePrice]]</f>
        <v>8.921103986618344E-3</v>
      </c>
      <c r="H3986" s="2">
        <v>2.5000000000000001E-2</v>
      </c>
      <c r="I3986" s="2">
        <v>2.75E-2</v>
      </c>
    </row>
    <row r="3987" spans="2:9" hidden="1" x14ac:dyDescent="0.2">
      <c r="B3987" s="35">
        <v>39219</v>
      </c>
      <c r="C3987">
        <v>35.94</v>
      </c>
      <c r="E3987">
        <v>0.08</v>
      </c>
      <c r="F3987">
        <f>4*Table3[[#This Row],[DivPay]]</f>
        <v>0.32</v>
      </c>
      <c r="G3987" s="2">
        <f>Table3[[#This Row],[FwdDiv]]/Table3[[#This Row],[SharePrice]]</f>
        <v>8.9037284362826936E-3</v>
      </c>
      <c r="H3987" s="2">
        <v>2.5000000000000001E-2</v>
      </c>
      <c r="I3987" s="2">
        <v>2.75E-2</v>
      </c>
    </row>
    <row r="3988" spans="2:9" hidden="1" x14ac:dyDescent="0.2">
      <c r="B3988" s="35">
        <v>39218</v>
      </c>
      <c r="C3988">
        <v>36.409999999999997</v>
      </c>
      <c r="E3988">
        <v>0.08</v>
      </c>
      <c r="F3988">
        <f>4*Table3[[#This Row],[DivPay]]</f>
        <v>0.32</v>
      </c>
      <c r="G3988" s="2">
        <f>Table3[[#This Row],[FwdDiv]]/Table3[[#This Row],[SharePrice]]</f>
        <v>8.788794287283715E-3</v>
      </c>
      <c r="H3988" s="2">
        <v>2.5000000000000001E-2</v>
      </c>
      <c r="I3988" s="2">
        <v>2.75E-2</v>
      </c>
    </row>
    <row r="3989" spans="2:9" hidden="1" x14ac:dyDescent="0.2">
      <c r="B3989" s="35">
        <v>39217</v>
      </c>
      <c r="C3989">
        <v>36.67</v>
      </c>
      <c r="E3989">
        <v>0.08</v>
      </c>
      <c r="F3989">
        <f>4*Table3[[#This Row],[DivPay]]</f>
        <v>0.32</v>
      </c>
      <c r="G3989" s="2">
        <f>Table3[[#This Row],[FwdDiv]]/Table3[[#This Row],[SharePrice]]</f>
        <v>8.7264794109626394E-3</v>
      </c>
      <c r="H3989" s="2">
        <v>2.5000000000000001E-2</v>
      </c>
      <c r="I3989" s="2">
        <v>2.75E-2</v>
      </c>
    </row>
    <row r="3990" spans="2:9" hidden="1" x14ac:dyDescent="0.2">
      <c r="B3990" s="35">
        <v>39216</v>
      </c>
      <c r="C3990">
        <v>36.93</v>
      </c>
      <c r="E3990">
        <v>0.08</v>
      </c>
      <c r="F3990">
        <f>4*Table3[[#This Row],[DivPay]]</f>
        <v>0.32</v>
      </c>
      <c r="G3990" s="2">
        <f>Table3[[#This Row],[FwdDiv]]/Table3[[#This Row],[SharePrice]]</f>
        <v>8.6650419712970481E-3</v>
      </c>
      <c r="H3990" s="2">
        <v>2.5000000000000001E-2</v>
      </c>
      <c r="I3990" s="2">
        <v>2.75E-2</v>
      </c>
    </row>
    <row r="3991" spans="2:9" hidden="1" x14ac:dyDescent="0.2">
      <c r="B3991" s="35">
        <v>39213</v>
      </c>
      <c r="C3991">
        <v>36.700000000000003</v>
      </c>
      <c r="E3991">
        <v>0.08</v>
      </c>
      <c r="F3991">
        <f>4*Table3[[#This Row],[DivPay]]</f>
        <v>0.32</v>
      </c>
      <c r="G3991" s="2">
        <f>Table3[[#This Row],[FwdDiv]]/Table3[[#This Row],[SharePrice]]</f>
        <v>8.7193460490463202E-3</v>
      </c>
      <c r="H3991" s="2">
        <v>2.5000000000000001E-2</v>
      </c>
      <c r="I3991" s="2">
        <v>2.75E-2</v>
      </c>
    </row>
    <row r="3992" spans="2:9" hidden="1" x14ac:dyDescent="0.2">
      <c r="B3992" s="35">
        <v>39212</v>
      </c>
      <c r="C3992">
        <v>36.619999999999997</v>
      </c>
      <c r="E3992">
        <v>0.08</v>
      </c>
      <c r="F3992">
        <f>4*Table3[[#This Row],[DivPay]]</f>
        <v>0.32</v>
      </c>
      <c r="G3992" s="2">
        <f>Table3[[#This Row],[FwdDiv]]/Table3[[#This Row],[SharePrice]]</f>
        <v>8.738394320043693E-3</v>
      </c>
      <c r="H3992" s="2">
        <v>2.5000000000000001E-2</v>
      </c>
      <c r="I3992" s="2">
        <v>2.75E-2</v>
      </c>
    </row>
    <row r="3993" spans="2:9" hidden="1" x14ac:dyDescent="0.2">
      <c r="B3993" s="35">
        <v>39211</v>
      </c>
      <c r="C3993">
        <v>36.83</v>
      </c>
      <c r="E3993">
        <v>0.08</v>
      </c>
      <c r="F3993">
        <f>4*Table3[[#This Row],[DivPay]]</f>
        <v>0.32</v>
      </c>
      <c r="G3993" s="2">
        <f>Table3[[#This Row],[FwdDiv]]/Table3[[#This Row],[SharePrice]]</f>
        <v>8.6885691012761335E-3</v>
      </c>
      <c r="H3993" s="2">
        <v>2.5000000000000001E-2</v>
      </c>
      <c r="I3993" s="2">
        <v>2.75E-2</v>
      </c>
    </row>
    <row r="3994" spans="2:9" hidden="1" x14ac:dyDescent="0.2">
      <c r="B3994" s="35">
        <v>39210</v>
      </c>
      <c r="C3994">
        <v>35.17</v>
      </c>
      <c r="E3994">
        <v>0.08</v>
      </c>
      <c r="F3994">
        <f>4*Table3[[#This Row],[DivPay]]</f>
        <v>0.32</v>
      </c>
      <c r="G3994" s="2">
        <f>Table3[[#This Row],[FwdDiv]]/Table3[[#This Row],[SharePrice]]</f>
        <v>9.098663633778788E-3</v>
      </c>
      <c r="H3994" s="2">
        <v>2.5000000000000001E-2</v>
      </c>
      <c r="I3994" s="2">
        <v>2.75E-2</v>
      </c>
    </row>
    <row r="3995" spans="2:9" hidden="1" x14ac:dyDescent="0.2">
      <c r="B3995" s="35">
        <v>39209</v>
      </c>
      <c r="C3995">
        <v>35.200000000000003</v>
      </c>
      <c r="E3995">
        <v>0.08</v>
      </c>
      <c r="F3995">
        <f>4*Table3[[#This Row],[DivPay]]</f>
        <v>0.32</v>
      </c>
      <c r="G3995" s="2">
        <f>Table3[[#This Row],[FwdDiv]]/Table3[[#This Row],[SharePrice]]</f>
        <v>9.0909090909090905E-3</v>
      </c>
      <c r="H3995" s="2">
        <v>2.5000000000000001E-2</v>
      </c>
      <c r="I3995" s="2">
        <v>2.75E-2</v>
      </c>
    </row>
    <row r="3996" spans="2:9" hidden="1" x14ac:dyDescent="0.2">
      <c r="B3996" s="35">
        <v>39206</v>
      </c>
      <c r="C3996">
        <v>35.159999999999997</v>
      </c>
      <c r="E3996">
        <v>0.08</v>
      </c>
      <c r="F3996">
        <f>4*Table3[[#This Row],[DivPay]]</f>
        <v>0.32</v>
      </c>
      <c r="G3996" s="2">
        <f>Table3[[#This Row],[FwdDiv]]/Table3[[#This Row],[SharePrice]]</f>
        <v>9.1012514220705359E-3</v>
      </c>
      <c r="H3996" s="2">
        <v>2.5000000000000001E-2</v>
      </c>
      <c r="I3996" s="2">
        <v>2.75E-2</v>
      </c>
    </row>
    <row r="3997" spans="2:9" hidden="1" x14ac:dyDescent="0.2">
      <c r="B3997" s="35">
        <v>39205</v>
      </c>
      <c r="C3997">
        <v>35.090000000000003</v>
      </c>
      <c r="E3997">
        <v>0.08</v>
      </c>
      <c r="F3997">
        <f>4*Table3[[#This Row],[DivPay]]</f>
        <v>0.32</v>
      </c>
      <c r="G3997" s="2">
        <f>Table3[[#This Row],[FwdDiv]]/Table3[[#This Row],[SharePrice]]</f>
        <v>9.1194072385294943E-3</v>
      </c>
      <c r="H3997" s="2">
        <v>2.5000000000000001E-2</v>
      </c>
      <c r="I3997" s="2">
        <v>2.75E-2</v>
      </c>
    </row>
    <row r="3998" spans="2:9" hidden="1" x14ac:dyDescent="0.2">
      <c r="B3998" s="35">
        <v>39204</v>
      </c>
      <c r="C3998">
        <v>35.11</v>
      </c>
      <c r="E3998">
        <v>0.08</v>
      </c>
      <c r="F3998">
        <f>4*Table3[[#This Row],[DivPay]]</f>
        <v>0.32</v>
      </c>
      <c r="G3998" s="2">
        <f>Table3[[#This Row],[FwdDiv]]/Table3[[#This Row],[SharePrice]]</f>
        <v>9.1142124750783256E-3</v>
      </c>
      <c r="H3998" s="2">
        <v>2.5000000000000001E-2</v>
      </c>
      <c r="I3998" s="2">
        <v>2.75E-2</v>
      </c>
    </row>
    <row r="3999" spans="2:9" hidden="1" x14ac:dyDescent="0.2">
      <c r="B3999" s="35">
        <v>39203</v>
      </c>
      <c r="C3999">
        <v>34.840000000000003</v>
      </c>
      <c r="E3999">
        <v>0.08</v>
      </c>
      <c r="F3999">
        <f>4*Table3[[#This Row],[DivPay]]</f>
        <v>0.32</v>
      </c>
      <c r="G3999" s="2">
        <f>Table3[[#This Row],[FwdDiv]]/Table3[[#This Row],[SharePrice]]</f>
        <v>9.1848450057405266E-3</v>
      </c>
      <c r="H3999" s="2">
        <v>2.5000000000000001E-2</v>
      </c>
      <c r="I3999" s="2">
        <v>2.75E-2</v>
      </c>
    </row>
    <row r="4000" spans="2:9" hidden="1" x14ac:dyDescent="0.2">
      <c r="B4000" s="35">
        <v>39202</v>
      </c>
      <c r="C4000">
        <v>34.369999999999997</v>
      </c>
      <c r="E4000">
        <v>0.08</v>
      </c>
      <c r="F4000">
        <f>4*Table3[[#This Row],[DivPay]]</f>
        <v>0.32</v>
      </c>
      <c r="G4000" s="2">
        <f>Table3[[#This Row],[FwdDiv]]/Table3[[#This Row],[SharePrice]]</f>
        <v>9.3104451556590053E-3</v>
      </c>
      <c r="H4000" s="2">
        <v>2.5000000000000001E-2</v>
      </c>
      <c r="I4000" s="2">
        <v>2.75E-2</v>
      </c>
    </row>
    <row r="4001" spans="2:9" hidden="1" x14ac:dyDescent="0.2">
      <c r="B4001" s="35">
        <v>39199</v>
      </c>
      <c r="C4001">
        <v>34.83</v>
      </c>
      <c r="E4001">
        <v>0.08</v>
      </c>
      <c r="F4001">
        <f>4*Table3[[#This Row],[DivPay]]</f>
        <v>0.32</v>
      </c>
      <c r="G4001" s="2">
        <f>Table3[[#This Row],[FwdDiv]]/Table3[[#This Row],[SharePrice]]</f>
        <v>9.1874820556991105E-3</v>
      </c>
      <c r="H4001" s="2">
        <v>2.5000000000000001E-2</v>
      </c>
      <c r="I4001" s="2">
        <v>2.75E-2</v>
      </c>
    </row>
    <row r="4002" spans="2:9" hidden="1" x14ac:dyDescent="0.2">
      <c r="B4002" s="35">
        <v>39198</v>
      </c>
      <c r="C4002">
        <v>35.159999999999997</v>
      </c>
      <c r="D4002">
        <v>0.08</v>
      </c>
      <c r="E4002">
        <v>0.08</v>
      </c>
      <c r="F4002">
        <f>4*Table3[[#This Row],[DivPay]]</f>
        <v>0.32</v>
      </c>
      <c r="G4002" s="2">
        <f>Table3[[#This Row],[FwdDiv]]/Table3[[#This Row],[SharePrice]]</f>
        <v>9.1012514220705359E-3</v>
      </c>
      <c r="H4002" s="2">
        <v>2.5000000000000001E-2</v>
      </c>
      <c r="I4002" s="2">
        <v>2.75E-2</v>
      </c>
    </row>
    <row r="4003" spans="2:9" hidden="1" x14ac:dyDescent="0.2">
      <c r="B4003" s="35">
        <v>39197</v>
      </c>
      <c r="C4003">
        <v>35.340000000000003</v>
      </c>
      <c r="E4003">
        <v>0.04</v>
      </c>
      <c r="F4003">
        <f>4*Table3[[#This Row],[DivPay]]</f>
        <v>0.16</v>
      </c>
      <c r="G4003" s="2">
        <f>Table3[[#This Row],[FwdDiv]]/Table3[[#This Row],[SharePrice]]</f>
        <v>4.5274476513865302E-3</v>
      </c>
      <c r="H4003" s="2">
        <v>2.5000000000000001E-2</v>
      </c>
      <c r="I4003" s="2">
        <v>2.75E-2</v>
      </c>
    </row>
    <row r="4004" spans="2:9" hidden="1" x14ac:dyDescent="0.2">
      <c r="B4004" s="35">
        <v>39196</v>
      </c>
      <c r="C4004">
        <v>34.92</v>
      </c>
      <c r="E4004">
        <v>0.04</v>
      </c>
      <c r="F4004">
        <f>4*Table3[[#This Row],[DivPay]]</f>
        <v>0.16</v>
      </c>
      <c r="G4004" s="2">
        <f>Table3[[#This Row],[FwdDiv]]/Table3[[#This Row],[SharePrice]]</f>
        <v>4.5819014891179842E-3</v>
      </c>
      <c r="H4004" s="2">
        <v>2.5000000000000001E-2</v>
      </c>
      <c r="I4004" s="2">
        <v>2.75E-2</v>
      </c>
    </row>
    <row r="4005" spans="2:9" hidden="1" x14ac:dyDescent="0.2">
      <c r="B4005" s="35">
        <v>39195</v>
      </c>
      <c r="C4005">
        <v>32.409999999999997</v>
      </c>
      <c r="E4005">
        <v>0.04</v>
      </c>
      <c r="F4005">
        <f>4*Table3[[#This Row],[DivPay]]</f>
        <v>0.16</v>
      </c>
      <c r="G4005" s="2">
        <f>Table3[[#This Row],[FwdDiv]]/Table3[[#This Row],[SharePrice]]</f>
        <v>4.9367479173094732E-3</v>
      </c>
      <c r="H4005" s="2">
        <v>2.5000000000000001E-2</v>
      </c>
      <c r="I4005" s="2">
        <v>2.75E-2</v>
      </c>
    </row>
    <row r="4006" spans="2:9" hidden="1" x14ac:dyDescent="0.2">
      <c r="B4006" s="35">
        <v>39192</v>
      </c>
      <c r="C4006">
        <v>32.5</v>
      </c>
      <c r="E4006">
        <v>0.04</v>
      </c>
      <c r="F4006">
        <f>4*Table3[[#This Row],[DivPay]]</f>
        <v>0.16</v>
      </c>
      <c r="G4006" s="2">
        <f>Table3[[#This Row],[FwdDiv]]/Table3[[#This Row],[SharePrice]]</f>
        <v>4.9230769230769232E-3</v>
      </c>
      <c r="H4006" s="2">
        <v>2.5000000000000001E-2</v>
      </c>
      <c r="I4006" s="2">
        <v>2.75E-2</v>
      </c>
    </row>
    <row r="4007" spans="2:9" hidden="1" x14ac:dyDescent="0.2">
      <c r="B4007" s="35">
        <v>39191</v>
      </c>
      <c r="C4007">
        <v>32.49</v>
      </c>
      <c r="E4007">
        <v>0.04</v>
      </c>
      <c r="F4007">
        <f>4*Table3[[#This Row],[DivPay]]</f>
        <v>0.16</v>
      </c>
      <c r="G4007" s="2">
        <f>Table3[[#This Row],[FwdDiv]]/Table3[[#This Row],[SharePrice]]</f>
        <v>4.9245921822099106E-3</v>
      </c>
      <c r="H4007" s="2">
        <v>2.5000000000000001E-2</v>
      </c>
      <c r="I4007" s="2">
        <v>2.75E-2</v>
      </c>
    </row>
    <row r="4008" spans="2:9" hidden="1" x14ac:dyDescent="0.2">
      <c r="B4008" s="35">
        <v>39190</v>
      </c>
      <c r="C4008">
        <v>31.95</v>
      </c>
      <c r="E4008">
        <v>0.04</v>
      </c>
      <c r="F4008">
        <f>4*Table3[[#This Row],[DivPay]]</f>
        <v>0.16</v>
      </c>
      <c r="G4008" s="2">
        <f>Table3[[#This Row],[FwdDiv]]/Table3[[#This Row],[SharePrice]]</f>
        <v>5.0078247261345857E-3</v>
      </c>
      <c r="H4008" s="2">
        <v>2.5000000000000001E-2</v>
      </c>
      <c r="I4008" s="2">
        <v>2.75E-2</v>
      </c>
    </row>
    <row r="4009" spans="2:9" hidden="1" x14ac:dyDescent="0.2">
      <c r="B4009" s="35">
        <v>39189</v>
      </c>
      <c r="C4009">
        <v>31.31</v>
      </c>
      <c r="E4009">
        <v>0.04</v>
      </c>
      <c r="F4009">
        <f>4*Table3[[#This Row],[DivPay]]</f>
        <v>0.16</v>
      </c>
      <c r="G4009" s="2">
        <f>Table3[[#This Row],[FwdDiv]]/Table3[[#This Row],[SharePrice]]</f>
        <v>5.1101884381986587E-3</v>
      </c>
      <c r="H4009" s="2">
        <v>2.5000000000000001E-2</v>
      </c>
      <c r="I4009" s="2">
        <v>2.75E-2</v>
      </c>
    </row>
    <row r="4010" spans="2:9" hidden="1" x14ac:dyDescent="0.2">
      <c r="B4010" s="35">
        <v>39188</v>
      </c>
      <c r="C4010">
        <v>31.51</v>
      </c>
      <c r="E4010">
        <v>0.04</v>
      </c>
      <c r="F4010">
        <f>4*Table3[[#This Row],[DivPay]]</f>
        <v>0.16</v>
      </c>
      <c r="G4010" s="2">
        <f>Table3[[#This Row],[FwdDiv]]/Table3[[#This Row],[SharePrice]]</f>
        <v>5.0777530942557915E-3</v>
      </c>
      <c r="H4010" s="2">
        <v>2.5000000000000001E-2</v>
      </c>
      <c r="I4010" s="2">
        <v>2.75E-2</v>
      </c>
    </row>
    <row r="4011" spans="2:9" hidden="1" x14ac:dyDescent="0.2">
      <c r="B4011" s="35">
        <v>39185</v>
      </c>
      <c r="C4011">
        <v>30.83</v>
      </c>
      <c r="E4011">
        <v>0.04</v>
      </c>
      <c r="F4011">
        <f>4*Table3[[#This Row],[DivPay]]</f>
        <v>0.16</v>
      </c>
      <c r="G4011" s="2">
        <f>Table3[[#This Row],[FwdDiv]]/Table3[[#This Row],[SharePrice]]</f>
        <v>5.1897502432695433E-3</v>
      </c>
      <c r="H4011" s="2">
        <v>2.5000000000000001E-2</v>
      </c>
      <c r="I4011" s="2">
        <v>2.75E-2</v>
      </c>
    </row>
    <row r="4012" spans="2:9" hidden="1" x14ac:dyDescent="0.2">
      <c r="B4012" s="35">
        <v>39184</v>
      </c>
      <c r="C4012">
        <v>31</v>
      </c>
      <c r="E4012">
        <v>0.04</v>
      </c>
      <c r="F4012">
        <f>4*Table3[[#This Row],[DivPay]]</f>
        <v>0.16</v>
      </c>
      <c r="G4012" s="2">
        <f>Table3[[#This Row],[FwdDiv]]/Table3[[#This Row],[SharePrice]]</f>
        <v>5.1612903225806452E-3</v>
      </c>
      <c r="H4012" s="2">
        <v>2.5000000000000001E-2</v>
      </c>
      <c r="I4012" s="2">
        <v>2.75E-2</v>
      </c>
    </row>
    <row r="4013" spans="2:9" hidden="1" x14ac:dyDescent="0.2">
      <c r="B4013" s="35">
        <v>39183</v>
      </c>
      <c r="C4013">
        <v>30.78</v>
      </c>
      <c r="E4013">
        <v>0.04</v>
      </c>
      <c r="F4013">
        <f>4*Table3[[#This Row],[DivPay]]</f>
        <v>0.16</v>
      </c>
      <c r="G4013" s="2">
        <f>Table3[[#This Row],[FwdDiv]]/Table3[[#This Row],[SharePrice]]</f>
        <v>5.1981806367771277E-3</v>
      </c>
      <c r="H4013" s="2">
        <v>2.5000000000000001E-2</v>
      </c>
      <c r="I4013" s="2">
        <v>2.75E-2</v>
      </c>
    </row>
    <row r="4014" spans="2:9" hidden="1" x14ac:dyDescent="0.2">
      <c r="B4014" s="35">
        <v>39182</v>
      </c>
      <c r="C4014">
        <v>31.26</v>
      </c>
      <c r="E4014">
        <v>0.04</v>
      </c>
      <c r="F4014">
        <f>4*Table3[[#This Row],[DivPay]]</f>
        <v>0.16</v>
      </c>
      <c r="G4014" s="2">
        <f>Table3[[#This Row],[FwdDiv]]/Table3[[#This Row],[SharePrice]]</f>
        <v>5.1183621241202813E-3</v>
      </c>
      <c r="H4014" s="2">
        <v>2.5000000000000001E-2</v>
      </c>
      <c r="I4014" s="2">
        <v>2.75E-2</v>
      </c>
    </row>
    <row r="4015" spans="2:9" hidden="1" x14ac:dyDescent="0.2">
      <c r="B4015" s="35">
        <v>39181</v>
      </c>
      <c r="C4015">
        <v>30.82</v>
      </c>
      <c r="E4015">
        <v>0.04</v>
      </c>
      <c r="F4015">
        <f>4*Table3[[#This Row],[DivPay]]</f>
        <v>0.16</v>
      </c>
      <c r="G4015" s="2">
        <f>Table3[[#This Row],[FwdDiv]]/Table3[[#This Row],[SharePrice]]</f>
        <v>5.1914341336794286E-3</v>
      </c>
      <c r="H4015" s="2">
        <v>2.5000000000000001E-2</v>
      </c>
      <c r="I4015" s="2">
        <v>2.75E-2</v>
      </c>
    </row>
    <row r="4016" spans="2:9" hidden="1" x14ac:dyDescent="0.2">
      <c r="B4016" s="35">
        <v>39177</v>
      </c>
      <c r="C4016">
        <v>30.82</v>
      </c>
      <c r="E4016">
        <v>0.04</v>
      </c>
      <c r="F4016">
        <f>4*Table3[[#This Row],[DivPay]]</f>
        <v>0.16</v>
      </c>
      <c r="G4016" s="2">
        <f>Table3[[#This Row],[FwdDiv]]/Table3[[#This Row],[SharePrice]]</f>
        <v>5.1914341336794286E-3</v>
      </c>
      <c r="H4016" s="2">
        <v>2.5000000000000001E-2</v>
      </c>
      <c r="I4016" s="2">
        <v>2.75E-2</v>
      </c>
    </row>
    <row r="4017" spans="2:9" hidden="1" x14ac:dyDescent="0.2">
      <c r="B4017" s="35">
        <v>39176</v>
      </c>
      <c r="C4017">
        <v>30.6</v>
      </c>
      <c r="E4017">
        <v>0.04</v>
      </c>
      <c r="F4017">
        <f>4*Table3[[#This Row],[DivPay]]</f>
        <v>0.16</v>
      </c>
      <c r="G4017" s="2">
        <f>Table3[[#This Row],[FwdDiv]]/Table3[[#This Row],[SharePrice]]</f>
        <v>5.2287581699346402E-3</v>
      </c>
      <c r="H4017" s="2">
        <v>2.5000000000000001E-2</v>
      </c>
      <c r="I4017" s="2">
        <v>2.75E-2</v>
      </c>
    </row>
    <row r="4018" spans="2:9" hidden="1" x14ac:dyDescent="0.2">
      <c r="B4018" s="35">
        <v>39175</v>
      </c>
      <c r="C4018">
        <v>30.07</v>
      </c>
      <c r="E4018">
        <v>0.04</v>
      </c>
      <c r="F4018">
        <f>4*Table3[[#This Row],[DivPay]]</f>
        <v>0.16</v>
      </c>
      <c r="G4018" s="2">
        <f>Table3[[#This Row],[FwdDiv]]/Table3[[#This Row],[SharePrice]]</f>
        <v>5.3209178583305617E-3</v>
      </c>
      <c r="H4018" s="2">
        <v>2.5000000000000001E-2</v>
      </c>
      <c r="I4018" s="2">
        <v>2.75E-2</v>
      </c>
    </row>
    <row r="4019" spans="2:9" hidden="1" x14ac:dyDescent="0.2">
      <c r="B4019" s="35">
        <v>39174</v>
      </c>
      <c r="C4019">
        <v>29.9</v>
      </c>
      <c r="E4019">
        <v>0.04</v>
      </c>
      <c r="F4019">
        <f>4*Table3[[#This Row],[DivPay]]</f>
        <v>0.16</v>
      </c>
      <c r="G4019" s="2">
        <f>Table3[[#This Row],[FwdDiv]]/Table3[[#This Row],[SharePrice]]</f>
        <v>5.3511705685618735E-3</v>
      </c>
      <c r="H4019" s="2">
        <v>2.5000000000000001E-2</v>
      </c>
      <c r="I4019" s="2">
        <v>2.75E-2</v>
      </c>
    </row>
    <row r="4020" spans="2:9" hidden="1" x14ac:dyDescent="0.2">
      <c r="B4020" s="35">
        <v>39171</v>
      </c>
      <c r="C4020">
        <v>30.1</v>
      </c>
      <c r="E4020">
        <v>0.04</v>
      </c>
      <c r="F4020">
        <f>4*Table3[[#This Row],[DivPay]]</f>
        <v>0.16</v>
      </c>
      <c r="G4020" s="2">
        <f>Table3[[#This Row],[FwdDiv]]/Table3[[#This Row],[SharePrice]]</f>
        <v>5.3156146179401988E-3</v>
      </c>
      <c r="H4020" s="2">
        <v>2.5000000000000001E-2</v>
      </c>
      <c r="I4020" s="2">
        <v>2.75E-2</v>
      </c>
    </row>
    <row r="4021" spans="2:9" hidden="1" x14ac:dyDescent="0.2">
      <c r="B4021" s="35">
        <v>39170</v>
      </c>
      <c r="C4021">
        <v>30.39</v>
      </c>
      <c r="E4021">
        <v>0.04</v>
      </c>
      <c r="F4021">
        <f>4*Table3[[#This Row],[DivPay]]</f>
        <v>0.16</v>
      </c>
      <c r="G4021" s="2">
        <f>Table3[[#This Row],[FwdDiv]]/Table3[[#This Row],[SharePrice]]</f>
        <v>5.2648897663705166E-3</v>
      </c>
      <c r="H4021" s="2">
        <v>2.5000000000000001E-2</v>
      </c>
      <c r="I4021" s="2">
        <v>2.75E-2</v>
      </c>
    </row>
    <row r="4022" spans="2:9" hidden="1" x14ac:dyDescent="0.2">
      <c r="B4022" s="35">
        <v>39169</v>
      </c>
      <c r="C4022">
        <v>30.7</v>
      </c>
      <c r="E4022">
        <v>0.04</v>
      </c>
      <c r="F4022">
        <f>4*Table3[[#This Row],[DivPay]]</f>
        <v>0.16</v>
      </c>
      <c r="G4022" s="2">
        <f>Table3[[#This Row],[FwdDiv]]/Table3[[#This Row],[SharePrice]]</f>
        <v>5.2117263843648211E-3</v>
      </c>
      <c r="H4022" s="2">
        <v>2.5000000000000001E-2</v>
      </c>
      <c r="I4022" s="2">
        <v>2.75E-2</v>
      </c>
    </row>
    <row r="4023" spans="2:9" hidden="1" x14ac:dyDescent="0.2">
      <c r="B4023" s="35">
        <v>39168</v>
      </c>
      <c r="C4023">
        <v>31.22</v>
      </c>
      <c r="E4023">
        <v>0.04</v>
      </c>
      <c r="F4023">
        <f>4*Table3[[#This Row],[DivPay]]</f>
        <v>0.16</v>
      </c>
      <c r="G4023" s="2">
        <f>Table3[[#This Row],[FwdDiv]]/Table3[[#This Row],[SharePrice]]</f>
        <v>5.1249199231262017E-3</v>
      </c>
      <c r="H4023" s="2">
        <v>2.5000000000000001E-2</v>
      </c>
      <c r="I4023" s="2">
        <v>2.75E-2</v>
      </c>
    </row>
    <row r="4024" spans="2:9" hidden="1" x14ac:dyDescent="0.2">
      <c r="B4024" s="35">
        <v>39167</v>
      </c>
      <c r="C4024">
        <v>31.15</v>
      </c>
      <c r="E4024">
        <v>0.04</v>
      </c>
      <c r="F4024">
        <f>4*Table3[[#This Row],[DivPay]]</f>
        <v>0.16</v>
      </c>
      <c r="G4024" s="2">
        <f>Table3[[#This Row],[FwdDiv]]/Table3[[#This Row],[SharePrice]]</f>
        <v>5.1364365971107544E-3</v>
      </c>
      <c r="H4024" s="2">
        <v>2.5000000000000001E-2</v>
      </c>
      <c r="I4024" s="2">
        <v>2.75E-2</v>
      </c>
    </row>
    <row r="4025" spans="2:9" hidden="1" x14ac:dyDescent="0.2">
      <c r="B4025" s="35">
        <v>39164</v>
      </c>
      <c r="C4025">
        <v>31.36</v>
      </c>
      <c r="E4025">
        <v>0.04</v>
      </c>
      <c r="F4025">
        <f>4*Table3[[#This Row],[DivPay]]</f>
        <v>0.16</v>
      </c>
      <c r="G4025" s="2">
        <f>Table3[[#This Row],[FwdDiv]]/Table3[[#This Row],[SharePrice]]</f>
        <v>5.1020408163265311E-3</v>
      </c>
      <c r="H4025" s="2">
        <v>2.5000000000000001E-2</v>
      </c>
      <c r="I4025" s="2">
        <v>2.75E-2</v>
      </c>
    </row>
    <row r="4026" spans="2:9" hidden="1" x14ac:dyDescent="0.2">
      <c r="B4026" s="35">
        <v>39163</v>
      </c>
      <c r="C4026">
        <v>31.25</v>
      </c>
      <c r="E4026">
        <v>0.04</v>
      </c>
      <c r="F4026">
        <f>4*Table3[[#This Row],[DivPay]]</f>
        <v>0.16</v>
      </c>
      <c r="G4026" s="2">
        <f>Table3[[#This Row],[FwdDiv]]/Table3[[#This Row],[SharePrice]]</f>
        <v>5.1200000000000004E-3</v>
      </c>
      <c r="H4026" s="2">
        <v>2.5000000000000001E-2</v>
      </c>
      <c r="I4026" s="2">
        <v>2.75E-2</v>
      </c>
    </row>
    <row r="4027" spans="2:9" hidden="1" x14ac:dyDescent="0.2">
      <c r="B4027" s="35">
        <v>39162</v>
      </c>
      <c r="C4027">
        <v>31.7</v>
      </c>
      <c r="E4027">
        <v>0.04</v>
      </c>
      <c r="F4027">
        <f>4*Table3[[#This Row],[DivPay]]</f>
        <v>0.16</v>
      </c>
      <c r="G4027" s="2">
        <f>Table3[[#This Row],[FwdDiv]]/Table3[[#This Row],[SharePrice]]</f>
        <v>5.0473186119873821E-3</v>
      </c>
      <c r="H4027" s="2">
        <v>2.5000000000000001E-2</v>
      </c>
      <c r="I4027" s="2">
        <v>2.75E-2</v>
      </c>
    </row>
    <row r="4028" spans="2:9" hidden="1" x14ac:dyDescent="0.2">
      <c r="B4028" s="35">
        <v>39161</v>
      </c>
      <c r="C4028">
        <v>31.35</v>
      </c>
      <c r="E4028">
        <v>0.04</v>
      </c>
      <c r="F4028">
        <f>4*Table3[[#This Row],[DivPay]]</f>
        <v>0.16</v>
      </c>
      <c r="G4028" s="2">
        <f>Table3[[#This Row],[FwdDiv]]/Table3[[#This Row],[SharePrice]]</f>
        <v>5.1036682615629983E-3</v>
      </c>
      <c r="H4028" s="2">
        <v>2.5000000000000001E-2</v>
      </c>
      <c r="I4028" s="2">
        <v>2.75E-2</v>
      </c>
    </row>
    <row r="4029" spans="2:9" hidden="1" x14ac:dyDescent="0.2">
      <c r="B4029" s="35">
        <v>39160</v>
      </c>
      <c r="C4029">
        <v>31.22</v>
      </c>
      <c r="E4029">
        <v>0.04</v>
      </c>
      <c r="F4029">
        <f>4*Table3[[#This Row],[DivPay]]</f>
        <v>0.16</v>
      </c>
      <c r="G4029" s="2">
        <f>Table3[[#This Row],[FwdDiv]]/Table3[[#This Row],[SharePrice]]</f>
        <v>5.1249199231262017E-3</v>
      </c>
      <c r="H4029" s="2">
        <v>2.5000000000000001E-2</v>
      </c>
      <c r="I4029" s="2">
        <v>2.75E-2</v>
      </c>
    </row>
    <row r="4030" spans="2:9" hidden="1" x14ac:dyDescent="0.2">
      <c r="B4030" s="35">
        <v>39157</v>
      </c>
      <c r="C4030">
        <v>31.28</v>
      </c>
      <c r="E4030">
        <v>0.04</v>
      </c>
      <c r="F4030">
        <f>4*Table3[[#This Row],[DivPay]]</f>
        <v>0.16</v>
      </c>
      <c r="G4030" s="2">
        <f>Table3[[#This Row],[FwdDiv]]/Table3[[#This Row],[SharePrice]]</f>
        <v>5.1150895140664957E-3</v>
      </c>
      <c r="H4030" s="2">
        <v>2.5000000000000001E-2</v>
      </c>
      <c r="I4030" s="2">
        <v>2.75E-2</v>
      </c>
    </row>
    <row r="4031" spans="2:9" hidden="1" x14ac:dyDescent="0.2">
      <c r="B4031" s="35">
        <v>39156</v>
      </c>
      <c r="C4031">
        <v>31.57</v>
      </c>
      <c r="E4031">
        <v>0.04</v>
      </c>
      <c r="F4031">
        <f>4*Table3[[#This Row],[DivPay]]</f>
        <v>0.16</v>
      </c>
      <c r="G4031" s="2">
        <f>Table3[[#This Row],[FwdDiv]]/Table3[[#This Row],[SharePrice]]</f>
        <v>5.0681026290782388E-3</v>
      </c>
      <c r="H4031" s="2">
        <v>2.5000000000000001E-2</v>
      </c>
      <c r="I4031" s="2">
        <v>2.75E-2</v>
      </c>
    </row>
    <row r="4032" spans="2:9" hidden="1" x14ac:dyDescent="0.2">
      <c r="B4032" s="35">
        <v>39155</v>
      </c>
      <c r="C4032">
        <v>31.67</v>
      </c>
      <c r="E4032">
        <v>0.04</v>
      </c>
      <c r="F4032">
        <f>4*Table3[[#This Row],[DivPay]]</f>
        <v>0.16</v>
      </c>
      <c r="G4032" s="2">
        <f>Table3[[#This Row],[FwdDiv]]/Table3[[#This Row],[SharePrice]]</f>
        <v>5.0520997789706345E-3</v>
      </c>
      <c r="H4032" s="2">
        <v>2.5000000000000001E-2</v>
      </c>
      <c r="I4032" s="2">
        <v>2.75E-2</v>
      </c>
    </row>
    <row r="4033" spans="2:9" hidden="1" x14ac:dyDescent="0.2">
      <c r="B4033" s="35">
        <v>39154</v>
      </c>
      <c r="C4033">
        <v>31.74</v>
      </c>
      <c r="E4033">
        <v>0.04</v>
      </c>
      <c r="F4033">
        <f>4*Table3[[#This Row],[DivPay]]</f>
        <v>0.16</v>
      </c>
      <c r="G4033" s="2">
        <f>Table3[[#This Row],[FwdDiv]]/Table3[[#This Row],[SharePrice]]</f>
        <v>5.0409577819785761E-3</v>
      </c>
      <c r="H4033" s="2">
        <v>2.5000000000000001E-2</v>
      </c>
      <c r="I4033" s="2">
        <v>2.75E-2</v>
      </c>
    </row>
    <row r="4034" spans="2:9" hidden="1" x14ac:dyDescent="0.2">
      <c r="B4034" s="35">
        <v>39153</v>
      </c>
      <c r="C4034">
        <v>32.590000000000003</v>
      </c>
      <c r="E4034">
        <v>0.04</v>
      </c>
      <c r="F4034">
        <f>4*Table3[[#This Row],[DivPay]]</f>
        <v>0.16</v>
      </c>
      <c r="G4034" s="2">
        <f>Table3[[#This Row],[FwdDiv]]/Table3[[#This Row],[SharePrice]]</f>
        <v>4.9094814360233193E-3</v>
      </c>
      <c r="H4034" s="2">
        <v>2.5000000000000001E-2</v>
      </c>
      <c r="I4034" s="2">
        <v>2.75E-2</v>
      </c>
    </row>
    <row r="4035" spans="2:9" hidden="1" x14ac:dyDescent="0.2">
      <c r="B4035" s="35">
        <v>39150</v>
      </c>
      <c r="C4035">
        <v>32.46</v>
      </c>
      <c r="E4035">
        <v>0.04</v>
      </c>
      <c r="F4035">
        <f>4*Table3[[#This Row],[DivPay]]</f>
        <v>0.16</v>
      </c>
      <c r="G4035" s="2">
        <f>Table3[[#This Row],[FwdDiv]]/Table3[[#This Row],[SharePrice]]</f>
        <v>4.9291435613062233E-3</v>
      </c>
      <c r="H4035" s="2">
        <v>2.5000000000000001E-2</v>
      </c>
      <c r="I4035" s="2">
        <v>2.75E-2</v>
      </c>
    </row>
    <row r="4036" spans="2:9" hidden="1" x14ac:dyDescent="0.2">
      <c r="B4036" s="35">
        <v>39149</v>
      </c>
      <c r="C4036">
        <v>31.7</v>
      </c>
      <c r="E4036">
        <v>0.04</v>
      </c>
      <c r="F4036">
        <f>4*Table3[[#This Row],[DivPay]]</f>
        <v>0.16</v>
      </c>
      <c r="G4036" s="2">
        <f>Table3[[#This Row],[FwdDiv]]/Table3[[#This Row],[SharePrice]]</f>
        <v>5.0473186119873821E-3</v>
      </c>
      <c r="H4036" s="2">
        <v>2.5000000000000001E-2</v>
      </c>
      <c r="I4036" s="2">
        <v>2.75E-2</v>
      </c>
    </row>
    <row r="4037" spans="2:9" hidden="1" x14ac:dyDescent="0.2">
      <c r="B4037" s="35">
        <v>39148</v>
      </c>
      <c r="C4037">
        <v>31.14</v>
      </c>
      <c r="E4037">
        <v>0.04</v>
      </c>
      <c r="F4037">
        <f>4*Table3[[#This Row],[DivPay]]</f>
        <v>0.16</v>
      </c>
      <c r="G4037" s="2">
        <f>Table3[[#This Row],[FwdDiv]]/Table3[[#This Row],[SharePrice]]</f>
        <v>5.1380860629415539E-3</v>
      </c>
      <c r="H4037" s="2">
        <v>2.5000000000000001E-2</v>
      </c>
      <c r="I4037" s="2">
        <v>2.75E-2</v>
      </c>
    </row>
    <row r="4038" spans="2:9" hidden="1" x14ac:dyDescent="0.2">
      <c r="B4038" s="35">
        <v>39147</v>
      </c>
      <c r="C4038">
        <v>31.35</v>
      </c>
      <c r="E4038">
        <v>0.04</v>
      </c>
      <c r="F4038">
        <f>4*Table3[[#This Row],[DivPay]]</f>
        <v>0.16</v>
      </c>
      <c r="G4038" s="2">
        <f>Table3[[#This Row],[FwdDiv]]/Table3[[#This Row],[SharePrice]]</f>
        <v>5.1036682615629983E-3</v>
      </c>
      <c r="H4038" s="2">
        <v>2.5000000000000001E-2</v>
      </c>
      <c r="I4038" s="2">
        <v>2.75E-2</v>
      </c>
    </row>
    <row r="4039" spans="2:9" hidden="1" x14ac:dyDescent="0.2">
      <c r="B4039" s="35">
        <v>39146</v>
      </c>
      <c r="C4039">
        <v>30.9</v>
      </c>
      <c r="E4039">
        <v>0.04</v>
      </c>
      <c r="F4039">
        <f>4*Table3[[#This Row],[DivPay]]</f>
        <v>0.16</v>
      </c>
      <c r="G4039" s="2">
        <f>Table3[[#This Row],[FwdDiv]]/Table3[[#This Row],[SharePrice]]</f>
        <v>5.1779935275080907E-3</v>
      </c>
      <c r="H4039" s="2">
        <v>2.5000000000000001E-2</v>
      </c>
      <c r="I4039" s="2">
        <v>2.75E-2</v>
      </c>
    </row>
    <row r="4040" spans="2:9" hidden="1" x14ac:dyDescent="0.2">
      <c r="B4040" s="35">
        <v>39143</v>
      </c>
      <c r="C4040">
        <v>30.76</v>
      </c>
      <c r="E4040">
        <v>0.04</v>
      </c>
      <c r="F4040">
        <f>4*Table3[[#This Row],[DivPay]]</f>
        <v>0.16</v>
      </c>
      <c r="G4040" s="2">
        <f>Table3[[#This Row],[FwdDiv]]/Table3[[#This Row],[SharePrice]]</f>
        <v>5.2015604681404422E-3</v>
      </c>
      <c r="H4040" s="2">
        <v>2.5000000000000001E-2</v>
      </c>
      <c r="I4040" s="2">
        <v>2.75E-2</v>
      </c>
    </row>
    <row r="4041" spans="2:9" hidden="1" x14ac:dyDescent="0.2">
      <c r="B4041" s="35">
        <v>39142</v>
      </c>
      <c r="C4041">
        <v>30.79</v>
      </c>
      <c r="E4041">
        <v>0.04</v>
      </c>
      <c r="F4041">
        <f>4*Table3[[#This Row],[DivPay]]</f>
        <v>0.16</v>
      </c>
      <c r="G4041" s="2">
        <f>Table3[[#This Row],[FwdDiv]]/Table3[[#This Row],[SharePrice]]</f>
        <v>5.1964923676518357E-3</v>
      </c>
      <c r="H4041" s="2">
        <v>2.5000000000000001E-2</v>
      </c>
      <c r="I4041" s="2">
        <v>2.75E-2</v>
      </c>
    </row>
    <row r="4042" spans="2:9" hidden="1" x14ac:dyDescent="0.2">
      <c r="B4042" s="35">
        <v>39141</v>
      </c>
      <c r="C4042">
        <v>30.96</v>
      </c>
      <c r="E4042">
        <v>0.04</v>
      </c>
      <c r="F4042">
        <f>4*Table3[[#This Row],[DivPay]]</f>
        <v>0.16</v>
      </c>
      <c r="G4042" s="2">
        <f>Table3[[#This Row],[FwdDiv]]/Table3[[#This Row],[SharePrice]]</f>
        <v>5.1679586563307496E-3</v>
      </c>
      <c r="H4042" s="2">
        <v>2.5000000000000001E-2</v>
      </c>
      <c r="I4042" s="2">
        <v>2.75E-2</v>
      </c>
    </row>
    <row r="4043" spans="2:9" hidden="1" x14ac:dyDescent="0.2">
      <c r="B4043" s="35">
        <v>39140</v>
      </c>
      <c r="C4043">
        <v>30.67</v>
      </c>
      <c r="E4043">
        <v>0.04</v>
      </c>
      <c r="F4043">
        <f>4*Table3[[#This Row],[DivPay]]</f>
        <v>0.16</v>
      </c>
      <c r="G4043" s="2">
        <f>Table3[[#This Row],[FwdDiv]]/Table3[[#This Row],[SharePrice]]</f>
        <v>5.2168242582328007E-3</v>
      </c>
      <c r="H4043" s="2">
        <v>2.5000000000000001E-2</v>
      </c>
      <c r="I4043" s="2">
        <v>2.75E-2</v>
      </c>
    </row>
    <row r="4044" spans="2:9" hidden="1" x14ac:dyDescent="0.2">
      <c r="B4044" s="35">
        <v>39139</v>
      </c>
      <c r="C4044">
        <v>31.77</v>
      </c>
      <c r="E4044">
        <v>0.04</v>
      </c>
      <c r="F4044">
        <f>4*Table3[[#This Row],[DivPay]]</f>
        <v>0.16</v>
      </c>
      <c r="G4044" s="2">
        <f>Table3[[#This Row],[FwdDiv]]/Table3[[#This Row],[SharePrice]]</f>
        <v>5.0361976707585772E-3</v>
      </c>
      <c r="H4044" s="2">
        <v>2.5000000000000001E-2</v>
      </c>
      <c r="I4044" s="2">
        <v>2.75E-2</v>
      </c>
    </row>
    <row r="4045" spans="2:9" hidden="1" x14ac:dyDescent="0.2">
      <c r="B4045" s="35">
        <v>39136</v>
      </c>
      <c r="C4045">
        <v>32.21</v>
      </c>
      <c r="E4045">
        <v>0.04</v>
      </c>
      <c r="F4045">
        <f>4*Table3[[#This Row],[DivPay]]</f>
        <v>0.16</v>
      </c>
      <c r="G4045" s="2">
        <f>Table3[[#This Row],[FwdDiv]]/Table3[[#This Row],[SharePrice]]</f>
        <v>4.9674014281279105E-3</v>
      </c>
      <c r="H4045" s="2">
        <v>2.5000000000000001E-2</v>
      </c>
      <c r="I4045" s="2">
        <v>2.75E-2</v>
      </c>
    </row>
    <row r="4046" spans="2:9" hidden="1" x14ac:dyDescent="0.2">
      <c r="B4046" s="35">
        <v>39135</v>
      </c>
      <c r="C4046">
        <v>32.090000000000003</v>
      </c>
      <c r="E4046">
        <v>0.04</v>
      </c>
      <c r="F4046">
        <f>4*Table3[[#This Row],[DivPay]]</f>
        <v>0.16</v>
      </c>
      <c r="G4046" s="2">
        <f>Table3[[#This Row],[FwdDiv]]/Table3[[#This Row],[SharePrice]]</f>
        <v>4.985976939856653E-3</v>
      </c>
      <c r="H4046" s="2">
        <v>2.5000000000000001E-2</v>
      </c>
      <c r="I4046" s="2">
        <v>2.75E-2</v>
      </c>
    </row>
    <row r="4047" spans="2:9" hidden="1" x14ac:dyDescent="0.2">
      <c r="B4047" s="35">
        <v>39134</v>
      </c>
      <c r="C4047">
        <v>30.98</v>
      </c>
      <c r="E4047">
        <v>0.04</v>
      </c>
      <c r="F4047">
        <f>4*Table3[[#This Row],[DivPay]]</f>
        <v>0.16</v>
      </c>
      <c r="G4047" s="2">
        <f>Table3[[#This Row],[FwdDiv]]/Table3[[#This Row],[SharePrice]]</f>
        <v>5.1646223369916072E-3</v>
      </c>
      <c r="H4047" s="2">
        <v>2.5000000000000001E-2</v>
      </c>
      <c r="I4047" s="2">
        <v>2.75E-2</v>
      </c>
    </row>
    <row r="4048" spans="2:9" hidden="1" x14ac:dyDescent="0.2">
      <c r="B4048" s="35">
        <v>39133</v>
      </c>
      <c r="C4048">
        <v>31.05</v>
      </c>
      <c r="E4048">
        <v>0.04</v>
      </c>
      <c r="F4048">
        <f>4*Table3[[#This Row],[DivPay]]</f>
        <v>0.16</v>
      </c>
      <c r="G4048" s="2">
        <f>Table3[[#This Row],[FwdDiv]]/Table3[[#This Row],[SharePrice]]</f>
        <v>5.1529790660225444E-3</v>
      </c>
      <c r="H4048" s="2">
        <v>2.5000000000000001E-2</v>
      </c>
      <c r="I4048" s="2">
        <v>2.75E-2</v>
      </c>
    </row>
    <row r="4049" spans="2:9" hidden="1" x14ac:dyDescent="0.2">
      <c r="B4049" s="35">
        <v>39129</v>
      </c>
      <c r="C4049">
        <v>30.78</v>
      </c>
      <c r="E4049">
        <v>0.04</v>
      </c>
      <c r="F4049">
        <f>4*Table3[[#This Row],[DivPay]]</f>
        <v>0.16</v>
      </c>
      <c r="G4049" s="2">
        <f>Table3[[#This Row],[FwdDiv]]/Table3[[#This Row],[SharePrice]]</f>
        <v>5.1981806367771277E-3</v>
      </c>
      <c r="H4049" s="2">
        <v>2.5000000000000001E-2</v>
      </c>
      <c r="I4049" s="2">
        <v>2.75E-2</v>
      </c>
    </row>
    <row r="4050" spans="2:9" hidden="1" x14ac:dyDescent="0.2">
      <c r="B4050" s="35">
        <v>39128</v>
      </c>
      <c r="C4050">
        <v>31.16</v>
      </c>
      <c r="E4050">
        <v>0.04</v>
      </c>
      <c r="F4050">
        <f>4*Table3[[#This Row],[DivPay]]</f>
        <v>0.16</v>
      </c>
      <c r="G4050" s="2">
        <f>Table3[[#This Row],[FwdDiv]]/Table3[[#This Row],[SharePrice]]</f>
        <v>5.1347881899871635E-3</v>
      </c>
      <c r="H4050" s="2">
        <v>2.5000000000000001E-2</v>
      </c>
      <c r="I4050" s="2">
        <v>2.75E-2</v>
      </c>
    </row>
    <row r="4051" spans="2:9" hidden="1" x14ac:dyDescent="0.2">
      <c r="B4051" s="35">
        <v>39127</v>
      </c>
      <c r="C4051">
        <v>30.95</v>
      </c>
      <c r="E4051">
        <v>0.04</v>
      </c>
      <c r="F4051">
        <f>4*Table3[[#This Row],[DivPay]]</f>
        <v>0.16</v>
      </c>
      <c r="G4051" s="2">
        <f>Table3[[#This Row],[FwdDiv]]/Table3[[#This Row],[SharePrice]]</f>
        <v>5.1696284329563816E-3</v>
      </c>
      <c r="H4051" s="2">
        <v>2.5000000000000001E-2</v>
      </c>
      <c r="I4051" s="2">
        <v>2.75E-2</v>
      </c>
    </row>
    <row r="4052" spans="2:9" hidden="1" x14ac:dyDescent="0.2">
      <c r="B4052" s="35">
        <v>39126</v>
      </c>
      <c r="C4052">
        <v>30.27</v>
      </c>
      <c r="E4052">
        <v>0.04</v>
      </c>
      <c r="F4052">
        <f>4*Table3[[#This Row],[DivPay]]</f>
        <v>0.16</v>
      </c>
      <c r="G4052" s="2">
        <f>Table3[[#This Row],[FwdDiv]]/Table3[[#This Row],[SharePrice]]</f>
        <v>5.2857614800132149E-3</v>
      </c>
      <c r="H4052" s="2">
        <v>2.5000000000000001E-2</v>
      </c>
      <c r="I4052" s="2">
        <v>2.75E-2</v>
      </c>
    </row>
    <row r="4053" spans="2:9" hidden="1" x14ac:dyDescent="0.2">
      <c r="B4053" s="35">
        <v>39125</v>
      </c>
      <c r="C4053">
        <v>30.51</v>
      </c>
      <c r="E4053">
        <v>0.04</v>
      </c>
      <c r="F4053">
        <f>4*Table3[[#This Row],[DivPay]]</f>
        <v>0.16</v>
      </c>
      <c r="G4053" s="2">
        <f>Table3[[#This Row],[FwdDiv]]/Table3[[#This Row],[SharePrice]]</f>
        <v>5.2441822353326778E-3</v>
      </c>
      <c r="H4053" s="2">
        <v>2.5000000000000001E-2</v>
      </c>
      <c r="I4053" s="2">
        <v>2.75E-2</v>
      </c>
    </row>
    <row r="4054" spans="2:9" hidden="1" x14ac:dyDescent="0.2">
      <c r="B4054" s="35">
        <v>39122</v>
      </c>
      <c r="C4054">
        <v>30.92</v>
      </c>
      <c r="E4054">
        <v>0.04</v>
      </c>
      <c r="F4054">
        <f>4*Table3[[#This Row],[DivPay]]</f>
        <v>0.16</v>
      </c>
      <c r="G4054" s="2">
        <f>Table3[[#This Row],[FwdDiv]]/Table3[[#This Row],[SharePrice]]</f>
        <v>5.174644243208279E-3</v>
      </c>
      <c r="H4054" s="2">
        <v>2.5000000000000001E-2</v>
      </c>
      <c r="I4054" s="2">
        <v>2.75E-2</v>
      </c>
    </row>
    <row r="4055" spans="2:9" hidden="1" x14ac:dyDescent="0.2">
      <c r="B4055" s="35">
        <v>39121</v>
      </c>
      <c r="C4055">
        <v>31.08</v>
      </c>
      <c r="E4055">
        <v>0.04</v>
      </c>
      <c r="F4055">
        <f>4*Table3[[#This Row],[DivPay]]</f>
        <v>0.16</v>
      </c>
      <c r="G4055" s="2">
        <f>Table3[[#This Row],[FwdDiv]]/Table3[[#This Row],[SharePrice]]</f>
        <v>5.1480051480051487E-3</v>
      </c>
      <c r="H4055" s="2">
        <v>2.5000000000000001E-2</v>
      </c>
      <c r="I4055" s="2">
        <v>2.75E-2</v>
      </c>
    </row>
    <row r="4056" spans="2:9" hidden="1" x14ac:dyDescent="0.2">
      <c r="B4056" s="35">
        <v>39120</v>
      </c>
      <c r="C4056">
        <v>31.04</v>
      </c>
      <c r="E4056">
        <v>0.04</v>
      </c>
      <c r="F4056">
        <f>4*Table3[[#This Row],[DivPay]]</f>
        <v>0.16</v>
      </c>
      <c r="G4056" s="2">
        <f>Table3[[#This Row],[FwdDiv]]/Table3[[#This Row],[SharePrice]]</f>
        <v>5.1546391752577319E-3</v>
      </c>
      <c r="H4056" s="2">
        <v>2.5000000000000001E-2</v>
      </c>
      <c r="I4056" s="2">
        <v>2.75E-2</v>
      </c>
    </row>
    <row r="4057" spans="2:9" hidden="1" x14ac:dyDescent="0.2">
      <c r="B4057" s="35">
        <v>39119</v>
      </c>
      <c r="C4057">
        <v>31.22</v>
      </c>
      <c r="E4057">
        <v>0.04</v>
      </c>
      <c r="F4057">
        <f>4*Table3[[#This Row],[DivPay]]</f>
        <v>0.16</v>
      </c>
      <c r="G4057" s="2">
        <f>Table3[[#This Row],[FwdDiv]]/Table3[[#This Row],[SharePrice]]</f>
        <v>5.1249199231262017E-3</v>
      </c>
      <c r="H4057" s="2">
        <v>2.5000000000000001E-2</v>
      </c>
      <c r="I4057" s="2">
        <v>2.75E-2</v>
      </c>
    </row>
    <row r="4058" spans="2:9" hidden="1" x14ac:dyDescent="0.2">
      <c r="B4058" s="35">
        <v>39118</v>
      </c>
      <c r="C4058">
        <v>31.59</v>
      </c>
      <c r="E4058">
        <v>0.04</v>
      </c>
      <c r="F4058">
        <f>4*Table3[[#This Row],[DivPay]]</f>
        <v>0.16</v>
      </c>
      <c r="G4058" s="2">
        <f>Table3[[#This Row],[FwdDiv]]/Table3[[#This Row],[SharePrice]]</f>
        <v>5.0648939537828426E-3</v>
      </c>
      <c r="H4058" s="2">
        <v>2.5000000000000001E-2</v>
      </c>
      <c r="I4058" s="2">
        <v>2.75E-2</v>
      </c>
    </row>
    <row r="4059" spans="2:9" hidden="1" x14ac:dyDescent="0.2">
      <c r="B4059" s="35">
        <v>39115</v>
      </c>
      <c r="C4059">
        <v>31.39</v>
      </c>
      <c r="E4059">
        <v>0.04</v>
      </c>
      <c r="F4059">
        <f>4*Table3[[#This Row],[DivPay]]</f>
        <v>0.16</v>
      </c>
      <c r="G4059" s="2">
        <f>Table3[[#This Row],[FwdDiv]]/Table3[[#This Row],[SharePrice]]</f>
        <v>5.0971647021344378E-3</v>
      </c>
      <c r="H4059" s="2">
        <v>2.5000000000000001E-2</v>
      </c>
      <c r="I4059" s="2">
        <v>2.75E-2</v>
      </c>
    </row>
    <row r="4060" spans="2:9" hidden="1" x14ac:dyDescent="0.2">
      <c r="B4060" s="35">
        <v>39114</v>
      </c>
      <c r="C4060">
        <v>31.37</v>
      </c>
      <c r="E4060">
        <v>0.04</v>
      </c>
      <c r="F4060">
        <f>4*Table3[[#This Row],[DivPay]]</f>
        <v>0.16</v>
      </c>
      <c r="G4060" s="2">
        <f>Table3[[#This Row],[FwdDiv]]/Table3[[#This Row],[SharePrice]]</f>
        <v>5.1004144086707042E-3</v>
      </c>
      <c r="H4060" s="2">
        <v>2.5000000000000001E-2</v>
      </c>
      <c r="I4060" s="2">
        <v>2.75E-2</v>
      </c>
    </row>
    <row r="4061" spans="2:9" hidden="1" x14ac:dyDescent="0.2">
      <c r="B4061" s="35">
        <v>39113</v>
      </c>
      <c r="C4061">
        <v>31.19</v>
      </c>
      <c r="E4061">
        <v>0.04</v>
      </c>
      <c r="F4061">
        <f>4*Table3[[#This Row],[DivPay]]</f>
        <v>0.16</v>
      </c>
      <c r="G4061" s="2">
        <f>Table3[[#This Row],[FwdDiv]]/Table3[[#This Row],[SharePrice]]</f>
        <v>5.129849310676499E-3</v>
      </c>
      <c r="H4061" s="2">
        <v>2.5000000000000001E-2</v>
      </c>
      <c r="I4061" s="2">
        <v>2.75E-2</v>
      </c>
    </row>
    <row r="4062" spans="2:9" hidden="1" x14ac:dyDescent="0.2">
      <c r="B4062" s="35">
        <v>39112</v>
      </c>
      <c r="C4062">
        <v>30.84</v>
      </c>
      <c r="E4062">
        <v>0.04</v>
      </c>
      <c r="F4062">
        <f>4*Table3[[#This Row],[DivPay]]</f>
        <v>0.16</v>
      </c>
      <c r="G4062" s="2">
        <f>Table3[[#This Row],[FwdDiv]]/Table3[[#This Row],[SharePrice]]</f>
        <v>5.1880674448767832E-3</v>
      </c>
      <c r="H4062" s="2">
        <v>2.5000000000000001E-2</v>
      </c>
      <c r="I4062" s="2">
        <v>2.75E-2</v>
      </c>
    </row>
    <row r="4063" spans="2:9" hidden="1" x14ac:dyDescent="0.2">
      <c r="B4063" s="35">
        <v>39111</v>
      </c>
      <c r="C4063">
        <v>30.94</v>
      </c>
      <c r="D4063">
        <v>0.04</v>
      </c>
      <c r="E4063">
        <v>0.04</v>
      </c>
      <c r="F4063">
        <f>4*Table3[[#This Row],[DivPay]]</f>
        <v>0.16</v>
      </c>
      <c r="G4063" s="2">
        <f>Table3[[#This Row],[FwdDiv]]/Table3[[#This Row],[SharePrice]]</f>
        <v>5.1712992889463476E-3</v>
      </c>
      <c r="H4063" s="2">
        <v>2.5000000000000001E-2</v>
      </c>
      <c r="I4063" s="2">
        <v>2.75E-2</v>
      </c>
    </row>
    <row r="4064" spans="2:9" hidden="1" x14ac:dyDescent="0.2">
      <c r="B4064" s="35">
        <v>39108</v>
      </c>
      <c r="C4064">
        <v>31.02</v>
      </c>
      <c r="E4064">
        <v>0.04</v>
      </c>
      <c r="F4064">
        <f>4*Table3[[#This Row],[DivPay]]</f>
        <v>0.16</v>
      </c>
      <c r="G4064" s="2">
        <f>Table3[[#This Row],[FwdDiv]]/Table3[[#This Row],[SharePrice]]</f>
        <v>5.1579626047711154E-3</v>
      </c>
      <c r="H4064" s="2">
        <v>2.5000000000000001E-2</v>
      </c>
      <c r="I4064" s="2">
        <v>2.75E-2</v>
      </c>
    </row>
    <row r="4065" spans="2:9" hidden="1" x14ac:dyDescent="0.2">
      <c r="B4065" s="35">
        <v>39107</v>
      </c>
      <c r="C4065">
        <v>30.47</v>
      </c>
      <c r="E4065">
        <v>0.04</v>
      </c>
      <c r="F4065">
        <f>4*Table3[[#This Row],[DivPay]]</f>
        <v>0.16</v>
      </c>
      <c r="G4065" s="2">
        <f>Table3[[#This Row],[FwdDiv]]/Table3[[#This Row],[SharePrice]]</f>
        <v>5.2510666229077787E-3</v>
      </c>
      <c r="H4065" s="2">
        <v>2.5000000000000001E-2</v>
      </c>
      <c r="I4065" s="2">
        <v>2.75E-2</v>
      </c>
    </row>
    <row r="4066" spans="2:9" hidden="1" x14ac:dyDescent="0.2">
      <c r="B4066" s="35">
        <v>39106</v>
      </c>
      <c r="C4066">
        <v>30</v>
      </c>
      <c r="E4066">
        <v>0.04</v>
      </c>
      <c r="F4066">
        <f>4*Table3[[#This Row],[DivPay]]</f>
        <v>0.16</v>
      </c>
      <c r="G4066" s="2">
        <f>Table3[[#This Row],[FwdDiv]]/Table3[[#This Row],[SharePrice]]</f>
        <v>5.3333333333333332E-3</v>
      </c>
      <c r="H4066" s="2">
        <v>2.5000000000000001E-2</v>
      </c>
      <c r="I4066" s="2">
        <v>2.75E-2</v>
      </c>
    </row>
    <row r="4067" spans="2:9" hidden="1" x14ac:dyDescent="0.2">
      <c r="B4067" s="35">
        <v>39105</v>
      </c>
      <c r="C4067">
        <v>29.6</v>
      </c>
      <c r="E4067">
        <v>0.04</v>
      </c>
      <c r="F4067">
        <f>4*Table3[[#This Row],[DivPay]]</f>
        <v>0.16</v>
      </c>
      <c r="G4067" s="2">
        <f>Table3[[#This Row],[FwdDiv]]/Table3[[#This Row],[SharePrice]]</f>
        <v>5.4054054054054048E-3</v>
      </c>
      <c r="H4067" s="2">
        <v>2.5000000000000001E-2</v>
      </c>
      <c r="I4067" s="2">
        <v>2.75E-2</v>
      </c>
    </row>
    <row r="4068" spans="2:9" hidden="1" x14ac:dyDescent="0.2">
      <c r="B4068" s="35">
        <v>39104</v>
      </c>
      <c r="C4068">
        <v>28.59</v>
      </c>
      <c r="E4068">
        <v>0.04</v>
      </c>
      <c r="F4068">
        <f>4*Table3[[#This Row],[DivPay]]</f>
        <v>0.16</v>
      </c>
      <c r="G4068" s="2">
        <f>Table3[[#This Row],[FwdDiv]]/Table3[[#This Row],[SharePrice]]</f>
        <v>5.5963623644630991E-3</v>
      </c>
      <c r="H4068" s="2">
        <v>2.5000000000000001E-2</v>
      </c>
      <c r="I4068" s="2">
        <v>2.75E-2</v>
      </c>
    </row>
    <row r="4069" spans="2:9" hidden="1" x14ac:dyDescent="0.2">
      <c r="B4069" s="35">
        <v>39101</v>
      </c>
      <c r="C4069">
        <v>28.39</v>
      </c>
      <c r="E4069">
        <v>0.04</v>
      </c>
      <c r="F4069">
        <f>4*Table3[[#This Row],[DivPay]]</f>
        <v>0.16</v>
      </c>
      <c r="G4069" s="2">
        <f>Table3[[#This Row],[FwdDiv]]/Table3[[#This Row],[SharePrice]]</f>
        <v>5.6357872490313491E-3</v>
      </c>
      <c r="H4069" s="2">
        <v>2.5000000000000001E-2</v>
      </c>
      <c r="I4069" s="2">
        <v>2.75E-2</v>
      </c>
    </row>
    <row r="4070" spans="2:9" hidden="1" x14ac:dyDescent="0.2">
      <c r="B4070" s="35">
        <v>39100</v>
      </c>
      <c r="C4070">
        <v>28.32</v>
      </c>
      <c r="E4070">
        <v>0.04</v>
      </c>
      <c r="F4070">
        <f>4*Table3[[#This Row],[DivPay]]</f>
        <v>0.16</v>
      </c>
      <c r="G4070" s="2">
        <f>Table3[[#This Row],[FwdDiv]]/Table3[[#This Row],[SharePrice]]</f>
        <v>5.6497175141242938E-3</v>
      </c>
      <c r="H4070" s="2">
        <v>2.5000000000000001E-2</v>
      </c>
      <c r="I4070" s="2">
        <v>2.75E-2</v>
      </c>
    </row>
    <row r="4071" spans="2:9" hidden="1" x14ac:dyDescent="0.2">
      <c r="B4071" s="35">
        <v>39099</v>
      </c>
      <c r="C4071">
        <v>29.13</v>
      </c>
      <c r="E4071">
        <v>0.04</v>
      </c>
      <c r="F4071">
        <f>4*Table3[[#This Row],[DivPay]]</f>
        <v>0.16</v>
      </c>
      <c r="G4071" s="2">
        <f>Table3[[#This Row],[FwdDiv]]/Table3[[#This Row],[SharePrice]]</f>
        <v>5.4926192928252664E-3</v>
      </c>
      <c r="H4071" s="2">
        <v>2.5000000000000001E-2</v>
      </c>
      <c r="I4071" s="2">
        <v>2.75E-2</v>
      </c>
    </row>
    <row r="4072" spans="2:9" hidden="1" x14ac:dyDescent="0.2">
      <c r="B4072" s="35">
        <v>39098</v>
      </c>
      <c r="C4072">
        <v>28.88</v>
      </c>
      <c r="E4072">
        <v>0.04</v>
      </c>
      <c r="F4072">
        <f>4*Table3[[#This Row],[DivPay]]</f>
        <v>0.16</v>
      </c>
      <c r="G4072" s="2">
        <f>Table3[[#This Row],[FwdDiv]]/Table3[[#This Row],[SharePrice]]</f>
        <v>5.5401662049861496E-3</v>
      </c>
      <c r="H4072" s="2">
        <v>2.5000000000000001E-2</v>
      </c>
      <c r="I4072" s="2">
        <v>2.75E-2</v>
      </c>
    </row>
    <row r="4073" spans="2:9" hidden="1" x14ac:dyDescent="0.2">
      <c r="B4073" s="35">
        <v>39094</v>
      </c>
      <c r="C4073">
        <v>29.06</v>
      </c>
      <c r="E4073">
        <v>0.04</v>
      </c>
      <c r="F4073">
        <f>4*Table3[[#This Row],[DivPay]]</f>
        <v>0.16</v>
      </c>
      <c r="G4073" s="2">
        <f>Table3[[#This Row],[FwdDiv]]/Table3[[#This Row],[SharePrice]]</f>
        <v>5.5058499655884384E-3</v>
      </c>
      <c r="H4073" s="2">
        <v>2.5000000000000001E-2</v>
      </c>
      <c r="I4073" s="2">
        <v>2.75E-2</v>
      </c>
    </row>
    <row r="4074" spans="2:9" hidden="1" x14ac:dyDescent="0.2">
      <c r="B4074" s="35">
        <v>39093</v>
      </c>
      <c r="C4074">
        <v>29.03</v>
      </c>
      <c r="E4074">
        <v>0.04</v>
      </c>
      <c r="F4074">
        <f>4*Table3[[#This Row],[DivPay]]</f>
        <v>0.16</v>
      </c>
      <c r="G4074" s="2">
        <f>Table3[[#This Row],[FwdDiv]]/Table3[[#This Row],[SharePrice]]</f>
        <v>5.5115397864278328E-3</v>
      </c>
      <c r="H4074" s="2">
        <v>2.5000000000000001E-2</v>
      </c>
      <c r="I4074" s="2">
        <v>2.75E-2</v>
      </c>
    </row>
    <row r="4075" spans="2:9" hidden="1" x14ac:dyDescent="0.2">
      <c r="B4075" s="35">
        <v>39092</v>
      </c>
      <c r="C4075">
        <v>29.33</v>
      </c>
      <c r="E4075">
        <v>0.04</v>
      </c>
      <c r="F4075">
        <f>4*Table3[[#This Row],[DivPay]]</f>
        <v>0.16</v>
      </c>
      <c r="G4075" s="2">
        <f>Table3[[#This Row],[FwdDiv]]/Table3[[#This Row],[SharePrice]]</f>
        <v>5.4551653596999665E-3</v>
      </c>
      <c r="H4075" s="2">
        <v>2.5000000000000001E-2</v>
      </c>
      <c r="I4075" s="2">
        <v>2.75E-2</v>
      </c>
    </row>
    <row r="4076" spans="2:9" hidden="1" x14ac:dyDescent="0.2">
      <c r="B4076" s="35">
        <v>39091</v>
      </c>
      <c r="C4076">
        <v>28.84</v>
      </c>
      <c r="E4076">
        <v>0.04</v>
      </c>
      <c r="F4076">
        <f>4*Table3[[#This Row],[DivPay]]</f>
        <v>0.16</v>
      </c>
      <c r="G4076" s="2">
        <f>Table3[[#This Row],[FwdDiv]]/Table3[[#This Row],[SharePrice]]</f>
        <v>5.5478502080443829E-3</v>
      </c>
      <c r="H4076" s="2">
        <v>2.5000000000000001E-2</v>
      </c>
      <c r="I4076" s="2">
        <v>2.75E-2</v>
      </c>
    </row>
    <row r="4077" spans="2:9" hidden="1" x14ac:dyDescent="0.2">
      <c r="B4077" s="35">
        <v>39090</v>
      </c>
      <c r="C4077">
        <v>28.9</v>
      </c>
      <c r="E4077">
        <v>0.04</v>
      </c>
      <c r="F4077">
        <f>4*Table3[[#This Row],[DivPay]]</f>
        <v>0.16</v>
      </c>
      <c r="G4077" s="2">
        <f>Table3[[#This Row],[FwdDiv]]/Table3[[#This Row],[SharePrice]]</f>
        <v>5.5363321799307965E-3</v>
      </c>
      <c r="H4077" s="2">
        <v>2.5000000000000001E-2</v>
      </c>
      <c r="I4077" s="2">
        <v>2.75E-2</v>
      </c>
    </row>
    <row r="4078" spans="2:9" hidden="1" x14ac:dyDescent="0.2">
      <c r="B4078" s="35">
        <v>39087</v>
      </c>
      <c r="C4078">
        <v>28.76</v>
      </c>
      <c r="E4078">
        <v>0.04</v>
      </c>
      <c r="F4078">
        <f>4*Table3[[#This Row],[DivPay]]</f>
        <v>0.16</v>
      </c>
      <c r="G4078" s="2">
        <f>Table3[[#This Row],[FwdDiv]]/Table3[[#This Row],[SharePrice]]</f>
        <v>5.5632823365785811E-3</v>
      </c>
      <c r="H4078" s="2">
        <v>2.5000000000000001E-2</v>
      </c>
      <c r="I4078" s="2">
        <v>2.75E-2</v>
      </c>
    </row>
    <row r="4079" spans="2:9" hidden="1" x14ac:dyDescent="0.2">
      <c r="B4079" s="35">
        <v>39086</v>
      </c>
      <c r="C4079">
        <v>29.11</v>
      </c>
      <c r="E4079">
        <v>0.04</v>
      </c>
      <c r="F4079">
        <f>4*Table3[[#This Row],[DivPay]]</f>
        <v>0.16</v>
      </c>
      <c r="G4079" s="2">
        <f>Table3[[#This Row],[FwdDiv]]/Table3[[#This Row],[SharePrice]]</f>
        <v>5.4963929920989352E-3</v>
      </c>
      <c r="H4079" s="2">
        <v>2.5000000000000001E-2</v>
      </c>
      <c r="I4079" s="2">
        <v>2.75E-2</v>
      </c>
    </row>
    <row r="4080" spans="2:9" hidden="1" x14ac:dyDescent="0.2">
      <c r="B4080" s="35">
        <v>39085</v>
      </c>
      <c r="C4080">
        <v>28.56</v>
      </c>
      <c r="E4080">
        <v>0.04</v>
      </c>
      <c r="F4080">
        <f>4*Table3[[#This Row],[DivPay]]</f>
        <v>0.16</v>
      </c>
      <c r="G4080" s="2">
        <f>Table3[[#This Row],[FwdDiv]]/Table3[[#This Row],[SharePrice]]</f>
        <v>5.6022408963585435E-3</v>
      </c>
      <c r="H4080" s="2">
        <v>2.5000000000000001E-2</v>
      </c>
      <c r="I4080" s="2">
        <v>2.75E-2</v>
      </c>
    </row>
    <row r="4081" spans="2:9" hidden="1" x14ac:dyDescent="0.2">
      <c r="B4081" s="35">
        <v>39080</v>
      </c>
      <c r="C4081">
        <v>29.14</v>
      </c>
      <c r="E4081">
        <v>0.04</v>
      </c>
      <c r="F4081">
        <f>4*Table3[[#This Row],[DivPay]]</f>
        <v>0.16</v>
      </c>
      <c r="G4081" s="2">
        <f>Table3[[#This Row],[FwdDiv]]/Table3[[#This Row],[SharePrice]]</f>
        <v>5.4907343857240904E-3</v>
      </c>
      <c r="H4081" s="2">
        <v>2.5000000000000001E-2</v>
      </c>
      <c r="I4081" s="2">
        <v>2.75E-2</v>
      </c>
    </row>
    <row r="4082" spans="2:9" hidden="1" x14ac:dyDescent="0.2">
      <c r="B4082" s="35">
        <v>39079</v>
      </c>
      <c r="C4082">
        <v>29.01</v>
      </c>
      <c r="E4082">
        <v>0.04</v>
      </c>
      <c r="F4082">
        <f>4*Table3[[#This Row],[DivPay]]</f>
        <v>0.16</v>
      </c>
      <c r="G4082" s="2">
        <f>Table3[[#This Row],[FwdDiv]]/Table3[[#This Row],[SharePrice]]</f>
        <v>5.5153395380903138E-3</v>
      </c>
      <c r="H4082" s="2">
        <v>2.5000000000000001E-2</v>
      </c>
      <c r="I4082" s="2">
        <v>2.75E-2</v>
      </c>
    </row>
    <row r="4083" spans="2:9" hidden="1" x14ac:dyDescent="0.2">
      <c r="B4083" s="35">
        <v>39078</v>
      </c>
      <c r="C4083">
        <v>28.96</v>
      </c>
      <c r="E4083">
        <v>0.04</v>
      </c>
      <c r="F4083">
        <f>4*Table3[[#This Row],[DivPay]]</f>
        <v>0.16</v>
      </c>
      <c r="G4083" s="2">
        <f>Table3[[#This Row],[FwdDiv]]/Table3[[#This Row],[SharePrice]]</f>
        <v>5.5248618784530384E-3</v>
      </c>
      <c r="H4083" s="2">
        <v>2.5000000000000001E-2</v>
      </c>
      <c r="I4083" s="2">
        <v>2.75E-2</v>
      </c>
    </row>
    <row r="4084" spans="2:9" hidden="1" x14ac:dyDescent="0.2">
      <c r="B4084" s="35">
        <v>39077</v>
      </c>
      <c r="C4084">
        <v>28.61</v>
      </c>
      <c r="E4084">
        <v>0.04</v>
      </c>
      <c r="F4084">
        <f>4*Table3[[#This Row],[DivPay]]</f>
        <v>0.16</v>
      </c>
      <c r="G4084" s="2">
        <f>Table3[[#This Row],[FwdDiv]]/Table3[[#This Row],[SharePrice]]</f>
        <v>5.5924501922404758E-3</v>
      </c>
      <c r="H4084" s="2">
        <v>2.5000000000000001E-2</v>
      </c>
      <c r="I4084" s="2">
        <v>2.75E-2</v>
      </c>
    </row>
    <row r="4085" spans="2:9" hidden="1" x14ac:dyDescent="0.2">
      <c r="B4085" s="35">
        <v>39073</v>
      </c>
      <c r="C4085">
        <v>28.55</v>
      </c>
      <c r="E4085">
        <v>0.04</v>
      </c>
      <c r="F4085">
        <f>4*Table3[[#This Row],[DivPay]]</f>
        <v>0.16</v>
      </c>
      <c r="G4085" s="2">
        <f>Table3[[#This Row],[FwdDiv]]/Table3[[#This Row],[SharePrice]]</f>
        <v>5.6042031523642734E-3</v>
      </c>
      <c r="H4085" s="2">
        <v>2.5000000000000001E-2</v>
      </c>
      <c r="I4085" s="2">
        <v>2.75E-2</v>
      </c>
    </row>
    <row r="4086" spans="2:9" hidden="1" x14ac:dyDescent="0.2">
      <c r="B4086" s="35">
        <v>39072</v>
      </c>
      <c r="C4086">
        <v>28.76</v>
      </c>
      <c r="E4086">
        <v>0.04</v>
      </c>
      <c r="F4086">
        <f>4*Table3[[#This Row],[DivPay]]</f>
        <v>0.16</v>
      </c>
      <c r="G4086" s="2">
        <f>Table3[[#This Row],[FwdDiv]]/Table3[[#This Row],[SharePrice]]</f>
        <v>5.5632823365785811E-3</v>
      </c>
      <c r="H4086" s="2">
        <v>2.5000000000000001E-2</v>
      </c>
      <c r="I4086" s="2">
        <v>2.75E-2</v>
      </c>
    </row>
    <row r="4087" spans="2:9" hidden="1" x14ac:dyDescent="0.2">
      <c r="B4087" s="35">
        <v>39071</v>
      </c>
      <c r="C4087">
        <v>29.21</v>
      </c>
      <c r="E4087">
        <v>0.04</v>
      </c>
      <c r="F4087">
        <f>4*Table3[[#This Row],[DivPay]]</f>
        <v>0.16</v>
      </c>
      <c r="G4087" s="2">
        <f>Table3[[#This Row],[FwdDiv]]/Table3[[#This Row],[SharePrice]]</f>
        <v>5.4775761725436491E-3</v>
      </c>
      <c r="H4087" s="2">
        <v>2.5000000000000001E-2</v>
      </c>
      <c r="I4087" s="2">
        <v>2.75E-2</v>
      </c>
    </row>
    <row r="4088" spans="2:9" hidden="1" x14ac:dyDescent="0.2">
      <c r="B4088" s="35">
        <v>39070</v>
      </c>
      <c r="C4088">
        <v>28.87</v>
      </c>
      <c r="E4088">
        <v>0.04</v>
      </c>
      <c r="F4088">
        <f>4*Table3[[#This Row],[DivPay]]</f>
        <v>0.16</v>
      </c>
      <c r="G4088" s="2">
        <f>Table3[[#This Row],[FwdDiv]]/Table3[[#This Row],[SharePrice]]</f>
        <v>5.5420852095600971E-3</v>
      </c>
      <c r="H4088" s="2">
        <v>2.5000000000000001E-2</v>
      </c>
      <c r="I4088" s="2">
        <v>2.75E-2</v>
      </c>
    </row>
    <row r="4089" spans="2:9" hidden="1" x14ac:dyDescent="0.2">
      <c r="B4089" s="35">
        <v>39069</v>
      </c>
      <c r="C4089">
        <v>29.63</v>
      </c>
      <c r="E4089">
        <v>0.04</v>
      </c>
      <c r="F4089">
        <f>4*Table3[[#This Row],[DivPay]]</f>
        <v>0.16</v>
      </c>
      <c r="G4089" s="2">
        <f>Table3[[#This Row],[FwdDiv]]/Table3[[#This Row],[SharePrice]]</f>
        <v>5.3999325008437394E-3</v>
      </c>
      <c r="H4089" s="2">
        <v>2.5000000000000001E-2</v>
      </c>
      <c r="I4089" s="2">
        <v>2.75E-2</v>
      </c>
    </row>
    <row r="4090" spans="2:9" hidden="1" x14ac:dyDescent="0.2">
      <c r="B4090" s="35">
        <v>39066</v>
      </c>
      <c r="C4090">
        <v>29.67</v>
      </c>
      <c r="E4090">
        <v>0.04</v>
      </c>
      <c r="F4090">
        <f>4*Table3[[#This Row],[DivPay]]</f>
        <v>0.16</v>
      </c>
      <c r="G4090" s="2">
        <f>Table3[[#This Row],[FwdDiv]]/Table3[[#This Row],[SharePrice]]</f>
        <v>5.3926525109538256E-3</v>
      </c>
      <c r="H4090" s="2">
        <v>2.5000000000000001E-2</v>
      </c>
      <c r="I4090" s="2">
        <v>2.75E-2</v>
      </c>
    </row>
    <row r="4091" spans="2:9" hidden="1" x14ac:dyDescent="0.2">
      <c r="B4091" s="35">
        <v>39065</v>
      </c>
      <c r="C4091">
        <v>29.93</v>
      </c>
      <c r="E4091">
        <v>0.04</v>
      </c>
      <c r="F4091">
        <f>4*Table3[[#This Row],[DivPay]]</f>
        <v>0.16</v>
      </c>
      <c r="G4091" s="2">
        <f>Table3[[#This Row],[FwdDiv]]/Table3[[#This Row],[SharePrice]]</f>
        <v>5.3458068827263614E-3</v>
      </c>
      <c r="H4091" s="2">
        <v>2.5000000000000001E-2</v>
      </c>
      <c r="I4091" s="2">
        <v>2.75E-2</v>
      </c>
    </row>
    <row r="4092" spans="2:9" hidden="1" x14ac:dyDescent="0.2">
      <c r="B4092" s="35">
        <v>39064</v>
      </c>
      <c r="C4092">
        <v>29.43</v>
      </c>
      <c r="E4092">
        <v>0.04</v>
      </c>
      <c r="F4092">
        <f>4*Table3[[#This Row],[DivPay]]</f>
        <v>0.16</v>
      </c>
      <c r="G4092" s="2">
        <f>Table3[[#This Row],[FwdDiv]]/Table3[[#This Row],[SharePrice]]</f>
        <v>5.4366292898402994E-3</v>
      </c>
      <c r="H4092" s="2">
        <v>2.5000000000000001E-2</v>
      </c>
      <c r="I4092" s="2">
        <v>2.75E-2</v>
      </c>
    </row>
    <row r="4093" spans="2:9" hidden="1" x14ac:dyDescent="0.2">
      <c r="B4093" s="35">
        <v>39063</v>
      </c>
      <c r="C4093">
        <v>29.77</v>
      </c>
      <c r="E4093">
        <v>0.04</v>
      </c>
      <c r="F4093">
        <f>4*Table3[[#This Row],[DivPay]]</f>
        <v>0.16</v>
      </c>
      <c r="G4093" s="2">
        <f>Table3[[#This Row],[FwdDiv]]/Table3[[#This Row],[SharePrice]]</f>
        <v>5.3745381256298285E-3</v>
      </c>
      <c r="H4093" s="2">
        <v>2.5000000000000001E-2</v>
      </c>
      <c r="I4093" s="2">
        <v>2.75E-2</v>
      </c>
    </row>
    <row r="4094" spans="2:9" hidden="1" x14ac:dyDescent="0.2">
      <c r="B4094" s="35">
        <v>39062</v>
      </c>
      <c r="C4094">
        <v>29.3</v>
      </c>
      <c r="E4094">
        <v>0.04</v>
      </c>
      <c r="F4094">
        <f>4*Table3[[#This Row],[DivPay]]</f>
        <v>0.16</v>
      </c>
      <c r="G4094" s="2">
        <f>Table3[[#This Row],[FwdDiv]]/Table3[[#This Row],[SharePrice]]</f>
        <v>5.4607508532423209E-3</v>
      </c>
      <c r="H4094" s="2">
        <v>2.5000000000000001E-2</v>
      </c>
      <c r="I4094" s="2">
        <v>2.75E-2</v>
      </c>
    </row>
    <row r="4095" spans="2:9" hidden="1" x14ac:dyDescent="0.2">
      <c r="B4095" s="35">
        <v>39059</v>
      </c>
      <c r="C4095">
        <v>29.4</v>
      </c>
      <c r="E4095">
        <v>0.04</v>
      </c>
      <c r="F4095">
        <f>4*Table3[[#This Row],[DivPay]]</f>
        <v>0.16</v>
      </c>
      <c r="G4095" s="2">
        <f>Table3[[#This Row],[FwdDiv]]/Table3[[#This Row],[SharePrice]]</f>
        <v>5.4421768707482998E-3</v>
      </c>
      <c r="H4095" s="2">
        <v>2.5000000000000001E-2</v>
      </c>
      <c r="I4095" s="2">
        <v>2.75E-2</v>
      </c>
    </row>
    <row r="4096" spans="2:9" hidden="1" x14ac:dyDescent="0.2">
      <c r="B4096" s="35">
        <v>39058</v>
      </c>
      <c r="C4096">
        <v>29.75</v>
      </c>
      <c r="E4096">
        <v>0.04</v>
      </c>
      <c r="F4096">
        <f>4*Table3[[#This Row],[DivPay]]</f>
        <v>0.16</v>
      </c>
      <c r="G4096" s="2">
        <f>Table3[[#This Row],[FwdDiv]]/Table3[[#This Row],[SharePrice]]</f>
        <v>5.3781512605042018E-3</v>
      </c>
      <c r="H4096" s="2">
        <v>2.5000000000000001E-2</v>
      </c>
      <c r="I4096" s="2">
        <v>2.75E-2</v>
      </c>
    </row>
    <row r="4097" spans="2:9" hidden="1" x14ac:dyDescent="0.2">
      <c r="B4097" s="35">
        <v>39057</v>
      </c>
      <c r="C4097">
        <v>30.07</v>
      </c>
      <c r="E4097">
        <v>0.04</v>
      </c>
      <c r="F4097">
        <f>4*Table3[[#This Row],[DivPay]]</f>
        <v>0.16</v>
      </c>
      <c r="G4097" s="2">
        <f>Table3[[#This Row],[FwdDiv]]/Table3[[#This Row],[SharePrice]]</f>
        <v>5.3209178583305617E-3</v>
      </c>
      <c r="H4097" s="2">
        <v>2.5000000000000001E-2</v>
      </c>
      <c r="I4097" s="2">
        <v>2.75E-2</v>
      </c>
    </row>
    <row r="4098" spans="2:9" hidden="1" x14ac:dyDescent="0.2">
      <c r="B4098" s="35">
        <v>39056</v>
      </c>
      <c r="C4098">
        <v>29.7</v>
      </c>
      <c r="E4098">
        <v>0.04</v>
      </c>
      <c r="F4098">
        <f>4*Table3[[#This Row],[DivPay]]</f>
        <v>0.16</v>
      </c>
      <c r="G4098" s="2">
        <f>Table3[[#This Row],[FwdDiv]]/Table3[[#This Row],[SharePrice]]</f>
        <v>5.3872053872053875E-3</v>
      </c>
      <c r="H4098" s="2">
        <v>2.5000000000000001E-2</v>
      </c>
      <c r="I4098" s="2">
        <v>2.75E-2</v>
      </c>
    </row>
    <row r="4099" spans="2:9" hidden="1" x14ac:dyDescent="0.2">
      <c r="B4099" s="35">
        <v>39055</v>
      </c>
      <c r="C4099">
        <v>29.64</v>
      </c>
      <c r="E4099">
        <v>0.04</v>
      </c>
      <c r="F4099">
        <f>4*Table3[[#This Row],[DivPay]]</f>
        <v>0.16</v>
      </c>
      <c r="G4099" s="2">
        <f>Table3[[#This Row],[FwdDiv]]/Table3[[#This Row],[SharePrice]]</f>
        <v>5.3981106612685558E-3</v>
      </c>
      <c r="H4099" s="2">
        <v>2.5000000000000001E-2</v>
      </c>
      <c r="I4099" s="2">
        <v>2.75E-2</v>
      </c>
    </row>
    <row r="4100" spans="2:9" hidden="1" x14ac:dyDescent="0.2">
      <c r="B4100" s="35">
        <v>39052</v>
      </c>
      <c r="C4100">
        <v>29.13</v>
      </c>
      <c r="E4100">
        <v>0.04</v>
      </c>
      <c r="F4100">
        <f>4*Table3[[#This Row],[DivPay]]</f>
        <v>0.16</v>
      </c>
      <c r="G4100" s="2">
        <f>Table3[[#This Row],[FwdDiv]]/Table3[[#This Row],[SharePrice]]</f>
        <v>5.4926192928252664E-3</v>
      </c>
      <c r="H4100" s="2">
        <v>2.5000000000000001E-2</v>
      </c>
      <c r="I4100" s="2">
        <v>2.75E-2</v>
      </c>
    </row>
    <row r="4101" spans="2:9" hidden="1" x14ac:dyDescent="0.2">
      <c r="B4101" s="35">
        <v>39051</v>
      </c>
      <c r="C4101">
        <v>29.55</v>
      </c>
      <c r="E4101">
        <v>0.04</v>
      </c>
      <c r="F4101">
        <f>4*Table3[[#This Row],[DivPay]]</f>
        <v>0.16</v>
      </c>
      <c r="G4101" s="2">
        <f>Table3[[#This Row],[FwdDiv]]/Table3[[#This Row],[SharePrice]]</f>
        <v>5.4145516074450084E-3</v>
      </c>
      <c r="H4101" s="2">
        <v>2.5000000000000001E-2</v>
      </c>
      <c r="I4101" s="2">
        <v>2.75E-2</v>
      </c>
    </row>
    <row r="4102" spans="2:9" hidden="1" x14ac:dyDescent="0.2">
      <c r="B4102" s="35">
        <v>39050</v>
      </c>
      <c r="C4102">
        <v>29.18</v>
      </c>
      <c r="E4102">
        <v>0.04</v>
      </c>
      <c r="F4102">
        <f>4*Table3[[#This Row],[DivPay]]</f>
        <v>0.16</v>
      </c>
      <c r="G4102" s="2">
        <f>Table3[[#This Row],[FwdDiv]]/Table3[[#This Row],[SharePrice]]</f>
        <v>5.4832076764907475E-3</v>
      </c>
      <c r="H4102" s="2">
        <v>2.5000000000000001E-2</v>
      </c>
      <c r="I4102" s="2">
        <v>2.75E-2</v>
      </c>
    </row>
    <row r="4103" spans="2:9" hidden="1" x14ac:dyDescent="0.2">
      <c r="B4103" s="35">
        <v>39049</v>
      </c>
      <c r="C4103">
        <v>29.52</v>
      </c>
      <c r="E4103">
        <v>0.04</v>
      </c>
      <c r="F4103">
        <f>4*Table3[[#This Row],[DivPay]]</f>
        <v>0.16</v>
      </c>
      <c r="G4103" s="2">
        <f>Table3[[#This Row],[FwdDiv]]/Table3[[#This Row],[SharePrice]]</f>
        <v>5.4200542005420054E-3</v>
      </c>
      <c r="H4103" s="2">
        <v>2.5000000000000001E-2</v>
      </c>
      <c r="I4103" s="2">
        <v>2.75E-2</v>
      </c>
    </row>
    <row r="4104" spans="2:9" hidden="1" x14ac:dyDescent="0.2">
      <c r="B4104" s="35">
        <v>39048</v>
      </c>
      <c r="C4104">
        <v>29.38</v>
      </c>
      <c r="E4104">
        <v>0.04</v>
      </c>
      <c r="F4104">
        <f>4*Table3[[#This Row],[DivPay]]</f>
        <v>0.16</v>
      </c>
      <c r="G4104" s="2">
        <f>Table3[[#This Row],[FwdDiv]]/Table3[[#This Row],[SharePrice]]</f>
        <v>5.4458815520762429E-3</v>
      </c>
      <c r="H4104" s="2">
        <v>2.5000000000000001E-2</v>
      </c>
      <c r="I4104" s="2">
        <v>2.75E-2</v>
      </c>
    </row>
    <row r="4105" spans="2:9" hidden="1" x14ac:dyDescent="0.2">
      <c r="B4105" s="35">
        <v>39045</v>
      </c>
      <c r="C4105">
        <v>30.02</v>
      </c>
      <c r="E4105">
        <v>0.04</v>
      </c>
      <c r="F4105">
        <f>4*Table3[[#This Row],[DivPay]]</f>
        <v>0.16</v>
      </c>
      <c r="G4105" s="2">
        <f>Table3[[#This Row],[FwdDiv]]/Table3[[#This Row],[SharePrice]]</f>
        <v>5.3297801465689541E-3</v>
      </c>
      <c r="H4105" s="2">
        <v>2.5000000000000001E-2</v>
      </c>
      <c r="I4105" s="2">
        <v>2.75E-2</v>
      </c>
    </row>
    <row r="4106" spans="2:9" hidden="1" x14ac:dyDescent="0.2">
      <c r="B4106" s="35">
        <v>39043</v>
      </c>
      <c r="C4106">
        <v>30.19</v>
      </c>
      <c r="E4106">
        <v>0.04</v>
      </c>
      <c r="F4106">
        <f>4*Table3[[#This Row],[DivPay]]</f>
        <v>0.16</v>
      </c>
      <c r="G4106" s="2">
        <f>Table3[[#This Row],[FwdDiv]]/Table3[[#This Row],[SharePrice]]</f>
        <v>5.2997681351440876E-3</v>
      </c>
      <c r="H4106" s="2">
        <v>2.5000000000000001E-2</v>
      </c>
      <c r="I4106" s="2">
        <v>2.75E-2</v>
      </c>
    </row>
    <row r="4107" spans="2:9" hidden="1" x14ac:dyDescent="0.2">
      <c r="B4107" s="35">
        <v>39042</v>
      </c>
      <c r="C4107">
        <v>29.67</v>
      </c>
      <c r="E4107">
        <v>0.04</v>
      </c>
      <c r="F4107">
        <f>4*Table3[[#This Row],[DivPay]]</f>
        <v>0.16</v>
      </c>
      <c r="G4107" s="2">
        <f>Table3[[#This Row],[FwdDiv]]/Table3[[#This Row],[SharePrice]]</f>
        <v>5.3926525109538256E-3</v>
      </c>
      <c r="H4107" s="2">
        <v>2.5000000000000001E-2</v>
      </c>
      <c r="I4107" s="2">
        <v>2.75E-2</v>
      </c>
    </row>
    <row r="4108" spans="2:9" hidden="1" x14ac:dyDescent="0.2">
      <c r="B4108" s="35">
        <v>39041</v>
      </c>
      <c r="C4108">
        <v>30.17</v>
      </c>
      <c r="E4108">
        <v>0.04</v>
      </c>
      <c r="F4108">
        <f>4*Table3[[#This Row],[DivPay]]</f>
        <v>0.16</v>
      </c>
      <c r="G4108" s="2">
        <f>Table3[[#This Row],[FwdDiv]]/Table3[[#This Row],[SharePrice]]</f>
        <v>5.3032814053695721E-3</v>
      </c>
      <c r="H4108" s="2">
        <v>2.5000000000000001E-2</v>
      </c>
      <c r="I4108" s="2">
        <v>2.75E-2</v>
      </c>
    </row>
    <row r="4109" spans="2:9" hidden="1" x14ac:dyDescent="0.2">
      <c r="B4109" s="35">
        <v>39038</v>
      </c>
      <c r="C4109">
        <v>30.04</v>
      </c>
      <c r="E4109">
        <v>0.04</v>
      </c>
      <c r="F4109">
        <f>4*Table3[[#This Row],[DivPay]]</f>
        <v>0.16</v>
      </c>
      <c r="G4109" s="2">
        <f>Table3[[#This Row],[FwdDiv]]/Table3[[#This Row],[SharePrice]]</f>
        <v>5.3262316910785623E-3</v>
      </c>
      <c r="H4109" s="2">
        <v>2.5000000000000001E-2</v>
      </c>
      <c r="I4109" s="2">
        <v>2.75E-2</v>
      </c>
    </row>
    <row r="4110" spans="2:9" hidden="1" x14ac:dyDescent="0.2">
      <c r="B4110" s="35">
        <v>39037</v>
      </c>
      <c r="C4110">
        <v>30.26</v>
      </c>
      <c r="E4110">
        <v>0.04</v>
      </c>
      <c r="F4110">
        <f>4*Table3[[#This Row],[DivPay]]</f>
        <v>0.16</v>
      </c>
      <c r="G4110" s="2">
        <f>Table3[[#This Row],[FwdDiv]]/Table3[[#This Row],[SharePrice]]</f>
        <v>5.2875082617316587E-3</v>
      </c>
      <c r="H4110" s="2">
        <v>2.5000000000000001E-2</v>
      </c>
      <c r="I4110" s="2">
        <v>2.75E-2</v>
      </c>
    </row>
    <row r="4111" spans="2:9" hidden="1" x14ac:dyDescent="0.2">
      <c r="B4111" s="35">
        <v>39036</v>
      </c>
      <c r="C4111">
        <v>30.17</v>
      </c>
      <c r="E4111">
        <v>0.04</v>
      </c>
      <c r="F4111">
        <f>4*Table3[[#This Row],[DivPay]]</f>
        <v>0.16</v>
      </c>
      <c r="G4111" s="2">
        <f>Table3[[#This Row],[FwdDiv]]/Table3[[#This Row],[SharePrice]]</f>
        <v>5.3032814053695721E-3</v>
      </c>
      <c r="H4111" s="2">
        <v>2.5000000000000001E-2</v>
      </c>
      <c r="I4111" s="2">
        <v>2.75E-2</v>
      </c>
    </row>
    <row r="4112" spans="2:9" hidden="1" x14ac:dyDescent="0.2">
      <c r="B4112" s="35">
        <v>39035</v>
      </c>
      <c r="C4112">
        <v>29.66</v>
      </c>
      <c r="E4112">
        <v>0.04</v>
      </c>
      <c r="F4112">
        <f>4*Table3[[#This Row],[DivPay]]</f>
        <v>0.16</v>
      </c>
      <c r="G4112" s="2">
        <f>Table3[[#This Row],[FwdDiv]]/Table3[[#This Row],[SharePrice]]</f>
        <v>5.394470667565745E-3</v>
      </c>
      <c r="H4112" s="2">
        <v>2.5000000000000001E-2</v>
      </c>
      <c r="I4112" s="2">
        <v>2.75E-2</v>
      </c>
    </row>
    <row r="4113" spans="2:9" hidden="1" x14ac:dyDescent="0.2">
      <c r="B4113" s="35">
        <v>39034</v>
      </c>
      <c r="C4113">
        <v>28.96</v>
      </c>
      <c r="E4113">
        <v>0.04</v>
      </c>
      <c r="F4113">
        <f>4*Table3[[#This Row],[DivPay]]</f>
        <v>0.16</v>
      </c>
      <c r="G4113" s="2">
        <f>Table3[[#This Row],[FwdDiv]]/Table3[[#This Row],[SharePrice]]</f>
        <v>5.5248618784530384E-3</v>
      </c>
      <c r="H4113" s="2">
        <v>2.5000000000000001E-2</v>
      </c>
      <c r="I4113" s="2">
        <v>2.75E-2</v>
      </c>
    </row>
    <row r="4114" spans="2:9" hidden="1" x14ac:dyDescent="0.2">
      <c r="B4114" s="35">
        <v>39031</v>
      </c>
      <c r="C4114">
        <v>28.74</v>
      </c>
      <c r="E4114">
        <v>0.04</v>
      </c>
      <c r="F4114">
        <f>4*Table3[[#This Row],[DivPay]]</f>
        <v>0.16</v>
      </c>
      <c r="G4114" s="2">
        <f>Table3[[#This Row],[FwdDiv]]/Table3[[#This Row],[SharePrice]]</f>
        <v>5.5671537926235215E-3</v>
      </c>
      <c r="H4114" s="2">
        <v>2.5000000000000001E-2</v>
      </c>
      <c r="I4114" s="2">
        <v>2.75E-2</v>
      </c>
    </row>
    <row r="4115" spans="2:9" hidden="1" x14ac:dyDescent="0.2">
      <c r="B4115" s="35">
        <v>39030</v>
      </c>
      <c r="C4115">
        <v>28.66</v>
      </c>
      <c r="E4115">
        <v>0.04</v>
      </c>
      <c r="F4115">
        <f>4*Table3[[#This Row],[DivPay]]</f>
        <v>0.16</v>
      </c>
      <c r="G4115" s="2">
        <f>Table3[[#This Row],[FwdDiv]]/Table3[[#This Row],[SharePrice]]</f>
        <v>5.582693649685974E-3</v>
      </c>
      <c r="H4115" s="2">
        <v>2.5000000000000001E-2</v>
      </c>
      <c r="I4115" s="2">
        <v>2.75E-2</v>
      </c>
    </row>
    <row r="4116" spans="2:9" hidden="1" x14ac:dyDescent="0.2">
      <c r="B4116" s="35">
        <v>39029</v>
      </c>
      <c r="C4116">
        <v>29.35</v>
      </c>
      <c r="E4116">
        <v>0.04</v>
      </c>
      <c r="F4116">
        <f>4*Table3[[#This Row],[DivPay]]</f>
        <v>0.16</v>
      </c>
      <c r="G4116" s="2">
        <f>Table3[[#This Row],[FwdDiv]]/Table3[[#This Row],[SharePrice]]</f>
        <v>5.45144804088586E-3</v>
      </c>
      <c r="H4116" s="2">
        <v>2.5000000000000001E-2</v>
      </c>
      <c r="I4116" s="2">
        <v>2.75E-2</v>
      </c>
    </row>
    <row r="4117" spans="2:9" hidden="1" x14ac:dyDescent="0.2">
      <c r="B4117" s="35">
        <v>39028</v>
      </c>
      <c r="C4117">
        <v>29.74</v>
      </c>
      <c r="E4117">
        <v>0.04</v>
      </c>
      <c r="F4117">
        <f>4*Table3[[#This Row],[DivPay]]</f>
        <v>0.16</v>
      </c>
      <c r="G4117" s="2">
        <f>Table3[[#This Row],[FwdDiv]]/Table3[[#This Row],[SharePrice]]</f>
        <v>5.3799596503026235E-3</v>
      </c>
      <c r="H4117" s="2">
        <v>2.5000000000000001E-2</v>
      </c>
      <c r="I4117" s="2">
        <v>2.75E-2</v>
      </c>
    </row>
    <row r="4118" spans="2:9" hidden="1" x14ac:dyDescent="0.2">
      <c r="B4118" s="35">
        <v>39027</v>
      </c>
      <c r="C4118">
        <v>29.74</v>
      </c>
      <c r="E4118">
        <v>0.04</v>
      </c>
      <c r="F4118">
        <f>4*Table3[[#This Row],[DivPay]]</f>
        <v>0.16</v>
      </c>
      <c r="G4118" s="2">
        <f>Table3[[#This Row],[FwdDiv]]/Table3[[#This Row],[SharePrice]]</f>
        <v>5.3799596503026235E-3</v>
      </c>
      <c r="H4118" s="2">
        <v>2.5000000000000001E-2</v>
      </c>
      <c r="I4118" s="2">
        <v>2.75E-2</v>
      </c>
    </row>
    <row r="4119" spans="2:9" hidden="1" x14ac:dyDescent="0.2">
      <c r="B4119" s="35">
        <v>39024</v>
      </c>
      <c r="C4119">
        <v>29.57</v>
      </c>
      <c r="E4119">
        <v>0.04</v>
      </c>
      <c r="F4119">
        <f>4*Table3[[#This Row],[DivPay]]</f>
        <v>0.16</v>
      </c>
      <c r="G4119" s="2">
        <f>Table3[[#This Row],[FwdDiv]]/Table3[[#This Row],[SharePrice]]</f>
        <v>5.4108894149475818E-3</v>
      </c>
      <c r="H4119" s="2">
        <v>2.5000000000000001E-2</v>
      </c>
      <c r="I4119" s="2">
        <v>2.75E-2</v>
      </c>
    </row>
    <row r="4120" spans="2:9" hidden="1" x14ac:dyDescent="0.2">
      <c r="B4120" s="35">
        <v>39023</v>
      </c>
      <c r="C4120">
        <v>29.74</v>
      </c>
      <c r="E4120">
        <v>0.04</v>
      </c>
      <c r="F4120">
        <f>4*Table3[[#This Row],[DivPay]]</f>
        <v>0.16</v>
      </c>
      <c r="G4120" s="2">
        <f>Table3[[#This Row],[FwdDiv]]/Table3[[#This Row],[SharePrice]]</f>
        <v>5.3799596503026235E-3</v>
      </c>
      <c r="H4120" s="2">
        <v>2.5000000000000001E-2</v>
      </c>
      <c r="I4120" s="2">
        <v>2.75E-2</v>
      </c>
    </row>
    <row r="4121" spans="2:9" hidden="1" x14ac:dyDescent="0.2">
      <c r="B4121" s="35">
        <v>39022</v>
      </c>
      <c r="C4121">
        <v>29.97</v>
      </c>
      <c r="E4121">
        <v>0.04</v>
      </c>
      <c r="F4121">
        <f>4*Table3[[#This Row],[DivPay]]</f>
        <v>0.16</v>
      </c>
      <c r="G4121" s="2">
        <f>Table3[[#This Row],[FwdDiv]]/Table3[[#This Row],[SharePrice]]</f>
        <v>5.3386720053386722E-3</v>
      </c>
      <c r="H4121" s="2">
        <v>2.5000000000000001E-2</v>
      </c>
      <c r="I4121" s="2">
        <v>2.75E-2</v>
      </c>
    </row>
    <row r="4122" spans="2:9" hidden="1" x14ac:dyDescent="0.2">
      <c r="B4122" s="35">
        <v>39021</v>
      </c>
      <c r="C4122">
        <v>30.18</v>
      </c>
      <c r="E4122">
        <v>0.04</v>
      </c>
      <c r="F4122">
        <f>4*Table3[[#This Row],[DivPay]]</f>
        <v>0.16</v>
      </c>
      <c r="G4122" s="2">
        <f>Table3[[#This Row],[FwdDiv]]/Table3[[#This Row],[SharePrice]]</f>
        <v>5.3015241882041087E-3</v>
      </c>
      <c r="H4122" s="2">
        <v>2.5000000000000001E-2</v>
      </c>
      <c r="I4122" s="2">
        <v>2.75E-2</v>
      </c>
    </row>
    <row r="4123" spans="2:9" hidden="1" x14ac:dyDescent="0.2">
      <c r="B4123" s="35">
        <v>39020</v>
      </c>
      <c r="C4123">
        <v>30.16</v>
      </c>
      <c r="E4123">
        <v>0.04</v>
      </c>
      <c r="F4123">
        <f>4*Table3[[#This Row],[DivPay]]</f>
        <v>0.16</v>
      </c>
      <c r="G4123" s="2">
        <f>Table3[[#This Row],[FwdDiv]]/Table3[[#This Row],[SharePrice]]</f>
        <v>5.3050397877984082E-3</v>
      </c>
      <c r="H4123" s="2">
        <v>2.5000000000000001E-2</v>
      </c>
      <c r="I4123" s="2">
        <v>2.75E-2</v>
      </c>
    </row>
    <row r="4124" spans="2:9" hidden="1" x14ac:dyDescent="0.2">
      <c r="B4124" s="35">
        <v>39017</v>
      </c>
      <c r="C4124">
        <v>29.9</v>
      </c>
      <c r="D4124">
        <v>0.04</v>
      </c>
      <c r="E4124">
        <v>0.04</v>
      </c>
      <c r="F4124">
        <f>4*Table3[[#This Row],[DivPay]]</f>
        <v>0.16</v>
      </c>
      <c r="G4124" s="2">
        <f>Table3[[#This Row],[FwdDiv]]/Table3[[#This Row],[SharePrice]]</f>
        <v>5.3511705685618735E-3</v>
      </c>
      <c r="H4124" s="2">
        <v>2.5000000000000001E-2</v>
      </c>
      <c r="I4124" s="2">
        <v>2.75E-2</v>
      </c>
    </row>
    <row r="4125" spans="2:9" hidden="1" x14ac:dyDescent="0.2">
      <c r="B4125" s="35">
        <v>39016</v>
      </c>
      <c r="C4125">
        <v>30.7</v>
      </c>
      <c r="E4125">
        <v>0.03</v>
      </c>
      <c r="F4125">
        <f>4*Table3[[#This Row],[DivPay]]</f>
        <v>0.12</v>
      </c>
      <c r="G4125" s="2">
        <f>Table3[[#This Row],[FwdDiv]]/Table3[[#This Row],[SharePrice]]</f>
        <v>3.9087947882736158E-3</v>
      </c>
      <c r="H4125" s="2">
        <v>2.5000000000000001E-2</v>
      </c>
      <c r="I4125" s="2">
        <v>2.75E-2</v>
      </c>
    </row>
    <row r="4126" spans="2:9" hidden="1" x14ac:dyDescent="0.2">
      <c r="B4126" s="35">
        <v>39015</v>
      </c>
      <c r="C4126">
        <v>30.73</v>
      </c>
      <c r="E4126">
        <v>0.03</v>
      </c>
      <c r="F4126">
        <f>4*Table3[[#This Row],[DivPay]]</f>
        <v>0.12</v>
      </c>
      <c r="G4126" s="2">
        <f>Table3[[#This Row],[FwdDiv]]/Table3[[#This Row],[SharePrice]]</f>
        <v>3.9049788480312398E-3</v>
      </c>
      <c r="H4126" s="2">
        <v>2.5000000000000001E-2</v>
      </c>
      <c r="I4126" s="2">
        <v>2.75E-2</v>
      </c>
    </row>
    <row r="4127" spans="2:9" hidden="1" x14ac:dyDescent="0.2">
      <c r="B4127" s="35">
        <v>39014</v>
      </c>
      <c r="C4127">
        <v>30.52</v>
      </c>
      <c r="E4127">
        <v>0.03</v>
      </c>
      <c r="F4127">
        <f>4*Table3[[#This Row],[DivPay]]</f>
        <v>0.12</v>
      </c>
      <c r="G4127" s="2">
        <f>Table3[[#This Row],[FwdDiv]]/Table3[[#This Row],[SharePrice]]</f>
        <v>3.9318479685452159E-3</v>
      </c>
      <c r="H4127" s="2">
        <v>2.5000000000000001E-2</v>
      </c>
      <c r="I4127" s="2">
        <v>2.75E-2</v>
      </c>
    </row>
    <row r="4128" spans="2:9" hidden="1" x14ac:dyDescent="0.2">
      <c r="B4128" s="35">
        <v>39013</v>
      </c>
      <c r="C4128">
        <v>31.88</v>
      </c>
      <c r="E4128">
        <v>0.03</v>
      </c>
      <c r="F4128">
        <f>4*Table3[[#This Row],[DivPay]]</f>
        <v>0.12</v>
      </c>
      <c r="G4128" s="2">
        <f>Table3[[#This Row],[FwdDiv]]/Table3[[#This Row],[SharePrice]]</f>
        <v>3.7641154328732747E-3</v>
      </c>
      <c r="H4128" s="2">
        <v>2.5000000000000001E-2</v>
      </c>
      <c r="I4128" s="2">
        <v>2.75E-2</v>
      </c>
    </row>
    <row r="4129" spans="2:9" hidden="1" x14ac:dyDescent="0.2">
      <c r="B4129" s="35">
        <v>39010</v>
      </c>
      <c r="C4129">
        <v>31.37</v>
      </c>
      <c r="E4129">
        <v>0.03</v>
      </c>
      <c r="F4129">
        <f>4*Table3[[#This Row],[DivPay]]</f>
        <v>0.12</v>
      </c>
      <c r="G4129" s="2">
        <f>Table3[[#This Row],[FwdDiv]]/Table3[[#This Row],[SharePrice]]</f>
        <v>3.8253108065030282E-3</v>
      </c>
      <c r="H4129" s="2">
        <v>2.5000000000000001E-2</v>
      </c>
      <c r="I4129" s="2">
        <v>2.75E-2</v>
      </c>
    </row>
    <row r="4130" spans="2:9" hidden="1" x14ac:dyDescent="0.2">
      <c r="B4130" s="35">
        <v>39009</v>
      </c>
      <c r="C4130">
        <v>31.62</v>
      </c>
      <c r="E4130">
        <v>0.03</v>
      </c>
      <c r="F4130">
        <f>4*Table3[[#This Row],[DivPay]]</f>
        <v>0.12</v>
      </c>
      <c r="G4130" s="2">
        <f>Table3[[#This Row],[FwdDiv]]/Table3[[#This Row],[SharePrice]]</f>
        <v>3.7950664136622387E-3</v>
      </c>
      <c r="H4130" s="2">
        <v>2.5000000000000001E-2</v>
      </c>
      <c r="I4130" s="2">
        <v>2.75E-2</v>
      </c>
    </row>
    <row r="4131" spans="2:9" hidden="1" x14ac:dyDescent="0.2">
      <c r="B4131" s="35">
        <v>39008</v>
      </c>
      <c r="C4131">
        <v>31.57</v>
      </c>
      <c r="E4131">
        <v>0.03</v>
      </c>
      <c r="F4131">
        <f>4*Table3[[#This Row],[DivPay]]</f>
        <v>0.12</v>
      </c>
      <c r="G4131" s="2">
        <f>Table3[[#This Row],[FwdDiv]]/Table3[[#This Row],[SharePrice]]</f>
        <v>3.8010769718086791E-3</v>
      </c>
      <c r="H4131" s="2">
        <v>2.5000000000000001E-2</v>
      </c>
      <c r="I4131" s="2">
        <v>2.75E-2</v>
      </c>
    </row>
    <row r="4132" spans="2:9" hidden="1" x14ac:dyDescent="0.2">
      <c r="B4132" s="35">
        <v>39007</v>
      </c>
      <c r="C4132">
        <v>32.36</v>
      </c>
      <c r="E4132">
        <v>0.03</v>
      </c>
      <c r="F4132">
        <f>4*Table3[[#This Row],[DivPay]]</f>
        <v>0.12</v>
      </c>
      <c r="G4132" s="2">
        <f>Table3[[#This Row],[FwdDiv]]/Table3[[#This Row],[SharePrice]]</f>
        <v>3.708281829419036E-3</v>
      </c>
      <c r="H4132" s="2">
        <v>2.5000000000000001E-2</v>
      </c>
      <c r="I4132" s="2">
        <v>2.75E-2</v>
      </c>
    </row>
    <row r="4133" spans="2:9" hidden="1" x14ac:dyDescent="0.2">
      <c r="B4133" s="35">
        <v>39006</v>
      </c>
      <c r="C4133">
        <v>33.06</v>
      </c>
      <c r="E4133">
        <v>0.03</v>
      </c>
      <c r="F4133">
        <f>4*Table3[[#This Row],[DivPay]]</f>
        <v>0.12</v>
      </c>
      <c r="G4133" s="2">
        <f>Table3[[#This Row],[FwdDiv]]/Table3[[#This Row],[SharePrice]]</f>
        <v>3.6297640653357526E-3</v>
      </c>
      <c r="H4133" s="2">
        <v>2.5000000000000001E-2</v>
      </c>
      <c r="I4133" s="2">
        <v>2.75E-2</v>
      </c>
    </row>
    <row r="4134" spans="2:9" hidden="1" x14ac:dyDescent="0.2">
      <c r="B4134" s="35">
        <v>39003</v>
      </c>
      <c r="C4134">
        <v>32.81</v>
      </c>
      <c r="E4134">
        <v>0.03</v>
      </c>
      <c r="F4134">
        <f>4*Table3[[#This Row],[DivPay]]</f>
        <v>0.12</v>
      </c>
      <c r="G4134" s="2">
        <f>Table3[[#This Row],[FwdDiv]]/Table3[[#This Row],[SharePrice]]</f>
        <v>3.6574215178299297E-3</v>
      </c>
      <c r="H4134" s="2">
        <v>2.5000000000000001E-2</v>
      </c>
      <c r="I4134" s="2">
        <v>2.75E-2</v>
      </c>
    </row>
    <row r="4135" spans="2:9" hidden="1" x14ac:dyDescent="0.2">
      <c r="B4135" s="35">
        <v>39002</v>
      </c>
      <c r="C4135">
        <v>32.49</v>
      </c>
      <c r="E4135">
        <v>0.03</v>
      </c>
      <c r="F4135">
        <f>4*Table3[[#This Row],[DivPay]]</f>
        <v>0.12</v>
      </c>
      <c r="G4135" s="2">
        <f>Table3[[#This Row],[FwdDiv]]/Table3[[#This Row],[SharePrice]]</f>
        <v>3.6934441366574325E-3</v>
      </c>
      <c r="H4135" s="2">
        <v>2.5000000000000001E-2</v>
      </c>
      <c r="I4135" s="2">
        <v>2.75E-2</v>
      </c>
    </row>
    <row r="4136" spans="2:9" hidden="1" x14ac:dyDescent="0.2">
      <c r="B4136" s="35">
        <v>39001</v>
      </c>
      <c r="C4136">
        <v>31.98</v>
      </c>
      <c r="E4136">
        <v>0.03</v>
      </c>
      <c r="F4136">
        <f>4*Table3[[#This Row],[DivPay]]</f>
        <v>0.12</v>
      </c>
      <c r="G4136" s="2">
        <f>Table3[[#This Row],[FwdDiv]]/Table3[[#This Row],[SharePrice]]</f>
        <v>3.7523452157598499E-3</v>
      </c>
      <c r="H4136" s="2">
        <v>2.5000000000000001E-2</v>
      </c>
      <c r="I4136" s="2">
        <v>2.75E-2</v>
      </c>
    </row>
    <row r="4137" spans="2:9" hidden="1" x14ac:dyDescent="0.2">
      <c r="B4137" s="35">
        <v>39000</v>
      </c>
      <c r="C4137">
        <v>31.23</v>
      </c>
      <c r="E4137">
        <v>0.03</v>
      </c>
      <c r="F4137">
        <f>4*Table3[[#This Row],[DivPay]]</f>
        <v>0.12</v>
      </c>
      <c r="G4137" s="2">
        <f>Table3[[#This Row],[FwdDiv]]/Table3[[#This Row],[SharePrice]]</f>
        <v>3.8424591738712775E-3</v>
      </c>
      <c r="H4137" s="2">
        <v>2.5000000000000001E-2</v>
      </c>
      <c r="I4137" s="2">
        <v>2.75E-2</v>
      </c>
    </row>
    <row r="4138" spans="2:9" hidden="1" x14ac:dyDescent="0.2">
      <c r="B4138" s="35">
        <v>38999</v>
      </c>
      <c r="C4138">
        <v>31.43</v>
      </c>
      <c r="E4138">
        <v>0.03</v>
      </c>
      <c r="F4138">
        <f>4*Table3[[#This Row],[DivPay]]</f>
        <v>0.12</v>
      </c>
      <c r="G4138" s="2">
        <f>Table3[[#This Row],[FwdDiv]]/Table3[[#This Row],[SharePrice]]</f>
        <v>3.8180082723512565E-3</v>
      </c>
      <c r="H4138" s="2">
        <v>2.5000000000000001E-2</v>
      </c>
      <c r="I4138" s="2">
        <v>2.75E-2</v>
      </c>
    </row>
    <row r="4139" spans="2:9" hidden="1" x14ac:dyDescent="0.2">
      <c r="B4139" s="35">
        <v>38996</v>
      </c>
      <c r="C4139">
        <v>31.31</v>
      </c>
      <c r="E4139">
        <v>0.03</v>
      </c>
      <c r="F4139">
        <f>4*Table3[[#This Row],[DivPay]]</f>
        <v>0.12</v>
      </c>
      <c r="G4139" s="2">
        <f>Table3[[#This Row],[FwdDiv]]/Table3[[#This Row],[SharePrice]]</f>
        <v>3.8326413286489938E-3</v>
      </c>
      <c r="H4139" s="2">
        <v>2.5000000000000001E-2</v>
      </c>
      <c r="I4139" s="2">
        <v>2.75E-2</v>
      </c>
    </row>
    <row r="4140" spans="2:9" hidden="1" x14ac:dyDescent="0.2">
      <c r="B4140" s="35">
        <v>38995</v>
      </c>
      <c r="C4140">
        <v>31.6</v>
      </c>
      <c r="E4140">
        <v>0.03</v>
      </c>
      <c r="F4140">
        <f>4*Table3[[#This Row],[DivPay]]</f>
        <v>0.12</v>
      </c>
      <c r="G4140" s="2">
        <f>Table3[[#This Row],[FwdDiv]]/Table3[[#This Row],[SharePrice]]</f>
        <v>3.7974683544303796E-3</v>
      </c>
      <c r="H4140" s="2">
        <v>2.5000000000000001E-2</v>
      </c>
      <c r="I4140" s="2">
        <v>2.75E-2</v>
      </c>
    </row>
    <row r="4141" spans="2:9" hidden="1" x14ac:dyDescent="0.2">
      <c r="B4141" s="35">
        <v>38994</v>
      </c>
      <c r="C4141">
        <v>32.159999999999997</v>
      </c>
      <c r="E4141">
        <v>0.03</v>
      </c>
      <c r="F4141">
        <f>4*Table3[[#This Row],[DivPay]]</f>
        <v>0.12</v>
      </c>
      <c r="G4141" s="2">
        <f>Table3[[#This Row],[FwdDiv]]/Table3[[#This Row],[SharePrice]]</f>
        <v>3.7313432835820899E-3</v>
      </c>
      <c r="H4141" s="2">
        <v>2.5000000000000001E-2</v>
      </c>
      <c r="I4141" s="2">
        <v>2.75E-2</v>
      </c>
    </row>
    <row r="4142" spans="2:9" hidden="1" x14ac:dyDescent="0.2">
      <c r="B4142" s="35">
        <v>38993</v>
      </c>
      <c r="C4142">
        <v>32.25</v>
      </c>
      <c r="E4142">
        <v>0.03</v>
      </c>
      <c r="F4142">
        <f>4*Table3[[#This Row],[DivPay]]</f>
        <v>0.12</v>
      </c>
      <c r="G4142" s="2">
        <f>Table3[[#This Row],[FwdDiv]]/Table3[[#This Row],[SharePrice]]</f>
        <v>3.7209302325581393E-3</v>
      </c>
      <c r="H4142" s="2">
        <v>2.5000000000000001E-2</v>
      </c>
      <c r="I4142" s="2">
        <v>2.75E-2</v>
      </c>
    </row>
    <row r="4143" spans="2:9" hidden="1" x14ac:dyDescent="0.2">
      <c r="B4143" s="35">
        <v>38992</v>
      </c>
      <c r="C4143">
        <v>32.96</v>
      </c>
      <c r="E4143">
        <v>0.03</v>
      </c>
      <c r="F4143">
        <f>4*Table3[[#This Row],[DivPay]]</f>
        <v>0.12</v>
      </c>
      <c r="G4143" s="2">
        <f>Table3[[#This Row],[FwdDiv]]/Table3[[#This Row],[SharePrice]]</f>
        <v>3.6407766990291259E-3</v>
      </c>
      <c r="H4143" s="2">
        <v>2.5000000000000001E-2</v>
      </c>
      <c r="I4143" s="2">
        <v>2.75E-2</v>
      </c>
    </row>
    <row r="4144" spans="2:9" hidden="1" x14ac:dyDescent="0.2">
      <c r="B4144" s="35">
        <v>38989</v>
      </c>
      <c r="C4144">
        <v>33.25</v>
      </c>
      <c r="E4144">
        <v>0.03</v>
      </c>
      <c r="F4144">
        <f>4*Table3[[#This Row],[DivPay]]</f>
        <v>0.12</v>
      </c>
      <c r="G4144" s="2">
        <f>Table3[[#This Row],[FwdDiv]]/Table3[[#This Row],[SharePrice]]</f>
        <v>3.6090225563909775E-3</v>
      </c>
      <c r="H4144" s="2">
        <v>2.5000000000000001E-2</v>
      </c>
      <c r="I4144" s="2">
        <v>2.75E-2</v>
      </c>
    </row>
    <row r="4145" spans="2:9" hidden="1" x14ac:dyDescent="0.2">
      <c r="B4145" s="35">
        <v>38988</v>
      </c>
      <c r="C4145">
        <v>33.89</v>
      </c>
      <c r="E4145">
        <v>0.03</v>
      </c>
      <c r="F4145">
        <f>4*Table3[[#This Row],[DivPay]]</f>
        <v>0.12</v>
      </c>
      <c r="G4145" s="2">
        <f>Table3[[#This Row],[FwdDiv]]/Table3[[#This Row],[SharePrice]]</f>
        <v>3.5408675125405721E-3</v>
      </c>
      <c r="H4145" s="2">
        <v>2.5000000000000001E-2</v>
      </c>
      <c r="I4145" s="2">
        <v>2.75E-2</v>
      </c>
    </row>
    <row r="4146" spans="2:9" hidden="1" x14ac:dyDescent="0.2">
      <c r="B4146" s="35">
        <v>38987</v>
      </c>
      <c r="C4146">
        <v>33.270000000000003</v>
      </c>
      <c r="E4146">
        <v>0.03</v>
      </c>
      <c r="F4146">
        <f>4*Table3[[#This Row],[DivPay]]</f>
        <v>0.12</v>
      </c>
      <c r="G4146" s="2">
        <f>Table3[[#This Row],[FwdDiv]]/Table3[[#This Row],[SharePrice]]</f>
        <v>3.6068530207394043E-3</v>
      </c>
      <c r="H4146" s="2">
        <v>2.5000000000000001E-2</v>
      </c>
      <c r="I4146" s="2">
        <v>2.75E-2</v>
      </c>
    </row>
    <row r="4147" spans="2:9" hidden="1" x14ac:dyDescent="0.2">
      <c r="B4147" s="35">
        <v>38986</v>
      </c>
      <c r="C4147">
        <v>33.22</v>
      </c>
      <c r="E4147">
        <v>0.03</v>
      </c>
      <c r="F4147">
        <f>4*Table3[[#This Row],[DivPay]]</f>
        <v>0.12</v>
      </c>
      <c r="G4147" s="2">
        <f>Table3[[#This Row],[FwdDiv]]/Table3[[#This Row],[SharePrice]]</f>
        <v>3.6122817579771222E-3</v>
      </c>
      <c r="H4147" s="2">
        <v>2.5000000000000001E-2</v>
      </c>
      <c r="I4147" s="2">
        <v>2.75E-2</v>
      </c>
    </row>
    <row r="4148" spans="2:9" hidden="1" x14ac:dyDescent="0.2">
      <c r="B4148" s="35">
        <v>38985</v>
      </c>
      <c r="C4148">
        <v>32.74</v>
      </c>
      <c r="E4148">
        <v>0.03</v>
      </c>
      <c r="F4148">
        <f>4*Table3[[#This Row],[DivPay]]</f>
        <v>0.12</v>
      </c>
      <c r="G4148" s="2">
        <f>Table3[[#This Row],[FwdDiv]]/Table3[[#This Row],[SharePrice]]</f>
        <v>3.6652412950519239E-3</v>
      </c>
      <c r="H4148" s="2">
        <v>2.5000000000000001E-2</v>
      </c>
      <c r="I4148" s="2">
        <v>2.75E-2</v>
      </c>
    </row>
    <row r="4149" spans="2:9" hidden="1" x14ac:dyDescent="0.2">
      <c r="B4149" s="35">
        <v>38982</v>
      </c>
      <c r="C4149">
        <v>32.01</v>
      </c>
      <c r="E4149">
        <v>0.03</v>
      </c>
      <c r="F4149">
        <f>4*Table3[[#This Row],[DivPay]]</f>
        <v>0.12</v>
      </c>
      <c r="G4149" s="2">
        <f>Table3[[#This Row],[FwdDiv]]/Table3[[#This Row],[SharePrice]]</f>
        <v>3.7488284910965324E-3</v>
      </c>
      <c r="H4149" s="2">
        <v>2.5000000000000001E-2</v>
      </c>
      <c r="I4149" s="2">
        <v>2.75E-2</v>
      </c>
    </row>
    <row r="4150" spans="2:9" hidden="1" x14ac:dyDescent="0.2">
      <c r="B4150" s="35">
        <v>38981</v>
      </c>
      <c r="C4150">
        <v>31.47</v>
      </c>
      <c r="E4150">
        <v>0.03</v>
      </c>
      <c r="F4150">
        <f>4*Table3[[#This Row],[DivPay]]</f>
        <v>0.12</v>
      </c>
      <c r="G4150" s="2">
        <f>Table3[[#This Row],[FwdDiv]]/Table3[[#This Row],[SharePrice]]</f>
        <v>3.8131553860819827E-3</v>
      </c>
      <c r="H4150" s="2">
        <v>2.5000000000000001E-2</v>
      </c>
      <c r="I4150" s="2">
        <v>2.75E-2</v>
      </c>
    </row>
    <row r="4151" spans="2:9" hidden="1" x14ac:dyDescent="0.2">
      <c r="B4151" s="35">
        <v>38980</v>
      </c>
      <c r="C4151">
        <v>32.340000000000003</v>
      </c>
      <c r="E4151">
        <v>0.03</v>
      </c>
      <c r="F4151">
        <f>4*Table3[[#This Row],[DivPay]]</f>
        <v>0.12</v>
      </c>
      <c r="G4151" s="2">
        <f>Table3[[#This Row],[FwdDiv]]/Table3[[#This Row],[SharePrice]]</f>
        <v>3.7105751391465673E-3</v>
      </c>
      <c r="H4151" s="2">
        <v>2.5000000000000001E-2</v>
      </c>
      <c r="I4151" s="2">
        <v>2.75E-2</v>
      </c>
    </row>
    <row r="4152" spans="2:9" hidden="1" x14ac:dyDescent="0.2">
      <c r="B4152" s="35">
        <v>38979</v>
      </c>
      <c r="C4152">
        <v>31.8</v>
      </c>
      <c r="E4152">
        <v>0.03</v>
      </c>
      <c r="F4152">
        <f>4*Table3[[#This Row],[DivPay]]</f>
        <v>0.12</v>
      </c>
      <c r="G4152" s="2">
        <f>Table3[[#This Row],[FwdDiv]]/Table3[[#This Row],[SharePrice]]</f>
        <v>3.773584905660377E-3</v>
      </c>
      <c r="H4152" s="2">
        <v>2.5000000000000001E-2</v>
      </c>
      <c r="I4152" s="2">
        <v>2.75E-2</v>
      </c>
    </row>
    <row r="4153" spans="2:9" hidden="1" x14ac:dyDescent="0.2">
      <c r="B4153" s="35">
        <v>38978</v>
      </c>
      <c r="C4153">
        <v>32.35</v>
      </c>
      <c r="E4153">
        <v>0.03</v>
      </c>
      <c r="F4153">
        <f>4*Table3[[#This Row],[DivPay]]</f>
        <v>0.12</v>
      </c>
      <c r="G4153" s="2">
        <f>Table3[[#This Row],[FwdDiv]]/Table3[[#This Row],[SharePrice]]</f>
        <v>3.7094281298299843E-3</v>
      </c>
      <c r="H4153" s="2">
        <v>2.5000000000000001E-2</v>
      </c>
      <c r="I4153" s="2">
        <v>2.75E-2</v>
      </c>
    </row>
    <row r="4154" spans="2:9" hidden="1" x14ac:dyDescent="0.2">
      <c r="B4154" s="35">
        <v>38975</v>
      </c>
      <c r="C4154">
        <v>31.93</v>
      </c>
      <c r="E4154">
        <v>0.03</v>
      </c>
      <c r="F4154">
        <f>4*Table3[[#This Row],[DivPay]]</f>
        <v>0.12</v>
      </c>
      <c r="G4154" s="2">
        <f>Table3[[#This Row],[FwdDiv]]/Table3[[#This Row],[SharePrice]]</f>
        <v>3.7582211086752268E-3</v>
      </c>
      <c r="H4154" s="2">
        <v>2.5000000000000001E-2</v>
      </c>
      <c r="I4154" s="2">
        <v>2.75E-2</v>
      </c>
    </row>
    <row r="4155" spans="2:9" hidden="1" x14ac:dyDescent="0.2">
      <c r="B4155" s="35">
        <v>38974</v>
      </c>
      <c r="C4155">
        <v>31.63</v>
      </c>
      <c r="E4155">
        <v>0.03</v>
      </c>
      <c r="F4155">
        <f>4*Table3[[#This Row],[DivPay]]</f>
        <v>0.12</v>
      </c>
      <c r="G4155" s="2">
        <f>Table3[[#This Row],[FwdDiv]]/Table3[[#This Row],[SharePrice]]</f>
        <v>3.7938665823585203E-3</v>
      </c>
      <c r="H4155" s="2">
        <v>2.5000000000000001E-2</v>
      </c>
      <c r="I4155" s="2">
        <v>2.75E-2</v>
      </c>
    </row>
    <row r="4156" spans="2:9" hidden="1" x14ac:dyDescent="0.2">
      <c r="B4156" s="35">
        <v>38973</v>
      </c>
      <c r="C4156">
        <v>32.049999999999997</v>
      </c>
      <c r="E4156">
        <v>0.03</v>
      </c>
      <c r="F4156">
        <f>4*Table3[[#This Row],[DivPay]]</f>
        <v>0.12</v>
      </c>
      <c r="G4156" s="2">
        <f>Table3[[#This Row],[FwdDiv]]/Table3[[#This Row],[SharePrice]]</f>
        <v>3.7441497659906398E-3</v>
      </c>
      <c r="H4156" s="2">
        <v>2.5000000000000001E-2</v>
      </c>
      <c r="I4156" s="2">
        <v>2.75E-2</v>
      </c>
    </row>
    <row r="4157" spans="2:9" hidden="1" x14ac:dyDescent="0.2">
      <c r="B4157" s="35">
        <v>38972</v>
      </c>
      <c r="C4157">
        <v>32.5</v>
      </c>
      <c r="E4157">
        <v>0.03</v>
      </c>
      <c r="F4157">
        <f>4*Table3[[#This Row],[DivPay]]</f>
        <v>0.12</v>
      </c>
      <c r="G4157" s="2">
        <f>Table3[[#This Row],[FwdDiv]]/Table3[[#This Row],[SharePrice]]</f>
        <v>3.6923076923076922E-3</v>
      </c>
      <c r="H4157" s="2">
        <v>2.5000000000000001E-2</v>
      </c>
      <c r="I4157" s="2">
        <v>2.75E-2</v>
      </c>
    </row>
    <row r="4158" spans="2:9" hidden="1" x14ac:dyDescent="0.2">
      <c r="B4158" s="35">
        <v>38971</v>
      </c>
      <c r="C4158">
        <v>31.78</v>
      </c>
      <c r="E4158">
        <v>0.03</v>
      </c>
      <c r="F4158">
        <f>4*Table3[[#This Row],[DivPay]]</f>
        <v>0.12</v>
      </c>
      <c r="G4158" s="2">
        <f>Table3[[#This Row],[FwdDiv]]/Table3[[#This Row],[SharePrice]]</f>
        <v>3.7759597230962866E-3</v>
      </c>
      <c r="H4158" s="2">
        <v>2.5000000000000001E-2</v>
      </c>
      <c r="I4158" s="2">
        <v>2.75E-2</v>
      </c>
    </row>
    <row r="4159" spans="2:9" hidden="1" x14ac:dyDescent="0.2">
      <c r="B4159" s="35">
        <v>38968</v>
      </c>
      <c r="C4159">
        <v>31</v>
      </c>
      <c r="E4159">
        <v>0.03</v>
      </c>
      <c r="F4159">
        <f>4*Table3[[#This Row],[DivPay]]</f>
        <v>0.12</v>
      </c>
      <c r="G4159" s="2">
        <f>Table3[[#This Row],[FwdDiv]]/Table3[[#This Row],[SharePrice]]</f>
        <v>3.8709677419354839E-3</v>
      </c>
      <c r="H4159" s="2">
        <v>2.5000000000000001E-2</v>
      </c>
      <c r="I4159" s="2">
        <v>2.75E-2</v>
      </c>
    </row>
    <row r="4160" spans="2:9" hidden="1" x14ac:dyDescent="0.2">
      <c r="B4160" s="35">
        <v>38967</v>
      </c>
      <c r="C4160">
        <v>30.5</v>
      </c>
      <c r="E4160">
        <v>0.03</v>
      </c>
      <c r="F4160">
        <f>4*Table3[[#This Row],[DivPay]]</f>
        <v>0.12</v>
      </c>
      <c r="G4160" s="2">
        <f>Table3[[#This Row],[FwdDiv]]/Table3[[#This Row],[SharePrice]]</f>
        <v>3.9344262295081967E-3</v>
      </c>
      <c r="H4160" s="2">
        <v>2.5000000000000001E-2</v>
      </c>
      <c r="I4160" s="2">
        <v>2.75E-2</v>
      </c>
    </row>
    <row r="4161" spans="2:9" hidden="1" x14ac:dyDescent="0.2">
      <c r="B4161" s="35">
        <v>38966</v>
      </c>
      <c r="C4161">
        <v>31.15</v>
      </c>
      <c r="E4161">
        <v>0.03</v>
      </c>
      <c r="F4161">
        <f>4*Table3[[#This Row],[DivPay]]</f>
        <v>0.12</v>
      </c>
      <c r="G4161" s="2">
        <f>Table3[[#This Row],[FwdDiv]]/Table3[[#This Row],[SharePrice]]</f>
        <v>3.8523274478330658E-3</v>
      </c>
      <c r="H4161" s="2">
        <v>2.5000000000000001E-2</v>
      </c>
      <c r="I4161" s="2">
        <v>2.75E-2</v>
      </c>
    </row>
    <row r="4162" spans="2:9" hidden="1" x14ac:dyDescent="0.2">
      <c r="B4162" s="35">
        <v>38965</v>
      </c>
      <c r="C4162">
        <v>32.03</v>
      </c>
      <c r="E4162">
        <v>0.03</v>
      </c>
      <c r="F4162">
        <f>4*Table3[[#This Row],[DivPay]]</f>
        <v>0.12</v>
      </c>
      <c r="G4162" s="2">
        <f>Table3[[#This Row],[FwdDiv]]/Table3[[#This Row],[SharePrice]]</f>
        <v>3.7464876678114266E-3</v>
      </c>
      <c r="H4162" s="2">
        <v>2.5000000000000001E-2</v>
      </c>
      <c r="I4162" s="2">
        <v>2.75E-2</v>
      </c>
    </row>
    <row r="4163" spans="2:9" hidden="1" x14ac:dyDescent="0.2">
      <c r="B4163" s="35">
        <v>38961</v>
      </c>
      <c r="C4163">
        <v>31.93</v>
      </c>
      <c r="E4163">
        <v>0.03</v>
      </c>
      <c r="F4163">
        <f>4*Table3[[#This Row],[DivPay]]</f>
        <v>0.12</v>
      </c>
      <c r="G4163" s="2">
        <f>Table3[[#This Row],[FwdDiv]]/Table3[[#This Row],[SharePrice]]</f>
        <v>3.7582211086752268E-3</v>
      </c>
      <c r="H4163" s="2">
        <v>2.5000000000000001E-2</v>
      </c>
      <c r="I4163" s="2">
        <v>2.75E-2</v>
      </c>
    </row>
    <row r="4164" spans="2:9" hidden="1" x14ac:dyDescent="0.2">
      <c r="B4164" s="35">
        <v>38960</v>
      </c>
      <c r="C4164">
        <v>32.590000000000003</v>
      </c>
      <c r="E4164">
        <v>0.03</v>
      </c>
      <c r="F4164">
        <f>4*Table3[[#This Row],[DivPay]]</f>
        <v>0.12</v>
      </c>
      <c r="G4164" s="2">
        <f>Table3[[#This Row],[FwdDiv]]/Table3[[#This Row],[SharePrice]]</f>
        <v>3.6821110770174897E-3</v>
      </c>
      <c r="H4164" s="2">
        <v>2.5000000000000001E-2</v>
      </c>
      <c r="I4164" s="2">
        <v>2.75E-2</v>
      </c>
    </row>
    <row r="4165" spans="2:9" hidden="1" x14ac:dyDescent="0.2">
      <c r="B4165" s="35">
        <v>38959</v>
      </c>
      <c r="C4165">
        <v>32.68</v>
      </c>
      <c r="E4165">
        <v>0.03</v>
      </c>
      <c r="F4165">
        <f>4*Table3[[#This Row],[DivPay]]</f>
        <v>0.12</v>
      </c>
      <c r="G4165" s="2">
        <f>Table3[[#This Row],[FwdDiv]]/Table3[[#This Row],[SharePrice]]</f>
        <v>3.6719706242350062E-3</v>
      </c>
      <c r="H4165" s="2">
        <v>2.5000000000000001E-2</v>
      </c>
      <c r="I4165" s="2">
        <v>2.75E-2</v>
      </c>
    </row>
    <row r="4166" spans="2:9" hidden="1" x14ac:dyDescent="0.2">
      <c r="B4166" s="35">
        <v>38958</v>
      </c>
      <c r="C4166">
        <v>32.299999999999997</v>
      </c>
      <c r="E4166">
        <v>0.03</v>
      </c>
      <c r="F4166">
        <f>4*Table3[[#This Row],[DivPay]]</f>
        <v>0.12</v>
      </c>
      <c r="G4166" s="2">
        <f>Table3[[#This Row],[FwdDiv]]/Table3[[#This Row],[SharePrice]]</f>
        <v>3.7151702786377711E-3</v>
      </c>
      <c r="H4166" s="2">
        <v>2.5000000000000001E-2</v>
      </c>
      <c r="I4166" s="2">
        <v>2.75E-2</v>
      </c>
    </row>
    <row r="4167" spans="2:9" hidden="1" x14ac:dyDescent="0.2">
      <c r="B4167" s="35">
        <v>38957</v>
      </c>
      <c r="C4167">
        <v>31.76</v>
      </c>
      <c r="E4167">
        <v>0.03</v>
      </c>
      <c r="F4167">
        <f>4*Table3[[#This Row],[DivPay]]</f>
        <v>0.12</v>
      </c>
      <c r="G4167" s="2">
        <f>Table3[[#This Row],[FwdDiv]]/Table3[[#This Row],[SharePrice]]</f>
        <v>3.7783375314861456E-3</v>
      </c>
      <c r="H4167" s="2">
        <v>2.5000000000000001E-2</v>
      </c>
      <c r="I4167" s="2">
        <v>2.75E-2</v>
      </c>
    </row>
    <row r="4168" spans="2:9" hidden="1" x14ac:dyDescent="0.2">
      <c r="B4168" s="35">
        <v>38954</v>
      </c>
      <c r="C4168">
        <v>31.44</v>
      </c>
      <c r="E4168">
        <v>0.03</v>
      </c>
      <c r="F4168">
        <f>4*Table3[[#This Row],[DivPay]]</f>
        <v>0.12</v>
      </c>
      <c r="G4168" s="2">
        <f>Table3[[#This Row],[FwdDiv]]/Table3[[#This Row],[SharePrice]]</f>
        <v>3.8167938931297708E-3</v>
      </c>
      <c r="H4168" s="2">
        <v>2.5000000000000001E-2</v>
      </c>
      <c r="I4168" s="2">
        <v>2.75E-2</v>
      </c>
    </row>
    <row r="4169" spans="2:9" hidden="1" x14ac:dyDescent="0.2">
      <c r="B4169" s="35">
        <v>38953</v>
      </c>
      <c r="C4169">
        <v>31.52</v>
      </c>
      <c r="E4169">
        <v>0.03</v>
      </c>
      <c r="F4169">
        <f>4*Table3[[#This Row],[DivPay]]</f>
        <v>0.12</v>
      </c>
      <c r="G4169" s="2">
        <f>Table3[[#This Row],[FwdDiv]]/Table3[[#This Row],[SharePrice]]</f>
        <v>3.8071065989847713E-3</v>
      </c>
      <c r="H4169" s="2">
        <v>2.5000000000000001E-2</v>
      </c>
      <c r="I4169" s="2">
        <v>2.75E-2</v>
      </c>
    </row>
    <row r="4170" spans="2:9" hidden="1" x14ac:dyDescent="0.2">
      <c r="B4170" s="35">
        <v>38952</v>
      </c>
      <c r="C4170">
        <v>31.48</v>
      </c>
      <c r="E4170">
        <v>0.03</v>
      </c>
      <c r="F4170">
        <f>4*Table3[[#This Row],[DivPay]]</f>
        <v>0.12</v>
      </c>
      <c r="G4170" s="2">
        <f>Table3[[#This Row],[FwdDiv]]/Table3[[#This Row],[SharePrice]]</f>
        <v>3.8119440914866579E-3</v>
      </c>
      <c r="H4170" s="2">
        <v>2.5000000000000001E-2</v>
      </c>
      <c r="I4170" s="2">
        <v>2.75E-2</v>
      </c>
    </row>
    <row r="4171" spans="2:9" hidden="1" x14ac:dyDescent="0.2">
      <c r="B4171" s="35">
        <v>38951</v>
      </c>
      <c r="C4171">
        <v>32.99</v>
      </c>
      <c r="E4171">
        <v>0.03</v>
      </c>
      <c r="F4171">
        <f>4*Table3[[#This Row],[DivPay]]</f>
        <v>0.12</v>
      </c>
      <c r="G4171" s="2">
        <f>Table3[[#This Row],[FwdDiv]]/Table3[[#This Row],[SharePrice]]</f>
        <v>3.6374658987571988E-3</v>
      </c>
      <c r="H4171" s="2">
        <v>2.5000000000000001E-2</v>
      </c>
      <c r="I4171" s="2">
        <v>2.75E-2</v>
      </c>
    </row>
    <row r="4172" spans="2:9" hidden="1" x14ac:dyDescent="0.2">
      <c r="B4172" s="35">
        <v>38950</v>
      </c>
      <c r="C4172">
        <v>32.71</v>
      </c>
      <c r="E4172">
        <v>0.03</v>
      </c>
      <c r="F4172">
        <f>4*Table3[[#This Row],[DivPay]]</f>
        <v>0.12</v>
      </c>
      <c r="G4172" s="2">
        <f>Table3[[#This Row],[FwdDiv]]/Table3[[#This Row],[SharePrice]]</f>
        <v>3.6686028737389176E-3</v>
      </c>
      <c r="H4172" s="2">
        <v>2.5000000000000001E-2</v>
      </c>
      <c r="I4172" s="2">
        <v>2.75E-2</v>
      </c>
    </row>
    <row r="4173" spans="2:9" hidden="1" x14ac:dyDescent="0.2">
      <c r="B4173" s="35">
        <v>38947</v>
      </c>
      <c r="C4173">
        <v>33.090000000000003</v>
      </c>
      <c r="E4173">
        <v>0.03</v>
      </c>
      <c r="F4173">
        <f>4*Table3[[#This Row],[DivPay]]</f>
        <v>0.12</v>
      </c>
      <c r="G4173" s="2">
        <f>Table3[[#This Row],[FwdDiv]]/Table3[[#This Row],[SharePrice]]</f>
        <v>3.6264732547597457E-3</v>
      </c>
      <c r="H4173" s="2">
        <v>2.5000000000000001E-2</v>
      </c>
      <c r="I4173" s="2">
        <v>2.75E-2</v>
      </c>
    </row>
    <row r="4174" spans="2:9" hidden="1" x14ac:dyDescent="0.2">
      <c r="B4174" s="35">
        <v>38946</v>
      </c>
      <c r="C4174">
        <v>32.950000000000003</v>
      </c>
      <c r="E4174">
        <v>0.03</v>
      </c>
      <c r="F4174">
        <f>4*Table3[[#This Row],[DivPay]]</f>
        <v>0.12</v>
      </c>
      <c r="G4174" s="2">
        <f>Table3[[#This Row],[FwdDiv]]/Table3[[#This Row],[SharePrice]]</f>
        <v>3.6418816388467368E-3</v>
      </c>
      <c r="H4174" s="2">
        <v>2.5000000000000001E-2</v>
      </c>
      <c r="I4174" s="2">
        <v>2.75E-2</v>
      </c>
    </row>
    <row r="4175" spans="2:9" hidden="1" x14ac:dyDescent="0.2">
      <c r="B4175" s="35">
        <v>38945</v>
      </c>
      <c r="C4175">
        <v>32.82</v>
      </c>
      <c r="E4175">
        <v>0.03</v>
      </c>
      <c r="F4175">
        <f>4*Table3[[#This Row],[DivPay]]</f>
        <v>0.12</v>
      </c>
      <c r="G4175" s="2">
        <f>Table3[[#This Row],[FwdDiv]]/Table3[[#This Row],[SharePrice]]</f>
        <v>3.6563071297989031E-3</v>
      </c>
      <c r="H4175" s="2">
        <v>2.5000000000000001E-2</v>
      </c>
      <c r="I4175" s="2">
        <v>2.75E-2</v>
      </c>
    </row>
    <row r="4176" spans="2:9" hidden="1" x14ac:dyDescent="0.2">
      <c r="B4176" s="35">
        <v>38944</v>
      </c>
      <c r="C4176">
        <v>32.04</v>
      </c>
      <c r="E4176">
        <v>0.03</v>
      </c>
      <c r="F4176">
        <f>4*Table3[[#This Row],[DivPay]]</f>
        <v>0.12</v>
      </c>
      <c r="G4176" s="2">
        <f>Table3[[#This Row],[FwdDiv]]/Table3[[#This Row],[SharePrice]]</f>
        <v>3.7453183520599251E-3</v>
      </c>
      <c r="H4176" s="2">
        <v>2.5000000000000001E-2</v>
      </c>
      <c r="I4176" s="2">
        <v>2.75E-2</v>
      </c>
    </row>
    <row r="4177" spans="2:9" hidden="1" x14ac:dyDescent="0.2">
      <c r="B4177" s="35">
        <v>38943</v>
      </c>
      <c r="C4177">
        <v>30.9</v>
      </c>
      <c r="E4177">
        <v>0.03</v>
      </c>
      <c r="F4177">
        <f>4*Table3[[#This Row],[DivPay]]</f>
        <v>0.12</v>
      </c>
      <c r="G4177" s="2">
        <f>Table3[[#This Row],[FwdDiv]]/Table3[[#This Row],[SharePrice]]</f>
        <v>3.8834951456310678E-3</v>
      </c>
      <c r="H4177" s="2">
        <v>2.5000000000000001E-2</v>
      </c>
      <c r="I4177" s="2">
        <v>2.75E-2</v>
      </c>
    </row>
    <row r="4178" spans="2:9" hidden="1" x14ac:dyDescent="0.2">
      <c r="B4178" s="35">
        <v>38940</v>
      </c>
      <c r="C4178">
        <v>30.52</v>
      </c>
      <c r="E4178">
        <v>0.03</v>
      </c>
      <c r="F4178">
        <f>4*Table3[[#This Row],[DivPay]]</f>
        <v>0.12</v>
      </c>
      <c r="G4178" s="2">
        <f>Table3[[#This Row],[FwdDiv]]/Table3[[#This Row],[SharePrice]]</f>
        <v>3.9318479685452159E-3</v>
      </c>
      <c r="H4178" s="2">
        <v>2.5000000000000001E-2</v>
      </c>
      <c r="I4178" s="2">
        <v>2.75E-2</v>
      </c>
    </row>
    <row r="4179" spans="2:9" hidden="1" x14ac:dyDescent="0.2">
      <c r="B4179" s="35">
        <v>38939</v>
      </c>
      <c r="C4179">
        <v>31.23</v>
      </c>
      <c r="E4179">
        <v>0.03</v>
      </c>
      <c r="F4179">
        <f>4*Table3[[#This Row],[DivPay]]</f>
        <v>0.12</v>
      </c>
      <c r="G4179" s="2">
        <f>Table3[[#This Row],[FwdDiv]]/Table3[[#This Row],[SharePrice]]</f>
        <v>3.8424591738712775E-3</v>
      </c>
      <c r="H4179" s="2">
        <v>2.5000000000000001E-2</v>
      </c>
      <c r="I4179" s="2">
        <v>2.75E-2</v>
      </c>
    </row>
    <row r="4180" spans="2:9" hidden="1" x14ac:dyDescent="0.2">
      <c r="B4180" s="35">
        <v>38938</v>
      </c>
      <c r="C4180">
        <v>30.49</v>
      </c>
      <c r="E4180">
        <v>0.03</v>
      </c>
      <c r="F4180">
        <f>4*Table3[[#This Row],[DivPay]]</f>
        <v>0.12</v>
      </c>
      <c r="G4180" s="2">
        <f>Table3[[#This Row],[FwdDiv]]/Table3[[#This Row],[SharePrice]]</f>
        <v>3.9357166284027549E-3</v>
      </c>
      <c r="H4180" s="2">
        <v>2.5000000000000001E-2</v>
      </c>
      <c r="I4180" s="2">
        <v>2.75E-2</v>
      </c>
    </row>
    <row r="4181" spans="2:9" hidden="1" x14ac:dyDescent="0.2">
      <c r="B4181" s="35">
        <v>38937</v>
      </c>
      <c r="C4181">
        <v>30.2</v>
      </c>
      <c r="E4181">
        <v>0.03</v>
      </c>
      <c r="F4181">
        <f>4*Table3[[#This Row],[DivPay]]</f>
        <v>0.12</v>
      </c>
      <c r="G4181" s="2">
        <f>Table3[[#This Row],[FwdDiv]]/Table3[[#This Row],[SharePrice]]</f>
        <v>3.9735099337748344E-3</v>
      </c>
      <c r="H4181" s="2">
        <v>2.5000000000000001E-2</v>
      </c>
      <c r="I4181" s="2">
        <v>2.75E-2</v>
      </c>
    </row>
    <row r="4182" spans="2:9" hidden="1" x14ac:dyDescent="0.2">
      <c r="B4182" s="35">
        <v>38936</v>
      </c>
      <c r="C4182">
        <v>29.98</v>
      </c>
      <c r="E4182">
        <v>0.03</v>
      </c>
      <c r="F4182">
        <f>4*Table3[[#This Row],[DivPay]]</f>
        <v>0.12</v>
      </c>
      <c r="G4182" s="2">
        <f>Table3[[#This Row],[FwdDiv]]/Table3[[#This Row],[SharePrice]]</f>
        <v>4.0026684456304197E-3</v>
      </c>
      <c r="H4182" s="2">
        <v>2.5000000000000001E-2</v>
      </c>
      <c r="I4182" s="2">
        <v>2.75E-2</v>
      </c>
    </row>
    <row r="4183" spans="2:9" hidden="1" x14ac:dyDescent="0.2">
      <c r="B4183" s="35">
        <v>38933</v>
      </c>
      <c r="C4183">
        <v>30.03</v>
      </c>
      <c r="E4183">
        <v>0.03</v>
      </c>
      <c r="F4183">
        <f>4*Table3[[#This Row],[DivPay]]</f>
        <v>0.12</v>
      </c>
      <c r="G4183" s="2">
        <f>Table3[[#This Row],[FwdDiv]]/Table3[[#This Row],[SharePrice]]</f>
        <v>3.996003996003996E-3</v>
      </c>
      <c r="H4183" s="2">
        <v>2.5000000000000001E-2</v>
      </c>
      <c r="I4183" s="2">
        <v>2.75E-2</v>
      </c>
    </row>
    <row r="4184" spans="2:9" hidden="1" x14ac:dyDescent="0.2">
      <c r="B4184" s="35">
        <v>38932</v>
      </c>
      <c r="C4184">
        <v>30.26</v>
      </c>
      <c r="E4184">
        <v>0.03</v>
      </c>
      <c r="F4184">
        <f>4*Table3[[#This Row],[DivPay]]</f>
        <v>0.12</v>
      </c>
      <c r="G4184" s="2">
        <f>Table3[[#This Row],[FwdDiv]]/Table3[[#This Row],[SharePrice]]</f>
        <v>3.9656311962987436E-3</v>
      </c>
      <c r="H4184" s="2">
        <v>2.5000000000000001E-2</v>
      </c>
      <c r="I4184" s="2">
        <v>2.75E-2</v>
      </c>
    </row>
    <row r="4185" spans="2:9" hidden="1" x14ac:dyDescent="0.2">
      <c r="B4185" s="35">
        <v>38931</v>
      </c>
      <c r="C4185">
        <v>29.44</v>
      </c>
      <c r="E4185">
        <v>0.03</v>
      </c>
      <c r="F4185">
        <f>4*Table3[[#This Row],[DivPay]]</f>
        <v>0.12</v>
      </c>
      <c r="G4185" s="2">
        <f>Table3[[#This Row],[FwdDiv]]/Table3[[#This Row],[SharePrice]]</f>
        <v>4.076086956521739E-3</v>
      </c>
      <c r="H4185" s="2">
        <v>2.5000000000000001E-2</v>
      </c>
      <c r="I4185" s="2">
        <v>2.75E-2</v>
      </c>
    </row>
    <row r="4186" spans="2:9" hidden="1" x14ac:dyDescent="0.2">
      <c r="B4186" s="35">
        <v>38930</v>
      </c>
      <c r="C4186">
        <v>29.15</v>
      </c>
      <c r="E4186">
        <v>0.03</v>
      </c>
      <c r="F4186">
        <f>4*Table3[[#This Row],[DivPay]]</f>
        <v>0.12</v>
      </c>
      <c r="G4186" s="2">
        <f>Table3[[#This Row],[FwdDiv]]/Table3[[#This Row],[SharePrice]]</f>
        <v>4.11663807890223E-3</v>
      </c>
      <c r="H4186" s="2">
        <v>2.5000000000000001E-2</v>
      </c>
      <c r="I4186" s="2">
        <v>2.75E-2</v>
      </c>
    </row>
    <row r="4187" spans="2:9" hidden="1" x14ac:dyDescent="0.2">
      <c r="B4187" s="35">
        <v>38929</v>
      </c>
      <c r="C4187">
        <v>29.78</v>
      </c>
      <c r="E4187">
        <v>0.03</v>
      </c>
      <c r="F4187">
        <f>4*Table3[[#This Row],[DivPay]]</f>
        <v>0.12</v>
      </c>
      <c r="G4187" s="2">
        <f>Table3[[#This Row],[FwdDiv]]/Table3[[#This Row],[SharePrice]]</f>
        <v>4.0295500335795834E-3</v>
      </c>
      <c r="H4187" s="2">
        <v>2.5000000000000001E-2</v>
      </c>
      <c r="I4187" s="2">
        <v>2.75E-2</v>
      </c>
    </row>
    <row r="4188" spans="2:9" hidden="1" x14ac:dyDescent="0.2">
      <c r="B4188" s="35">
        <v>38926</v>
      </c>
      <c r="C4188">
        <v>29.35</v>
      </c>
      <c r="E4188">
        <v>0.03</v>
      </c>
      <c r="F4188">
        <f>4*Table3[[#This Row],[DivPay]]</f>
        <v>0.12</v>
      </c>
      <c r="G4188" s="2">
        <f>Table3[[#This Row],[FwdDiv]]/Table3[[#This Row],[SharePrice]]</f>
        <v>4.0885860306643946E-3</v>
      </c>
      <c r="H4188" s="2">
        <v>2.5000000000000001E-2</v>
      </c>
      <c r="I4188" s="2">
        <v>2.75E-2</v>
      </c>
    </row>
    <row r="4189" spans="2:9" hidden="1" x14ac:dyDescent="0.2">
      <c r="B4189" s="35">
        <v>38925</v>
      </c>
      <c r="C4189">
        <v>29.48</v>
      </c>
      <c r="D4189">
        <v>0.03</v>
      </c>
      <c r="E4189">
        <v>0.03</v>
      </c>
      <c r="F4189">
        <f>4*Table3[[#This Row],[DivPay]]</f>
        <v>0.12</v>
      </c>
      <c r="G4189" s="2">
        <f>Table3[[#This Row],[FwdDiv]]/Table3[[#This Row],[SharePrice]]</f>
        <v>4.0705563093622792E-3</v>
      </c>
      <c r="H4189" s="2">
        <v>2.5000000000000001E-2</v>
      </c>
      <c r="I4189" s="2">
        <v>2.75E-2</v>
      </c>
    </row>
    <row r="4190" spans="2:9" hidden="1" x14ac:dyDescent="0.2">
      <c r="B4190" s="35">
        <v>38924</v>
      </c>
      <c r="C4190">
        <v>29.46</v>
      </c>
      <c r="E4190">
        <v>0.03</v>
      </c>
      <c r="F4190">
        <f>4*Table3[[#This Row],[DivPay]]</f>
        <v>0.12</v>
      </c>
      <c r="G4190" s="2">
        <f>Table3[[#This Row],[FwdDiv]]/Table3[[#This Row],[SharePrice]]</f>
        <v>4.0733197556008143E-3</v>
      </c>
      <c r="H4190" s="2">
        <v>2.5000000000000001E-2</v>
      </c>
      <c r="I4190" s="2">
        <v>2.75E-2</v>
      </c>
    </row>
    <row r="4191" spans="2:9" hidden="1" x14ac:dyDescent="0.2">
      <c r="B4191" s="35">
        <v>38923</v>
      </c>
      <c r="C4191">
        <v>28.95</v>
      </c>
      <c r="E4191">
        <v>0.03</v>
      </c>
      <c r="F4191">
        <f>4*Table3[[#This Row],[DivPay]]</f>
        <v>0.12</v>
      </c>
      <c r="G4191" s="2">
        <f>Table3[[#This Row],[FwdDiv]]/Table3[[#This Row],[SharePrice]]</f>
        <v>4.1450777202072537E-3</v>
      </c>
      <c r="H4191" s="2">
        <v>2.5000000000000001E-2</v>
      </c>
      <c r="I4191" s="2">
        <v>2.75E-2</v>
      </c>
    </row>
    <row r="4192" spans="2:9" hidden="1" x14ac:dyDescent="0.2">
      <c r="B4192" s="35">
        <v>38922</v>
      </c>
      <c r="C4192">
        <v>27.84</v>
      </c>
      <c r="E4192">
        <v>0.03</v>
      </c>
      <c r="F4192">
        <f>4*Table3[[#This Row],[DivPay]]</f>
        <v>0.12</v>
      </c>
      <c r="G4192" s="2">
        <f>Table3[[#This Row],[FwdDiv]]/Table3[[#This Row],[SharePrice]]</f>
        <v>4.3103448275862068E-3</v>
      </c>
      <c r="H4192" s="2">
        <v>2.5000000000000001E-2</v>
      </c>
      <c r="I4192" s="2">
        <v>2.75E-2</v>
      </c>
    </row>
    <row r="4193" spans="2:9" hidden="1" x14ac:dyDescent="0.2">
      <c r="B4193" s="35">
        <v>38919</v>
      </c>
      <c r="C4193">
        <v>27</v>
      </c>
      <c r="E4193">
        <v>0.03</v>
      </c>
      <c r="F4193">
        <f>4*Table3[[#This Row],[DivPay]]</f>
        <v>0.12</v>
      </c>
      <c r="G4193" s="2">
        <f>Table3[[#This Row],[FwdDiv]]/Table3[[#This Row],[SharePrice]]</f>
        <v>4.4444444444444444E-3</v>
      </c>
      <c r="H4193" s="2">
        <v>2.5000000000000001E-2</v>
      </c>
      <c r="I4193" s="2">
        <v>2.75E-2</v>
      </c>
    </row>
    <row r="4194" spans="2:9" hidden="1" x14ac:dyDescent="0.2">
      <c r="B4194" s="35">
        <v>38918</v>
      </c>
      <c r="C4194">
        <v>28.05</v>
      </c>
      <c r="E4194">
        <v>0.03</v>
      </c>
      <c r="F4194">
        <f>4*Table3[[#This Row],[DivPay]]</f>
        <v>0.12</v>
      </c>
      <c r="G4194" s="2">
        <f>Table3[[#This Row],[FwdDiv]]/Table3[[#This Row],[SharePrice]]</f>
        <v>4.2780748663101605E-3</v>
      </c>
      <c r="H4194" s="2">
        <v>2.5000000000000001E-2</v>
      </c>
      <c r="I4194" s="2">
        <v>2.75E-2</v>
      </c>
    </row>
    <row r="4195" spans="2:9" hidden="1" x14ac:dyDescent="0.2">
      <c r="B4195" s="35">
        <v>38917</v>
      </c>
      <c r="C4195">
        <v>28.2</v>
      </c>
      <c r="E4195">
        <v>0.03</v>
      </c>
      <c r="F4195">
        <f>4*Table3[[#This Row],[DivPay]]</f>
        <v>0.12</v>
      </c>
      <c r="G4195" s="2">
        <f>Table3[[#This Row],[FwdDiv]]/Table3[[#This Row],[SharePrice]]</f>
        <v>4.2553191489361703E-3</v>
      </c>
      <c r="H4195" s="2">
        <v>2.5000000000000001E-2</v>
      </c>
      <c r="I4195" s="2">
        <v>2.75E-2</v>
      </c>
    </row>
    <row r="4196" spans="2:9" hidden="1" x14ac:dyDescent="0.2">
      <c r="B4196" s="35">
        <v>38916</v>
      </c>
      <c r="C4196">
        <v>28.1</v>
      </c>
      <c r="E4196">
        <v>0.03</v>
      </c>
      <c r="F4196">
        <f>4*Table3[[#This Row],[DivPay]]</f>
        <v>0.12</v>
      </c>
      <c r="G4196" s="2">
        <f>Table3[[#This Row],[FwdDiv]]/Table3[[#This Row],[SharePrice]]</f>
        <v>4.2704626334519567E-3</v>
      </c>
      <c r="H4196" s="2">
        <v>2.5000000000000001E-2</v>
      </c>
      <c r="I4196" s="2">
        <v>2.75E-2</v>
      </c>
    </row>
    <row r="4197" spans="2:9" hidden="1" x14ac:dyDescent="0.2">
      <c r="B4197" s="35">
        <v>38915</v>
      </c>
      <c r="C4197">
        <v>28.37</v>
      </c>
      <c r="E4197">
        <v>0.03</v>
      </c>
      <c r="F4197">
        <f>4*Table3[[#This Row],[DivPay]]</f>
        <v>0.12</v>
      </c>
      <c r="G4197" s="2">
        <f>Table3[[#This Row],[FwdDiv]]/Table3[[#This Row],[SharePrice]]</f>
        <v>4.2298202326401125E-3</v>
      </c>
      <c r="H4197" s="2">
        <v>2.5000000000000001E-2</v>
      </c>
      <c r="I4197" s="2">
        <v>2.75E-2</v>
      </c>
    </row>
    <row r="4198" spans="2:9" hidden="1" x14ac:dyDescent="0.2">
      <c r="B4198" s="35">
        <v>38912</v>
      </c>
      <c r="C4198">
        <v>28.75</v>
      </c>
      <c r="E4198">
        <v>0.03</v>
      </c>
      <c r="F4198">
        <f>4*Table3[[#This Row],[DivPay]]</f>
        <v>0.12</v>
      </c>
      <c r="G4198" s="2">
        <f>Table3[[#This Row],[FwdDiv]]/Table3[[#This Row],[SharePrice]]</f>
        <v>4.1739130434782605E-3</v>
      </c>
      <c r="H4198" s="2">
        <v>2.5000000000000001E-2</v>
      </c>
      <c r="I4198" s="2">
        <v>2.75E-2</v>
      </c>
    </row>
    <row r="4199" spans="2:9" hidden="1" x14ac:dyDescent="0.2">
      <c r="B4199" s="35">
        <v>38911</v>
      </c>
      <c r="C4199">
        <v>28.29</v>
      </c>
      <c r="E4199">
        <v>0.03</v>
      </c>
      <c r="F4199">
        <f>4*Table3[[#This Row],[DivPay]]</f>
        <v>0.12</v>
      </c>
      <c r="G4199" s="2">
        <f>Table3[[#This Row],[FwdDiv]]/Table3[[#This Row],[SharePrice]]</f>
        <v>4.2417815482502647E-3</v>
      </c>
      <c r="H4199" s="2">
        <v>2.5000000000000001E-2</v>
      </c>
      <c r="I4199" s="2">
        <v>2.75E-2</v>
      </c>
    </row>
    <row r="4200" spans="2:9" hidden="1" x14ac:dyDescent="0.2">
      <c r="B4200" s="35">
        <v>38910</v>
      </c>
      <c r="C4200">
        <v>29.21</v>
      </c>
      <c r="E4200">
        <v>0.03</v>
      </c>
      <c r="F4200">
        <f>4*Table3[[#This Row],[DivPay]]</f>
        <v>0.12</v>
      </c>
      <c r="G4200" s="2">
        <f>Table3[[#This Row],[FwdDiv]]/Table3[[#This Row],[SharePrice]]</f>
        <v>4.1081821294077364E-3</v>
      </c>
      <c r="H4200" s="2">
        <v>2.5000000000000001E-2</v>
      </c>
      <c r="I4200" s="2">
        <v>2.75E-2</v>
      </c>
    </row>
    <row r="4201" spans="2:9" hidden="1" x14ac:dyDescent="0.2">
      <c r="B4201" s="35">
        <v>38909</v>
      </c>
      <c r="C4201">
        <v>29.63</v>
      </c>
      <c r="E4201">
        <v>0.03</v>
      </c>
      <c r="F4201">
        <f>4*Table3[[#This Row],[DivPay]]</f>
        <v>0.12</v>
      </c>
      <c r="G4201" s="2">
        <f>Table3[[#This Row],[FwdDiv]]/Table3[[#This Row],[SharePrice]]</f>
        <v>4.049949375632805E-3</v>
      </c>
      <c r="H4201" s="2">
        <v>2.5000000000000001E-2</v>
      </c>
      <c r="I4201" s="2">
        <v>2.75E-2</v>
      </c>
    </row>
    <row r="4202" spans="2:9" hidden="1" x14ac:dyDescent="0.2">
      <c r="B4202" s="35">
        <v>38908</v>
      </c>
      <c r="C4202">
        <v>28.92</v>
      </c>
      <c r="E4202">
        <v>0.03</v>
      </c>
      <c r="F4202">
        <f>4*Table3[[#This Row],[DivPay]]</f>
        <v>0.12</v>
      </c>
      <c r="G4202" s="2">
        <f>Table3[[#This Row],[FwdDiv]]/Table3[[#This Row],[SharePrice]]</f>
        <v>4.1493775933609959E-3</v>
      </c>
      <c r="H4202" s="2">
        <v>2.5000000000000001E-2</v>
      </c>
      <c r="I4202" s="2">
        <v>2.75E-2</v>
      </c>
    </row>
    <row r="4203" spans="2:9" hidden="1" x14ac:dyDescent="0.2">
      <c r="B4203" s="35">
        <v>38905</v>
      </c>
      <c r="C4203">
        <v>29.17</v>
      </c>
      <c r="E4203">
        <v>0.03</v>
      </c>
      <c r="F4203">
        <f>4*Table3[[#This Row],[DivPay]]</f>
        <v>0.12</v>
      </c>
      <c r="G4203" s="2">
        <f>Table3[[#This Row],[FwdDiv]]/Table3[[#This Row],[SharePrice]]</f>
        <v>4.11381556393555E-3</v>
      </c>
      <c r="H4203" s="2">
        <v>2.5000000000000001E-2</v>
      </c>
      <c r="I4203" s="2">
        <v>2.75E-2</v>
      </c>
    </row>
    <row r="4204" spans="2:9" hidden="1" x14ac:dyDescent="0.2">
      <c r="B4204" s="35">
        <v>38904</v>
      </c>
      <c r="C4204">
        <v>29.5</v>
      </c>
      <c r="E4204">
        <v>0.03</v>
      </c>
      <c r="F4204">
        <f>4*Table3[[#This Row],[DivPay]]</f>
        <v>0.12</v>
      </c>
      <c r="G4204" s="2">
        <f>Table3[[#This Row],[FwdDiv]]/Table3[[#This Row],[SharePrice]]</f>
        <v>4.0677966101694916E-3</v>
      </c>
      <c r="H4204" s="2">
        <v>2.5000000000000001E-2</v>
      </c>
      <c r="I4204" s="2">
        <v>2.75E-2</v>
      </c>
    </row>
    <row r="4205" spans="2:9" hidden="1" x14ac:dyDescent="0.2">
      <c r="B4205" s="35">
        <v>38903</v>
      </c>
      <c r="C4205">
        <v>29.92</v>
      </c>
      <c r="E4205">
        <v>0.03</v>
      </c>
      <c r="F4205">
        <f>4*Table3[[#This Row],[DivPay]]</f>
        <v>0.12</v>
      </c>
      <c r="G4205" s="2">
        <f>Table3[[#This Row],[FwdDiv]]/Table3[[#This Row],[SharePrice]]</f>
        <v>4.010695187165775E-3</v>
      </c>
      <c r="H4205" s="2">
        <v>2.5000000000000001E-2</v>
      </c>
      <c r="I4205" s="2">
        <v>2.75E-2</v>
      </c>
    </row>
    <row r="4206" spans="2:9" hidden="1" x14ac:dyDescent="0.2">
      <c r="B4206" s="35">
        <v>38901</v>
      </c>
      <c r="C4206">
        <v>30.71</v>
      </c>
      <c r="E4206">
        <v>0.03</v>
      </c>
      <c r="F4206">
        <f>4*Table3[[#This Row],[DivPay]]</f>
        <v>0.12</v>
      </c>
      <c r="G4206" s="2">
        <f>Table3[[#This Row],[FwdDiv]]/Table3[[#This Row],[SharePrice]]</f>
        <v>3.9075219798111365E-3</v>
      </c>
      <c r="H4206" s="2">
        <v>2.5000000000000001E-2</v>
      </c>
      <c r="I4206" s="2">
        <v>2.75E-2</v>
      </c>
    </row>
    <row r="4207" spans="2:9" hidden="1" x14ac:dyDescent="0.2">
      <c r="B4207" s="35">
        <v>38898</v>
      </c>
      <c r="C4207">
        <v>30.29</v>
      </c>
      <c r="E4207">
        <v>0.03</v>
      </c>
      <c r="F4207">
        <f>4*Table3[[#This Row],[DivPay]]</f>
        <v>0.12</v>
      </c>
      <c r="G4207" s="2">
        <f>Table3[[#This Row],[FwdDiv]]/Table3[[#This Row],[SharePrice]]</f>
        <v>3.9617035325189833E-3</v>
      </c>
      <c r="H4207" s="2">
        <v>2.5000000000000001E-2</v>
      </c>
      <c r="I4207" s="2">
        <v>2.75E-2</v>
      </c>
    </row>
    <row r="4208" spans="2:9" hidden="1" x14ac:dyDescent="0.2">
      <c r="B4208" s="35">
        <v>38897</v>
      </c>
      <c r="C4208">
        <v>30</v>
      </c>
      <c r="E4208">
        <v>0.03</v>
      </c>
      <c r="F4208">
        <f>4*Table3[[#This Row],[DivPay]]</f>
        <v>0.12</v>
      </c>
      <c r="G4208" s="2">
        <f>Table3[[#This Row],[FwdDiv]]/Table3[[#This Row],[SharePrice]]</f>
        <v>4.0000000000000001E-3</v>
      </c>
      <c r="H4208" s="2">
        <v>2.5000000000000001E-2</v>
      </c>
      <c r="I4208" s="2">
        <v>2.75E-2</v>
      </c>
    </row>
    <row r="4209" spans="2:9" hidden="1" x14ac:dyDescent="0.2">
      <c r="B4209" s="35">
        <v>38896</v>
      </c>
      <c r="C4209">
        <v>28.96</v>
      </c>
      <c r="E4209">
        <v>0.03</v>
      </c>
      <c r="F4209">
        <f>4*Table3[[#This Row],[DivPay]]</f>
        <v>0.12</v>
      </c>
      <c r="G4209" s="2">
        <f>Table3[[#This Row],[FwdDiv]]/Table3[[#This Row],[SharePrice]]</f>
        <v>4.1436464088397788E-3</v>
      </c>
      <c r="H4209" s="2">
        <v>2.5000000000000001E-2</v>
      </c>
      <c r="I4209" s="2">
        <v>2.75E-2</v>
      </c>
    </row>
    <row r="4210" spans="2:9" hidden="1" x14ac:dyDescent="0.2">
      <c r="B4210" s="35">
        <v>38895</v>
      </c>
      <c r="C4210">
        <v>29.65</v>
      </c>
      <c r="E4210">
        <v>0.03</v>
      </c>
      <c r="F4210">
        <f>4*Table3[[#This Row],[DivPay]]</f>
        <v>0.12</v>
      </c>
      <c r="G4210" s="2">
        <f>Table3[[#This Row],[FwdDiv]]/Table3[[#This Row],[SharePrice]]</f>
        <v>4.0472175379426649E-3</v>
      </c>
      <c r="H4210" s="2">
        <v>2.5000000000000001E-2</v>
      </c>
      <c r="I4210" s="2">
        <v>2.75E-2</v>
      </c>
    </row>
    <row r="4211" spans="2:9" hidden="1" x14ac:dyDescent="0.2">
      <c r="B4211" s="35">
        <v>38894</v>
      </c>
      <c r="C4211">
        <v>30</v>
      </c>
      <c r="E4211">
        <v>0.03</v>
      </c>
      <c r="F4211">
        <f>4*Table3[[#This Row],[DivPay]]</f>
        <v>0.12</v>
      </c>
      <c r="G4211" s="2">
        <f>Table3[[#This Row],[FwdDiv]]/Table3[[#This Row],[SharePrice]]</f>
        <v>4.0000000000000001E-3</v>
      </c>
      <c r="H4211" s="2">
        <v>2.5000000000000001E-2</v>
      </c>
      <c r="I4211" s="2">
        <v>2.75E-2</v>
      </c>
    </row>
    <row r="4212" spans="2:9" hidden="1" x14ac:dyDescent="0.2">
      <c r="B4212" s="35">
        <v>38891</v>
      </c>
      <c r="C4212">
        <v>29.39</v>
      </c>
      <c r="E4212">
        <v>0.03</v>
      </c>
      <c r="F4212">
        <f>4*Table3[[#This Row],[DivPay]]</f>
        <v>0.12</v>
      </c>
      <c r="G4212" s="2">
        <f>Table3[[#This Row],[FwdDiv]]/Table3[[#This Row],[SharePrice]]</f>
        <v>4.0830214358625379E-3</v>
      </c>
      <c r="H4212" s="2">
        <v>2.5000000000000001E-2</v>
      </c>
      <c r="I4212" s="2">
        <v>2.75E-2</v>
      </c>
    </row>
    <row r="4213" spans="2:9" hidden="1" x14ac:dyDescent="0.2">
      <c r="B4213" s="35">
        <v>38890</v>
      </c>
      <c r="C4213">
        <v>29.67</v>
      </c>
      <c r="E4213">
        <v>0.03</v>
      </c>
      <c r="F4213">
        <f>4*Table3[[#This Row],[DivPay]]</f>
        <v>0.12</v>
      </c>
      <c r="G4213" s="2">
        <f>Table3[[#This Row],[FwdDiv]]/Table3[[#This Row],[SharePrice]]</f>
        <v>4.0444893832153684E-3</v>
      </c>
      <c r="H4213" s="2">
        <v>2.5000000000000001E-2</v>
      </c>
      <c r="I4213" s="2">
        <v>2.75E-2</v>
      </c>
    </row>
    <row r="4214" spans="2:9" hidden="1" x14ac:dyDescent="0.2">
      <c r="B4214" s="35">
        <v>38889</v>
      </c>
      <c r="C4214">
        <v>30.35</v>
      </c>
      <c r="E4214">
        <v>0.03</v>
      </c>
      <c r="F4214">
        <f>4*Table3[[#This Row],[DivPay]]</f>
        <v>0.12</v>
      </c>
      <c r="G4214" s="2">
        <f>Table3[[#This Row],[FwdDiv]]/Table3[[#This Row],[SharePrice]]</f>
        <v>3.9538714991762761E-3</v>
      </c>
      <c r="H4214" s="2">
        <v>2.5000000000000001E-2</v>
      </c>
      <c r="I4214" s="2">
        <v>2.75E-2</v>
      </c>
    </row>
    <row r="4215" spans="2:9" hidden="1" x14ac:dyDescent="0.2">
      <c r="B4215" s="35">
        <v>38888</v>
      </c>
      <c r="C4215">
        <v>29.9</v>
      </c>
      <c r="E4215">
        <v>0.03</v>
      </c>
      <c r="F4215">
        <f>4*Table3[[#This Row],[DivPay]]</f>
        <v>0.12</v>
      </c>
      <c r="G4215" s="2">
        <f>Table3[[#This Row],[FwdDiv]]/Table3[[#This Row],[SharePrice]]</f>
        <v>4.0133779264214051E-3</v>
      </c>
      <c r="H4215" s="2">
        <v>2.5000000000000001E-2</v>
      </c>
      <c r="I4215" s="2">
        <v>2.75E-2</v>
      </c>
    </row>
    <row r="4216" spans="2:9" hidden="1" x14ac:dyDescent="0.2">
      <c r="B4216" s="35">
        <v>38887</v>
      </c>
      <c r="C4216">
        <v>30</v>
      </c>
      <c r="E4216">
        <v>0.03</v>
      </c>
      <c r="F4216">
        <f>4*Table3[[#This Row],[DivPay]]</f>
        <v>0.12</v>
      </c>
      <c r="G4216" s="2">
        <f>Table3[[#This Row],[FwdDiv]]/Table3[[#This Row],[SharePrice]]</f>
        <v>4.0000000000000001E-3</v>
      </c>
      <c r="H4216" s="2">
        <v>2.5000000000000001E-2</v>
      </c>
      <c r="I4216" s="2">
        <v>2.75E-2</v>
      </c>
    </row>
    <row r="4217" spans="2:9" hidden="1" x14ac:dyDescent="0.2">
      <c r="B4217" s="35">
        <v>38884</v>
      </c>
      <c r="C4217">
        <v>29.56</v>
      </c>
      <c r="E4217">
        <v>0.03</v>
      </c>
      <c r="F4217">
        <f>4*Table3[[#This Row],[DivPay]]</f>
        <v>0.12</v>
      </c>
      <c r="G4217" s="2">
        <f>Table3[[#This Row],[FwdDiv]]/Table3[[#This Row],[SharePrice]]</f>
        <v>4.0595399188092015E-3</v>
      </c>
      <c r="H4217" s="2">
        <v>2.5000000000000001E-2</v>
      </c>
      <c r="I4217" s="2">
        <v>2.75E-2</v>
      </c>
    </row>
    <row r="4218" spans="2:9" hidden="1" x14ac:dyDescent="0.2">
      <c r="B4218" s="35">
        <v>38883</v>
      </c>
      <c r="C4218">
        <v>30.03</v>
      </c>
      <c r="E4218">
        <v>0.03</v>
      </c>
      <c r="F4218">
        <f>4*Table3[[#This Row],[DivPay]]</f>
        <v>0.12</v>
      </c>
      <c r="G4218" s="2">
        <f>Table3[[#This Row],[FwdDiv]]/Table3[[#This Row],[SharePrice]]</f>
        <v>3.996003996003996E-3</v>
      </c>
      <c r="H4218" s="2">
        <v>2.5000000000000001E-2</v>
      </c>
      <c r="I4218" s="2">
        <v>2.75E-2</v>
      </c>
    </row>
    <row r="4219" spans="2:9" hidden="1" x14ac:dyDescent="0.2">
      <c r="B4219" s="35">
        <v>38882</v>
      </c>
      <c r="C4219">
        <v>28.9</v>
      </c>
      <c r="E4219">
        <v>0.03</v>
      </c>
      <c r="F4219">
        <f>4*Table3[[#This Row],[DivPay]]</f>
        <v>0.12</v>
      </c>
      <c r="G4219" s="2">
        <f>Table3[[#This Row],[FwdDiv]]/Table3[[#This Row],[SharePrice]]</f>
        <v>4.1522491349480972E-3</v>
      </c>
      <c r="H4219" s="2">
        <v>2.5000000000000001E-2</v>
      </c>
      <c r="I4219" s="2">
        <v>2.75E-2</v>
      </c>
    </row>
    <row r="4220" spans="2:9" hidden="1" x14ac:dyDescent="0.2">
      <c r="B4220" s="35">
        <v>38881</v>
      </c>
      <c r="C4220">
        <v>28.99</v>
      </c>
      <c r="E4220">
        <v>0.03</v>
      </c>
      <c r="F4220">
        <f>4*Table3[[#This Row],[DivPay]]</f>
        <v>0.12</v>
      </c>
      <c r="G4220" s="2">
        <f>Table3[[#This Row],[FwdDiv]]/Table3[[#This Row],[SharePrice]]</f>
        <v>4.1393583994480858E-3</v>
      </c>
      <c r="H4220" s="2">
        <v>2.5000000000000001E-2</v>
      </c>
      <c r="I4220" s="2">
        <v>2.75E-2</v>
      </c>
    </row>
    <row r="4221" spans="2:9" hidden="1" x14ac:dyDescent="0.2">
      <c r="B4221" s="35">
        <v>38880</v>
      </c>
      <c r="C4221">
        <v>28.96</v>
      </c>
      <c r="E4221">
        <v>0.03</v>
      </c>
      <c r="F4221">
        <f>4*Table3[[#This Row],[DivPay]]</f>
        <v>0.12</v>
      </c>
      <c r="G4221" s="2">
        <f>Table3[[#This Row],[FwdDiv]]/Table3[[#This Row],[SharePrice]]</f>
        <v>4.1436464088397788E-3</v>
      </c>
      <c r="H4221" s="2">
        <v>2.5000000000000001E-2</v>
      </c>
      <c r="I4221" s="2">
        <v>2.75E-2</v>
      </c>
    </row>
    <row r="4222" spans="2:9" hidden="1" x14ac:dyDescent="0.2">
      <c r="B4222" s="35">
        <v>38877</v>
      </c>
      <c r="C4222">
        <v>29.68</v>
      </c>
      <c r="E4222">
        <v>0.03</v>
      </c>
      <c r="F4222">
        <f>4*Table3[[#This Row],[DivPay]]</f>
        <v>0.12</v>
      </c>
      <c r="G4222" s="2">
        <f>Table3[[#This Row],[FwdDiv]]/Table3[[#This Row],[SharePrice]]</f>
        <v>4.0431266846361188E-3</v>
      </c>
      <c r="H4222" s="2">
        <v>2.5000000000000001E-2</v>
      </c>
      <c r="I4222" s="2">
        <v>2.75E-2</v>
      </c>
    </row>
    <row r="4223" spans="2:9" hidden="1" x14ac:dyDescent="0.2">
      <c r="B4223" s="35">
        <v>38876</v>
      </c>
      <c r="C4223">
        <v>30.72</v>
      </c>
      <c r="E4223">
        <v>0.03</v>
      </c>
      <c r="F4223">
        <f>4*Table3[[#This Row],[DivPay]]</f>
        <v>0.12</v>
      </c>
      <c r="G4223" s="2">
        <f>Table3[[#This Row],[FwdDiv]]/Table3[[#This Row],[SharePrice]]</f>
        <v>3.90625E-3</v>
      </c>
      <c r="H4223" s="2">
        <v>2.5000000000000001E-2</v>
      </c>
      <c r="I4223" s="2">
        <v>2.75E-2</v>
      </c>
    </row>
    <row r="4224" spans="2:9" hidden="1" x14ac:dyDescent="0.2">
      <c r="B4224" s="35">
        <v>38875</v>
      </c>
      <c r="C4224">
        <v>30.72</v>
      </c>
      <c r="E4224">
        <v>0.03</v>
      </c>
      <c r="F4224">
        <f>4*Table3[[#This Row],[DivPay]]</f>
        <v>0.12</v>
      </c>
      <c r="G4224" s="2">
        <f>Table3[[#This Row],[FwdDiv]]/Table3[[#This Row],[SharePrice]]</f>
        <v>3.90625E-3</v>
      </c>
      <c r="H4224" s="2">
        <v>2.5000000000000001E-2</v>
      </c>
      <c r="I4224" s="2">
        <v>2.75E-2</v>
      </c>
    </row>
    <row r="4225" spans="2:9" hidden="1" x14ac:dyDescent="0.2">
      <c r="B4225" s="35">
        <v>38874</v>
      </c>
      <c r="C4225">
        <v>31.43</v>
      </c>
      <c r="E4225">
        <v>0.03</v>
      </c>
      <c r="F4225">
        <f>4*Table3[[#This Row],[DivPay]]</f>
        <v>0.12</v>
      </c>
      <c r="G4225" s="2">
        <f>Table3[[#This Row],[FwdDiv]]/Table3[[#This Row],[SharePrice]]</f>
        <v>3.8180082723512565E-3</v>
      </c>
      <c r="H4225" s="2">
        <v>2.5000000000000001E-2</v>
      </c>
      <c r="I4225" s="2">
        <v>2.75E-2</v>
      </c>
    </row>
    <row r="4226" spans="2:9" hidden="1" x14ac:dyDescent="0.2">
      <c r="B4226" s="35">
        <v>38873</v>
      </c>
      <c r="C4226">
        <v>31.23</v>
      </c>
      <c r="E4226">
        <v>0.03</v>
      </c>
      <c r="F4226">
        <f>4*Table3[[#This Row],[DivPay]]</f>
        <v>0.12</v>
      </c>
      <c r="G4226" s="2">
        <f>Table3[[#This Row],[FwdDiv]]/Table3[[#This Row],[SharePrice]]</f>
        <v>3.8424591738712775E-3</v>
      </c>
      <c r="H4226" s="2">
        <v>2.5000000000000001E-2</v>
      </c>
      <c r="I4226" s="2">
        <v>2.75E-2</v>
      </c>
    </row>
    <row r="4227" spans="2:9" hidden="1" x14ac:dyDescent="0.2">
      <c r="B4227" s="35">
        <v>38870</v>
      </c>
      <c r="C4227">
        <v>32.130000000000003</v>
      </c>
      <c r="E4227">
        <v>0.03</v>
      </c>
      <c r="F4227">
        <f>4*Table3[[#This Row],[DivPay]]</f>
        <v>0.12</v>
      </c>
      <c r="G4227" s="2">
        <f>Table3[[#This Row],[FwdDiv]]/Table3[[#This Row],[SharePrice]]</f>
        <v>3.7348272642390287E-3</v>
      </c>
      <c r="H4227" s="2">
        <v>2.5000000000000001E-2</v>
      </c>
      <c r="I4227" s="2">
        <v>2.75E-2</v>
      </c>
    </row>
    <row r="4228" spans="2:9" hidden="1" x14ac:dyDescent="0.2">
      <c r="B4228" s="35">
        <v>38869</v>
      </c>
      <c r="C4228">
        <v>31.93</v>
      </c>
      <c r="E4228">
        <v>0.03</v>
      </c>
      <c r="F4228">
        <f>4*Table3[[#This Row],[DivPay]]</f>
        <v>0.12</v>
      </c>
      <c r="G4228" s="2">
        <f>Table3[[#This Row],[FwdDiv]]/Table3[[#This Row],[SharePrice]]</f>
        <v>3.7582211086752268E-3</v>
      </c>
      <c r="H4228" s="2">
        <v>2.5000000000000001E-2</v>
      </c>
      <c r="I4228" s="2">
        <v>2.75E-2</v>
      </c>
    </row>
    <row r="4229" spans="2:9" hidden="1" x14ac:dyDescent="0.2">
      <c r="B4229" s="35">
        <v>38868</v>
      </c>
      <c r="C4229">
        <v>31.23</v>
      </c>
      <c r="E4229">
        <v>0.03</v>
      </c>
      <c r="F4229">
        <f>4*Table3[[#This Row],[DivPay]]</f>
        <v>0.12</v>
      </c>
      <c r="G4229" s="2">
        <f>Table3[[#This Row],[FwdDiv]]/Table3[[#This Row],[SharePrice]]</f>
        <v>3.8424591738712775E-3</v>
      </c>
      <c r="H4229" s="2">
        <v>2.5000000000000001E-2</v>
      </c>
      <c r="I4229" s="2">
        <v>2.75E-2</v>
      </c>
    </row>
    <row r="4230" spans="2:9" hidden="1" x14ac:dyDescent="0.2">
      <c r="B4230" s="35">
        <v>38867</v>
      </c>
      <c r="C4230">
        <v>31.07</v>
      </c>
      <c r="E4230">
        <v>0.03</v>
      </c>
      <c r="F4230">
        <f>4*Table3[[#This Row],[DivPay]]</f>
        <v>0.12</v>
      </c>
      <c r="G4230" s="2">
        <f>Table3[[#This Row],[FwdDiv]]/Table3[[#This Row],[SharePrice]]</f>
        <v>3.8622465400708077E-3</v>
      </c>
      <c r="H4230" s="2">
        <v>2.5000000000000001E-2</v>
      </c>
      <c r="I4230" s="2">
        <v>2.75E-2</v>
      </c>
    </row>
    <row r="4231" spans="2:9" hidden="1" x14ac:dyDescent="0.2">
      <c r="B4231" s="35">
        <v>38863</v>
      </c>
      <c r="C4231">
        <v>31.64</v>
      </c>
      <c r="E4231">
        <v>0.03</v>
      </c>
      <c r="F4231">
        <f>4*Table3[[#This Row],[DivPay]]</f>
        <v>0.12</v>
      </c>
      <c r="G4231" s="2">
        <f>Table3[[#This Row],[FwdDiv]]/Table3[[#This Row],[SharePrice]]</f>
        <v>3.7926675094816687E-3</v>
      </c>
      <c r="H4231" s="2">
        <v>2.5000000000000001E-2</v>
      </c>
      <c r="I4231" s="2">
        <v>2.75E-2</v>
      </c>
    </row>
    <row r="4232" spans="2:9" hidden="1" x14ac:dyDescent="0.2">
      <c r="B4232" s="35">
        <v>38862</v>
      </c>
      <c r="C4232">
        <v>31.71</v>
      </c>
      <c r="E4232">
        <v>0.03</v>
      </c>
      <c r="F4232">
        <f>4*Table3[[#This Row],[DivPay]]</f>
        <v>0.12</v>
      </c>
      <c r="G4232" s="2">
        <f>Table3[[#This Row],[FwdDiv]]/Table3[[#This Row],[SharePrice]]</f>
        <v>3.7842951750236514E-3</v>
      </c>
      <c r="H4232" s="2">
        <v>2.5000000000000001E-2</v>
      </c>
      <c r="I4232" s="2">
        <v>2.75E-2</v>
      </c>
    </row>
    <row r="4233" spans="2:9" hidden="1" x14ac:dyDescent="0.2">
      <c r="B4233" s="35">
        <v>38861</v>
      </c>
      <c r="C4233">
        <v>31.83</v>
      </c>
      <c r="E4233">
        <v>0.03</v>
      </c>
      <c r="F4233">
        <f>4*Table3[[#This Row],[DivPay]]</f>
        <v>0.12</v>
      </c>
      <c r="G4233" s="2">
        <f>Table3[[#This Row],[FwdDiv]]/Table3[[#This Row],[SharePrice]]</f>
        <v>3.770028275212064E-3</v>
      </c>
      <c r="H4233" s="2">
        <v>2.5000000000000001E-2</v>
      </c>
      <c r="I4233" s="2">
        <v>2.75E-2</v>
      </c>
    </row>
    <row r="4234" spans="2:9" hidden="1" x14ac:dyDescent="0.2">
      <c r="B4234" s="35">
        <v>38860</v>
      </c>
      <c r="C4234">
        <v>30.95</v>
      </c>
      <c r="E4234">
        <v>0.03</v>
      </c>
      <c r="F4234">
        <f>4*Table3[[#This Row],[DivPay]]</f>
        <v>0.12</v>
      </c>
      <c r="G4234" s="2">
        <f>Table3[[#This Row],[FwdDiv]]/Table3[[#This Row],[SharePrice]]</f>
        <v>3.8772213247172858E-3</v>
      </c>
      <c r="H4234" s="2">
        <v>2.5000000000000001E-2</v>
      </c>
      <c r="I4234" s="2">
        <v>2.75E-2</v>
      </c>
    </row>
    <row r="4235" spans="2:9" hidden="1" x14ac:dyDescent="0.2">
      <c r="B4235" s="35">
        <v>38859</v>
      </c>
      <c r="C4235">
        <v>31.62</v>
      </c>
      <c r="E4235">
        <v>0.03</v>
      </c>
      <c r="F4235">
        <f>4*Table3[[#This Row],[DivPay]]</f>
        <v>0.12</v>
      </c>
      <c r="G4235" s="2">
        <f>Table3[[#This Row],[FwdDiv]]/Table3[[#This Row],[SharePrice]]</f>
        <v>3.7950664136622387E-3</v>
      </c>
      <c r="H4235" s="2">
        <v>2.5000000000000001E-2</v>
      </c>
      <c r="I4235" s="2">
        <v>2.75E-2</v>
      </c>
    </row>
    <row r="4236" spans="2:9" hidden="1" x14ac:dyDescent="0.2">
      <c r="B4236" s="35">
        <v>38856</v>
      </c>
      <c r="C4236">
        <v>31.97</v>
      </c>
      <c r="E4236">
        <v>0.03</v>
      </c>
      <c r="F4236">
        <f>4*Table3[[#This Row],[DivPay]]</f>
        <v>0.12</v>
      </c>
      <c r="G4236" s="2">
        <f>Table3[[#This Row],[FwdDiv]]/Table3[[#This Row],[SharePrice]]</f>
        <v>3.753518923991242E-3</v>
      </c>
      <c r="H4236" s="2">
        <v>2.5000000000000001E-2</v>
      </c>
      <c r="I4236" s="2">
        <v>2.75E-2</v>
      </c>
    </row>
    <row r="4237" spans="2:9" hidden="1" x14ac:dyDescent="0.2">
      <c r="B4237" s="35">
        <v>38855</v>
      </c>
      <c r="C4237">
        <v>31.8</v>
      </c>
      <c r="E4237">
        <v>0.03</v>
      </c>
      <c r="F4237">
        <f>4*Table3[[#This Row],[DivPay]]</f>
        <v>0.12</v>
      </c>
      <c r="G4237" s="2">
        <f>Table3[[#This Row],[FwdDiv]]/Table3[[#This Row],[SharePrice]]</f>
        <v>3.773584905660377E-3</v>
      </c>
      <c r="H4237" s="2">
        <v>2.5000000000000001E-2</v>
      </c>
      <c r="I4237" s="2">
        <v>2.75E-2</v>
      </c>
    </row>
    <row r="4238" spans="2:9" hidden="1" x14ac:dyDescent="0.2">
      <c r="B4238" s="35">
        <v>38854</v>
      </c>
      <c r="C4238">
        <v>32.14</v>
      </c>
      <c r="E4238">
        <v>0.03</v>
      </c>
      <c r="F4238">
        <f>4*Table3[[#This Row],[DivPay]]</f>
        <v>0.12</v>
      </c>
      <c r="G4238" s="2">
        <f>Table3[[#This Row],[FwdDiv]]/Table3[[#This Row],[SharePrice]]</f>
        <v>3.7336652146857498E-3</v>
      </c>
      <c r="H4238" s="2">
        <v>2.5000000000000001E-2</v>
      </c>
      <c r="I4238" s="2">
        <v>2.75E-2</v>
      </c>
    </row>
    <row r="4239" spans="2:9" hidden="1" x14ac:dyDescent="0.2">
      <c r="B4239" s="35">
        <v>38853</v>
      </c>
      <c r="C4239">
        <v>32.96</v>
      </c>
      <c r="E4239">
        <v>0.03</v>
      </c>
      <c r="F4239">
        <f>4*Table3[[#This Row],[DivPay]]</f>
        <v>0.12</v>
      </c>
      <c r="G4239" s="2">
        <f>Table3[[#This Row],[FwdDiv]]/Table3[[#This Row],[SharePrice]]</f>
        <v>3.6407766990291259E-3</v>
      </c>
      <c r="H4239" s="2">
        <v>2.5000000000000001E-2</v>
      </c>
      <c r="I4239" s="2">
        <v>2.75E-2</v>
      </c>
    </row>
    <row r="4240" spans="2:9" hidden="1" x14ac:dyDescent="0.2">
      <c r="B4240" s="35">
        <v>38852</v>
      </c>
      <c r="C4240">
        <v>32.909999999999997</v>
      </c>
      <c r="E4240">
        <v>0.03</v>
      </c>
      <c r="F4240">
        <f>4*Table3[[#This Row],[DivPay]]</f>
        <v>0.12</v>
      </c>
      <c r="G4240" s="2">
        <f>Table3[[#This Row],[FwdDiv]]/Table3[[#This Row],[SharePrice]]</f>
        <v>3.6463081130355519E-3</v>
      </c>
      <c r="H4240" s="2">
        <v>2.5000000000000001E-2</v>
      </c>
      <c r="I4240" s="2">
        <v>2.75E-2</v>
      </c>
    </row>
    <row r="4241" spans="2:9" hidden="1" x14ac:dyDescent="0.2">
      <c r="B4241" s="35">
        <v>38849</v>
      </c>
      <c r="C4241">
        <v>33.21</v>
      </c>
      <c r="E4241">
        <v>0.03</v>
      </c>
      <c r="F4241">
        <f>4*Table3[[#This Row],[DivPay]]</f>
        <v>0.12</v>
      </c>
      <c r="G4241" s="2">
        <f>Table3[[#This Row],[FwdDiv]]/Table3[[#This Row],[SharePrice]]</f>
        <v>3.6133694670280035E-3</v>
      </c>
      <c r="H4241" s="2">
        <v>2.5000000000000001E-2</v>
      </c>
      <c r="I4241" s="2">
        <v>2.75E-2</v>
      </c>
    </row>
    <row r="4242" spans="2:9" hidden="1" x14ac:dyDescent="0.2">
      <c r="B4242" s="35">
        <v>38848</v>
      </c>
      <c r="C4242">
        <v>33.36</v>
      </c>
      <c r="E4242">
        <v>0.03</v>
      </c>
      <c r="F4242">
        <f>4*Table3[[#This Row],[DivPay]]</f>
        <v>0.12</v>
      </c>
      <c r="G4242" s="2">
        <f>Table3[[#This Row],[FwdDiv]]/Table3[[#This Row],[SharePrice]]</f>
        <v>3.5971223021582731E-3</v>
      </c>
      <c r="H4242" s="2">
        <v>2.5000000000000001E-2</v>
      </c>
      <c r="I4242" s="2">
        <v>2.75E-2</v>
      </c>
    </row>
    <row r="4243" spans="2:9" hidden="1" x14ac:dyDescent="0.2">
      <c r="B4243" s="35">
        <v>38847</v>
      </c>
      <c r="C4243">
        <v>33.700000000000003</v>
      </c>
      <c r="E4243">
        <v>0.03</v>
      </c>
      <c r="F4243">
        <f>4*Table3[[#This Row],[DivPay]]</f>
        <v>0.12</v>
      </c>
      <c r="G4243" s="2">
        <f>Table3[[#This Row],[FwdDiv]]/Table3[[#This Row],[SharePrice]]</f>
        <v>3.5608308605341241E-3</v>
      </c>
      <c r="H4243" s="2">
        <v>2.5000000000000001E-2</v>
      </c>
      <c r="I4243" s="2">
        <v>2.75E-2</v>
      </c>
    </row>
    <row r="4244" spans="2:9" hidden="1" x14ac:dyDescent="0.2">
      <c r="B4244" s="35">
        <v>38846</v>
      </c>
      <c r="C4244">
        <v>34.340000000000003</v>
      </c>
      <c r="E4244">
        <v>0.03</v>
      </c>
      <c r="F4244">
        <f>4*Table3[[#This Row],[DivPay]]</f>
        <v>0.12</v>
      </c>
      <c r="G4244" s="2">
        <f>Table3[[#This Row],[FwdDiv]]/Table3[[#This Row],[SharePrice]]</f>
        <v>3.4944670937682E-3</v>
      </c>
      <c r="H4244" s="2">
        <v>2.5000000000000001E-2</v>
      </c>
      <c r="I4244" s="2">
        <v>2.75E-2</v>
      </c>
    </row>
    <row r="4245" spans="2:9" hidden="1" x14ac:dyDescent="0.2">
      <c r="B4245" s="35">
        <v>38845</v>
      </c>
      <c r="C4245">
        <v>34.53</v>
      </c>
      <c r="E4245">
        <v>0.03</v>
      </c>
      <c r="F4245">
        <f>4*Table3[[#This Row],[DivPay]]</f>
        <v>0.12</v>
      </c>
      <c r="G4245" s="2">
        <f>Table3[[#This Row],[FwdDiv]]/Table3[[#This Row],[SharePrice]]</f>
        <v>3.4752389226759338E-3</v>
      </c>
      <c r="H4245" s="2">
        <v>2.5000000000000001E-2</v>
      </c>
      <c r="I4245" s="2">
        <v>2.75E-2</v>
      </c>
    </row>
    <row r="4246" spans="2:9" hidden="1" x14ac:dyDescent="0.2">
      <c r="B4246" s="35">
        <v>38842</v>
      </c>
      <c r="C4246">
        <v>34.950000000000003</v>
      </c>
      <c r="E4246">
        <v>0.03</v>
      </c>
      <c r="F4246">
        <f>4*Table3[[#This Row],[DivPay]]</f>
        <v>0.12</v>
      </c>
      <c r="G4246" s="2">
        <f>Table3[[#This Row],[FwdDiv]]/Table3[[#This Row],[SharePrice]]</f>
        <v>3.4334763948497848E-3</v>
      </c>
      <c r="H4246" s="2">
        <v>2.5000000000000001E-2</v>
      </c>
      <c r="I4246" s="2">
        <v>2.75E-2</v>
      </c>
    </row>
    <row r="4247" spans="2:9" hidden="1" x14ac:dyDescent="0.2">
      <c r="B4247" s="35">
        <v>38841</v>
      </c>
      <c r="C4247">
        <v>34.6</v>
      </c>
      <c r="E4247">
        <v>0.03</v>
      </c>
      <c r="F4247">
        <f>4*Table3[[#This Row],[DivPay]]</f>
        <v>0.12</v>
      </c>
      <c r="G4247" s="2">
        <f>Table3[[#This Row],[FwdDiv]]/Table3[[#This Row],[SharePrice]]</f>
        <v>3.4682080924855487E-3</v>
      </c>
      <c r="H4247" s="2">
        <v>2.5000000000000001E-2</v>
      </c>
      <c r="I4247" s="2">
        <v>2.75E-2</v>
      </c>
    </row>
    <row r="4248" spans="2:9" hidden="1" x14ac:dyDescent="0.2">
      <c r="B4248" s="35">
        <v>38840</v>
      </c>
      <c r="C4248">
        <v>34.81</v>
      </c>
      <c r="E4248">
        <v>0.03</v>
      </c>
      <c r="F4248">
        <f>4*Table3[[#This Row],[DivPay]]</f>
        <v>0.12</v>
      </c>
      <c r="G4248" s="2">
        <f>Table3[[#This Row],[FwdDiv]]/Table3[[#This Row],[SharePrice]]</f>
        <v>3.4472852628555008E-3</v>
      </c>
      <c r="H4248" s="2">
        <v>2.5000000000000001E-2</v>
      </c>
      <c r="I4248" s="2">
        <v>2.75E-2</v>
      </c>
    </row>
    <row r="4249" spans="2:9" hidden="1" x14ac:dyDescent="0.2">
      <c r="B4249" s="35">
        <v>38839</v>
      </c>
      <c r="C4249">
        <v>34.39</v>
      </c>
      <c r="E4249">
        <v>0.03</v>
      </c>
      <c r="F4249">
        <f>4*Table3[[#This Row],[DivPay]]</f>
        <v>0.12</v>
      </c>
      <c r="G4249" s="2">
        <f>Table3[[#This Row],[FwdDiv]]/Table3[[#This Row],[SharePrice]]</f>
        <v>3.4893864495492873E-3</v>
      </c>
      <c r="H4249" s="2">
        <v>2.5000000000000001E-2</v>
      </c>
      <c r="I4249" s="2">
        <v>2.75E-2</v>
      </c>
    </row>
    <row r="4250" spans="2:9" hidden="1" x14ac:dyDescent="0.2">
      <c r="B4250" s="35">
        <v>38838</v>
      </c>
      <c r="C4250">
        <v>34.380000000000003</v>
      </c>
      <c r="E4250">
        <v>0.03</v>
      </c>
      <c r="F4250">
        <f>4*Table3[[#This Row],[DivPay]]</f>
        <v>0.12</v>
      </c>
      <c r="G4250" s="2">
        <f>Table3[[#This Row],[FwdDiv]]/Table3[[#This Row],[SharePrice]]</f>
        <v>3.4904013961605581E-3</v>
      </c>
      <c r="H4250" s="2">
        <v>2.5000000000000001E-2</v>
      </c>
      <c r="I4250" s="2">
        <v>2.75E-2</v>
      </c>
    </row>
    <row r="4251" spans="2:9" hidden="1" x14ac:dyDescent="0.2">
      <c r="B4251" s="35">
        <v>38835</v>
      </c>
      <c r="C4251">
        <v>34.71</v>
      </c>
      <c r="E4251">
        <v>0.03</v>
      </c>
      <c r="F4251">
        <f>4*Table3[[#This Row],[DivPay]]</f>
        <v>0.12</v>
      </c>
      <c r="G4251" s="2">
        <f>Table3[[#This Row],[FwdDiv]]/Table3[[#This Row],[SharePrice]]</f>
        <v>3.4572169403630074E-3</v>
      </c>
      <c r="H4251" s="2">
        <v>2.5000000000000001E-2</v>
      </c>
      <c r="I4251" s="2">
        <v>2.75E-2</v>
      </c>
    </row>
    <row r="4252" spans="2:9" hidden="1" x14ac:dyDescent="0.2">
      <c r="B4252" s="35">
        <v>38834</v>
      </c>
      <c r="C4252">
        <v>35.14</v>
      </c>
      <c r="D4252">
        <v>0.03</v>
      </c>
      <c r="E4252">
        <v>0.03</v>
      </c>
      <c r="F4252">
        <f>4*Table3[[#This Row],[DivPay]]</f>
        <v>0.12</v>
      </c>
      <c r="G4252" s="2">
        <f>Table3[[#This Row],[FwdDiv]]/Table3[[#This Row],[SharePrice]]</f>
        <v>3.4149117814456457E-3</v>
      </c>
      <c r="H4252" s="2">
        <v>2.5000000000000001E-2</v>
      </c>
      <c r="I4252" s="2">
        <v>2.75E-2</v>
      </c>
    </row>
    <row r="4253" spans="2:9" hidden="1" x14ac:dyDescent="0.2">
      <c r="B4253" s="35">
        <v>38833</v>
      </c>
      <c r="C4253">
        <v>34.83</v>
      </c>
      <c r="E4253">
        <v>0.03</v>
      </c>
      <c r="F4253">
        <f>4*Table3[[#This Row],[DivPay]]</f>
        <v>0.12</v>
      </c>
      <c r="G4253" s="2">
        <f>Table3[[#This Row],[FwdDiv]]/Table3[[#This Row],[SharePrice]]</f>
        <v>3.4453057708871662E-3</v>
      </c>
      <c r="H4253" s="2">
        <v>2.5000000000000001E-2</v>
      </c>
      <c r="I4253" s="2">
        <v>2.75E-2</v>
      </c>
    </row>
    <row r="4254" spans="2:9" hidden="1" x14ac:dyDescent="0.2">
      <c r="B4254" s="35">
        <v>38832</v>
      </c>
      <c r="C4254">
        <v>35.51</v>
      </c>
      <c r="E4254">
        <v>0.03</v>
      </c>
      <c r="F4254">
        <f>4*Table3[[#This Row],[DivPay]]</f>
        <v>0.12</v>
      </c>
      <c r="G4254" s="2">
        <f>Table3[[#This Row],[FwdDiv]]/Table3[[#This Row],[SharePrice]]</f>
        <v>3.3793297662630247E-3</v>
      </c>
      <c r="H4254" s="2">
        <v>2.5000000000000001E-2</v>
      </c>
      <c r="I4254" s="2">
        <v>2.75E-2</v>
      </c>
    </row>
    <row r="4255" spans="2:9" hidden="1" x14ac:dyDescent="0.2">
      <c r="B4255" s="35">
        <v>38831</v>
      </c>
      <c r="C4255">
        <v>35.03</v>
      </c>
      <c r="E4255">
        <v>0.03</v>
      </c>
      <c r="F4255">
        <f>4*Table3[[#This Row],[DivPay]]</f>
        <v>0.12</v>
      </c>
      <c r="G4255" s="2">
        <f>Table3[[#This Row],[FwdDiv]]/Table3[[#This Row],[SharePrice]]</f>
        <v>3.4256351698544103E-3</v>
      </c>
      <c r="H4255" s="2">
        <v>2.5000000000000001E-2</v>
      </c>
      <c r="I4255" s="2">
        <v>2.75E-2</v>
      </c>
    </row>
    <row r="4256" spans="2:9" hidden="1" x14ac:dyDescent="0.2">
      <c r="B4256" s="35">
        <v>38828</v>
      </c>
      <c r="C4256">
        <v>35.340000000000003</v>
      </c>
      <c r="E4256">
        <v>0.03</v>
      </c>
      <c r="F4256">
        <f>4*Table3[[#This Row],[DivPay]]</f>
        <v>0.12</v>
      </c>
      <c r="G4256" s="2">
        <f>Table3[[#This Row],[FwdDiv]]/Table3[[#This Row],[SharePrice]]</f>
        <v>3.3955857385398977E-3</v>
      </c>
      <c r="H4256" s="2">
        <v>2.5000000000000001E-2</v>
      </c>
      <c r="I4256" s="2">
        <v>2.75E-2</v>
      </c>
    </row>
    <row r="4257" spans="2:9" hidden="1" x14ac:dyDescent="0.2">
      <c r="B4257" s="35">
        <v>38827</v>
      </c>
      <c r="C4257">
        <v>35.56</v>
      </c>
      <c r="E4257">
        <v>0.03</v>
      </c>
      <c r="F4257">
        <f>4*Table3[[#This Row],[DivPay]]</f>
        <v>0.12</v>
      </c>
      <c r="G4257" s="2">
        <f>Table3[[#This Row],[FwdDiv]]/Table3[[#This Row],[SharePrice]]</f>
        <v>3.3745781777277835E-3</v>
      </c>
      <c r="H4257" s="2">
        <v>2.5000000000000001E-2</v>
      </c>
      <c r="I4257" s="2">
        <v>2.75E-2</v>
      </c>
    </row>
    <row r="4258" spans="2:9" hidden="1" x14ac:dyDescent="0.2">
      <c r="B4258" s="35">
        <v>38826</v>
      </c>
      <c r="C4258">
        <v>34.450000000000003</v>
      </c>
      <c r="E4258">
        <v>0.03</v>
      </c>
      <c r="F4258">
        <f>4*Table3[[#This Row],[DivPay]]</f>
        <v>0.12</v>
      </c>
      <c r="G4258" s="2">
        <f>Table3[[#This Row],[FwdDiv]]/Table3[[#This Row],[SharePrice]]</f>
        <v>3.4833091436865019E-3</v>
      </c>
      <c r="H4258" s="2">
        <v>2.5000000000000001E-2</v>
      </c>
      <c r="I4258" s="2">
        <v>2.75E-2</v>
      </c>
    </row>
    <row r="4259" spans="2:9" hidden="1" x14ac:dyDescent="0.2">
      <c r="B4259" s="35">
        <v>38825</v>
      </c>
      <c r="C4259">
        <v>34</v>
      </c>
      <c r="E4259">
        <v>0.03</v>
      </c>
      <c r="F4259">
        <f>4*Table3[[#This Row],[DivPay]]</f>
        <v>0.12</v>
      </c>
      <c r="G4259" s="2">
        <f>Table3[[#This Row],[FwdDiv]]/Table3[[#This Row],[SharePrice]]</f>
        <v>3.529411764705882E-3</v>
      </c>
      <c r="H4259" s="2">
        <v>2.5000000000000001E-2</v>
      </c>
      <c r="I4259" s="2">
        <v>2.75E-2</v>
      </c>
    </row>
    <row r="4260" spans="2:9" hidden="1" x14ac:dyDescent="0.2">
      <c r="B4260" s="35">
        <v>38824</v>
      </c>
      <c r="C4260">
        <v>32.68</v>
      </c>
      <c r="E4260">
        <v>0.03</v>
      </c>
      <c r="F4260">
        <f>4*Table3[[#This Row],[DivPay]]</f>
        <v>0.12</v>
      </c>
      <c r="G4260" s="2">
        <f>Table3[[#This Row],[FwdDiv]]/Table3[[#This Row],[SharePrice]]</f>
        <v>3.6719706242350062E-3</v>
      </c>
      <c r="H4260" s="2">
        <v>2.5000000000000001E-2</v>
      </c>
      <c r="I4260" s="2">
        <v>2.75E-2</v>
      </c>
    </row>
    <row r="4261" spans="2:9" hidden="1" x14ac:dyDescent="0.2">
      <c r="B4261" s="35">
        <v>38820</v>
      </c>
      <c r="C4261">
        <v>32.68</v>
      </c>
      <c r="E4261">
        <v>0.03</v>
      </c>
      <c r="F4261">
        <f>4*Table3[[#This Row],[DivPay]]</f>
        <v>0.12</v>
      </c>
      <c r="G4261" s="2">
        <f>Table3[[#This Row],[FwdDiv]]/Table3[[#This Row],[SharePrice]]</f>
        <v>3.6719706242350062E-3</v>
      </c>
      <c r="H4261" s="2">
        <v>2.5000000000000001E-2</v>
      </c>
      <c r="I4261" s="2">
        <v>2.75E-2</v>
      </c>
    </row>
    <row r="4262" spans="2:9" hidden="1" x14ac:dyDescent="0.2">
      <c r="B4262" s="35">
        <v>38819</v>
      </c>
      <c r="C4262">
        <v>32.869999999999997</v>
      </c>
      <c r="E4262">
        <v>0.03</v>
      </c>
      <c r="F4262">
        <f>4*Table3[[#This Row],[DivPay]]</f>
        <v>0.12</v>
      </c>
      <c r="G4262" s="2">
        <f>Table3[[#This Row],[FwdDiv]]/Table3[[#This Row],[SharePrice]]</f>
        <v>3.6507453605111044E-3</v>
      </c>
      <c r="H4262" s="2">
        <v>2.5000000000000001E-2</v>
      </c>
      <c r="I4262" s="2">
        <v>2.75E-2</v>
      </c>
    </row>
    <row r="4263" spans="2:9" hidden="1" x14ac:dyDescent="0.2">
      <c r="B4263" s="35">
        <v>38818</v>
      </c>
      <c r="C4263">
        <v>32.89</v>
      </c>
      <c r="E4263">
        <v>0.03</v>
      </c>
      <c r="F4263">
        <f>4*Table3[[#This Row],[DivPay]]</f>
        <v>0.12</v>
      </c>
      <c r="G4263" s="2">
        <f>Table3[[#This Row],[FwdDiv]]/Table3[[#This Row],[SharePrice]]</f>
        <v>3.6485253876558221E-3</v>
      </c>
      <c r="H4263" s="2">
        <v>2.5000000000000001E-2</v>
      </c>
      <c r="I4263" s="2">
        <v>2.75E-2</v>
      </c>
    </row>
    <row r="4264" spans="2:9" hidden="1" x14ac:dyDescent="0.2">
      <c r="B4264" s="35">
        <v>38817</v>
      </c>
      <c r="C4264">
        <v>32.76</v>
      </c>
      <c r="E4264">
        <v>0.03</v>
      </c>
      <c r="F4264">
        <f>4*Table3[[#This Row],[DivPay]]</f>
        <v>0.12</v>
      </c>
      <c r="G4264" s="2">
        <f>Table3[[#This Row],[FwdDiv]]/Table3[[#This Row],[SharePrice]]</f>
        <v>3.663003663003663E-3</v>
      </c>
      <c r="H4264" s="2">
        <v>2.5000000000000001E-2</v>
      </c>
      <c r="I4264" s="2">
        <v>2.75E-2</v>
      </c>
    </row>
    <row r="4265" spans="2:9" hidden="1" x14ac:dyDescent="0.2">
      <c r="B4265" s="35">
        <v>38814</v>
      </c>
      <c r="C4265">
        <v>33.07</v>
      </c>
      <c r="E4265">
        <v>0.03</v>
      </c>
      <c r="F4265">
        <f>4*Table3[[#This Row],[DivPay]]</f>
        <v>0.12</v>
      </c>
      <c r="G4265" s="2">
        <f>Table3[[#This Row],[FwdDiv]]/Table3[[#This Row],[SharePrice]]</f>
        <v>3.6286664650740852E-3</v>
      </c>
      <c r="H4265" s="2">
        <v>2.5000000000000001E-2</v>
      </c>
      <c r="I4265" s="2">
        <v>2.75E-2</v>
      </c>
    </row>
    <row r="4266" spans="2:9" hidden="1" x14ac:dyDescent="0.2">
      <c r="B4266" s="35">
        <v>38813</v>
      </c>
      <c r="C4266">
        <v>33.630000000000003</v>
      </c>
      <c r="E4266">
        <v>0.03</v>
      </c>
      <c r="F4266">
        <f>4*Table3[[#This Row],[DivPay]]</f>
        <v>0.12</v>
      </c>
      <c r="G4266" s="2">
        <f>Table3[[#This Row],[FwdDiv]]/Table3[[#This Row],[SharePrice]]</f>
        <v>3.5682426404995537E-3</v>
      </c>
      <c r="H4266" s="2">
        <v>2.5000000000000001E-2</v>
      </c>
      <c r="I4266" s="2">
        <v>2.75E-2</v>
      </c>
    </row>
    <row r="4267" spans="2:9" hidden="1" x14ac:dyDescent="0.2">
      <c r="B4267" s="35">
        <v>38812</v>
      </c>
      <c r="C4267">
        <v>33.22</v>
      </c>
      <c r="E4267">
        <v>0.03</v>
      </c>
      <c r="F4267">
        <f>4*Table3[[#This Row],[DivPay]]</f>
        <v>0.12</v>
      </c>
      <c r="G4267" s="2">
        <f>Table3[[#This Row],[FwdDiv]]/Table3[[#This Row],[SharePrice]]</f>
        <v>3.6122817579771222E-3</v>
      </c>
      <c r="H4267" s="2">
        <v>2.5000000000000001E-2</v>
      </c>
      <c r="I4267" s="2">
        <v>2.75E-2</v>
      </c>
    </row>
    <row r="4268" spans="2:9" hidden="1" x14ac:dyDescent="0.2">
      <c r="B4268" s="35">
        <v>38811</v>
      </c>
      <c r="C4268">
        <v>32.340000000000003</v>
      </c>
      <c r="E4268">
        <v>0.03</v>
      </c>
      <c r="F4268">
        <f>4*Table3[[#This Row],[DivPay]]</f>
        <v>0.12</v>
      </c>
      <c r="G4268" s="2">
        <f>Table3[[#This Row],[FwdDiv]]/Table3[[#This Row],[SharePrice]]</f>
        <v>3.7105751391465673E-3</v>
      </c>
      <c r="H4268" s="2">
        <v>2.5000000000000001E-2</v>
      </c>
      <c r="I4268" s="2">
        <v>2.75E-2</v>
      </c>
    </row>
    <row r="4269" spans="2:9" hidden="1" x14ac:dyDescent="0.2">
      <c r="B4269" s="35">
        <v>38810</v>
      </c>
      <c r="C4269">
        <v>32.29</v>
      </c>
      <c r="E4269">
        <v>0.03</v>
      </c>
      <c r="F4269">
        <f>4*Table3[[#This Row],[DivPay]]</f>
        <v>0.12</v>
      </c>
      <c r="G4269" s="2">
        <f>Table3[[#This Row],[FwdDiv]]/Table3[[#This Row],[SharePrice]]</f>
        <v>3.7163208423660575E-3</v>
      </c>
      <c r="H4269" s="2">
        <v>2.5000000000000001E-2</v>
      </c>
      <c r="I4269" s="2">
        <v>2.75E-2</v>
      </c>
    </row>
    <row r="4270" spans="2:9" hidden="1" x14ac:dyDescent="0.2">
      <c r="B4270" s="35">
        <v>38807</v>
      </c>
      <c r="C4270">
        <v>32.47</v>
      </c>
      <c r="E4270">
        <v>0.03</v>
      </c>
      <c r="F4270">
        <f>4*Table3[[#This Row],[DivPay]]</f>
        <v>0.12</v>
      </c>
      <c r="G4270" s="2">
        <f>Table3[[#This Row],[FwdDiv]]/Table3[[#This Row],[SharePrice]]</f>
        <v>3.6957191253464737E-3</v>
      </c>
      <c r="H4270" s="2">
        <v>2.5000000000000001E-2</v>
      </c>
      <c r="I4270" s="2">
        <v>2.75E-2</v>
      </c>
    </row>
    <row r="4271" spans="2:9" hidden="1" x14ac:dyDescent="0.2">
      <c r="B4271" s="35">
        <v>38806</v>
      </c>
      <c r="C4271">
        <v>33.08</v>
      </c>
      <c r="E4271">
        <v>0.03</v>
      </c>
      <c r="F4271">
        <f>4*Table3[[#This Row],[DivPay]]</f>
        <v>0.12</v>
      </c>
      <c r="G4271" s="2">
        <f>Table3[[#This Row],[FwdDiv]]/Table3[[#This Row],[SharePrice]]</f>
        <v>3.6275695284159614E-3</v>
      </c>
      <c r="H4271" s="2">
        <v>2.5000000000000001E-2</v>
      </c>
      <c r="I4271" s="2">
        <v>2.75E-2</v>
      </c>
    </row>
    <row r="4272" spans="2:9" hidden="1" x14ac:dyDescent="0.2">
      <c r="B4272" s="35">
        <v>38805</v>
      </c>
      <c r="C4272">
        <v>31.99</v>
      </c>
      <c r="E4272">
        <v>0.03</v>
      </c>
      <c r="F4272">
        <f>4*Table3[[#This Row],[DivPay]]</f>
        <v>0.12</v>
      </c>
      <c r="G4272" s="2">
        <f>Table3[[#This Row],[FwdDiv]]/Table3[[#This Row],[SharePrice]]</f>
        <v>3.7511722413254142E-3</v>
      </c>
      <c r="H4272" s="2">
        <v>2.5000000000000001E-2</v>
      </c>
      <c r="I4272" s="2">
        <v>2.75E-2</v>
      </c>
    </row>
    <row r="4273" spans="2:9" hidden="1" x14ac:dyDescent="0.2">
      <c r="B4273" s="35">
        <v>38804</v>
      </c>
      <c r="C4273">
        <v>30.95</v>
      </c>
      <c r="E4273">
        <v>0.03</v>
      </c>
      <c r="F4273">
        <f>4*Table3[[#This Row],[DivPay]]</f>
        <v>0.12</v>
      </c>
      <c r="G4273" s="2">
        <f>Table3[[#This Row],[FwdDiv]]/Table3[[#This Row],[SharePrice]]</f>
        <v>3.8772213247172858E-3</v>
      </c>
      <c r="H4273" s="2">
        <v>2.5000000000000001E-2</v>
      </c>
      <c r="I4273" s="2">
        <v>2.75E-2</v>
      </c>
    </row>
    <row r="4274" spans="2:9" hidden="1" x14ac:dyDescent="0.2">
      <c r="B4274" s="35">
        <v>38803</v>
      </c>
      <c r="C4274">
        <v>31.27</v>
      </c>
      <c r="E4274">
        <v>0.03</v>
      </c>
      <c r="F4274">
        <f>4*Table3[[#This Row],[DivPay]]</f>
        <v>0.12</v>
      </c>
      <c r="G4274" s="2">
        <f>Table3[[#This Row],[FwdDiv]]/Table3[[#This Row],[SharePrice]]</f>
        <v>3.8375439718580109E-3</v>
      </c>
      <c r="H4274" s="2">
        <v>2.5000000000000001E-2</v>
      </c>
      <c r="I4274" s="2">
        <v>2.75E-2</v>
      </c>
    </row>
    <row r="4275" spans="2:9" hidden="1" x14ac:dyDescent="0.2">
      <c r="B4275" s="35">
        <v>38800</v>
      </c>
      <c r="C4275">
        <v>30.89</v>
      </c>
      <c r="E4275">
        <v>0.03</v>
      </c>
      <c r="F4275">
        <f>4*Table3[[#This Row],[DivPay]]</f>
        <v>0.12</v>
      </c>
      <c r="G4275" s="2">
        <f>Table3[[#This Row],[FwdDiv]]/Table3[[#This Row],[SharePrice]]</f>
        <v>3.8847523470378763E-3</v>
      </c>
      <c r="H4275" s="2">
        <v>2.5000000000000001E-2</v>
      </c>
      <c r="I4275" s="2">
        <v>2.75E-2</v>
      </c>
    </row>
    <row r="4276" spans="2:9" hidden="1" x14ac:dyDescent="0.2">
      <c r="B4276" s="35">
        <v>38799</v>
      </c>
      <c r="C4276">
        <v>30.45</v>
      </c>
      <c r="E4276">
        <v>0.03</v>
      </c>
      <c r="F4276">
        <f>4*Table3[[#This Row],[DivPay]]</f>
        <v>0.12</v>
      </c>
      <c r="G4276" s="2">
        <f>Table3[[#This Row],[FwdDiv]]/Table3[[#This Row],[SharePrice]]</f>
        <v>3.9408866995073889E-3</v>
      </c>
      <c r="H4276" s="2">
        <v>2.5000000000000001E-2</v>
      </c>
      <c r="I4276" s="2">
        <v>2.75E-2</v>
      </c>
    </row>
    <row r="4277" spans="2:9" hidden="1" x14ac:dyDescent="0.2">
      <c r="B4277" s="35">
        <v>38798</v>
      </c>
      <c r="C4277">
        <v>30.01</v>
      </c>
      <c r="E4277">
        <v>0.03</v>
      </c>
      <c r="F4277">
        <f>4*Table3[[#This Row],[DivPay]]</f>
        <v>0.12</v>
      </c>
      <c r="G4277" s="2">
        <f>Table3[[#This Row],[FwdDiv]]/Table3[[#This Row],[SharePrice]]</f>
        <v>3.9986671109630122E-3</v>
      </c>
      <c r="H4277" s="2">
        <v>2.5000000000000001E-2</v>
      </c>
      <c r="I4277" s="2">
        <v>2.75E-2</v>
      </c>
    </row>
    <row r="4278" spans="2:9" hidden="1" x14ac:dyDescent="0.2">
      <c r="B4278" s="35">
        <v>38797</v>
      </c>
      <c r="C4278">
        <v>30.15</v>
      </c>
      <c r="E4278">
        <v>0.03</v>
      </c>
      <c r="F4278">
        <f>4*Table3[[#This Row],[DivPay]]</f>
        <v>0.12</v>
      </c>
      <c r="G4278" s="2">
        <f>Table3[[#This Row],[FwdDiv]]/Table3[[#This Row],[SharePrice]]</f>
        <v>3.9800995024875619E-3</v>
      </c>
      <c r="H4278" s="2">
        <v>2.5000000000000001E-2</v>
      </c>
      <c r="I4278" s="2">
        <v>2.75E-2</v>
      </c>
    </row>
    <row r="4279" spans="2:9" hidden="1" x14ac:dyDescent="0.2">
      <c r="B4279" s="35">
        <v>38796</v>
      </c>
      <c r="C4279">
        <v>30.12</v>
      </c>
      <c r="E4279">
        <v>0.03</v>
      </c>
      <c r="F4279">
        <f>4*Table3[[#This Row],[DivPay]]</f>
        <v>0.12</v>
      </c>
      <c r="G4279" s="2">
        <f>Table3[[#This Row],[FwdDiv]]/Table3[[#This Row],[SharePrice]]</f>
        <v>3.9840637450199202E-3</v>
      </c>
      <c r="H4279" s="2">
        <v>2.5000000000000001E-2</v>
      </c>
      <c r="I4279" s="2">
        <v>2.75E-2</v>
      </c>
    </row>
    <row r="4280" spans="2:9" hidden="1" x14ac:dyDescent="0.2">
      <c r="B4280" s="35">
        <v>38793</v>
      </c>
      <c r="C4280">
        <v>30.19</v>
      </c>
      <c r="E4280">
        <v>0.03</v>
      </c>
      <c r="F4280">
        <f>4*Table3[[#This Row],[DivPay]]</f>
        <v>0.12</v>
      </c>
      <c r="G4280" s="2">
        <f>Table3[[#This Row],[FwdDiv]]/Table3[[#This Row],[SharePrice]]</f>
        <v>3.9748261013580651E-3</v>
      </c>
      <c r="H4280" s="2">
        <v>2.5000000000000001E-2</v>
      </c>
      <c r="I4280" s="2">
        <v>2.75E-2</v>
      </c>
    </row>
    <row r="4281" spans="2:9" hidden="1" x14ac:dyDescent="0.2">
      <c r="B4281" s="35">
        <v>38792</v>
      </c>
      <c r="C4281">
        <v>30.15</v>
      </c>
      <c r="E4281">
        <v>0.03</v>
      </c>
      <c r="F4281">
        <f>4*Table3[[#This Row],[DivPay]]</f>
        <v>0.12</v>
      </c>
      <c r="G4281" s="2">
        <f>Table3[[#This Row],[FwdDiv]]/Table3[[#This Row],[SharePrice]]</f>
        <v>3.9800995024875619E-3</v>
      </c>
      <c r="H4281" s="2">
        <v>2.5000000000000001E-2</v>
      </c>
      <c r="I4281" s="2">
        <v>2.75E-2</v>
      </c>
    </row>
    <row r="4282" spans="2:9" hidden="1" x14ac:dyDescent="0.2">
      <c r="B4282" s="35">
        <v>38791</v>
      </c>
      <c r="C4282">
        <v>31.28</v>
      </c>
      <c r="E4282">
        <v>0.03</v>
      </c>
      <c r="F4282">
        <f>4*Table3[[#This Row],[DivPay]]</f>
        <v>0.12</v>
      </c>
      <c r="G4282" s="2">
        <f>Table3[[#This Row],[FwdDiv]]/Table3[[#This Row],[SharePrice]]</f>
        <v>3.8363171355498718E-3</v>
      </c>
      <c r="H4282" s="2">
        <v>2.5000000000000001E-2</v>
      </c>
      <c r="I4282" s="2">
        <v>2.75E-2</v>
      </c>
    </row>
    <row r="4283" spans="2:9" hidden="1" x14ac:dyDescent="0.2">
      <c r="B4283" s="35">
        <v>38790</v>
      </c>
      <c r="C4283">
        <v>31.22</v>
      </c>
      <c r="E4283">
        <v>0.03</v>
      </c>
      <c r="F4283">
        <f>4*Table3[[#This Row],[DivPay]]</f>
        <v>0.12</v>
      </c>
      <c r="G4283" s="2">
        <f>Table3[[#This Row],[FwdDiv]]/Table3[[#This Row],[SharePrice]]</f>
        <v>3.8436899423446511E-3</v>
      </c>
      <c r="H4283" s="2">
        <v>2.5000000000000001E-2</v>
      </c>
      <c r="I4283" s="2">
        <v>2.75E-2</v>
      </c>
    </row>
    <row r="4284" spans="2:9" hidden="1" x14ac:dyDescent="0.2">
      <c r="B4284" s="35">
        <v>38789</v>
      </c>
      <c r="C4284">
        <v>30.89</v>
      </c>
      <c r="E4284">
        <v>0.03</v>
      </c>
      <c r="F4284">
        <f>4*Table3[[#This Row],[DivPay]]</f>
        <v>0.12</v>
      </c>
      <c r="G4284" s="2">
        <f>Table3[[#This Row],[FwdDiv]]/Table3[[#This Row],[SharePrice]]</f>
        <v>3.8847523470378763E-3</v>
      </c>
      <c r="H4284" s="2">
        <v>2.5000000000000001E-2</v>
      </c>
      <c r="I4284" s="2">
        <v>2.75E-2</v>
      </c>
    </row>
    <row r="4285" spans="2:9" hidden="1" x14ac:dyDescent="0.2">
      <c r="B4285" s="35">
        <v>38786</v>
      </c>
      <c r="C4285">
        <v>30.77</v>
      </c>
      <c r="E4285">
        <v>0.03</v>
      </c>
      <c r="F4285">
        <f>4*Table3[[#This Row],[DivPay]]</f>
        <v>0.12</v>
      </c>
      <c r="G4285" s="2">
        <f>Table3[[#This Row],[FwdDiv]]/Table3[[#This Row],[SharePrice]]</f>
        <v>3.8999025024374391E-3</v>
      </c>
      <c r="H4285" s="2">
        <v>2.5000000000000001E-2</v>
      </c>
      <c r="I4285" s="2">
        <v>2.75E-2</v>
      </c>
    </row>
    <row r="4286" spans="2:9" hidden="1" x14ac:dyDescent="0.2">
      <c r="B4286" s="35">
        <v>38785</v>
      </c>
      <c r="C4286">
        <v>30.82</v>
      </c>
      <c r="E4286">
        <v>0.03</v>
      </c>
      <c r="F4286">
        <f>4*Table3[[#This Row],[DivPay]]</f>
        <v>0.12</v>
      </c>
      <c r="G4286" s="2">
        <f>Table3[[#This Row],[FwdDiv]]/Table3[[#This Row],[SharePrice]]</f>
        <v>3.8935756002595715E-3</v>
      </c>
      <c r="H4286" s="2">
        <v>2.5000000000000001E-2</v>
      </c>
      <c r="I4286" s="2">
        <v>2.75E-2</v>
      </c>
    </row>
    <row r="4287" spans="2:9" hidden="1" x14ac:dyDescent="0.2">
      <c r="B4287" s="35">
        <v>38784</v>
      </c>
      <c r="C4287">
        <v>31.34</v>
      </c>
      <c r="E4287">
        <v>0.03</v>
      </c>
      <c r="F4287">
        <f>4*Table3[[#This Row],[DivPay]]</f>
        <v>0.12</v>
      </c>
      <c r="G4287" s="2">
        <f>Table3[[#This Row],[FwdDiv]]/Table3[[#This Row],[SharePrice]]</f>
        <v>3.8289725590299937E-3</v>
      </c>
      <c r="H4287" s="2">
        <v>2.5000000000000001E-2</v>
      </c>
      <c r="I4287" s="2">
        <v>2.75E-2</v>
      </c>
    </row>
    <row r="4288" spans="2:9" hidden="1" x14ac:dyDescent="0.2">
      <c r="B4288" s="35">
        <v>38783</v>
      </c>
      <c r="C4288">
        <v>31.26</v>
      </c>
      <c r="E4288">
        <v>0.03</v>
      </c>
      <c r="F4288">
        <f>4*Table3[[#This Row],[DivPay]]</f>
        <v>0.12</v>
      </c>
      <c r="G4288" s="2">
        <f>Table3[[#This Row],[FwdDiv]]/Table3[[#This Row],[SharePrice]]</f>
        <v>3.838771593090211E-3</v>
      </c>
      <c r="H4288" s="2">
        <v>2.5000000000000001E-2</v>
      </c>
      <c r="I4288" s="2">
        <v>2.75E-2</v>
      </c>
    </row>
    <row r="4289" spans="2:9" hidden="1" x14ac:dyDescent="0.2">
      <c r="B4289" s="35">
        <v>38782</v>
      </c>
      <c r="C4289">
        <v>32.33</v>
      </c>
      <c r="E4289">
        <v>0.03</v>
      </c>
      <c r="F4289">
        <f>4*Table3[[#This Row],[DivPay]]</f>
        <v>0.12</v>
      </c>
      <c r="G4289" s="2">
        <f>Table3[[#This Row],[FwdDiv]]/Table3[[#This Row],[SharePrice]]</f>
        <v>3.7117228580266009E-3</v>
      </c>
      <c r="H4289" s="2">
        <v>2.5000000000000001E-2</v>
      </c>
      <c r="I4289" s="2">
        <v>2.75E-2</v>
      </c>
    </row>
    <row r="4290" spans="2:9" hidden="1" x14ac:dyDescent="0.2">
      <c r="B4290" s="35">
        <v>38779</v>
      </c>
      <c r="C4290">
        <v>32.29</v>
      </c>
      <c r="E4290">
        <v>0.03</v>
      </c>
      <c r="F4290">
        <f>4*Table3[[#This Row],[DivPay]]</f>
        <v>0.12</v>
      </c>
      <c r="G4290" s="2">
        <f>Table3[[#This Row],[FwdDiv]]/Table3[[#This Row],[SharePrice]]</f>
        <v>3.7163208423660575E-3</v>
      </c>
      <c r="H4290" s="2">
        <v>2.5000000000000001E-2</v>
      </c>
      <c r="I4290" s="2">
        <v>2.75E-2</v>
      </c>
    </row>
    <row r="4291" spans="2:9" hidden="1" x14ac:dyDescent="0.2">
      <c r="B4291" s="35">
        <v>38778</v>
      </c>
      <c r="C4291">
        <v>32.35</v>
      </c>
      <c r="E4291">
        <v>0.03</v>
      </c>
      <c r="F4291">
        <f>4*Table3[[#This Row],[DivPay]]</f>
        <v>0.12</v>
      </c>
      <c r="G4291" s="2">
        <f>Table3[[#This Row],[FwdDiv]]/Table3[[#This Row],[SharePrice]]</f>
        <v>3.7094281298299843E-3</v>
      </c>
      <c r="H4291" s="2">
        <v>2.5000000000000001E-2</v>
      </c>
      <c r="I4291" s="2">
        <v>2.75E-2</v>
      </c>
    </row>
    <row r="4292" spans="2:9" hidden="1" x14ac:dyDescent="0.2">
      <c r="B4292" s="35">
        <v>38777</v>
      </c>
      <c r="C4292">
        <v>32.18</v>
      </c>
      <c r="E4292">
        <v>0.03</v>
      </c>
      <c r="F4292">
        <f>4*Table3[[#This Row],[DivPay]]</f>
        <v>0.12</v>
      </c>
      <c r="G4292" s="2">
        <f>Table3[[#This Row],[FwdDiv]]/Table3[[#This Row],[SharePrice]]</f>
        <v>3.7290242386575512E-3</v>
      </c>
      <c r="H4292" s="2">
        <v>2.5000000000000001E-2</v>
      </c>
      <c r="I4292" s="2">
        <v>2.75E-2</v>
      </c>
    </row>
    <row r="4293" spans="2:9" hidden="1" x14ac:dyDescent="0.2">
      <c r="B4293" s="35">
        <v>38776</v>
      </c>
      <c r="C4293">
        <v>29.85</v>
      </c>
      <c r="E4293">
        <v>0.03</v>
      </c>
      <c r="F4293">
        <f>4*Table3[[#This Row],[DivPay]]</f>
        <v>0.12</v>
      </c>
      <c r="G4293" s="2">
        <f>Table3[[#This Row],[FwdDiv]]/Table3[[#This Row],[SharePrice]]</f>
        <v>4.0201005025125624E-3</v>
      </c>
      <c r="H4293" s="2">
        <v>2.5000000000000001E-2</v>
      </c>
      <c r="I4293" s="2">
        <v>2.75E-2</v>
      </c>
    </row>
    <row r="4294" spans="2:9" hidden="1" x14ac:dyDescent="0.2">
      <c r="B4294" s="35">
        <v>38775</v>
      </c>
      <c r="C4294">
        <v>29.64</v>
      </c>
      <c r="E4294">
        <v>0.03</v>
      </c>
      <c r="F4294">
        <f>4*Table3[[#This Row],[DivPay]]</f>
        <v>0.12</v>
      </c>
      <c r="G4294" s="2">
        <f>Table3[[#This Row],[FwdDiv]]/Table3[[#This Row],[SharePrice]]</f>
        <v>4.048582995951417E-3</v>
      </c>
      <c r="H4294" s="2">
        <v>2.5000000000000001E-2</v>
      </c>
      <c r="I4294" s="2">
        <v>2.75E-2</v>
      </c>
    </row>
    <row r="4295" spans="2:9" hidden="1" x14ac:dyDescent="0.2">
      <c r="B4295" s="35">
        <v>38772</v>
      </c>
      <c r="C4295">
        <v>29.68</v>
      </c>
      <c r="E4295">
        <v>0.03</v>
      </c>
      <c r="F4295">
        <f>4*Table3[[#This Row],[DivPay]]</f>
        <v>0.12</v>
      </c>
      <c r="G4295" s="2">
        <f>Table3[[#This Row],[FwdDiv]]/Table3[[#This Row],[SharePrice]]</f>
        <v>4.0431266846361188E-3</v>
      </c>
      <c r="H4295" s="2">
        <v>2.5000000000000001E-2</v>
      </c>
      <c r="I4295" s="2">
        <v>2.75E-2</v>
      </c>
    </row>
    <row r="4296" spans="2:9" hidden="1" x14ac:dyDescent="0.2">
      <c r="B4296" s="35">
        <v>38771</v>
      </c>
      <c r="C4296">
        <v>29.86</v>
      </c>
      <c r="E4296">
        <v>0.03</v>
      </c>
      <c r="F4296">
        <f>4*Table3[[#This Row],[DivPay]]</f>
        <v>0.12</v>
      </c>
      <c r="G4296" s="2">
        <f>Table3[[#This Row],[FwdDiv]]/Table3[[#This Row],[SharePrice]]</f>
        <v>4.0187541862022769E-3</v>
      </c>
      <c r="H4296" s="2">
        <v>2.5000000000000001E-2</v>
      </c>
      <c r="I4296" s="2">
        <v>2.75E-2</v>
      </c>
    </row>
    <row r="4297" spans="2:9" hidden="1" x14ac:dyDescent="0.2">
      <c r="B4297" s="35">
        <v>38770</v>
      </c>
      <c r="C4297">
        <v>31.02</v>
      </c>
      <c r="E4297">
        <v>0.03</v>
      </c>
      <c r="F4297">
        <f>4*Table3[[#This Row],[DivPay]]</f>
        <v>0.12</v>
      </c>
      <c r="G4297" s="2">
        <f>Table3[[#This Row],[FwdDiv]]/Table3[[#This Row],[SharePrice]]</f>
        <v>3.8684719535783366E-3</v>
      </c>
      <c r="H4297" s="2">
        <v>2.5000000000000001E-2</v>
      </c>
      <c r="I4297" s="2">
        <v>2.75E-2</v>
      </c>
    </row>
    <row r="4298" spans="2:9" hidden="1" x14ac:dyDescent="0.2">
      <c r="B4298" s="35">
        <v>38769</v>
      </c>
      <c r="C4298">
        <v>30.65</v>
      </c>
      <c r="E4298">
        <v>0.03</v>
      </c>
      <c r="F4298">
        <f>4*Table3[[#This Row],[DivPay]]</f>
        <v>0.12</v>
      </c>
      <c r="G4298" s="2">
        <f>Table3[[#This Row],[FwdDiv]]/Table3[[#This Row],[SharePrice]]</f>
        <v>3.9151712887438824E-3</v>
      </c>
      <c r="H4298" s="2">
        <v>2.5000000000000001E-2</v>
      </c>
      <c r="I4298" s="2">
        <v>2.75E-2</v>
      </c>
    </row>
    <row r="4299" spans="2:9" hidden="1" x14ac:dyDescent="0.2">
      <c r="B4299" s="35">
        <v>38765</v>
      </c>
      <c r="C4299">
        <v>31.48</v>
      </c>
      <c r="E4299">
        <v>0.03</v>
      </c>
      <c r="F4299">
        <f>4*Table3[[#This Row],[DivPay]]</f>
        <v>0.12</v>
      </c>
      <c r="G4299" s="2">
        <f>Table3[[#This Row],[FwdDiv]]/Table3[[#This Row],[SharePrice]]</f>
        <v>3.8119440914866579E-3</v>
      </c>
      <c r="H4299" s="2">
        <v>2.5000000000000001E-2</v>
      </c>
      <c r="I4299" s="2">
        <v>2.75E-2</v>
      </c>
    </row>
    <row r="4300" spans="2:9" hidden="1" x14ac:dyDescent="0.2">
      <c r="B4300" s="35">
        <v>38764</v>
      </c>
      <c r="C4300">
        <v>31.75</v>
      </c>
      <c r="E4300">
        <v>0.03</v>
      </c>
      <c r="F4300">
        <f>4*Table3[[#This Row],[DivPay]]</f>
        <v>0.12</v>
      </c>
      <c r="G4300" s="2">
        <f>Table3[[#This Row],[FwdDiv]]/Table3[[#This Row],[SharePrice]]</f>
        <v>3.7795275590551181E-3</v>
      </c>
      <c r="H4300" s="2">
        <v>2.5000000000000001E-2</v>
      </c>
      <c r="I4300" s="2">
        <v>2.75E-2</v>
      </c>
    </row>
    <row r="4301" spans="2:9" hidden="1" x14ac:dyDescent="0.2">
      <c r="B4301" s="35">
        <v>38763</v>
      </c>
      <c r="C4301">
        <v>30.62</v>
      </c>
      <c r="E4301">
        <v>0.03</v>
      </c>
      <c r="F4301">
        <f>4*Table3[[#This Row],[DivPay]]</f>
        <v>0.12</v>
      </c>
      <c r="G4301" s="2">
        <f>Table3[[#This Row],[FwdDiv]]/Table3[[#This Row],[SharePrice]]</f>
        <v>3.9190071848465057E-3</v>
      </c>
      <c r="H4301" s="2">
        <v>2.5000000000000001E-2</v>
      </c>
      <c r="I4301" s="2">
        <v>2.75E-2</v>
      </c>
    </row>
    <row r="4302" spans="2:9" hidden="1" x14ac:dyDescent="0.2">
      <c r="B4302" s="35">
        <v>38762</v>
      </c>
      <c r="C4302">
        <v>30.56</v>
      </c>
      <c r="E4302">
        <v>0.03</v>
      </c>
      <c r="F4302">
        <f>4*Table3[[#This Row],[DivPay]]</f>
        <v>0.12</v>
      </c>
      <c r="G4302" s="2">
        <f>Table3[[#This Row],[FwdDiv]]/Table3[[#This Row],[SharePrice]]</f>
        <v>3.9267015706806281E-3</v>
      </c>
      <c r="H4302" s="2">
        <v>2.5000000000000001E-2</v>
      </c>
      <c r="I4302" s="2">
        <v>2.75E-2</v>
      </c>
    </row>
    <row r="4303" spans="2:9" hidden="1" x14ac:dyDescent="0.2">
      <c r="B4303" s="35">
        <v>38761</v>
      </c>
      <c r="C4303">
        <v>30.48</v>
      </c>
      <c r="E4303">
        <v>0.03</v>
      </c>
      <c r="F4303">
        <f>4*Table3[[#This Row],[DivPay]]</f>
        <v>0.12</v>
      </c>
      <c r="G4303" s="2">
        <f>Table3[[#This Row],[FwdDiv]]/Table3[[#This Row],[SharePrice]]</f>
        <v>3.937007874015748E-3</v>
      </c>
      <c r="H4303" s="2">
        <v>2.5000000000000001E-2</v>
      </c>
      <c r="I4303" s="2">
        <v>2.75E-2</v>
      </c>
    </row>
    <row r="4304" spans="2:9" hidden="1" x14ac:dyDescent="0.2">
      <c r="B4304" s="35">
        <v>38758</v>
      </c>
      <c r="C4304">
        <v>30.91</v>
      </c>
      <c r="E4304">
        <v>0.03</v>
      </c>
      <c r="F4304">
        <f>4*Table3[[#This Row],[DivPay]]</f>
        <v>0.12</v>
      </c>
      <c r="G4304" s="2">
        <f>Table3[[#This Row],[FwdDiv]]/Table3[[#This Row],[SharePrice]]</f>
        <v>3.8822387576835974E-3</v>
      </c>
      <c r="H4304" s="2">
        <v>2.5000000000000001E-2</v>
      </c>
      <c r="I4304" s="2">
        <v>2.75E-2</v>
      </c>
    </row>
    <row r="4305" spans="2:9" hidden="1" x14ac:dyDescent="0.2">
      <c r="B4305" s="35">
        <v>38757</v>
      </c>
      <c r="C4305">
        <v>31.09</v>
      </c>
      <c r="E4305">
        <v>0.03</v>
      </c>
      <c r="F4305">
        <f>4*Table3[[#This Row],[DivPay]]</f>
        <v>0.12</v>
      </c>
      <c r="G4305" s="2">
        <f>Table3[[#This Row],[FwdDiv]]/Table3[[#This Row],[SharePrice]]</f>
        <v>3.8597619813444837E-3</v>
      </c>
      <c r="H4305" s="2">
        <v>2.5000000000000001E-2</v>
      </c>
      <c r="I4305" s="2">
        <v>2.75E-2</v>
      </c>
    </row>
    <row r="4306" spans="2:9" hidden="1" x14ac:dyDescent="0.2">
      <c r="B4306" s="35">
        <v>38756</v>
      </c>
      <c r="C4306">
        <v>30.9</v>
      </c>
      <c r="E4306">
        <v>0.03</v>
      </c>
      <c r="F4306">
        <f>4*Table3[[#This Row],[DivPay]]</f>
        <v>0.12</v>
      </c>
      <c r="G4306" s="2">
        <f>Table3[[#This Row],[FwdDiv]]/Table3[[#This Row],[SharePrice]]</f>
        <v>3.8834951456310678E-3</v>
      </c>
      <c r="H4306" s="2">
        <v>2.5000000000000001E-2</v>
      </c>
      <c r="I4306" s="2">
        <v>2.75E-2</v>
      </c>
    </row>
    <row r="4307" spans="2:9" hidden="1" x14ac:dyDescent="0.2">
      <c r="B4307" s="35">
        <v>38755</v>
      </c>
      <c r="C4307">
        <v>30.68</v>
      </c>
      <c r="E4307">
        <v>0.03</v>
      </c>
      <c r="F4307">
        <f>4*Table3[[#This Row],[DivPay]]</f>
        <v>0.12</v>
      </c>
      <c r="G4307" s="2">
        <f>Table3[[#This Row],[FwdDiv]]/Table3[[#This Row],[SharePrice]]</f>
        <v>3.9113428943937422E-3</v>
      </c>
      <c r="H4307" s="2">
        <v>2.5000000000000001E-2</v>
      </c>
      <c r="I4307" s="2">
        <v>2.75E-2</v>
      </c>
    </row>
    <row r="4308" spans="2:9" hidden="1" x14ac:dyDescent="0.2">
      <c r="B4308" s="35">
        <v>38754</v>
      </c>
      <c r="C4308">
        <v>30.54</v>
      </c>
      <c r="E4308">
        <v>0.03</v>
      </c>
      <c r="F4308">
        <f>4*Table3[[#This Row],[DivPay]]</f>
        <v>0.12</v>
      </c>
      <c r="G4308" s="2">
        <f>Table3[[#This Row],[FwdDiv]]/Table3[[#This Row],[SharePrice]]</f>
        <v>3.929273084479371E-3</v>
      </c>
      <c r="H4308" s="2">
        <v>2.5000000000000001E-2</v>
      </c>
      <c r="I4308" s="2">
        <v>2.75E-2</v>
      </c>
    </row>
    <row r="4309" spans="2:9" hidden="1" x14ac:dyDescent="0.2">
      <c r="B4309" s="35">
        <v>38751</v>
      </c>
      <c r="C4309">
        <v>30</v>
      </c>
      <c r="E4309">
        <v>0.03</v>
      </c>
      <c r="F4309">
        <f>4*Table3[[#This Row],[DivPay]]</f>
        <v>0.12</v>
      </c>
      <c r="G4309" s="2">
        <f>Table3[[#This Row],[FwdDiv]]/Table3[[#This Row],[SharePrice]]</f>
        <v>4.0000000000000001E-3</v>
      </c>
      <c r="H4309" s="2">
        <v>2.5000000000000001E-2</v>
      </c>
      <c r="I4309" s="2">
        <v>2.75E-2</v>
      </c>
    </row>
    <row r="4310" spans="2:9" hidden="1" x14ac:dyDescent="0.2">
      <c r="B4310" s="35">
        <v>38750</v>
      </c>
      <c r="C4310">
        <v>29.76</v>
      </c>
      <c r="E4310">
        <v>0.03</v>
      </c>
      <c r="F4310">
        <f>4*Table3[[#This Row],[DivPay]]</f>
        <v>0.12</v>
      </c>
      <c r="G4310" s="2">
        <f>Table3[[#This Row],[FwdDiv]]/Table3[[#This Row],[SharePrice]]</f>
        <v>4.0322580645161289E-3</v>
      </c>
      <c r="H4310" s="2">
        <v>2.5000000000000001E-2</v>
      </c>
      <c r="I4310" s="2">
        <v>2.75E-2</v>
      </c>
    </row>
    <row r="4311" spans="2:9" hidden="1" x14ac:dyDescent="0.2">
      <c r="B4311" s="35">
        <v>38749</v>
      </c>
      <c r="C4311">
        <v>29.77</v>
      </c>
      <c r="E4311">
        <v>0.03</v>
      </c>
      <c r="F4311">
        <f>4*Table3[[#This Row],[DivPay]]</f>
        <v>0.12</v>
      </c>
      <c r="G4311" s="2">
        <f>Table3[[#This Row],[FwdDiv]]/Table3[[#This Row],[SharePrice]]</f>
        <v>4.0309035942223716E-3</v>
      </c>
      <c r="H4311" s="2">
        <v>2.5000000000000001E-2</v>
      </c>
      <c r="I4311" s="2">
        <v>2.75E-2</v>
      </c>
    </row>
    <row r="4312" spans="2:9" hidden="1" x14ac:dyDescent="0.2">
      <c r="B4312" s="35">
        <v>38748</v>
      </c>
      <c r="C4312">
        <v>29.23</v>
      </c>
      <c r="E4312">
        <v>0.03</v>
      </c>
      <c r="F4312">
        <f>4*Table3[[#This Row],[DivPay]]</f>
        <v>0.12</v>
      </c>
      <c r="G4312" s="2">
        <f>Table3[[#This Row],[FwdDiv]]/Table3[[#This Row],[SharePrice]]</f>
        <v>4.1053711939787888E-3</v>
      </c>
      <c r="H4312" s="2">
        <v>2.5000000000000001E-2</v>
      </c>
      <c r="I4312" s="2">
        <v>2.75E-2</v>
      </c>
    </row>
    <row r="4313" spans="2:9" hidden="1" x14ac:dyDescent="0.2">
      <c r="B4313" s="35">
        <v>38747</v>
      </c>
      <c r="C4313">
        <v>30.05</v>
      </c>
      <c r="E4313">
        <v>0.03</v>
      </c>
      <c r="F4313">
        <f>4*Table3[[#This Row],[DivPay]]</f>
        <v>0.12</v>
      </c>
      <c r="G4313" s="2">
        <f>Table3[[#This Row],[FwdDiv]]/Table3[[#This Row],[SharePrice]]</f>
        <v>3.9933444259567389E-3</v>
      </c>
      <c r="H4313" s="2">
        <v>2.5000000000000001E-2</v>
      </c>
      <c r="I4313" s="2">
        <v>2.75E-2</v>
      </c>
    </row>
    <row r="4314" spans="2:9" hidden="1" x14ac:dyDescent="0.2">
      <c r="B4314" s="35">
        <v>38744</v>
      </c>
      <c r="C4314">
        <v>30.23</v>
      </c>
      <c r="D4314">
        <v>0.03</v>
      </c>
      <c r="E4314">
        <v>0.03</v>
      </c>
      <c r="F4314">
        <f>4*Table3[[#This Row],[DivPay]]</f>
        <v>0.12</v>
      </c>
      <c r="G4314" s="2">
        <f>Table3[[#This Row],[FwdDiv]]/Table3[[#This Row],[SharePrice]]</f>
        <v>3.9695666556400925E-3</v>
      </c>
      <c r="H4314" s="2">
        <v>2.5000000000000001E-2</v>
      </c>
      <c r="I4314" s="2">
        <v>2.75E-2</v>
      </c>
    </row>
    <row r="4315" spans="2:9" hidden="1" x14ac:dyDescent="0.2">
      <c r="B4315" s="35">
        <v>38743</v>
      </c>
      <c r="C4315">
        <v>30.16</v>
      </c>
      <c r="E4315">
        <v>0.03</v>
      </c>
      <c r="F4315">
        <f>4*Table3[[#This Row],[DivPay]]</f>
        <v>0.12</v>
      </c>
      <c r="G4315" s="2">
        <f>Table3[[#This Row],[FwdDiv]]/Table3[[#This Row],[SharePrice]]</f>
        <v>3.9787798408488064E-3</v>
      </c>
      <c r="H4315" s="2">
        <v>2.5000000000000001E-2</v>
      </c>
      <c r="I4315" s="2">
        <v>2.75E-2</v>
      </c>
    </row>
    <row r="4316" spans="2:9" hidden="1" x14ac:dyDescent="0.2">
      <c r="B4316" s="35">
        <v>38742</v>
      </c>
      <c r="C4316">
        <v>29.89</v>
      </c>
      <c r="E4316">
        <v>0.03</v>
      </c>
      <c r="F4316">
        <f>4*Table3[[#This Row],[DivPay]]</f>
        <v>0.12</v>
      </c>
      <c r="G4316" s="2">
        <f>Table3[[#This Row],[FwdDiv]]/Table3[[#This Row],[SharePrice]]</f>
        <v>4.0147206423553029E-3</v>
      </c>
      <c r="H4316" s="2">
        <v>2.5000000000000001E-2</v>
      </c>
      <c r="I4316" s="2">
        <v>2.75E-2</v>
      </c>
    </row>
    <row r="4317" spans="2:9" hidden="1" x14ac:dyDescent="0.2">
      <c r="B4317" s="35">
        <v>38741</v>
      </c>
      <c r="C4317">
        <v>30.69</v>
      </c>
      <c r="E4317">
        <v>0.03</v>
      </c>
      <c r="F4317">
        <f>4*Table3[[#This Row],[DivPay]]</f>
        <v>0.12</v>
      </c>
      <c r="G4317" s="2">
        <f>Table3[[#This Row],[FwdDiv]]/Table3[[#This Row],[SharePrice]]</f>
        <v>3.9100684261974585E-3</v>
      </c>
      <c r="H4317" s="2">
        <v>2.5000000000000001E-2</v>
      </c>
      <c r="I4317" s="2">
        <v>2.75E-2</v>
      </c>
    </row>
    <row r="4318" spans="2:9" hidden="1" x14ac:dyDescent="0.2">
      <c r="B4318" s="35">
        <v>38740</v>
      </c>
      <c r="C4318">
        <v>31.7</v>
      </c>
      <c r="E4318">
        <v>0.03</v>
      </c>
      <c r="F4318">
        <f>4*Table3[[#This Row],[DivPay]]</f>
        <v>0.12</v>
      </c>
      <c r="G4318" s="2">
        <f>Table3[[#This Row],[FwdDiv]]/Table3[[#This Row],[SharePrice]]</f>
        <v>3.7854889589905363E-3</v>
      </c>
      <c r="H4318" s="2">
        <v>2.5000000000000001E-2</v>
      </c>
      <c r="I4318" s="2">
        <v>2.75E-2</v>
      </c>
    </row>
    <row r="4319" spans="2:9" hidden="1" x14ac:dyDescent="0.2">
      <c r="B4319" s="35">
        <v>38737</v>
      </c>
      <c r="C4319">
        <v>31.66</v>
      </c>
      <c r="E4319">
        <v>0.03</v>
      </c>
      <c r="F4319">
        <f>4*Table3[[#This Row],[DivPay]]</f>
        <v>0.12</v>
      </c>
      <c r="G4319" s="2">
        <f>Table3[[#This Row],[FwdDiv]]/Table3[[#This Row],[SharePrice]]</f>
        <v>3.7902716361339229E-3</v>
      </c>
      <c r="H4319" s="2">
        <v>2.5000000000000001E-2</v>
      </c>
      <c r="I4319" s="2">
        <v>2.75E-2</v>
      </c>
    </row>
    <row r="4320" spans="2:9" hidden="1" x14ac:dyDescent="0.2">
      <c r="B4320" s="35">
        <v>38736</v>
      </c>
      <c r="C4320">
        <v>32.5</v>
      </c>
      <c r="E4320">
        <v>0.03</v>
      </c>
      <c r="F4320">
        <f>4*Table3[[#This Row],[DivPay]]</f>
        <v>0.12</v>
      </c>
      <c r="G4320" s="2">
        <f>Table3[[#This Row],[FwdDiv]]/Table3[[#This Row],[SharePrice]]</f>
        <v>3.6923076923076922E-3</v>
      </c>
      <c r="H4320" s="2">
        <v>2.5000000000000001E-2</v>
      </c>
      <c r="I4320" s="2">
        <v>2.75E-2</v>
      </c>
    </row>
    <row r="4321" spans="2:9" hidden="1" x14ac:dyDescent="0.2">
      <c r="B4321" s="35">
        <v>38735</v>
      </c>
      <c r="C4321">
        <v>32.1</v>
      </c>
      <c r="E4321">
        <v>0.03</v>
      </c>
      <c r="F4321">
        <f>4*Table3[[#This Row],[DivPay]]</f>
        <v>0.12</v>
      </c>
      <c r="G4321" s="2">
        <f>Table3[[#This Row],[FwdDiv]]/Table3[[#This Row],[SharePrice]]</f>
        <v>3.7383177570093455E-3</v>
      </c>
      <c r="H4321" s="2">
        <v>2.5000000000000001E-2</v>
      </c>
      <c r="I4321" s="2">
        <v>2.75E-2</v>
      </c>
    </row>
    <row r="4322" spans="2:9" hidden="1" x14ac:dyDescent="0.2">
      <c r="B4322" s="35">
        <v>38734</v>
      </c>
      <c r="C4322">
        <v>32.24</v>
      </c>
      <c r="E4322">
        <v>0.03</v>
      </c>
      <c r="F4322">
        <f>4*Table3[[#This Row],[DivPay]]</f>
        <v>0.12</v>
      </c>
      <c r="G4322" s="2">
        <f>Table3[[#This Row],[FwdDiv]]/Table3[[#This Row],[SharePrice]]</f>
        <v>3.7220843672456571E-3</v>
      </c>
      <c r="H4322" s="2">
        <v>2.5000000000000001E-2</v>
      </c>
      <c r="I4322" s="2">
        <v>2.75E-2</v>
      </c>
    </row>
    <row r="4323" spans="2:9" hidden="1" x14ac:dyDescent="0.2">
      <c r="B4323" s="35">
        <v>38730</v>
      </c>
      <c r="C4323">
        <v>33.03</v>
      </c>
      <c r="E4323">
        <v>0.03</v>
      </c>
      <c r="F4323">
        <f>4*Table3[[#This Row],[DivPay]]</f>
        <v>0.12</v>
      </c>
      <c r="G4323" s="2">
        <f>Table3[[#This Row],[FwdDiv]]/Table3[[#This Row],[SharePrice]]</f>
        <v>3.6330608537693005E-3</v>
      </c>
      <c r="H4323" s="2">
        <v>2.5000000000000001E-2</v>
      </c>
      <c r="I4323" s="2">
        <v>2.75E-2</v>
      </c>
    </row>
    <row r="4324" spans="2:9" hidden="1" x14ac:dyDescent="0.2">
      <c r="B4324" s="35">
        <v>38729</v>
      </c>
      <c r="C4324">
        <v>33.369999999999997</v>
      </c>
      <c r="E4324">
        <v>0.03</v>
      </c>
      <c r="F4324">
        <f>4*Table3[[#This Row],[DivPay]]</f>
        <v>0.12</v>
      </c>
      <c r="G4324" s="2">
        <f>Table3[[#This Row],[FwdDiv]]/Table3[[#This Row],[SharePrice]]</f>
        <v>3.596044351213665E-3</v>
      </c>
      <c r="H4324" s="2">
        <v>2.5000000000000001E-2</v>
      </c>
      <c r="I4324" s="2">
        <v>2.75E-2</v>
      </c>
    </row>
    <row r="4325" spans="2:9" hidden="1" x14ac:dyDescent="0.2">
      <c r="B4325" s="35">
        <v>38728</v>
      </c>
      <c r="C4325">
        <v>33.799999999999997</v>
      </c>
      <c r="E4325">
        <v>0.03</v>
      </c>
      <c r="F4325">
        <f>4*Table3[[#This Row],[DivPay]]</f>
        <v>0.12</v>
      </c>
      <c r="G4325" s="2">
        <f>Table3[[#This Row],[FwdDiv]]/Table3[[#This Row],[SharePrice]]</f>
        <v>3.5502958579881659E-3</v>
      </c>
      <c r="H4325" s="2">
        <v>2.5000000000000001E-2</v>
      </c>
      <c r="I4325" s="2">
        <v>2.75E-2</v>
      </c>
    </row>
    <row r="4326" spans="2:9" hidden="1" x14ac:dyDescent="0.2">
      <c r="B4326" s="35">
        <v>38727</v>
      </c>
      <c r="C4326">
        <v>33.840000000000003</v>
      </c>
      <c r="E4326">
        <v>0.03</v>
      </c>
      <c r="F4326">
        <f>4*Table3[[#This Row],[DivPay]]</f>
        <v>0.12</v>
      </c>
      <c r="G4326" s="2">
        <f>Table3[[#This Row],[FwdDiv]]/Table3[[#This Row],[SharePrice]]</f>
        <v>3.5460992907801413E-3</v>
      </c>
      <c r="H4326" s="2">
        <v>2.5000000000000001E-2</v>
      </c>
      <c r="I4326" s="2">
        <v>2.75E-2</v>
      </c>
    </row>
    <row r="4327" spans="2:9" hidden="1" x14ac:dyDescent="0.2">
      <c r="B4327" s="35">
        <v>38726</v>
      </c>
      <c r="C4327">
        <v>34.18</v>
      </c>
      <c r="E4327">
        <v>0.03</v>
      </c>
      <c r="F4327">
        <f>4*Table3[[#This Row],[DivPay]]</f>
        <v>0.12</v>
      </c>
      <c r="G4327" s="2">
        <f>Table3[[#This Row],[FwdDiv]]/Table3[[#This Row],[SharePrice]]</f>
        <v>3.5108250438853129E-3</v>
      </c>
      <c r="H4327" s="2">
        <v>2.5000000000000001E-2</v>
      </c>
      <c r="I4327" s="2">
        <v>2.75E-2</v>
      </c>
    </row>
    <row r="4328" spans="2:9" hidden="1" x14ac:dyDescent="0.2">
      <c r="B4328" s="35">
        <v>38723</v>
      </c>
      <c r="C4328">
        <v>34.450000000000003</v>
      </c>
      <c r="E4328">
        <v>0.03</v>
      </c>
      <c r="F4328">
        <f>4*Table3[[#This Row],[DivPay]]</f>
        <v>0.12</v>
      </c>
      <c r="G4328" s="2">
        <f>Table3[[#This Row],[FwdDiv]]/Table3[[#This Row],[SharePrice]]</f>
        <v>3.4833091436865019E-3</v>
      </c>
      <c r="H4328" s="2">
        <v>2.5000000000000001E-2</v>
      </c>
      <c r="I4328" s="2">
        <v>2.75E-2</v>
      </c>
    </row>
    <row r="4329" spans="2:9" hidden="1" x14ac:dyDescent="0.2">
      <c r="B4329" s="35">
        <v>38722</v>
      </c>
      <c r="C4329">
        <v>34.14</v>
      </c>
      <c r="E4329">
        <v>0.03</v>
      </c>
      <c r="F4329">
        <f>4*Table3[[#This Row],[DivPay]]</f>
        <v>0.12</v>
      </c>
      <c r="G4329" s="2">
        <f>Table3[[#This Row],[FwdDiv]]/Table3[[#This Row],[SharePrice]]</f>
        <v>3.5149384885764497E-3</v>
      </c>
      <c r="H4329" s="2">
        <v>2.5000000000000001E-2</v>
      </c>
      <c r="I4329" s="2">
        <v>2.75E-2</v>
      </c>
    </row>
    <row r="4330" spans="2:9" hidden="1" x14ac:dyDescent="0.2">
      <c r="B4330" s="35">
        <v>38721</v>
      </c>
      <c r="C4330">
        <v>33.54</v>
      </c>
      <c r="E4330">
        <v>0.03</v>
      </c>
      <c r="F4330">
        <f>4*Table3[[#This Row],[DivPay]]</f>
        <v>0.12</v>
      </c>
      <c r="G4330" s="2">
        <f>Table3[[#This Row],[FwdDiv]]/Table3[[#This Row],[SharePrice]]</f>
        <v>3.5778175313059034E-3</v>
      </c>
      <c r="H4330" s="2">
        <v>2.5000000000000001E-2</v>
      </c>
      <c r="I4330" s="2">
        <v>2.75E-2</v>
      </c>
    </row>
    <row r="4331" spans="2:9" hidden="1" x14ac:dyDescent="0.2">
      <c r="B4331" s="35">
        <v>38720</v>
      </c>
      <c r="C4331">
        <v>33.24</v>
      </c>
      <c r="E4331">
        <v>0.03</v>
      </c>
      <c r="F4331">
        <f>4*Table3[[#This Row],[DivPay]]</f>
        <v>0.12</v>
      </c>
      <c r="G4331" s="2">
        <f>Table3[[#This Row],[FwdDiv]]/Table3[[#This Row],[SharePrice]]</f>
        <v>3.6101083032490972E-3</v>
      </c>
      <c r="H4331" s="2">
        <v>2.5000000000000001E-2</v>
      </c>
      <c r="I4331" s="2">
        <v>2.75E-2</v>
      </c>
    </row>
    <row r="4332" spans="2:9" x14ac:dyDescent="0.2">
      <c r="B4332" s="35"/>
    </row>
    <row r="4333" spans="2:9" x14ac:dyDescent="0.2">
      <c r="B4333" s="35"/>
    </row>
    <row r="4334" spans="2:9" x14ac:dyDescent="0.2">
      <c r="B4334" s="35"/>
    </row>
    <row r="4335" spans="2:9" x14ac:dyDescent="0.2">
      <c r="B4335" s="35"/>
    </row>
    <row r="4336" spans="2:9" x14ac:dyDescent="0.2">
      <c r="B4336" s="35"/>
    </row>
    <row r="4337" spans="2:2" x14ac:dyDescent="0.2">
      <c r="B4337" s="35"/>
    </row>
    <row r="4338" spans="2:2" x14ac:dyDescent="0.2">
      <c r="B4338" s="35"/>
    </row>
    <row r="4339" spans="2:2" x14ac:dyDescent="0.2">
      <c r="B4339" s="35"/>
    </row>
    <row r="4340" spans="2:2" x14ac:dyDescent="0.2">
      <c r="B4340" s="35"/>
    </row>
    <row r="4341" spans="2:2" x14ac:dyDescent="0.2">
      <c r="B4341" s="35"/>
    </row>
    <row r="4342" spans="2:2" x14ac:dyDescent="0.2">
      <c r="B4342" s="35"/>
    </row>
    <row r="4343" spans="2:2" x14ac:dyDescent="0.2">
      <c r="B4343" s="35"/>
    </row>
    <row r="4344" spans="2:2" x14ac:dyDescent="0.2">
      <c r="B4344" s="35"/>
    </row>
    <row r="4345" spans="2:2" x14ac:dyDescent="0.2">
      <c r="B4345" s="35"/>
    </row>
    <row r="4346" spans="2:2" x14ac:dyDescent="0.2">
      <c r="B4346" s="35"/>
    </row>
    <row r="4347" spans="2:2" x14ac:dyDescent="0.2">
      <c r="B4347" s="35"/>
    </row>
    <row r="4348" spans="2:2" x14ac:dyDescent="0.2">
      <c r="B4348" s="35"/>
    </row>
    <row r="4349" spans="2:2" x14ac:dyDescent="0.2">
      <c r="B4349" s="35"/>
    </row>
    <row r="4350" spans="2:2" x14ac:dyDescent="0.2">
      <c r="B4350" s="35"/>
    </row>
    <row r="4351" spans="2:2" x14ac:dyDescent="0.2">
      <c r="B4351" s="35"/>
    </row>
    <row r="4352" spans="2:2" x14ac:dyDescent="0.2">
      <c r="B4352" s="35"/>
    </row>
    <row r="4353" spans="2:2" x14ac:dyDescent="0.2">
      <c r="B4353" s="35"/>
    </row>
    <row r="4354" spans="2:2" x14ac:dyDescent="0.2">
      <c r="B4354" s="35"/>
    </row>
    <row r="4355" spans="2:2" x14ac:dyDescent="0.2">
      <c r="B4355" s="35"/>
    </row>
    <row r="4356" spans="2:2" x14ac:dyDescent="0.2">
      <c r="B4356" s="35"/>
    </row>
    <row r="4357" spans="2:2" x14ac:dyDescent="0.2">
      <c r="B4357" s="35"/>
    </row>
    <row r="4358" spans="2:2" x14ac:dyDescent="0.2">
      <c r="B4358" s="35"/>
    </row>
    <row r="4359" spans="2:2" x14ac:dyDescent="0.2">
      <c r="B4359" s="35"/>
    </row>
    <row r="4360" spans="2:2" x14ac:dyDescent="0.2">
      <c r="B4360" s="35"/>
    </row>
    <row r="4361" spans="2:2" x14ac:dyDescent="0.2">
      <c r="B4361" s="35"/>
    </row>
    <row r="4362" spans="2:2" x14ac:dyDescent="0.2">
      <c r="B4362" s="35"/>
    </row>
    <row r="4363" spans="2:2" x14ac:dyDescent="0.2">
      <c r="B4363" s="35"/>
    </row>
    <row r="4364" spans="2:2" x14ac:dyDescent="0.2">
      <c r="B4364" s="35"/>
    </row>
    <row r="4365" spans="2:2" x14ac:dyDescent="0.2">
      <c r="B4365" s="35"/>
    </row>
    <row r="4366" spans="2:2" x14ac:dyDescent="0.2">
      <c r="B4366" s="35"/>
    </row>
    <row r="4367" spans="2:2" x14ac:dyDescent="0.2">
      <c r="B4367" s="35"/>
    </row>
    <row r="4368" spans="2:2" x14ac:dyDescent="0.2">
      <c r="B4368" s="35"/>
    </row>
    <row r="4369" spans="2:2" x14ac:dyDescent="0.2">
      <c r="B4369" s="35"/>
    </row>
    <row r="4370" spans="2:2" x14ac:dyDescent="0.2">
      <c r="B4370" s="35"/>
    </row>
    <row r="4371" spans="2:2" x14ac:dyDescent="0.2">
      <c r="B4371" s="35"/>
    </row>
    <row r="4372" spans="2:2" x14ac:dyDescent="0.2">
      <c r="B4372" s="35"/>
    </row>
    <row r="4373" spans="2:2" x14ac:dyDescent="0.2">
      <c r="B4373" s="35"/>
    </row>
    <row r="4374" spans="2:2" x14ac:dyDescent="0.2">
      <c r="B4374" s="35"/>
    </row>
    <row r="4375" spans="2:2" x14ac:dyDescent="0.2">
      <c r="B4375" s="35"/>
    </row>
    <row r="4376" spans="2:2" x14ac:dyDescent="0.2">
      <c r="B4376" s="35"/>
    </row>
    <row r="4377" spans="2:2" x14ac:dyDescent="0.2">
      <c r="B4377" s="35"/>
    </row>
    <row r="4378" spans="2:2" x14ac:dyDescent="0.2">
      <c r="B4378" s="35"/>
    </row>
    <row r="4379" spans="2:2" x14ac:dyDescent="0.2">
      <c r="B4379" s="35"/>
    </row>
    <row r="4380" spans="2:2" x14ac:dyDescent="0.2">
      <c r="B4380" s="35"/>
    </row>
    <row r="4381" spans="2:2" x14ac:dyDescent="0.2">
      <c r="B4381" s="35"/>
    </row>
    <row r="4382" spans="2:2" x14ac:dyDescent="0.2">
      <c r="B4382" s="35"/>
    </row>
    <row r="4383" spans="2:2" x14ac:dyDescent="0.2">
      <c r="B4383" s="35"/>
    </row>
    <row r="4384" spans="2:2" x14ac:dyDescent="0.2">
      <c r="B4384" s="35"/>
    </row>
    <row r="4385" spans="2:2" x14ac:dyDescent="0.2">
      <c r="B4385" s="35"/>
    </row>
    <row r="4386" spans="2:2" x14ac:dyDescent="0.2">
      <c r="B4386" s="35"/>
    </row>
    <row r="4387" spans="2:2" x14ac:dyDescent="0.2">
      <c r="B4387" s="35"/>
    </row>
    <row r="4388" spans="2:2" x14ac:dyDescent="0.2">
      <c r="B4388" s="35"/>
    </row>
    <row r="4389" spans="2:2" x14ac:dyDescent="0.2">
      <c r="B4389" s="35"/>
    </row>
    <row r="4390" spans="2:2" x14ac:dyDescent="0.2">
      <c r="B4390" s="35"/>
    </row>
    <row r="4391" spans="2:2" x14ac:dyDescent="0.2">
      <c r="B4391" s="35"/>
    </row>
    <row r="4392" spans="2:2" x14ac:dyDescent="0.2">
      <c r="B4392" s="35"/>
    </row>
    <row r="4393" spans="2:2" x14ac:dyDescent="0.2">
      <c r="B4393" s="35"/>
    </row>
    <row r="4394" spans="2:2" x14ac:dyDescent="0.2">
      <c r="B4394" s="35"/>
    </row>
    <row r="4395" spans="2:2" x14ac:dyDescent="0.2">
      <c r="B4395" s="35"/>
    </row>
    <row r="4396" spans="2:2" x14ac:dyDescent="0.2">
      <c r="B4396" s="35"/>
    </row>
    <row r="4397" spans="2:2" x14ac:dyDescent="0.2">
      <c r="B4397" s="35"/>
    </row>
    <row r="4398" spans="2:2" x14ac:dyDescent="0.2">
      <c r="B4398" s="35"/>
    </row>
    <row r="4399" spans="2:2" x14ac:dyDescent="0.2">
      <c r="B4399" s="35"/>
    </row>
    <row r="4400" spans="2:2" x14ac:dyDescent="0.2">
      <c r="B4400" s="35"/>
    </row>
    <row r="4401" spans="2:2" x14ac:dyDescent="0.2">
      <c r="B4401" s="35"/>
    </row>
    <row r="4402" spans="2:2" x14ac:dyDescent="0.2">
      <c r="B4402" s="35"/>
    </row>
    <row r="4403" spans="2:2" x14ac:dyDescent="0.2">
      <c r="B4403" s="35"/>
    </row>
    <row r="4404" spans="2:2" x14ac:dyDescent="0.2">
      <c r="B4404" s="35"/>
    </row>
    <row r="4405" spans="2:2" x14ac:dyDescent="0.2">
      <c r="B4405" s="35"/>
    </row>
    <row r="4406" spans="2:2" x14ac:dyDescent="0.2">
      <c r="B4406" s="35"/>
    </row>
    <row r="4407" spans="2:2" x14ac:dyDescent="0.2">
      <c r="B4407" s="35"/>
    </row>
    <row r="4408" spans="2:2" x14ac:dyDescent="0.2">
      <c r="B4408" s="35"/>
    </row>
    <row r="4409" spans="2:2" x14ac:dyDescent="0.2">
      <c r="B4409" s="35"/>
    </row>
    <row r="4410" spans="2:2" x14ac:dyDescent="0.2">
      <c r="B4410" s="35"/>
    </row>
    <row r="4411" spans="2:2" x14ac:dyDescent="0.2">
      <c r="B4411" s="35"/>
    </row>
    <row r="4412" spans="2:2" x14ac:dyDescent="0.2">
      <c r="B4412" s="35"/>
    </row>
    <row r="4413" spans="2:2" x14ac:dyDescent="0.2">
      <c r="B4413" s="35"/>
    </row>
    <row r="4414" spans="2:2" x14ac:dyDescent="0.2">
      <c r="B4414" s="35"/>
    </row>
    <row r="4415" spans="2:2" x14ac:dyDescent="0.2">
      <c r="B4415" s="35"/>
    </row>
    <row r="4416" spans="2:2" x14ac:dyDescent="0.2">
      <c r="B4416" s="35"/>
    </row>
    <row r="4417" spans="2:2" x14ac:dyDescent="0.2">
      <c r="B4417" s="35"/>
    </row>
    <row r="4418" spans="2:2" x14ac:dyDescent="0.2">
      <c r="B4418" s="35"/>
    </row>
    <row r="4419" spans="2:2" x14ac:dyDescent="0.2">
      <c r="B4419" s="35"/>
    </row>
    <row r="4420" spans="2:2" x14ac:dyDescent="0.2">
      <c r="B4420" s="35"/>
    </row>
    <row r="4421" spans="2:2" x14ac:dyDescent="0.2">
      <c r="B4421" s="35"/>
    </row>
    <row r="4422" spans="2:2" x14ac:dyDescent="0.2">
      <c r="B4422" s="35"/>
    </row>
    <row r="4423" spans="2:2" x14ac:dyDescent="0.2">
      <c r="B4423" s="35"/>
    </row>
    <row r="4424" spans="2:2" x14ac:dyDescent="0.2">
      <c r="B4424" s="35"/>
    </row>
    <row r="4425" spans="2:2" x14ac:dyDescent="0.2">
      <c r="B4425" s="35"/>
    </row>
    <row r="4426" spans="2:2" x14ac:dyDescent="0.2">
      <c r="B4426" s="35"/>
    </row>
    <row r="4427" spans="2:2" x14ac:dyDescent="0.2">
      <c r="B4427" s="35"/>
    </row>
    <row r="4428" spans="2:2" x14ac:dyDescent="0.2">
      <c r="B4428" s="35"/>
    </row>
    <row r="4429" spans="2:2" x14ac:dyDescent="0.2">
      <c r="B4429" s="35"/>
    </row>
    <row r="4430" spans="2:2" x14ac:dyDescent="0.2">
      <c r="B4430" s="35"/>
    </row>
    <row r="4431" spans="2:2" x14ac:dyDescent="0.2">
      <c r="B4431" s="35"/>
    </row>
    <row r="4432" spans="2:2" x14ac:dyDescent="0.2">
      <c r="B4432" s="35"/>
    </row>
    <row r="4433" spans="2:2" x14ac:dyDescent="0.2">
      <c r="B4433" s="35"/>
    </row>
    <row r="4434" spans="2:2" x14ac:dyDescent="0.2">
      <c r="B4434" s="35"/>
    </row>
    <row r="4435" spans="2:2" x14ac:dyDescent="0.2">
      <c r="B4435" s="35"/>
    </row>
    <row r="4436" spans="2:2" x14ac:dyDescent="0.2">
      <c r="B4436" s="35"/>
    </row>
    <row r="4437" spans="2:2" x14ac:dyDescent="0.2">
      <c r="B4437" s="35"/>
    </row>
    <row r="4438" spans="2:2" x14ac:dyDescent="0.2">
      <c r="B4438" s="35"/>
    </row>
    <row r="4439" spans="2:2" x14ac:dyDescent="0.2">
      <c r="B4439" s="35"/>
    </row>
    <row r="4440" spans="2:2" x14ac:dyDescent="0.2">
      <c r="B4440" s="35"/>
    </row>
    <row r="4441" spans="2:2" x14ac:dyDescent="0.2">
      <c r="B4441" s="35"/>
    </row>
    <row r="4442" spans="2:2" x14ac:dyDescent="0.2">
      <c r="B4442" s="35"/>
    </row>
    <row r="4443" spans="2:2" x14ac:dyDescent="0.2">
      <c r="B4443" s="35"/>
    </row>
    <row r="4444" spans="2:2" x14ac:dyDescent="0.2">
      <c r="B4444" s="35"/>
    </row>
    <row r="4445" spans="2:2" x14ac:dyDescent="0.2">
      <c r="B4445" s="35"/>
    </row>
    <row r="4446" spans="2:2" x14ac:dyDescent="0.2">
      <c r="B4446" s="35"/>
    </row>
    <row r="4447" spans="2:2" x14ac:dyDescent="0.2">
      <c r="B4447" s="35"/>
    </row>
    <row r="4448" spans="2:2" x14ac:dyDescent="0.2">
      <c r="B4448" s="35"/>
    </row>
    <row r="4449" spans="2:2" x14ac:dyDescent="0.2">
      <c r="B4449" s="35"/>
    </row>
    <row r="4450" spans="2:2" x14ac:dyDescent="0.2">
      <c r="B4450" s="35"/>
    </row>
    <row r="4451" spans="2:2" x14ac:dyDescent="0.2">
      <c r="B4451" s="35"/>
    </row>
    <row r="4452" spans="2:2" x14ac:dyDescent="0.2">
      <c r="B4452" s="35"/>
    </row>
    <row r="4453" spans="2:2" x14ac:dyDescent="0.2">
      <c r="B4453" s="35"/>
    </row>
    <row r="4454" spans="2:2" x14ac:dyDescent="0.2">
      <c r="B4454" s="35"/>
    </row>
    <row r="4455" spans="2:2" x14ac:dyDescent="0.2">
      <c r="B4455" s="35"/>
    </row>
    <row r="4456" spans="2:2" x14ac:dyDescent="0.2">
      <c r="B4456" s="35"/>
    </row>
    <row r="4457" spans="2:2" x14ac:dyDescent="0.2">
      <c r="B4457" s="35"/>
    </row>
    <row r="4458" spans="2:2" x14ac:dyDescent="0.2">
      <c r="B4458" s="35"/>
    </row>
    <row r="4459" spans="2:2" x14ac:dyDescent="0.2">
      <c r="B4459" s="35"/>
    </row>
    <row r="4460" spans="2:2" x14ac:dyDescent="0.2">
      <c r="B4460" s="35"/>
    </row>
    <row r="4461" spans="2:2" x14ac:dyDescent="0.2">
      <c r="B4461" s="35"/>
    </row>
    <row r="4462" spans="2:2" x14ac:dyDescent="0.2">
      <c r="B4462" s="35"/>
    </row>
    <row r="4463" spans="2:2" x14ac:dyDescent="0.2">
      <c r="B4463" s="35"/>
    </row>
    <row r="4464" spans="2:2" x14ac:dyDescent="0.2">
      <c r="B4464" s="35"/>
    </row>
    <row r="4465" spans="2:2" x14ac:dyDescent="0.2">
      <c r="B4465" s="35"/>
    </row>
    <row r="4466" spans="2:2" x14ac:dyDescent="0.2">
      <c r="B4466" s="35"/>
    </row>
    <row r="4467" spans="2:2" x14ac:dyDescent="0.2">
      <c r="B4467" s="35"/>
    </row>
    <row r="4468" spans="2:2" x14ac:dyDescent="0.2">
      <c r="B4468" s="35"/>
    </row>
    <row r="4469" spans="2:2" x14ac:dyDescent="0.2">
      <c r="B4469" s="35"/>
    </row>
    <row r="4470" spans="2:2" x14ac:dyDescent="0.2">
      <c r="B4470" s="35"/>
    </row>
    <row r="4471" spans="2:2" x14ac:dyDescent="0.2">
      <c r="B4471" s="35"/>
    </row>
    <row r="4472" spans="2:2" x14ac:dyDescent="0.2">
      <c r="B4472" s="35"/>
    </row>
    <row r="4473" spans="2:2" x14ac:dyDescent="0.2">
      <c r="B4473" s="35"/>
    </row>
    <row r="4474" spans="2:2" x14ac:dyDescent="0.2">
      <c r="B4474" s="35"/>
    </row>
    <row r="4475" spans="2:2" x14ac:dyDescent="0.2">
      <c r="B4475" s="35"/>
    </row>
    <row r="4476" spans="2:2" x14ac:dyDescent="0.2">
      <c r="B4476" s="35"/>
    </row>
    <row r="4477" spans="2:2" x14ac:dyDescent="0.2">
      <c r="B4477" s="35"/>
    </row>
    <row r="4478" spans="2:2" x14ac:dyDescent="0.2">
      <c r="B4478" s="35"/>
    </row>
    <row r="4479" spans="2:2" x14ac:dyDescent="0.2">
      <c r="B4479" s="35"/>
    </row>
    <row r="4480" spans="2:2" x14ac:dyDescent="0.2">
      <c r="B4480" s="35"/>
    </row>
    <row r="4481" spans="2:2" x14ac:dyDescent="0.2">
      <c r="B4481" s="35"/>
    </row>
    <row r="4482" spans="2:2" x14ac:dyDescent="0.2">
      <c r="B4482" s="35"/>
    </row>
    <row r="4483" spans="2:2" x14ac:dyDescent="0.2">
      <c r="B4483" s="35"/>
    </row>
    <row r="4484" spans="2:2" x14ac:dyDescent="0.2">
      <c r="B4484" s="35"/>
    </row>
    <row r="4485" spans="2:2" x14ac:dyDescent="0.2">
      <c r="B4485" s="35"/>
    </row>
    <row r="4486" spans="2:2" x14ac:dyDescent="0.2">
      <c r="B4486" s="35"/>
    </row>
    <row r="4487" spans="2:2" x14ac:dyDescent="0.2">
      <c r="B4487" s="35"/>
    </row>
    <row r="4488" spans="2:2" x14ac:dyDescent="0.2">
      <c r="B4488" s="35"/>
    </row>
    <row r="4489" spans="2:2" x14ac:dyDescent="0.2">
      <c r="B4489" s="35"/>
    </row>
    <row r="4490" spans="2:2" x14ac:dyDescent="0.2">
      <c r="B4490" s="35"/>
    </row>
    <row r="4491" spans="2:2" x14ac:dyDescent="0.2">
      <c r="B4491" s="35"/>
    </row>
    <row r="4492" spans="2:2" x14ac:dyDescent="0.2">
      <c r="B4492" s="35"/>
    </row>
    <row r="4493" spans="2:2" x14ac:dyDescent="0.2">
      <c r="B4493" s="35"/>
    </row>
    <row r="4494" spans="2:2" x14ac:dyDescent="0.2">
      <c r="B4494" s="35"/>
    </row>
    <row r="4495" spans="2:2" x14ac:dyDescent="0.2">
      <c r="B4495" s="35"/>
    </row>
    <row r="4496" spans="2:2" x14ac:dyDescent="0.2">
      <c r="B4496" s="35"/>
    </row>
    <row r="4497" spans="2:2" x14ac:dyDescent="0.2">
      <c r="B4497" s="35"/>
    </row>
    <row r="4498" spans="2:2" x14ac:dyDescent="0.2">
      <c r="B4498" s="35"/>
    </row>
    <row r="4499" spans="2:2" x14ac:dyDescent="0.2">
      <c r="B4499" s="35"/>
    </row>
    <row r="4500" spans="2:2" x14ac:dyDescent="0.2">
      <c r="B4500" s="35"/>
    </row>
    <row r="4501" spans="2:2" x14ac:dyDescent="0.2">
      <c r="B4501" s="35"/>
    </row>
    <row r="4502" spans="2:2" x14ac:dyDescent="0.2">
      <c r="B4502" s="35"/>
    </row>
    <row r="4503" spans="2:2" x14ac:dyDescent="0.2">
      <c r="B4503" s="35"/>
    </row>
    <row r="4504" spans="2:2" x14ac:dyDescent="0.2">
      <c r="B4504" s="35"/>
    </row>
    <row r="4505" spans="2:2" x14ac:dyDescent="0.2">
      <c r="B4505" s="35"/>
    </row>
    <row r="4506" spans="2:2" x14ac:dyDescent="0.2">
      <c r="B4506" s="35"/>
    </row>
    <row r="4507" spans="2:2" x14ac:dyDescent="0.2">
      <c r="B4507" s="35"/>
    </row>
    <row r="4508" spans="2:2" x14ac:dyDescent="0.2">
      <c r="B4508" s="35"/>
    </row>
    <row r="4509" spans="2:2" x14ac:dyDescent="0.2">
      <c r="B4509" s="35"/>
    </row>
    <row r="4510" spans="2:2" x14ac:dyDescent="0.2">
      <c r="B4510" s="35"/>
    </row>
    <row r="4511" spans="2:2" x14ac:dyDescent="0.2">
      <c r="B4511" s="35"/>
    </row>
    <row r="4512" spans="2:2" x14ac:dyDescent="0.2">
      <c r="B4512" s="35"/>
    </row>
    <row r="4513" spans="2:2" x14ac:dyDescent="0.2">
      <c r="B4513" s="35"/>
    </row>
    <row r="4514" spans="2:2" x14ac:dyDescent="0.2">
      <c r="B4514" s="35"/>
    </row>
    <row r="4515" spans="2:2" x14ac:dyDescent="0.2">
      <c r="B4515" s="35"/>
    </row>
    <row r="4516" spans="2:2" x14ac:dyDescent="0.2">
      <c r="B4516" s="35"/>
    </row>
    <row r="4517" spans="2:2" x14ac:dyDescent="0.2">
      <c r="B4517" s="35"/>
    </row>
    <row r="4518" spans="2:2" x14ac:dyDescent="0.2">
      <c r="B4518" s="35"/>
    </row>
    <row r="4519" spans="2:2" x14ac:dyDescent="0.2">
      <c r="B4519" s="35"/>
    </row>
    <row r="4520" spans="2:2" x14ac:dyDescent="0.2">
      <c r="B4520" s="35"/>
    </row>
    <row r="4521" spans="2:2" x14ac:dyDescent="0.2">
      <c r="B4521" s="35"/>
    </row>
    <row r="4522" spans="2:2" x14ac:dyDescent="0.2">
      <c r="B4522" s="35"/>
    </row>
    <row r="4523" spans="2:2" x14ac:dyDescent="0.2">
      <c r="B4523" s="35"/>
    </row>
    <row r="4524" spans="2:2" x14ac:dyDescent="0.2">
      <c r="B4524" s="35"/>
    </row>
    <row r="4525" spans="2:2" x14ac:dyDescent="0.2">
      <c r="B4525" s="35"/>
    </row>
    <row r="4526" spans="2:2" x14ac:dyDescent="0.2">
      <c r="B4526" s="35"/>
    </row>
    <row r="4527" spans="2:2" x14ac:dyDescent="0.2">
      <c r="B4527" s="35"/>
    </row>
    <row r="4528" spans="2:2" x14ac:dyDescent="0.2">
      <c r="B4528" s="35"/>
    </row>
    <row r="4529" spans="2:2" x14ac:dyDescent="0.2">
      <c r="B4529" s="35"/>
    </row>
    <row r="4530" spans="2:2" x14ac:dyDescent="0.2">
      <c r="B4530" s="35"/>
    </row>
    <row r="4531" spans="2:2" x14ac:dyDescent="0.2">
      <c r="B4531" s="35"/>
    </row>
    <row r="4532" spans="2:2" x14ac:dyDescent="0.2">
      <c r="B4532" s="35"/>
    </row>
    <row r="4533" spans="2:2" x14ac:dyDescent="0.2">
      <c r="B4533" s="35"/>
    </row>
    <row r="4534" spans="2:2" x14ac:dyDescent="0.2">
      <c r="B4534" s="35"/>
    </row>
    <row r="4535" spans="2:2" x14ac:dyDescent="0.2">
      <c r="B4535" s="35"/>
    </row>
    <row r="4536" spans="2:2" x14ac:dyDescent="0.2">
      <c r="B4536" s="35"/>
    </row>
    <row r="4537" spans="2:2" x14ac:dyDescent="0.2">
      <c r="B4537" s="35"/>
    </row>
    <row r="4538" spans="2:2" x14ac:dyDescent="0.2">
      <c r="B4538" s="35"/>
    </row>
    <row r="4539" spans="2:2" x14ac:dyDescent="0.2">
      <c r="B4539" s="35"/>
    </row>
    <row r="4540" spans="2:2" x14ac:dyDescent="0.2">
      <c r="B4540" s="35"/>
    </row>
    <row r="4541" spans="2:2" x14ac:dyDescent="0.2">
      <c r="B4541" s="35"/>
    </row>
    <row r="4542" spans="2:2" x14ac:dyDescent="0.2">
      <c r="B4542" s="35"/>
    </row>
    <row r="4543" spans="2:2" x14ac:dyDescent="0.2">
      <c r="B4543" s="35"/>
    </row>
    <row r="4544" spans="2:2" x14ac:dyDescent="0.2">
      <c r="B4544" s="35"/>
    </row>
    <row r="4545" spans="2:2" x14ac:dyDescent="0.2">
      <c r="B4545" s="35"/>
    </row>
    <row r="4546" spans="2:2" x14ac:dyDescent="0.2">
      <c r="B4546" s="35"/>
    </row>
    <row r="4547" spans="2:2" x14ac:dyDescent="0.2">
      <c r="B4547" s="35"/>
    </row>
    <row r="4548" spans="2:2" x14ac:dyDescent="0.2">
      <c r="B4548" s="35"/>
    </row>
    <row r="4549" spans="2:2" x14ac:dyDescent="0.2">
      <c r="B4549" s="35"/>
    </row>
    <row r="4550" spans="2:2" x14ac:dyDescent="0.2">
      <c r="B4550" s="35"/>
    </row>
    <row r="4551" spans="2:2" x14ac:dyDescent="0.2">
      <c r="B4551" s="35"/>
    </row>
    <row r="4552" spans="2:2" x14ac:dyDescent="0.2">
      <c r="B4552" s="35"/>
    </row>
    <row r="4553" spans="2:2" x14ac:dyDescent="0.2">
      <c r="B4553" s="35"/>
    </row>
    <row r="4554" spans="2:2" x14ac:dyDescent="0.2">
      <c r="B4554" s="35"/>
    </row>
    <row r="4555" spans="2:2" x14ac:dyDescent="0.2">
      <c r="B4555" s="35"/>
    </row>
    <row r="4556" spans="2:2" x14ac:dyDescent="0.2">
      <c r="B4556" s="35"/>
    </row>
    <row r="4557" spans="2:2" x14ac:dyDescent="0.2">
      <c r="B4557" s="35"/>
    </row>
    <row r="4558" spans="2:2" x14ac:dyDescent="0.2">
      <c r="B4558" s="35"/>
    </row>
    <row r="4559" spans="2:2" x14ac:dyDescent="0.2">
      <c r="B4559" s="35"/>
    </row>
    <row r="4560" spans="2:2" x14ac:dyDescent="0.2">
      <c r="B4560" s="35"/>
    </row>
    <row r="4561" spans="2:2" x14ac:dyDescent="0.2">
      <c r="B4561" s="35"/>
    </row>
    <row r="4562" spans="2:2" x14ac:dyDescent="0.2">
      <c r="B4562" s="35"/>
    </row>
    <row r="4563" spans="2:2" x14ac:dyDescent="0.2">
      <c r="B4563" s="35"/>
    </row>
    <row r="4564" spans="2:2" x14ac:dyDescent="0.2">
      <c r="B4564" s="35"/>
    </row>
    <row r="4565" spans="2:2" x14ac:dyDescent="0.2">
      <c r="B4565" s="35"/>
    </row>
    <row r="4566" spans="2:2" x14ac:dyDescent="0.2">
      <c r="B4566" s="35"/>
    </row>
    <row r="4567" spans="2:2" x14ac:dyDescent="0.2">
      <c r="B4567" s="35"/>
    </row>
    <row r="4568" spans="2:2" x14ac:dyDescent="0.2">
      <c r="B4568" s="35"/>
    </row>
    <row r="4569" spans="2:2" x14ac:dyDescent="0.2">
      <c r="B4569" s="35"/>
    </row>
    <row r="4570" spans="2:2" x14ac:dyDescent="0.2">
      <c r="B4570" s="35"/>
    </row>
    <row r="4571" spans="2:2" x14ac:dyDescent="0.2">
      <c r="B4571" s="35"/>
    </row>
    <row r="4572" spans="2:2" x14ac:dyDescent="0.2">
      <c r="B4572" s="35"/>
    </row>
    <row r="4573" spans="2:2" x14ac:dyDescent="0.2">
      <c r="B4573" s="35"/>
    </row>
    <row r="4574" spans="2:2" x14ac:dyDescent="0.2">
      <c r="B4574" s="35"/>
    </row>
    <row r="4575" spans="2:2" x14ac:dyDescent="0.2">
      <c r="B4575" s="35"/>
    </row>
    <row r="4576" spans="2:2" x14ac:dyDescent="0.2">
      <c r="B4576" s="35"/>
    </row>
    <row r="4577" spans="2:2" x14ac:dyDescent="0.2">
      <c r="B4577" s="35"/>
    </row>
    <row r="4578" spans="2:2" x14ac:dyDescent="0.2">
      <c r="B4578" s="35"/>
    </row>
    <row r="4579" spans="2:2" x14ac:dyDescent="0.2">
      <c r="B4579" s="35"/>
    </row>
    <row r="4580" spans="2:2" x14ac:dyDescent="0.2">
      <c r="B4580" s="35"/>
    </row>
    <row r="4581" spans="2:2" x14ac:dyDescent="0.2">
      <c r="B4581" s="35"/>
    </row>
    <row r="4582" spans="2:2" x14ac:dyDescent="0.2">
      <c r="B4582" s="35"/>
    </row>
    <row r="4583" spans="2:2" x14ac:dyDescent="0.2">
      <c r="B4583" s="35"/>
    </row>
    <row r="4584" spans="2:2" x14ac:dyDescent="0.2">
      <c r="B4584" s="35"/>
    </row>
    <row r="4585" spans="2:2" x14ac:dyDescent="0.2">
      <c r="B4585" s="35"/>
    </row>
    <row r="4586" spans="2:2" x14ac:dyDescent="0.2">
      <c r="B4586" s="35"/>
    </row>
    <row r="4587" spans="2:2" x14ac:dyDescent="0.2">
      <c r="B4587" s="35"/>
    </row>
    <row r="4588" spans="2:2" x14ac:dyDescent="0.2">
      <c r="B4588" s="35"/>
    </row>
    <row r="4589" spans="2:2" x14ac:dyDescent="0.2">
      <c r="B4589" s="35"/>
    </row>
    <row r="4590" spans="2:2" x14ac:dyDescent="0.2">
      <c r="B4590" s="35"/>
    </row>
    <row r="4591" spans="2:2" x14ac:dyDescent="0.2">
      <c r="B4591" s="35"/>
    </row>
    <row r="4592" spans="2:2" x14ac:dyDescent="0.2">
      <c r="B4592" s="35"/>
    </row>
    <row r="4593" spans="2:2" x14ac:dyDescent="0.2">
      <c r="B4593" s="35"/>
    </row>
    <row r="4594" spans="2:2" x14ac:dyDescent="0.2">
      <c r="B4594" s="35"/>
    </row>
    <row r="4595" spans="2:2" x14ac:dyDescent="0.2">
      <c r="B4595" s="35"/>
    </row>
    <row r="4596" spans="2:2" x14ac:dyDescent="0.2">
      <c r="B4596" s="35"/>
    </row>
    <row r="4597" spans="2:2" x14ac:dyDescent="0.2">
      <c r="B4597" s="35"/>
    </row>
    <row r="4598" spans="2:2" x14ac:dyDescent="0.2">
      <c r="B4598" s="35"/>
    </row>
    <row r="4599" spans="2:2" x14ac:dyDescent="0.2">
      <c r="B4599" s="35"/>
    </row>
    <row r="4600" spans="2:2" x14ac:dyDescent="0.2">
      <c r="B4600" s="35"/>
    </row>
    <row r="4601" spans="2:2" x14ac:dyDescent="0.2">
      <c r="B4601" s="35"/>
    </row>
    <row r="4602" spans="2:2" x14ac:dyDescent="0.2">
      <c r="B4602" s="35"/>
    </row>
    <row r="4603" spans="2:2" x14ac:dyDescent="0.2">
      <c r="B4603" s="35"/>
    </row>
    <row r="4604" spans="2:2" x14ac:dyDescent="0.2">
      <c r="B4604" s="35"/>
    </row>
    <row r="4605" spans="2:2" x14ac:dyDescent="0.2">
      <c r="B4605" s="35"/>
    </row>
    <row r="4606" spans="2:2" x14ac:dyDescent="0.2">
      <c r="B4606" s="35"/>
    </row>
    <row r="4607" spans="2:2" x14ac:dyDescent="0.2">
      <c r="B4607" s="35"/>
    </row>
    <row r="4608" spans="2:2" x14ac:dyDescent="0.2">
      <c r="B4608" s="35"/>
    </row>
    <row r="4609" spans="2:2" x14ac:dyDescent="0.2">
      <c r="B4609" s="35"/>
    </row>
    <row r="4610" spans="2:2" x14ac:dyDescent="0.2">
      <c r="B4610" s="35"/>
    </row>
    <row r="4611" spans="2:2" x14ac:dyDescent="0.2">
      <c r="B4611" s="35"/>
    </row>
    <row r="4612" spans="2:2" x14ac:dyDescent="0.2">
      <c r="B4612" s="35"/>
    </row>
    <row r="4613" spans="2:2" x14ac:dyDescent="0.2">
      <c r="B4613" s="35"/>
    </row>
    <row r="4614" spans="2:2" x14ac:dyDescent="0.2">
      <c r="B4614" s="35"/>
    </row>
    <row r="4615" spans="2:2" x14ac:dyDescent="0.2">
      <c r="B4615" s="35"/>
    </row>
    <row r="4616" spans="2:2" x14ac:dyDescent="0.2">
      <c r="B4616" s="35"/>
    </row>
    <row r="4617" spans="2:2" x14ac:dyDescent="0.2">
      <c r="B4617" s="35"/>
    </row>
    <row r="4618" spans="2:2" x14ac:dyDescent="0.2">
      <c r="B4618" s="35"/>
    </row>
    <row r="4619" spans="2:2" x14ac:dyDescent="0.2">
      <c r="B4619" s="35"/>
    </row>
    <row r="4620" spans="2:2" x14ac:dyDescent="0.2">
      <c r="B4620" s="35"/>
    </row>
    <row r="4621" spans="2:2" x14ac:dyDescent="0.2">
      <c r="B4621" s="35"/>
    </row>
    <row r="4622" spans="2:2" x14ac:dyDescent="0.2">
      <c r="B4622" s="35"/>
    </row>
    <row r="4623" spans="2:2" x14ac:dyDescent="0.2">
      <c r="B4623" s="35"/>
    </row>
    <row r="4624" spans="2:2" x14ac:dyDescent="0.2">
      <c r="B4624" s="35"/>
    </row>
    <row r="4625" spans="2:2" x14ac:dyDescent="0.2">
      <c r="B4625" s="35"/>
    </row>
    <row r="4626" spans="2:2" x14ac:dyDescent="0.2">
      <c r="B4626" s="35"/>
    </row>
    <row r="4627" spans="2:2" x14ac:dyDescent="0.2">
      <c r="B4627" s="35"/>
    </row>
    <row r="4628" spans="2:2" x14ac:dyDescent="0.2">
      <c r="B4628" s="35"/>
    </row>
    <row r="4629" spans="2:2" x14ac:dyDescent="0.2">
      <c r="B4629" s="35"/>
    </row>
    <row r="4630" spans="2:2" x14ac:dyDescent="0.2">
      <c r="B4630" s="35"/>
    </row>
    <row r="4631" spans="2:2" x14ac:dyDescent="0.2">
      <c r="B4631" s="35"/>
    </row>
    <row r="4632" spans="2:2" x14ac:dyDescent="0.2">
      <c r="B4632" s="35"/>
    </row>
    <row r="4633" spans="2:2" x14ac:dyDescent="0.2">
      <c r="B4633" s="35"/>
    </row>
    <row r="4634" spans="2:2" x14ac:dyDescent="0.2">
      <c r="B4634" s="35"/>
    </row>
    <row r="4635" spans="2:2" x14ac:dyDescent="0.2">
      <c r="B4635" s="35"/>
    </row>
    <row r="4636" spans="2:2" x14ac:dyDescent="0.2">
      <c r="B4636" s="35"/>
    </row>
    <row r="4637" spans="2:2" x14ac:dyDescent="0.2">
      <c r="B4637" s="35"/>
    </row>
    <row r="4638" spans="2:2" x14ac:dyDescent="0.2">
      <c r="B4638" s="35"/>
    </row>
    <row r="4639" spans="2:2" x14ac:dyDescent="0.2">
      <c r="B4639" s="35"/>
    </row>
    <row r="4640" spans="2:2" x14ac:dyDescent="0.2">
      <c r="B4640" s="35"/>
    </row>
    <row r="4641" spans="2:2" x14ac:dyDescent="0.2">
      <c r="B4641" s="35"/>
    </row>
    <row r="4642" spans="2:2" x14ac:dyDescent="0.2">
      <c r="B4642" s="35"/>
    </row>
    <row r="4643" spans="2:2" x14ac:dyDescent="0.2">
      <c r="B4643" s="35"/>
    </row>
    <row r="4644" spans="2:2" x14ac:dyDescent="0.2">
      <c r="B4644" s="35"/>
    </row>
    <row r="4645" spans="2:2" x14ac:dyDescent="0.2">
      <c r="B4645" s="35"/>
    </row>
    <row r="4646" spans="2:2" x14ac:dyDescent="0.2">
      <c r="B4646" s="35"/>
    </row>
    <row r="4647" spans="2:2" x14ac:dyDescent="0.2">
      <c r="B4647" s="35"/>
    </row>
    <row r="4648" spans="2:2" x14ac:dyDescent="0.2">
      <c r="B4648" s="35"/>
    </row>
    <row r="4649" spans="2:2" x14ac:dyDescent="0.2">
      <c r="B4649" s="35"/>
    </row>
    <row r="4650" spans="2:2" x14ac:dyDescent="0.2">
      <c r="B4650" s="35"/>
    </row>
    <row r="4651" spans="2:2" x14ac:dyDescent="0.2">
      <c r="B4651" s="35"/>
    </row>
    <row r="4652" spans="2:2" x14ac:dyDescent="0.2">
      <c r="B4652" s="35"/>
    </row>
    <row r="4653" spans="2:2" x14ac:dyDescent="0.2">
      <c r="B4653" s="35"/>
    </row>
    <row r="4654" spans="2:2" x14ac:dyDescent="0.2">
      <c r="B4654" s="35"/>
    </row>
    <row r="4655" spans="2:2" x14ac:dyDescent="0.2">
      <c r="B4655" s="35"/>
    </row>
    <row r="4656" spans="2:2" x14ac:dyDescent="0.2">
      <c r="B4656" s="35"/>
    </row>
    <row r="4657" spans="2:2" x14ac:dyDescent="0.2">
      <c r="B4657" s="35"/>
    </row>
    <row r="4658" spans="2:2" x14ac:dyDescent="0.2">
      <c r="B4658" s="35"/>
    </row>
    <row r="4659" spans="2:2" x14ac:dyDescent="0.2">
      <c r="B4659" s="35"/>
    </row>
    <row r="4660" spans="2:2" x14ac:dyDescent="0.2">
      <c r="B4660" s="35"/>
    </row>
    <row r="4661" spans="2:2" x14ac:dyDescent="0.2">
      <c r="B4661" s="35"/>
    </row>
    <row r="4662" spans="2:2" x14ac:dyDescent="0.2">
      <c r="B4662" s="35"/>
    </row>
    <row r="4663" spans="2:2" x14ac:dyDescent="0.2">
      <c r="B4663" s="35"/>
    </row>
    <row r="4664" spans="2:2" x14ac:dyDescent="0.2">
      <c r="B4664" s="35"/>
    </row>
    <row r="4665" spans="2:2" x14ac:dyDescent="0.2">
      <c r="B4665" s="35"/>
    </row>
    <row r="4666" spans="2:2" x14ac:dyDescent="0.2">
      <c r="B4666" s="35"/>
    </row>
    <row r="4667" spans="2:2" x14ac:dyDescent="0.2">
      <c r="B4667" s="35"/>
    </row>
    <row r="4668" spans="2:2" x14ac:dyDescent="0.2">
      <c r="B4668" s="35"/>
    </row>
    <row r="4669" spans="2:2" x14ac:dyDescent="0.2">
      <c r="B4669" s="35"/>
    </row>
    <row r="4670" spans="2:2" x14ac:dyDescent="0.2">
      <c r="B4670" s="35"/>
    </row>
    <row r="4671" spans="2:2" x14ac:dyDescent="0.2">
      <c r="B4671" s="35"/>
    </row>
    <row r="4672" spans="2:2" x14ac:dyDescent="0.2">
      <c r="B4672" s="35"/>
    </row>
    <row r="4673" spans="2:2" x14ac:dyDescent="0.2">
      <c r="B4673" s="35"/>
    </row>
    <row r="4674" spans="2:2" x14ac:dyDescent="0.2">
      <c r="B4674" s="35"/>
    </row>
    <row r="4675" spans="2:2" x14ac:dyDescent="0.2">
      <c r="B4675" s="35"/>
    </row>
    <row r="4676" spans="2:2" x14ac:dyDescent="0.2">
      <c r="B4676" s="35"/>
    </row>
    <row r="4677" spans="2:2" x14ac:dyDescent="0.2">
      <c r="B4677" s="35"/>
    </row>
    <row r="4678" spans="2:2" x14ac:dyDescent="0.2">
      <c r="B4678" s="35"/>
    </row>
    <row r="4679" spans="2:2" x14ac:dyDescent="0.2">
      <c r="B4679" s="35"/>
    </row>
    <row r="4680" spans="2:2" x14ac:dyDescent="0.2">
      <c r="B4680" s="35"/>
    </row>
    <row r="4681" spans="2:2" x14ac:dyDescent="0.2">
      <c r="B4681" s="35"/>
    </row>
    <row r="4682" spans="2:2" x14ac:dyDescent="0.2">
      <c r="B4682" s="35"/>
    </row>
    <row r="4683" spans="2:2" x14ac:dyDescent="0.2">
      <c r="B4683" s="35"/>
    </row>
    <row r="4684" spans="2:2" x14ac:dyDescent="0.2">
      <c r="B4684" s="35"/>
    </row>
    <row r="4685" spans="2:2" x14ac:dyDescent="0.2">
      <c r="B4685" s="35"/>
    </row>
    <row r="4686" spans="2:2" x14ac:dyDescent="0.2">
      <c r="B4686" s="35"/>
    </row>
    <row r="4687" spans="2:2" x14ac:dyDescent="0.2">
      <c r="B4687" s="35"/>
    </row>
    <row r="4688" spans="2:2" x14ac:dyDescent="0.2">
      <c r="B4688" s="35"/>
    </row>
    <row r="4689" spans="2:2" x14ac:dyDescent="0.2">
      <c r="B4689" s="35"/>
    </row>
    <row r="4690" spans="2:2" x14ac:dyDescent="0.2">
      <c r="B4690" s="35"/>
    </row>
    <row r="4691" spans="2:2" x14ac:dyDescent="0.2">
      <c r="B4691" s="35"/>
    </row>
    <row r="4692" spans="2:2" x14ac:dyDescent="0.2">
      <c r="B4692" s="35"/>
    </row>
    <row r="4693" spans="2:2" x14ac:dyDescent="0.2">
      <c r="B4693" s="35"/>
    </row>
    <row r="4694" spans="2:2" x14ac:dyDescent="0.2">
      <c r="B4694" s="35"/>
    </row>
    <row r="4695" spans="2:2" x14ac:dyDescent="0.2">
      <c r="B4695" s="35"/>
    </row>
    <row r="4696" spans="2:2" x14ac:dyDescent="0.2">
      <c r="B4696" s="35"/>
    </row>
    <row r="4697" spans="2:2" x14ac:dyDescent="0.2">
      <c r="B4697" s="35"/>
    </row>
    <row r="4698" spans="2:2" x14ac:dyDescent="0.2">
      <c r="B4698" s="35"/>
    </row>
    <row r="4699" spans="2:2" x14ac:dyDescent="0.2">
      <c r="B4699" s="35"/>
    </row>
    <row r="4700" spans="2:2" x14ac:dyDescent="0.2">
      <c r="B4700" s="35"/>
    </row>
    <row r="4701" spans="2:2" x14ac:dyDescent="0.2">
      <c r="B4701" s="35"/>
    </row>
    <row r="4702" spans="2:2" x14ac:dyDescent="0.2">
      <c r="B4702" s="35"/>
    </row>
    <row r="4703" spans="2:2" x14ac:dyDescent="0.2">
      <c r="B4703" s="35"/>
    </row>
    <row r="4704" spans="2:2" x14ac:dyDescent="0.2">
      <c r="B4704" s="35"/>
    </row>
    <row r="4705" spans="2:2" x14ac:dyDescent="0.2">
      <c r="B4705" s="35"/>
    </row>
    <row r="4706" spans="2:2" x14ac:dyDescent="0.2">
      <c r="B4706" s="35"/>
    </row>
    <row r="4707" spans="2:2" x14ac:dyDescent="0.2">
      <c r="B4707" s="35"/>
    </row>
    <row r="4708" spans="2:2" x14ac:dyDescent="0.2">
      <c r="B4708" s="35"/>
    </row>
    <row r="4709" spans="2:2" x14ac:dyDescent="0.2">
      <c r="B4709" s="35"/>
    </row>
    <row r="4710" spans="2:2" x14ac:dyDescent="0.2">
      <c r="B4710" s="35"/>
    </row>
    <row r="4711" spans="2:2" x14ac:dyDescent="0.2">
      <c r="B4711" s="35"/>
    </row>
    <row r="4712" spans="2:2" x14ac:dyDescent="0.2">
      <c r="B4712" s="35"/>
    </row>
    <row r="4713" spans="2:2" x14ac:dyDescent="0.2">
      <c r="B4713" s="35"/>
    </row>
    <row r="4714" spans="2:2" x14ac:dyDescent="0.2">
      <c r="B4714" s="35"/>
    </row>
    <row r="4715" spans="2:2" x14ac:dyDescent="0.2">
      <c r="B4715" s="35"/>
    </row>
    <row r="4716" spans="2:2" x14ac:dyDescent="0.2">
      <c r="B4716" s="35"/>
    </row>
    <row r="4717" spans="2:2" x14ac:dyDescent="0.2">
      <c r="B4717" s="35"/>
    </row>
    <row r="4718" spans="2:2" x14ac:dyDescent="0.2">
      <c r="B4718" s="35"/>
    </row>
    <row r="4719" spans="2:2" x14ac:dyDescent="0.2">
      <c r="B4719" s="35"/>
    </row>
    <row r="4720" spans="2:2" x14ac:dyDescent="0.2">
      <c r="B4720" s="35"/>
    </row>
    <row r="4721" spans="2:2" x14ac:dyDescent="0.2">
      <c r="B4721" s="35"/>
    </row>
    <row r="4722" spans="2:2" x14ac:dyDescent="0.2">
      <c r="B4722" s="35"/>
    </row>
    <row r="4723" spans="2:2" x14ac:dyDescent="0.2">
      <c r="B4723" s="35"/>
    </row>
    <row r="4724" spans="2:2" x14ac:dyDescent="0.2">
      <c r="B4724" s="35"/>
    </row>
    <row r="4725" spans="2:2" x14ac:dyDescent="0.2">
      <c r="B4725" s="35"/>
    </row>
    <row r="4726" spans="2:2" x14ac:dyDescent="0.2">
      <c r="B4726" s="35"/>
    </row>
    <row r="4727" spans="2:2" x14ac:dyDescent="0.2">
      <c r="B4727" s="35"/>
    </row>
    <row r="4728" spans="2:2" x14ac:dyDescent="0.2">
      <c r="B4728" s="35"/>
    </row>
    <row r="4729" spans="2:2" x14ac:dyDescent="0.2">
      <c r="B4729" s="35"/>
    </row>
    <row r="4730" spans="2:2" x14ac:dyDescent="0.2">
      <c r="B4730" s="35"/>
    </row>
    <row r="4731" spans="2:2" x14ac:dyDescent="0.2">
      <c r="B4731" s="35"/>
    </row>
    <row r="4732" spans="2:2" x14ac:dyDescent="0.2">
      <c r="B4732" s="35"/>
    </row>
    <row r="4733" spans="2:2" x14ac:dyDescent="0.2">
      <c r="B4733" s="35"/>
    </row>
    <row r="4734" spans="2:2" x14ac:dyDescent="0.2">
      <c r="B4734" s="35"/>
    </row>
    <row r="4735" spans="2:2" x14ac:dyDescent="0.2">
      <c r="B4735" s="35"/>
    </row>
    <row r="4736" spans="2:2" x14ac:dyDescent="0.2">
      <c r="B4736" s="35"/>
    </row>
    <row r="4737" spans="2:2" x14ac:dyDescent="0.2">
      <c r="B4737" s="35"/>
    </row>
    <row r="4738" spans="2:2" x14ac:dyDescent="0.2">
      <c r="B4738" s="35"/>
    </row>
    <row r="4739" spans="2:2" x14ac:dyDescent="0.2">
      <c r="B4739" s="35"/>
    </row>
    <row r="4740" spans="2:2" x14ac:dyDescent="0.2">
      <c r="B4740" s="35"/>
    </row>
    <row r="4741" spans="2:2" x14ac:dyDescent="0.2">
      <c r="B4741" s="35"/>
    </row>
    <row r="4742" spans="2:2" x14ac:dyDescent="0.2">
      <c r="B4742" s="35"/>
    </row>
    <row r="4743" spans="2:2" x14ac:dyDescent="0.2">
      <c r="B4743" s="35"/>
    </row>
    <row r="4744" spans="2:2" x14ac:dyDescent="0.2">
      <c r="B4744" s="35"/>
    </row>
    <row r="4745" spans="2:2" x14ac:dyDescent="0.2">
      <c r="B4745" s="35"/>
    </row>
    <row r="4746" spans="2:2" x14ac:dyDescent="0.2">
      <c r="B4746" s="35"/>
    </row>
    <row r="4747" spans="2:2" x14ac:dyDescent="0.2">
      <c r="B4747" s="35"/>
    </row>
    <row r="4748" spans="2:2" x14ac:dyDescent="0.2">
      <c r="B4748" s="35"/>
    </row>
    <row r="4749" spans="2:2" x14ac:dyDescent="0.2">
      <c r="B4749" s="35"/>
    </row>
    <row r="4750" spans="2:2" x14ac:dyDescent="0.2">
      <c r="B4750" s="35"/>
    </row>
    <row r="4751" spans="2:2" x14ac:dyDescent="0.2">
      <c r="B4751" s="35"/>
    </row>
    <row r="4752" spans="2:2" x14ac:dyDescent="0.2">
      <c r="B4752" s="35"/>
    </row>
    <row r="4753" spans="2:2" x14ac:dyDescent="0.2">
      <c r="B4753" s="35"/>
    </row>
    <row r="4754" spans="2:2" x14ac:dyDescent="0.2">
      <c r="B4754" s="35"/>
    </row>
    <row r="4755" spans="2:2" x14ac:dyDescent="0.2">
      <c r="B4755" s="35"/>
    </row>
    <row r="4756" spans="2:2" x14ac:dyDescent="0.2">
      <c r="B4756" s="35"/>
    </row>
    <row r="4757" spans="2:2" x14ac:dyDescent="0.2">
      <c r="B4757" s="35"/>
    </row>
    <row r="4758" spans="2:2" x14ac:dyDescent="0.2">
      <c r="B4758" s="35"/>
    </row>
    <row r="4759" spans="2:2" x14ac:dyDescent="0.2">
      <c r="B4759" s="35"/>
    </row>
    <row r="4760" spans="2:2" x14ac:dyDescent="0.2">
      <c r="B4760" s="35"/>
    </row>
    <row r="4761" spans="2:2" x14ac:dyDescent="0.2">
      <c r="B4761" s="35"/>
    </row>
    <row r="4762" spans="2:2" x14ac:dyDescent="0.2">
      <c r="B4762" s="35"/>
    </row>
    <row r="4763" spans="2:2" x14ac:dyDescent="0.2">
      <c r="B4763" s="35"/>
    </row>
    <row r="4764" spans="2:2" x14ac:dyDescent="0.2">
      <c r="B4764" s="35"/>
    </row>
    <row r="4765" spans="2:2" x14ac:dyDescent="0.2">
      <c r="B4765" s="35"/>
    </row>
    <row r="4766" spans="2:2" x14ac:dyDescent="0.2">
      <c r="B4766" s="35"/>
    </row>
    <row r="4767" spans="2:2" x14ac:dyDescent="0.2">
      <c r="B4767" s="35"/>
    </row>
    <row r="4768" spans="2:2" x14ac:dyDescent="0.2">
      <c r="B4768" s="35"/>
    </row>
    <row r="4769" spans="2:2" x14ac:dyDescent="0.2">
      <c r="B4769" s="35"/>
    </row>
    <row r="4770" spans="2:2" x14ac:dyDescent="0.2">
      <c r="B4770" s="35"/>
    </row>
    <row r="4771" spans="2:2" x14ac:dyDescent="0.2">
      <c r="B4771" s="35"/>
    </row>
    <row r="4772" spans="2:2" x14ac:dyDescent="0.2">
      <c r="B4772" s="35"/>
    </row>
    <row r="4773" spans="2:2" x14ac:dyDescent="0.2">
      <c r="B4773" s="35"/>
    </row>
    <row r="4774" spans="2:2" x14ac:dyDescent="0.2">
      <c r="B4774" s="35"/>
    </row>
    <row r="4775" spans="2:2" x14ac:dyDescent="0.2">
      <c r="B4775" s="35"/>
    </row>
    <row r="4776" spans="2:2" x14ac:dyDescent="0.2">
      <c r="B4776" s="35"/>
    </row>
    <row r="4777" spans="2:2" x14ac:dyDescent="0.2">
      <c r="B4777" s="35"/>
    </row>
    <row r="4778" spans="2:2" x14ac:dyDescent="0.2">
      <c r="B4778" s="35"/>
    </row>
    <row r="4779" spans="2:2" x14ac:dyDescent="0.2">
      <c r="B4779" s="35"/>
    </row>
    <row r="4780" spans="2:2" x14ac:dyDescent="0.2">
      <c r="B4780" s="35"/>
    </row>
    <row r="4781" spans="2:2" x14ac:dyDescent="0.2">
      <c r="B4781" s="35"/>
    </row>
    <row r="4782" spans="2:2" x14ac:dyDescent="0.2">
      <c r="B4782" s="35"/>
    </row>
    <row r="4783" spans="2:2" x14ac:dyDescent="0.2">
      <c r="B4783" s="35"/>
    </row>
    <row r="4784" spans="2:2" x14ac:dyDescent="0.2">
      <c r="B4784" s="35"/>
    </row>
    <row r="4785" spans="2:2" x14ac:dyDescent="0.2">
      <c r="B4785" s="35"/>
    </row>
    <row r="4786" spans="2:2" x14ac:dyDescent="0.2">
      <c r="B4786" s="35"/>
    </row>
    <row r="4787" spans="2:2" x14ac:dyDescent="0.2">
      <c r="B4787" s="35"/>
    </row>
    <row r="4788" spans="2:2" x14ac:dyDescent="0.2">
      <c r="B4788" s="35"/>
    </row>
    <row r="4789" spans="2:2" x14ac:dyDescent="0.2">
      <c r="B4789" s="35"/>
    </row>
    <row r="4790" spans="2:2" x14ac:dyDescent="0.2">
      <c r="B4790" s="35"/>
    </row>
    <row r="4791" spans="2:2" x14ac:dyDescent="0.2">
      <c r="B4791" s="35"/>
    </row>
    <row r="4792" spans="2:2" x14ac:dyDescent="0.2">
      <c r="B4792" s="35"/>
    </row>
    <row r="4793" spans="2:2" x14ac:dyDescent="0.2">
      <c r="B4793" s="35"/>
    </row>
    <row r="4794" spans="2:2" x14ac:dyDescent="0.2">
      <c r="B4794" s="35"/>
    </row>
    <row r="4795" spans="2:2" x14ac:dyDescent="0.2">
      <c r="B4795" s="35"/>
    </row>
    <row r="4796" spans="2:2" x14ac:dyDescent="0.2">
      <c r="B4796" s="35"/>
    </row>
    <row r="4797" spans="2:2" x14ac:dyDescent="0.2">
      <c r="B4797" s="35"/>
    </row>
    <row r="4798" spans="2:2" x14ac:dyDescent="0.2">
      <c r="B4798" s="35"/>
    </row>
    <row r="4799" spans="2:2" x14ac:dyDescent="0.2">
      <c r="B4799" s="35"/>
    </row>
    <row r="4800" spans="2:2" x14ac:dyDescent="0.2">
      <c r="B4800" s="35"/>
    </row>
    <row r="4801" spans="2:2" x14ac:dyDescent="0.2">
      <c r="B4801" s="35"/>
    </row>
    <row r="4802" spans="2:2" x14ac:dyDescent="0.2">
      <c r="B4802" s="35"/>
    </row>
    <row r="4803" spans="2:2" x14ac:dyDescent="0.2">
      <c r="B4803" s="35"/>
    </row>
    <row r="4804" spans="2:2" x14ac:dyDescent="0.2">
      <c r="B4804" s="35"/>
    </row>
    <row r="4805" spans="2:2" x14ac:dyDescent="0.2">
      <c r="B4805" s="35"/>
    </row>
    <row r="4806" spans="2:2" x14ac:dyDescent="0.2">
      <c r="B4806" s="35"/>
    </row>
    <row r="4807" spans="2:2" x14ac:dyDescent="0.2">
      <c r="B4807" s="35"/>
    </row>
    <row r="4808" spans="2:2" x14ac:dyDescent="0.2">
      <c r="B4808" s="35"/>
    </row>
    <row r="4809" spans="2:2" x14ac:dyDescent="0.2">
      <c r="B4809" s="35"/>
    </row>
    <row r="4810" spans="2:2" x14ac:dyDescent="0.2">
      <c r="B4810" s="35"/>
    </row>
    <row r="4811" spans="2:2" x14ac:dyDescent="0.2">
      <c r="B4811" s="35"/>
    </row>
    <row r="4812" spans="2:2" x14ac:dyDescent="0.2">
      <c r="B4812" s="35"/>
    </row>
    <row r="4813" spans="2:2" x14ac:dyDescent="0.2">
      <c r="B4813" s="35"/>
    </row>
    <row r="4814" spans="2:2" x14ac:dyDescent="0.2">
      <c r="B4814" s="35"/>
    </row>
    <row r="4815" spans="2:2" x14ac:dyDescent="0.2">
      <c r="B4815" s="35"/>
    </row>
    <row r="4816" spans="2:2" x14ac:dyDescent="0.2">
      <c r="B4816" s="35"/>
    </row>
    <row r="4817" spans="2:2" x14ac:dyDescent="0.2">
      <c r="B4817" s="35"/>
    </row>
    <row r="4818" spans="2:2" x14ac:dyDescent="0.2">
      <c r="B4818" s="35"/>
    </row>
    <row r="4819" spans="2:2" x14ac:dyDescent="0.2">
      <c r="B4819" s="35"/>
    </row>
    <row r="4820" spans="2:2" x14ac:dyDescent="0.2">
      <c r="B4820" s="35"/>
    </row>
    <row r="4821" spans="2:2" x14ac:dyDescent="0.2">
      <c r="B4821" s="35"/>
    </row>
    <row r="4822" spans="2:2" x14ac:dyDescent="0.2">
      <c r="B4822" s="35"/>
    </row>
    <row r="4823" spans="2:2" x14ac:dyDescent="0.2">
      <c r="B4823" s="35"/>
    </row>
    <row r="4824" spans="2:2" x14ac:dyDescent="0.2">
      <c r="B4824" s="35"/>
    </row>
    <row r="4825" spans="2:2" x14ac:dyDescent="0.2">
      <c r="B4825" s="35"/>
    </row>
    <row r="4826" spans="2:2" x14ac:dyDescent="0.2">
      <c r="B4826" s="35"/>
    </row>
    <row r="4827" spans="2:2" x14ac:dyDescent="0.2">
      <c r="B4827" s="35"/>
    </row>
    <row r="4828" spans="2:2" x14ac:dyDescent="0.2">
      <c r="B4828" s="35"/>
    </row>
    <row r="4829" spans="2:2" x14ac:dyDescent="0.2">
      <c r="B4829" s="35"/>
    </row>
    <row r="4830" spans="2:2" x14ac:dyDescent="0.2">
      <c r="B4830" s="35"/>
    </row>
    <row r="4831" spans="2:2" x14ac:dyDescent="0.2">
      <c r="B4831" s="35"/>
    </row>
    <row r="4832" spans="2:2" x14ac:dyDescent="0.2">
      <c r="B4832" s="35"/>
    </row>
    <row r="4833" spans="2:2" x14ac:dyDescent="0.2">
      <c r="B4833" s="35"/>
    </row>
    <row r="4834" spans="2:2" x14ac:dyDescent="0.2">
      <c r="B4834" s="35"/>
    </row>
    <row r="4835" spans="2:2" x14ac:dyDescent="0.2">
      <c r="B4835" s="35"/>
    </row>
    <row r="4836" spans="2:2" x14ac:dyDescent="0.2">
      <c r="B4836" s="35"/>
    </row>
    <row r="4837" spans="2:2" x14ac:dyDescent="0.2">
      <c r="B4837" s="35"/>
    </row>
    <row r="4838" spans="2:2" x14ac:dyDescent="0.2">
      <c r="B4838" s="35"/>
    </row>
    <row r="4839" spans="2:2" x14ac:dyDescent="0.2">
      <c r="B4839" s="35"/>
    </row>
    <row r="4840" spans="2:2" x14ac:dyDescent="0.2">
      <c r="B4840" s="35"/>
    </row>
    <row r="4841" spans="2:2" x14ac:dyDescent="0.2">
      <c r="B4841" s="35"/>
    </row>
    <row r="4842" spans="2:2" x14ac:dyDescent="0.2">
      <c r="B4842" s="35"/>
    </row>
    <row r="4843" spans="2:2" x14ac:dyDescent="0.2">
      <c r="B4843" s="35"/>
    </row>
    <row r="4844" spans="2:2" x14ac:dyDescent="0.2">
      <c r="B4844" s="35"/>
    </row>
    <row r="4845" spans="2:2" x14ac:dyDescent="0.2">
      <c r="B4845" s="35"/>
    </row>
    <row r="4846" spans="2:2" x14ac:dyDescent="0.2">
      <c r="B4846" s="35"/>
    </row>
    <row r="4847" spans="2:2" x14ac:dyDescent="0.2">
      <c r="B4847" s="35"/>
    </row>
    <row r="4848" spans="2:2" x14ac:dyDescent="0.2">
      <c r="B4848" s="35"/>
    </row>
    <row r="4849" spans="2:2" x14ac:dyDescent="0.2">
      <c r="B4849" s="35"/>
    </row>
    <row r="4850" spans="2:2" x14ac:dyDescent="0.2">
      <c r="B4850" s="35"/>
    </row>
    <row r="4851" spans="2:2" x14ac:dyDescent="0.2">
      <c r="B4851" s="35"/>
    </row>
    <row r="4852" spans="2:2" x14ac:dyDescent="0.2">
      <c r="B4852" s="35"/>
    </row>
    <row r="4853" spans="2:2" x14ac:dyDescent="0.2">
      <c r="B4853" s="35"/>
    </row>
    <row r="4854" spans="2:2" x14ac:dyDescent="0.2">
      <c r="B4854" s="35"/>
    </row>
    <row r="4855" spans="2:2" x14ac:dyDescent="0.2">
      <c r="B4855" s="35"/>
    </row>
    <row r="4856" spans="2:2" x14ac:dyDescent="0.2">
      <c r="B4856" s="35"/>
    </row>
    <row r="4857" spans="2:2" x14ac:dyDescent="0.2">
      <c r="B4857" s="35"/>
    </row>
    <row r="4858" spans="2:2" x14ac:dyDescent="0.2">
      <c r="B4858" s="35"/>
    </row>
    <row r="4859" spans="2:2" x14ac:dyDescent="0.2">
      <c r="B4859" s="35"/>
    </row>
    <row r="4860" spans="2:2" x14ac:dyDescent="0.2">
      <c r="B4860" s="35"/>
    </row>
    <row r="4861" spans="2:2" x14ac:dyDescent="0.2">
      <c r="B4861" s="35"/>
    </row>
    <row r="4862" spans="2:2" x14ac:dyDescent="0.2">
      <c r="B4862" s="35"/>
    </row>
    <row r="4863" spans="2:2" x14ac:dyDescent="0.2">
      <c r="B4863" s="35"/>
    </row>
    <row r="4864" spans="2:2" x14ac:dyDescent="0.2">
      <c r="B4864" s="35"/>
    </row>
    <row r="4865" spans="2:2" x14ac:dyDescent="0.2">
      <c r="B4865" s="35"/>
    </row>
    <row r="4866" spans="2:2" x14ac:dyDescent="0.2">
      <c r="B4866" s="35"/>
    </row>
    <row r="4867" spans="2:2" x14ac:dyDescent="0.2">
      <c r="B4867" s="35"/>
    </row>
    <row r="4868" spans="2:2" x14ac:dyDescent="0.2">
      <c r="B4868" s="35"/>
    </row>
    <row r="4869" spans="2:2" x14ac:dyDescent="0.2">
      <c r="B4869" s="35"/>
    </row>
    <row r="4870" spans="2:2" x14ac:dyDescent="0.2">
      <c r="B4870" s="35"/>
    </row>
    <row r="4871" spans="2:2" x14ac:dyDescent="0.2">
      <c r="B4871" s="35"/>
    </row>
    <row r="4872" spans="2:2" x14ac:dyDescent="0.2">
      <c r="B4872" s="35"/>
    </row>
    <row r="4873" spans="2:2" x14ac:dyDescent="0.2">
      <c r="B4873" s="35"/>
    </row>
    <row r="4874" spans="2:2" x14ac:dyDescent="0.2">
      <c r="B4874" s="35"/>
    </row>
    <row r="4875" spans="2:2" x14ac:dyDescent="0.2">
      <c r="B4875" s="35"/>
    </row>
    <row r="4876" spans="2:2" x14ac:dyDescent="0.2">
      <c r="B4876" s="35"/>
    </row>
    <row r="4877" spans="2:2" x14ac:dyDescent="0.2">
      <c r="B4877" s="35"/>
    </row>
    <row r="4878" spans="2:2" x14ac:dyDescent="0.2">
      <c r="B4878" s="35"/>
    </row>
    <row r="4879" spans="2:2" x14ac:dyDescent="0.2">
      <c r="B4879" s="35"/>
    </row>
    <row r="4880" spans="2:2" x14ac:dyDescent="0.2">
      <c r="B4880" s="35"/>
    </row>
    <row r="4881" spans="2:2" x14ac:dyDescent="0.2">
      <c r="B4881" s="35"/>
    </row>
    <row r="4882" spans="2:2" x14ac:dyDescent="0.2">
      <c r="B4882" s="35"/>
    </row>
    <row r="4883" spans="2:2" x14ac:dyDescent="0.2">
      <c r="B4883" s="35"/>
    </row>
    <row r="4884" spans="2:2" x14ac:dyDescent="0.2">
      <c r="B4884" s="35"/>
    </row>
    <row r="4885" spans="2:2" x14ac:dyDescent="0.2">
      <c r="B4885" s="35"/>
    </row>
    <row r="4886" spans="2:2" x14ac:dyDescent="0.2">
      <c r="B4886" s="35"/>
    </row>
    <row r="4887" spans="2:2" x14ac:dyDescent="0.2">
      <c r="B4887" s="35"/>
    </row>
    <row r="4888" spans="2:2" x14ac:dyDescent="0.2">
      <c r="B4888" s="35"/>
    </row>
    <row r="4889" spans="2:2" x14ac:dyDescent="0.2">
      <c r="B4889" s="35"/>
    </row>
    <row r="4890" spans="2:2" x14ac:dyDescent="0.2">
      <c r="B4890" s="35"/>
    </row>
    <row r="4891" spans="2:2" x14ac:dyDescent="0.2">
      <c r="B4891" s="35"/>
    </row>
    <row r="4892" spans="2:2" x14ac:dyDescent="0.2">
      <c r="B4892" s="35"/>
    </row>
    <row r="4893" spans="2:2" x14ac:dyDescent="0.2">
      <c r="B4893" s="35"/>
    </row>
    <row r="4894" spans="2:2" x14ac:dyDescent="0.2">
      <c r="B4894" s="35"/>
    </row>
    <row r="4895" spans="2:2" x14ac:dyDescent="0.2">
      <c r="B4895" s="35"/>
    </row>
    <row r="4896" spans="2:2" x14ac:dyDescent="0.2">
      <c r="B4896" s="35"/>
    </row>
    <row r="4897" spans="2:2" x14ac:dyDescent="0.2">
      <c r="B4897" s="35"/>
    </row>
    <row r="4898" spans="2:2" x14ac:dyDescent="0.2">
      <c r="B4898" s="35"/>
    </row>
    <row r="4899" spans="2:2" x14ac:dyDescent="0.2">
      <c r="B4899" s="35"/>
    </row>
    <row r="4900" spans="2:2" x14ac:dyDescent="0.2">
      <c r="B4900" s="35"/>
    </row>
    <row r="4901" spans="2:2" x14ac:dyDescent="0.2">
      <c r="B4901" s="35"/>
    </row>
    <row r="4902" spans="2:2" x14ac:dyDescent="0.2">
      <c r="B4902" s="35"/>
    </row>
    <row r="4903" spans="2:2" x14ac:dyDescent="0.2">
      <c r="B4903" s="35"/>
    </row>
    <row r="4904" spans="2:2" x14ac:dyDescent="0.2">
      <c r="B4904" s="35"/>
    </row>
    <row r="4905" spans="2:2" x14ac:dyDescent="0.2">
      <c r="B4905" s="35"/>
    </row>
    <row r="4906" spans="2:2" x14ac:dyDescent="0.2">
      <c r="B4906" s="35"/>
    </row>
    <row r="4907" spans="2:2" x14ac:dyDescent="0.2">
      <c r="B4907" s="35"/>
    </row>
    <row r="4908" spans="2:2" x14ac:dyDescent="0.2">
      <c r="B4908" s="35"/>
    </row>
    <row r="4909" spans="2:2" x14ac:dyDescent="0.2">
      <c r="B4909" s="35"/>
    </row>
    <row r="4910" spans="2:2" x14ac:dyDescent="0.2">
      <c r="B4910" s="35"/>
    </row>
    <row r="4911" spans="2:2" x14ac:dyDescent="0.2">
      <c r="B4911" s="35"/>
    </row>
    <row r="4912" spans="2:2" x14ac:dyDescent="0.2">
      <c r="B4912" s="35"/>
    </row>
    <row r="4913" spans="2:2" x14ac:dyDescent="0.2">
      <c r="B4913" s="35"/>
    </row>
    <row r="4914" spans="2:2" x14ac:dyDescent="0.2">
      <c r="B4914" s="35"/>
    </row>
    <row r="4915" spans="2:2" x14ac:dyDescent="0.2">
      <c r="B4915" s="35"/>
    </row>
    <row r="4916" spans="2:2" x14ac:dyDescent="0.2">
      <c r="B4916" s="35"/>
    </row>
    <row r="4917" spans="2:2" x14ac:dyDescent="0.2">
      <c r="B4917" s="35"/>
    </row>
    <row r="4918" spans="2:2" x14ac:dyDescent="0.2">
      <c r="B4918" s="35"/>
    </row>
    <row r="4919" spans="2:2" x14ac:dyDescent="0.2">
      <c r="B4919" s="35"/>
    </row>
    <row r="4920" spans="2:2" x14ac:dyDescent="0.2">
      <c r="B4920" s="35"/>
    </row>
    <row r="4921" spans="2:2" x14ac:dyDescent="0.2">
      <c r="B4921" s="35"/>
    </row>
    <row r="4922" spans="2:2" x14ac:dyDescent="0.2">
      <c r="B4922" s="35"/>
    </row>
    <row r="4923" spans="2:2" x14ac:dyDescent="0.2">
      <c r="B4923" s="35"/>
    </row>
    <row r="4924" spans="2:2" x14ac:dyDescent="0.2">
      <c r="B4924" s="35"/>
    </row>
    <row r="4925" spans="2:2" x14ac:dyDescent="0.2">
      <c r="B4925" s="35"/>
    </row>
    <row r="4926" spans="2:2" x14ac:dyDescent="0.2">
      <c r="B4926" s="35"/>
    </row>
    <row r="4927" spans="2:2" x14ac:dyDescent="0.2">
      <c r="B4927" s="35"/>
    </row>
    <row r="4928" spans="2:2" x14ac:dyDescent="0.2">
      <c r="B4928" s="35"/>
    </row>
    <row r="4929" spans="2:2" x14ac:dyDescent="0.2">
      <c r="B4929" s="35"/>
    </row>
    <row r="4930" spans="2:2" x14ac:dyDescent="0.2">
      <c r="B4930" s="35"/>
    </row>
    <row r="4931" spans="2:2" x14ac:dyDescent="0.2">
      <c r="B4931" s="35"/>
    </row>
    <row r="4932" spans="2:2" x14ac:dyDescent="0.2">
      <c r="B4932" s="35"/>
    </row>
    <row r="4933" spans="2:2" x14ac:dyDescent="0.2">
      <c r="B4933" s="35"/>
    </row>
    <row r="4934" spans="2:2" x14ac:dyDescent="0.2">
      <c r="B4934" s="35"/>
    </row>
    <row r="4935" spans="2:2" x14ac:dyDescent="0.2">
      <c r="B4935" s="35"/>
    </row>
    <row r="4936" spans="2:2" x14ac:dyDescent="0.2">
      <c r="B4936" s="35"/>
    </row>
    <row r="4937" spans="2:2" x14ac:dyDescent="0.2">
      <c r="B4937" s="35"/>
    </row>
    <row r="4938" spans="2:2" x14ac:dyDescent="0.2">
      <c r="B4938" s="35"/>
    </row>
    <row r="4939" spans="2:2" x14ac:dyDescent="0.2">
      <c r="B4939" s="35"/>
    </row>
    <row r="4940" spans="2:2" x14ac:dyDescent="0.2">
      <c r="B4940" s="35"/>
    </row>
    <row r="4941" spans="2:2" x14ac:dyDescent="0.2">
      <c r="B4941" s="35"/>
    </row>
    <row r="4942" spans="2:2" x14ac:dyDescent="0.2">
      <c r="B4942" s="35"/>
    </row>
    <row r="4943" spans="2:2" x14ac:dyDescent="0.2">
      <c r="B4943" s="35"/>
    </row>
    <row r="4944" spans="2:2" x14ac:dyDescent="0.2">
      <c r="B4944" s="35"/>
    </row>
    <row r="4945" spans="2:2" x14ac:dyDescent="0.2">
      <c r="B4945" s="35"/>
    </row>
    <row r="4946" spans="2:2" x14ac:dyDescent="0.2">
      <c r="B4946" s="35"/>
    </row>
    <row r="4947" spans="2:2" x14ac:dyDescent="0.2">
      <c r="B4947" s="35"/>
    </row>
    <row r="4948" spans="2:2" x14ac:dyDescent="0.2">
      <c r="B4948" s="35"/>
    </row>
    <row r="4949" spans="2:2" x14ac:dyDescent="0.2">
      <c r="B4949" s="35"/>
    </row>
    <row r="4950" spans="2:2" x14ac:dyDescent="0.2">
      <c r="B4950" s="35"/>
    </row>
    <row r="4951" spans="2:2" x14ac:dyDescent="0.2">
      <c r="B4951" s="35"/>
    </row>
    <row r="4952" spans="2:2" x14ac:dyDescent="0.2">
      <c r="B4952" s="35"/>
    </row>
    <row r="4953" spans="2:2" x14ac:dyDescent="0.2">
      <c r="B4953" s="35"/>
    </row>
    <row r="4954" spans="2:2" x14ac:dyDescent="0.2">
      <c r="B4954" s="35"/>
    </row>
    <row r="4955" spans="2:2" x14ac:dyDescent="0.2">
      <c r="B4955" s="35"/>
    </row>
    <row r="4956" spans="2:2" x14ac:dyDescent="0.2">
      <c r="B4956" s="35"/>
    </row>
    <row r="4957" spans="2:2" x14ac:dyDescent="0.2">
      <c r="B4957" s="35"/>
    </row>
    <row r="4958" spans="2:2" x14ac:dyDescent="0.2">
      <c r="B4958" s="35"/>
    </row>
    <row r="4959" spans="2:2" x14ac:dyDescent="0.2">
      <c r="B4959" s="35"/>
    </row>
    <row r="4960" spans="2:2" x14ac:dyDescent="0.2">
      <c r="B4960" s="35"/>
    </row>
    <row r="4961" spans="2:2" x14ac:dyDescent="0.2">
      <c r="B4961" s="35"/>
    </row>
    <row r="4962" spans="2:2" x14ac:dyDescent="0.2">
      <c r="B4962" s="35"/>
    </row>
    <row r="4963" spans="2:2" x14ac:dyDescent="0.2">
      <c r="B4963" s="35"/>
    </row>
    <row r="4964" spans="2:2" x14ac:dyDescent="0.2">
      <c r="B4964" s="35"/>
    </row>
    <row r="4965" spans="2:2" x14ac:dyDescent="0.2">
      <c r="B4965" s="35"/>
    </row>
    <row r="4966" spans="2:2" x14ac:dyDescent="0.2">
      <c r="B4966" s="35"/>
    </row>
    <row r="4967" spans="2:2" x14ac:dyDescent="0.2">
      <c r="B4967" s="35"/>
    </row>
    <row r="4968" spans="2:2" x14ac:dyDescent="0.2">
      <c r="B4968" s="35"/>
    </row>
    <row r="4969" spans="2:2" x14ac:dyDescent="0.2">
      <c r="B4969" s="35"/>
    </row>
    <row r="4970" spans="2:2" x14ac:dyDescent="0.2">
      <c r="B4970" s="35"/>
    </row>
    <row r="4971" spans="2:2" x14ac:dyDescent="0.2">
      <c r="B4971" s="35"/>
    </row>
    <row r="4972" spans="2:2" x14ac:dyDescent="0.2">
      <c r="B4972" s="35"/>
    </row>
    <row r="4973" spans="2:2" x14ac:dyDescent="0.2">
      <c r="B4973" s="35"/>
    </row>
    <row r="4974" spans="2:2" x14ac:dyDescent="0.2">
      <c r="B4974" s="35"/>
    </row>
    <row r="4975" spans="2:2" x14ac:dyDescent="0.2">
      <c r="B4975" s="35"/>
    </row>
    <row r="4976" spans="2:2" x14ac:dyDescent="0.2">
      <c r="B4976" s="35"/>
    </row>
    <row r="4977" spans="2:2" x14ac:dyDescent="0.2">
      <c r="B4977" s="35"/>
    </row>
    <row r="4978" spans="2:2" x14ac:dyDescent="0.2">
      <c r="B4978" s="35"/>
    </row>
    <row r="4979" spans="2:2" x14ac:dyDescent="0.2">
      <c r="B4979" s="35"/>
    </row>
    <row r="4980" spans="2:2" x14ac:dyDescent="0.2">
      <c r="B4980" s="35"/>
    </row>
    <row r="4981" spans="2:2" x14ac:dyDescent="0.2">
      <c r="B4981" s="35"/>
    </row>
    <row r="4982" spans="2:2" x14ac:dyDescent="0.2">
      <c r="B4982" s="35"/>
    </row>
    <row r="4983" spans="2:2" x14ac:dyDescent="0.2">
      <c r="B4983" s="35"/>
    </row>
    <row r="4984" spans="2:2" x14ac:dyDescent="0.2">
      <c r="B4984" s="35"/>
    </row>
    <row r="4985" spans="2:2" x14ac:dyDescent="0.2">
      <c r="B4985" s="35"/>
    </row>
    <row r="4986" spans="2:2" x14ac:dyDescent="0.2">
      <c r="B4986" s="35"/>
    </row>
    <row r="4987" spans="2:2" x14ac:dyDescent="0.2">
      <c r="B4987" s="35"/>
    </row>
    <row r="4988" spans="2:2" x14ac:dyDescent="0.2">
      <c r="B4988" s="35"/>
    </row>
    <row r="4989" spans="2:2" x14ac:dyDescent="0.2">
      <c r="B4989" s="35"/>
    </row>
    <row r="4990" spans="2:2" x14ac:dyDescent="0.2">
      <c r="B4990" s="35"/>
    </row>
    <row r="4991" spans="2:2" x14ac:dyDescent="0.2">
      <c r="B4991" s="35"/>
    </row>
    <row r="4992" spans="2:2" x14ac:dyDescent="0.2">
      <c r="B4992" s="35"/>
    </row>
    <row r="4993" spans="2:2" x14ac:dyDescent="0.2">
      <c r="B4993" s="35"/>
    </row>
    <row r="4994" spans="2:2" x14ac:dyDescent="0.2">
      <c r="B4994" s="35"/>
    </row>
    <row r="4995" spans="2:2" x14ac:dyDescent="0.2">
      <c r="B4995" s="35"/>
    </row>
    <row r="4996" spans="2:2" x14ac:dyDescent="0.2">
      <c r="B4996" s="35"/>
    </row>
    <row r="4997" spans="2:2" x14ac:dyDescent="0.2">
      <c r="B4997" s="35"/>
    </row>
    <row r="4998" spans="2:2" x14ac:dyDescent="0.2">
      <c r="B4998" s="35"/>
    </row>
    <row r="4999" spans="2:2" x14ac:dyDescent="0.2">
      <c r="B4999" s="35"/>
    </row>
    <row r="5000" spans="2:2" x14ac:dyDescent="0.2">
      <c r="B5000" s="35"/>
    </row>
    <row r="5001" spans="2:2" x14ac:dyDescent="0.2">
      <c r="B5001" s="35"/>
    </row>
    <row r="5002" spans="2:2" x14ac:dyDescent="0.2">
      <c r="B5002" s="35"/>
    </row>
    <row r="5003" spans="2:2" x14ac:dyDescent="0.2">
      <c r="B5003" s="35"/>
    </row>
    <row r="5004" spans="2:2" x14ac:dyDescent="0.2">
      <c r="B5004" s="35"/>
    </row>
    <row r="5005" spans="2:2" x14ac:dyDescent="0.2">
      <c r="B5005" s="35"/>
    </row>
    <row r="5006" spans="2:2" x14ac:dyDescent="0.2">
      <c r="B5006" s="35"/>
    </row>
    <row r="5007" spans="2:2" x14ac:dyDescent="0.2">
      <c r="B5007" s="35"/>
    </row>
    <row r="5008" spans="2:2" x14ac:dyDescent="0.2">
      <c r="B5008" s="35"/>
    </row>
    <row r="5009" spans="2:2" x14ac:dyDescent="0.2">
      <c r="B5009" s="35"/>
    </row>
    <row r="5010" spans="2:2" x14ac:dyDescent="0.2">
      <c r="B5010" s="35"/>
    </row>
    <row r="5011" spans="2:2" x14ac:dyDescent="0.2">
      <c r="B5011" s="35"/>
    </row>
    <row r="5012" spans="2:2" x14ac:dyDescent="0.2">
      <c r="B5012" s="35"/>
    </row>
    <row r="5013" spans="2:2" x14ac:dyDescent="0.2">
      <c r="B5013" s="35"/>
    </row>
    <row r="5014" spans="2:2" x14ac:dyDescent="0.2">
      <c r="B5014" s="35"/>
    </row>
    <row r="5015" spans="2:2" x14ac:dyDescent="0.2">
      <c r="B5015" s="35"/>
    </row>
    <row r="5016" spans="2:2" x14ac:dyDescent="0.2">
      <c r="B5016" s="35"/>
    </row>
    <row r="5017" spans="2:2" x14ac:dyDescent="0.2">
      <c r="B5017" s="35"/>
    </row>
    <row r="5018" spans="2:2" x14ac:dyDescent="0.2">
      <c r="B5018" s="35"/>
    </row>
    <row r="5019" spans="2:2" x14ac:dyDescent="0.2">
      <c r="B5019" s="35"/>
    </row>
    <row r="5020" spans="2:2" x14ac:dyDescent="0.2">
      <c r="B5020" s="35"/>
    </row>
    <row r="5021" spans="2:2" x14ac:dyDescent="0.2">
      <c r="B5021" s="35"/>
    </row>
    <row r="5022" spans="2:2" x14ac:dyDescent="0.2">
      <c r="B5022" s="35"/>
    </row>
    <row r="5023" spans="2:2" x14ac:dyDescent="0.2">
      <c r="B5023" s="35"/>
    </row>
    <row r="5024" spans="2:2" x14ac:dyDescent="0.2">
      <c r="B5024" s="35"/>
    </row>
    <row r="5025" spans="2:2" x14ac:dyDescent="0.2">
      <c r="B5025" s="35"/>
    </row>
    <row r="5026" spans="2:2" x14ac:dyDescent="0.2">
      <c r="B5026" s="35"/>
    </row>
    <row r="5027" spans="2:2" x14ac:dyDescent="0.2">
      <c r="B5027" s="35"/>
    </row>
    <row r="5028" spans="2:2" x14ac:dyDescent="0.2">
      <c r="B5028" s="35"/>
    </row>
    <row r="5029" spans="2:2" x14ac:dyDescent="0.2">
      <c r="B5029" s="35"/>
    </row>
    <row r="5030" spans="2:2" x14ac:dyDescent="0.2">
      <c r="B5030" s="35"/>
    </row>
    <row r="5031" spans="2:2" x14ac:dyDescent="0.2">
      <c r="B5031" s="35"/>
    </row>
    <row r="5032" spans="2:2" x14ac:dyDescent="0.2">
      <c r="B5032" s="35"/>
    </row>
    <row r="5033" spans="2:2" x14ac:dyDescent="0.2">
      <c r="B5033" s="35"/>
    </row>
    <row r="5034" spans="2:2" x14ac:dyDescent="0.2">
      <c r="B5034" s="35"/>
    </row>
    <row r="5035" spans="2:2" x14ac:dyDescent="0.2">
      <c r="B5035" s="35"/>
    </row>
    <row r="5036" spans="2:2" x14ac:dyDescent="0.2">
      <c r="B5036" s="35"/>
    </row>
    <row r="5037" spans="2:2" x14ac:dyDescent="0.2">
      <c r="B5037" s="35"/>
    </row>
    <row r="5038" spans="2:2" x14ac:dyDescent="0.2">
      <c r="B5038" s="35"/>
    </row>
    <row r="5039" spans="2:2" x14ac:dyDescent="0.2">
      <c r="B5039" s="35"/>
    </row>
    <row r="5040" spans="2:2" x14ac:dyDescent="0.2">
      <c r="B5040" s="35"/>
    </row>
    <row r="5041" spans="2:2" x14ac:dyDescent="0.2">
      <c r="B5041" s="35"/>
    </row>
    <row r="5042" spans="2:2" x14ac:dyDescent="0.2">
      <c r="B5042" s="35"/>
    </row>
    <row r="5043" spans="2:2" x14ac:dyDescent="0.2">
      <c r="B5043" s="35"/>
    </row>
    <row r="5044" spans="2:2" x14ac:dyDescent="0.2">
      <c r="B5044" s="35"/>
    </row>
    <row r="5045" spans="2:2" x14ac:dyDescent="0.2">
      <c r="B5045" s="35"/>
    </row>
    <row r="5046" spans="2:2" x14ac:dyDescent="0.2">
      <c r="B5046" s="35"/>
    </row>
    <row r="5047" spans="2:2" x14ac:dyDescent="0.2">
      <c r="B5047" s="35"/>
    </row>
    <row r="5048" spans="2:2" x14ac:dyDescent="0.2">
      <c r="B5048" s="35"/>
    </row>
    <row r="5049" spans="2:2" x14ac:dyDescent="0.2">
      <c r="B5049" s="35"/>
    </row>
    <row r="5050" spans="2:2" x14ac:dyDescent="0.2">
      <c r="B5050" s="35"/>
    </row>
    <row r="5051" spans="2:2" x14ac:dyDescent="0.2">
      <c r="B5051" s="35"/>
    </row>
    <row r="5052" spans="2:2" x14ac:dyDescent="0.2">
      <c r="B5052" s="35"/>
    </row>
    <row r="5053" spans="2:2" x14ac:dyDescent="0.2">
      <c r="B5053" s="35"/>
    </row>
    <row r="5054" spans="2:2" x14ac:dyDescent="0.2">
      <c r="B5054" s="35"/>
    </row>
    <row r="5055" spans="2:2" x14ac:dyDescent="0.2">
      <c r="B5055" s="35"/>
    </row>
    <row r="5056" spans="2:2" x14ac:dyDescent="0.2">
      <c r="B5056" s="35"/>
    </row>
    <row r="5057" spans="2:2" x14ac:dyDescent="0.2">
      <c r="B5057" s="35"/>
    </row>
    <row r="5058" spans="2:2" x14ac:dyDescent="0.2">
      <c r="B5058" s="35"/>
    </row>
    <row r="5059" spans="2:2" x14ac:dyDescent="0.2">
      <c r="B5059" s="35"/>
    </row>
    <row r="5060" spans="2:2" x14ac:dyDescent="0.2">
      <c r="B5060" s="35"/>
    </row>
    <row r="5061" spans="2:2" x14ac:dyDescent="0.2">
      <c r="B5061" s="35"/>
    </row>
    <row r="5062" spans="2:2" x14ac:dyDescent="0.2">
      <c r="B5062" s="35"/>
    </row>
    <row r="5063" spans="2:2" x14ac:dyDescent="0.2">
      <c r="B5063" s="35"/>
    </row>
    <row r="5064" spans="2:2" x14ac:dyDescent="0.2">
      <c r="B5064" s="35"/>
    </row>
    <row r="5065" spans="2:2" x14ac:dyDescent="0.2">
      <c r="B5065" s="35"/>
    </row>
    <row r="5066" spans="2:2" x14ac:dyDescent="0.2">
      <c r="B5066" s="35"/>
    </row>
    <row r="5067" spans="2:2" x14ac:dyDescent="0.2">
      <c r="B5067" s="35"/>
    </row>
    <row r="5068" spans="2:2" x14ac:dyDescent="0.2">
      <c r="B5068" s="35"/>
    </row>
    <row r="5069" spans="2:2" x14ac:dyDescent="0.2">
      <c r="B5069" s="35"/>
    </row>
    <row r="5070" spans="2:2" x14ac:dyDescent="0.2">
      <c r="B5070" s="35"/>
    </row>
    <row r="5071" spans="2:2" x14ac:dyDescent="0.2">
      <c r="B5071" s="35"/>
    </row>
    <row r="5072" spans="2:2" x14ac:dyDescent="0.2">
      <c r="B5072" s="35"/>
    </row>
    <row r="5073" spans="2:2" x14ac:dyDescent="0.2">
      <c r="B5073" s="35"/>
    </row>
    <row r="5074" spans="2:2" x14ac:dyDescent="0.2">
      <c r="B5074" s="35"/>
    </row>
    <row r="5075" spans="2:2" x14ac:dyDescent="0.2">
      <c r="B5075" s="35"/>
    </row>
    <row r="5076" spans="2:2" x14ac:dyDescent="0.2">
      <c r="B5076" s="35"/>
    </row>
    <row r="5077" spans="2:2" x14ac:dyDescent="0.2">
      <c r="B5077" s="35"/>
    </row>
    <row r="5078" spans="2:2" x14ac:dyDescent="0.2">
      <c r="B5078" s="35"/>
    </row>
    <row r="5079" spans="2:2" x14ac:dyDescent="0.2">
      <c r="B5079" s="35"/>
    </row>
    <row r="5080" spans="2:2" x14ac:dyDescent="0.2">
      <c r="B5080" s="35"/>
    </row>
    <row r="5081" spans="2:2" x14ac:dyDescent="0.2">
      <c r="B5081" s="35"/>
    </row>
    <row r="5082" spans="2:2" x14ac:dyDescent="0.2">
      <c r="B5082" s="35"/>
    </row>
    <row r="5083" spans="2:2" x14ac:dyDescent="0.2">
      <c r="B5083" s="35"/>
    </row>
    <row r="5084" spans="2:2" x14ac:dyDescent="0.2">
      <c r="B5084" s="35"/>
    </row>
    <row r="5085" spans="2:2" x14ac:dyDescent="0.2">
      <c r="B5085" s="35"/>
    </row>
    <row r="5086" spans="2:2" x14ac:dyDescent="0.2">
      <c r="B5086" s="35"/>
    </row>
    <row r="5087" spans="2:2" x14ac:dyDescent="0.2">
      <c r="B5087" s="35"/>
    </row>
    <row r="5088" spans="2:2" x14ac:dyDescent="0.2">
      <c r="B5088" s="35"/>
    </row>
    <row r="5089" spans="2:2" x14ac:dyDescent="0.2">
      <c r="B5089" s="35"/>
    </row>
    <row r="5090" spans="2:2" x14ac:dyDescent="0.2">
      <c r="B5090" s="35"/>
    </row>
    <row r="5091" spans="2:2" x14ac:dyDescent="0.2">
      <c r="B5091" s="35"/>
    </row>
    <row r="5092" spans="2:2" x14ac:dyDescent="0.2">
      <c r="B5092" s="35"/>
    </row>
    <row r="5093" spans="2:2" x14ac:dyDescent="0.2">
      <c r="B5093" s="35"/>
    </row>
    <row r="5094" spans="2:2" x14ac:dyDescent="0.2">
      <c r="B5094" s="35"/>
    </row>
    <row r="5095" spans="2:2" x14ac:dyDescent="0.2">
      <c r="B5095" s="35"/>
    </row>
    <row r="5096" spans="2:2" x14ac:dyDescent="0.2">
      <c r="B5096" s="35"/>
    </row>
    <row r="5097" spans="2:2" x14ac:dyDescent="0.2">
      <c r="B5097" s="35"/>
    </row>
    <row r="5098" spans="2:2" x14ac:dyDescent="0.2">
      <c r="B5098" s="35"/>
    </row>
    <row r="5099" spans="2:2" x14ac:dyDescent="0.2">
      <c r="B5099" s="35"/>
    </row>
    <row r="5100" spans="2:2" x14ac:dyDescent="0.2">
      <c r="B5100" s="35"/>
    </row>
    <row r="5101" spans="2:2" x14ac:dyDescent="0.2">
      <c r="B5101" s="35"/>
    </row>
    <row r="5102" spans="2:2" x14ac:dyDescent="0.2">
      <c r="B5102" s="35"/>
    </row>
    <row r="5103" spans="2:2" x14ac:dyDescent="0.2">
      <c r="B5103" s="35"/>
    </row>
    <row r="5104" spans="2:2" x14ac:dyDescent="0.2">
      <c r="B5104" s="35"/>
    </row>
    <row r="5105" spans="2:2" x14ac:dyDescent="0.2">
      <c r="B5105" s="35"/>
    </row>
    <row r="5106" spans="2:2" x14ac:dyDescent="0.2">
      <c r="B5106" s="35"/>
    </row>
    <row r="5107" spans="2:2" x14ac:dyDescent="0.2">
      <c r="B5107" s="35"/>
    </row>
    <row r="5108" spans="2:2" x14ac:dyDescent="0.2">
      <c r="B5108" s="35"/>
    </row>
    <row r="5109" spans="2:2" x14ac:dyDescent="0.2">
      <c r="B5109" s="35"/>
    </row>
    <row r="5110" spans="2:2" x14ac:dyDescent="0.2">
      <c r="B5110" s="35"/>
    </row>
    <row r="5111" spans="2:2" x14ac:dyDescent="0.2">
      <c r="B5111" s="35"/>
    </row>
    <row r="5112" spans="2:2" x14ac:dyDescent="0.2">
      <c r="B5112" s="35"/>
    </row>
    <row r="5113" spans="2:2" x14ac:dyDescent="0.2">
      <c r="B5113" s="35"/>
    </row>
    <row r="5114" spans="2:2" x14ac:dyDescent="0.2">
      <c r="B5114" s="35"/>
    </row>
    <row r="5115" spans="2:2" x14ac:dyDescent="0.2">
      <c r="B5115" s="35"/>
    </row>
    <row r="5116" spans="2:2" x14ac:dyDescent="0.2">
      <c r="B5116" s="35"/>
    </row>
    <row r="5117" spans="2:2" x14ac:dyDescent="0.2">
      <c r="B5117" s="35"/>
    </row>
    <row r="5118" spans="2:2" x14ac:dyDescent="0.2">
      <c r="B5118" s="35"/>
    </row>
    <row r="5119" spans="2:2" x14ac:dyDescent="0.2">
      <c r="B5119" s="35"/>
    </row>
    <row r="5120" spans="2:2" x14ac:dyDescent="0.2">
      <c r="B5120" s="35"/>
    </row>
    <row r="5121" spans="2:2" x14ac:dyDescent="0.2">
      <c r="B5121" s="35"/>
    </row>
    <row r="5122" spans="2:2" x14ac:dyDescent="0.2">
      <c r="B5122" s="35"/>
    </row>
    <row r="5123" spans="2:2" x14ac:dyDescent="0.2">
      <c r="B5123" s="35"/>
    </row>
    <row r="5124" spans="2:2" x14ac:dyDescent="0.2">
      <c r="B5124" s="35"/>
    </row>
    <row r="5125" spans="2:2" x14ac:dyDescent="0.2">
      <c r="B5125" s="35"/>
    </row>
    <row r="5126" spans="2:2" x14ac:dyDescent="0.2">
      <c r="B5126" s="35"/>
    </row>
    <row r="5127" spans="2:2" x14ac:dyDescent="0.2">
      <c r="B5127" s="35"/>
    </row>
    <row r="5128" spans="2:2" x14ac:dyDescent="0.2">
      <c r="B5128" s="35"/>
    </row>
    <row r="5129" spans="2:2" x14ac:dyDescent="0.2">
      <c r="B5129" s="35"/>
    </row>
    <row r="5130" spans="2:2" x14ac:dyDescent="0.2">
      <c r="B5130" s="35"/>
    </row>
    <row r="5131" spans="2:2" x14ac:dyDescent="0.2">
      <c r="B5131" s="35"/>
    </row>
    <row r="5132" spans="2:2" x14ac:dyDescent="0.2">
      <c r="B5132" s="35"/>
    </row>
    <row r="5133" spans="2:2" x14ac:dyDescent="0.2">
      <c r="B5133" s="35"/>
    </row>
    <row r="5134" spans="2:2" x14ac:dyDescent="0.2">
      <c r="B5134" s="35"/>
    </row>
    <row r="5135" spans="2:2" x14ac:dyDescent="0.2">
      <c r="B5135" s="35"/>
    </row>
    <row r="5136" spans="2:2" x14ac:dyDescent="0.2">
      <c r="B5136" s="35"/>
    </row>
    <row r="5137" spans="2:2" x14ac:dyDescent="0.2">
      <c r="B5137" s="35"/>
    </row>
    <row r="5138" spans="2:2" x14ac:dyDescent="0.2">
      <c r="B5138" s="35"/>
    </row>
    <row r="5139" spans="2:2" x14ac:dyDescent="0.2">
      <c r="B5139" s="35"/>
    </row>
    <row r="5140" spans="2:2" x14ac:dyDescent="0.2">
      <c r="B5140" s="35"/>
    </row>
    <row r="5141" spans="2:2" x14ac:dyDescent="0.2">
      <c r="B5141" s="35"/>
    </row>
    <row r="5142" spans="2:2" x14ac:dyDescent="0.2">
      <c r="B5142" s="35"/>
    </row>
    <row r="5143" spans="2:2" x14ac:dyDescent="0.2">
      <c r="B5143" s="35"/>
    </row>
    <row r="5144" spans="2:2" x14ac:dyDescent="0.2">
      <c r="B5144" s="35"/>
    </row>
    <row r="5145" spans="2:2" x14ac:dyDescent="0.2">
      <c r="B5145" s="35"/>
    </row>
    <row r="5146" spans="2:2" x14ac:dyDescent="0.2">
      <c r="B5146" s="35"/>
    </row>
    <row r="5147" spans="2:2" x14ac:dyDescent="0.2">
      <c r="B5147" s="35"/>
    </row>
    <row r="5148" spans="2:2" x14ac:dyDescent="0.2">
      <c r="B5148" s="35"/>
    </row>
    <row r="5149" spans="2:2" x14ac:dyDescent="0.2">
      <c r="B5149" s="35"/>
    </row>
    <row r="5150" spans="2:2" x14ac:dyDescent="0.2">
      <c r="B5150" s="35"/>
    </row>
    <row r="5151" spans="2:2" x14ac:dyDescent="0.2">
      <c r="B5151" s="35"/>
    </row>
    <row r="5152" spans="2:2" x14ac:dyDescent="0.2">
      <c r="B5152" s="35"/>
    </row>
    <row r="5153" spans="2:2" x14ac:dyDescent="0.2">
      <c r="B5153" s="35"/>
    </row>
    <row r="5154" spans="2:2" x14ac:dyDescent="0.2">
      <c r="B5154" s="35"/>
    </row>
    <row r="5155" spans="2:2" x14ac:dyDescent="0.2">
      <c r="B5155" s="35"/>
    </row>
    <row r="5156" spans="2:2" x14ac:dyDescent="0.2">
      <c r="B5156" s="35"/>
    </row>
    <row r="5157" spans="2:2" x14ac:dyDescent="0.2">
      <c r="B5157" s="35"/>
    </row>
    <row r="5158" spans="2:2" x14ac:dyDescent="0.2">
      <c r="B5158" s="35"/>
    </row>
    <row r="5159" spans="2:2" x14ac:dyDescent="0.2">
      <c r="B5159" s="35"/>
    </row>
    <row r="5160" spans="2:2" x14ac:dyDescent="0.2">
      <c r="B5160" s="35"/>
    </row>
    <row r="5161" spans="2:2" x14ac:dyDescent="0.2">
      <c r="B5161" s="35"/>
    </row>
    <row r="5162" spans="2:2" x14ac:dyDescent="0.2">
      <c r="B5162" s="35"/>
    </row>
    <row r="5163" spans="2:2" x14ac:dyDescent="0.2">
      <c r="B5163" s="35"/>
    </row>
    <row r="5164" spans="2:2" x14ac:dyDescent="0.2">
      <c r="B5164" s="35"/>
    </row>
    <row r="5165" spans="2:2" x14ac:dyDescent="0.2">
      <c r="B5165" s="35"/>
    </row>
    <row r="5166" spans="2:2" x14ac:dyDescent="0.2">
      <c r="B5166" s="35"/>
    </row>
    <row r="5167" spans="2:2" x14ac:dyDescent="0.2">
      <c r="B5167" s="35"/>
    </row>
    <row r="5168" spans="2:2" x14ac:dyDescent="0.2">
      <c r="B5168" s="35"/>
    </row>
    <row r="5169" spans="2:2" x14ac:dyDescent="0.2">
      <c r="B5169" s="35"/>
    </row>
    <row r="5170" spans="2:2" x14ac:dyDescent="0.2">
      <c r="B5170" s="35"/>
    </row>
    <row r="5171" spans="2:2" x14ac:dyDescent="0.2">
      <c r="B5171" s="35"/>
    </row>
    <row r="5172" spans="2:2" x14ac:dyDescent="0.2">
      <c r="B5172" s="35"/>
    </row>
    <row r="5173" spans="2:2" x14ac:dyDescent="0.2">
      <c r="B5173" s="35"/>
    </row>
    <row r="5174" spans="2:2" x14ac:dyDescent="0.2">
      <c r="B5174" s="35"/>
    </row>
    <row r="5175" spans="2:2" x14ac:dyDescent="0.2">
      <c r="B5175" s="35"/>
    </row>
    <row r="5176" spans="2:2" x14ac:dyDescent="0.2">
      <c r="B5176" s="35"/>
    </row>
    <row r="5177" spans="2:2" x14ac:dyDescent="0.2">
      <c r="B5177" s="35"/>
    </row>
    <row r="5178" spans="2:2" x14ac:dyDescent="0.2">
      <c r="B5178" s="35"/>
    </row>
    <row r="5179" spans="2:2" x14ac:dyDescent="0.2">
      <c r="B5179" s="35"/>
    </row>
    <row r="5180" spans="2:2" x14ac:dyDescent="0.2">
      <c r="B5180" s="35"/>
    </row>
    <row r="5181" spans="2:2" x14ac:dyDescent="0.2">
      <c r="B5181" s="35"/>
    </row>
    <row r="5182" spans="2:2" x14ac:dyDescent="0.2">
      <c r="B5182" s="35"/>
    </row>
    <row r="5183" spans="2:2" x14ac:dyDescent="0.2">
      <c r="B5183" s="35"/>
    </row>
    <row r="5184" spans="2:2" x14ac:dyDescent="0.2">
      <c r="B5184" s="35"/>
    </row>
    <row r="5185" spans="2:2" x14ac:dyDescent="0.2">
      <c r="B5185" s="35"/>
    </row>
    <row r="5186" spans="2:2" x14ac:dyDescent="0.2">
      <c r="B5186" s="35"/>
    </row>
    <row r="5187" spans="2:2" x14ac:dyDescent="0.2">
      <c r="B5187" s="35"/>
    </row>
    <row r="5188" spans="2:2" x14ac:dyDescent="0.2">
      <c r="B5188" s="35"/>
    </row>
    <row r="5189" spans="2:2" x14ac:dyDescent="0.2">
      <c r="B5189" s="35"/>
    </row>
    <row r="5190" spans="2:2" x14ac:dyDescent="0.2">
      <c r="B5190" s="35"/>
    </row>
    <row r="5191" spans="2:2" x14ac:dyDescent="0.2">
      <c r="B5191" s="35"/>
    </row>
    <row r="5192" spans="2:2" x14ac:dyDescent="0.2">
      <c r="B5192" s="35"/>
    </row>
    <row r="5193" spans="2:2" x14ac:dyDescent="0.2">
      <c r="B5193" s="35"/>
    </row>
    <row r="5194" spans="2:2" x14ac:dyDescent="0.2">
      <c r="B5194" s="35"/>
    </row>
    <row r="5195" spans="2:2" x14ac:dyDescent="0.2">
      <c r="B5195" s="35"/>
    </row>
    <row r="5196" spans="2:2" x14ac:dyDescent="0.2">
      <c r="B5196" s="35"/>
    </row>
    <row r="5197" spans="2:2" x14ac:dyDescent="0.2">
      <c r="B5197" s="35"/>
    </row>
    <row r="5198" spans="2:2" x14ac:dyDescent="0.2">
      <c r="B5198" s="35"/>
    </row>
    <row r="5199" spans="2:2" x14ac:dyDescent="0.2">
      <c r="B5199" s="35"/>
    </row>
    <row r="5200" spans="2:2" x14ac:dyDescent="0.2">
      <c r="B5200" s="35"/>
    </row>
    <row r="5201" spans="2:2" x14ac:dyDescent="0.2">
      <c r="B5201" s="35"/>
    </row>
    <row r="5202" spans="2:2" x14ac:dyDescent="0.2">
      <c r="B5202" s="35"/>
    </row>
    <row r="5203" spans="2:2" x14ac:dyDescent="0.2">
      <c r="B5203" s="35"/>
    </row>
    <row r="5204" spans="2:2" x14ac:dyDescent="0.2">
      <c r="B5204" s="35"/>
    </row>
    <row r="5205" spans="2:2" x14ac:dyDescent="0.2">
      <c r="B5205" s="35"/>
    </row>
    <row r="5206" spans="2:2" x14ac:dyDescent="0.2">
      <c r="B5206" s="35"/>
    </row>
    <row r="5207" spans="2:2" x14ac:dyDescent="0.2">
      <c r="B5207" s="35"/>
    </row>
    <row r="5208" spans="2:2" x14ac:dyDescent="0.2">
      <c r="B5208" s="35"/>
    </row>
    <row r="5209" spans="2:2" x14ac:dyDescent="0.2">
      <c r="B5209" s="35"/>
    </row>
    <row r="5210" spans="2:2" x14ac:dyDescent="0.2">
      <c r="B5210" s="35"/>
    </row>
    <row r="5211" spans="2:2" x14ac:dyDescent="0.2">
      <c r="B5211" s="35"/>
    </row>
    <row r="5212" spans="2:2" x14ac:dyDescent="0.2">
      <c r="B5212" s="35"/>
    </row>
    <row r="5213" spans="2:2" x14ac:dyDescent="0.2">
      <c r="B5213" s="35"/>
    </row>
    <row r="5214" spans="2:2" x14ac:dyDescent="0.2">
      <c r="B5214" s="35"/>
    </row>
    <row r="5215" spans="2:2" x14ac:dyDescent="0.2">
      <c r="B5215" s="35"/>
    </row>
    <row r="5216" spans="2:2" x14ac:dyDescent="0.2">
      <c r="B5216" s="35"/>
    </row>
    <row r="5217" spans="2:2" x14ac:dyDescent="0.2">
      <c r="B5217" s="35"/>
    </row>
    <row r="5218" spans="2:2" x14ac:dyDescent="0.2">
      <c r="B5218" s="35"/>
    </row>
    <row r="5219" spans="2:2" x14ac:dyDescent="0.2">
      <c r="B5219" s="35"/>
    </row>
    <row r="5220" spans="2:2" x14ac:dyDescent="0.2">
      <c r="B5220" s="35"/>
    </row>
    <row r="5221" spans="2:2" x14ac:dyDescent="0.2">
      <c r="B5221" s="35"/>
    </row>
    <row r="5222" spans="2:2" x14ac:dyDescent="0.2">
      <c r="B5222" s="35"/>
    </row>
    <row r="5223" spans="2:2" x14ac:dyDescent="0.2">
      <c r="B5223" s="35"/>
    </row>
    <row r="5224" spans="2:2" x14ac:dyDescent="0.2">
      <c r="B5224" s="35"/>
    </row>
    <row r="5225" spans="2:2" x14ac:dyDescent="0.2">
      <c r="B5225" s="35"/>
    </row>
    <row r="5226" spans="2:2" x14ac:dyDescent="0.2">
      <c r="B5226" s="35"/>
    </row>
    <row r="5227" spans="2:2" x14ac:dyDescent="0.2">
      <c r="B5227" s="35"/>
    </row>
    <row r="5228" spans="2:2" x14ac:dyDescent="0.2">
      <c r="B5228" s="35"/>
    </row>
    <row r="5229" spans="2:2" x14ac:dyDescent="0.2">
      <c r="B5229" s="35"/>
    </row>
    <row r="5230" spans="2:2" x14ac:dyDescent="0.2">
      <c r="B5230" s="35"/>
    </row>
    <row r="5231" spans="2:2" x14ac:dyDescent="0.2">
      <c r="B5231" s="35"/>
    </row>
    <row r="5232" spans="2:2" x14ac:dyDescent="0.2">
      <c r="B5232" s="35"/>
    </row>
    <row r="5233" spans="2:2" x14ac:dyDescent="0.2">
      <c r="B5233" s="35"/>
    </row>
    <row r="5234" spans="2:2" x14ac:dyDescent="0.2">
      <c r="B5234" s="35"/>
    </row>
    <row r="5235" spans="2:2" x14ac:dyDescent="0.2">
      <c r="B5235" s="35"/>
    </row>
    <row r="5236" spans="2:2" x14ac:dyDescent="0.2">
      <c r="B5236" s="35"/>
    </row>
    <row r="5237" spans="2:2" x14ac:dyDescent="0.2">
      <c r="B5237" s="35"/>
    </row>
    <row r="5238" spans="2:2" x14ac:dyDescent="0.2">
      <c r="B5238" s="35"/>
    </row>
    <row r="5239" spans="2:2" x14ac:dyDescent="0.2">
      <c r="B5239" s="35"/>
    </row>
    <row r="5240" spans="2:2" x14ac:dyDescent="0.2">
      <c r="B5240" s="35"/>
    </row>
    <row r="5241" spans="2:2" x14ac:dyDescent="0.2">
      <c r="B5241" s="35"/>
    </row>
    <row r="5242" spans="2:2" x14ac:dyDescent="0.2">
      <c r="B5242" s="35"/>
    </row>
    <row r="5243" spans="2:2" x14ac:dyDescent="0.2">
      <c r="B5243" s="35"/>
    </row>
    <row r="5244" spans="2:2" x14ac:dyDescent="0.2">
      <c r="B5244" s="35"/>
    </row>
    <row r="5245" spans="2:2" x14ac:dyDescent="0.2">
      <c r="B5245" s="35"/>
    </row>
    <row r="5246" spans="2:2" x14ac:dyDescent="0.2">
      <c r="B5246" s="35"/>
    </row>
    <row r="5247" spans="2:2" x14ac:dyDescent="0.2">
      <c r="B5247" s="35"/>
    </row>
    <row r="5248" spans="2:2" x14ac:dyDescent="0.2">
      <c r="B5248" s="35"/>
    </row>
    <row r="5249" spans="2:2" x14ac:dyDescent="0.2">
      <c r="B5249" s="35"/>
    </row>
    <row r="5250" spans="2:2" x14ac:dyDescent="0.2">
      <c r="B5250" s="35"/>
    </row>
    <row r="5251" spans="2:2" x14ac:dyDescent="0.2">
      <c r="B5251" s="35"/>
    </row>
    <row r="5252" spans="2:2" x14ac:dyDescent="0.2">
      <c r="B5252" s="35"/>
    </row>
    <row r="5253" spans="2:2" x14ac:dyDescent="0.2">
      <c r="B5253" s="35"/>
    </row>
    <row r="5254" spans="2:2" x14ac:dyDescent="0.2">
      <c r="B5254" s="35"/>
    </row>
    <row r="5255" spans="2:2" x14ac:dyDescent="0.2">
      <c r="B5255" s="35"/>
    </row>
    <row r="5256" spans="2:2" x14ac:dyDescent="0.2">
      <c r="B5256" s="35"/>
    </row>
    <row r="5257" spans="2:2" x14ac:dyDescent="0.2">
      <c r="B5257" s="35"/>
    </row>
    <row r="5258" spans="2:2" x14ac:dyDescent="0.2">
      <c r="B5258" s="35"/>
    </row>
    <row r="5259" spans="2:2" x14ac:dyDescent="0.2">
      <c r="B5259" s="35"/>
    </row>
    <row r="5260" spans="2:2" x14ac:dyDescent="0.2">
      <c r="B5260" s="35"/>
    </row>
    <row r="5261" spans="2:2" x14ac:dyDescent="0.2">
      <c r="B5261" s="35"/>
    </row>
    <row r="5262" spans="2:2" x14ac:dyDescent="0.2">
      <c r="B5262" s="35"/>
    </row>
    <row r="5263" spans="2:2" x14ac:dyDescent="0.2">
      <c r="B5263" s="35"/>
    </row>
    <row r="5264" spans="2:2" x14ac:dyDescent="0.2">
      <c r="B5264" s="35"/>
    </row>
    <row r="5265" spans="2:2" x14ac:dyDescent="0.2">
      <c r="B5265" s="35"/>
    </row>
    <row r="5266" spans="2:2" x14ac:dyDescent="0.2">
      <c r="B5266" s="35"/>
    </row>
    <row r="5267" spans="2:2" x14ac:dyDescent="0.2">
      <c r="B5267" s="35"/>
    </row>
    <row r="5268" spans="2:2" x14ac:dyDescent="0.2">
      <c r="B5268" s="35"/>
    </row>
    <row r="5269" spans="2:2" x14ac:dyDescent="0.2">
      <c r="B5269" s="35"/>
    </row>
    <row r="5270" spans="2:2" x14ac:dyDescent="0.2">
      <c r="B5270" s="35"/>
    </row>
    <row r="5271" spans="2:2" x14ac:dyDescent="0.2">
      <c r="B5271" s="35"/>
    </row>
    <row r="5272" spans="2:2" x14ac:dyDescent="0.2">
      <c r="B5272" s="35"/>
    </row>
    <row r="5273" spans="2:2" x14ac:dyDescent="0.2">
      <c r="B5273" s="35"/>
    </row>
    <row r="5274" spans="2:2" x14ac:dyDescent="0.2">
      <c r="B5274" s="35"/>
    </row>
    <row r="5275" spans="2:2" x14ac:dyDescent="0.2">
      <c r="B5275" s="35"/>
    </row>
    <row r="5276" spans="2:2" x14ac:dyDescent="0.2">
      <c r="B5276" s="35"/>
    </row>
    <row r="5277" spans="2:2" x14ac:dyDescent="0.2">
      <c r="B5277" s="35"/>
    </row>
    <row r="5278" spans="2:2" x14ac:dyDescent="0.2">
      <c r="B5278" s="35"/>
    </row>
    <row r="5279" spans="2:2" x14ac:dyDescent="0.2">
      <c r="B5279" s="35"/>
    </row>
    <row r="5280" spans="2:2" x14ac:dyDescent="0.2">
      <c r="B5280" s="35"/>
    </row>
    <row r="5281" spans="2:2" x14ac:dyDescent="0.2">
      <c r="B5281" s="35"/>
    </row>
    <row r="5282" spans="2:2" x14ac:dyDescent="0.2">
      <c r="B5282" s="35"/>
    </row>
    <row r="5283" spans="2:2" x14ac:dyDescent="0.2">
      <c r="B5283" s="35"/>
    </row>
    <row r="5284" spans="2:2" x14ac:dyDescent="0.2">
      <c r="B5284" s="35"/>
    </row>
    <row r="5285" spans="2:2" x14ac:dyDescent="0.2">
      <c r="B5285" s="35"/>
    </row>
    <row r="5286" spans="2:2" x14ac:dyDescent="0.2">
      <c r="B5286" s="35"/>
    </row>
    <row r="5287" spans="2:2" x14ac:dyDescent="0.2">
      <c r="B5287" s="35"/>
    </row>
    <row r="5288" spans="2:2" x14ac:dyDescent="0.2">
      <c r="B5288" s="35"/>
    </row>
    <row r="5289" spans="2:2" x14ac:dyDescent="0.2">
      <c r="B5289" s="35"/>
    </row>
    <row r="5290" spans="2:2" x14ac:dyDescent="0.2">
      <c r="B5290" s="35"/>
    </row>
    <row r="5291" spans="2:2" x14ac:dyDescent="0.2">
      <c r="B5291" s="35"/>
    </row>
    <row r="5292" spans="2:2" x14ac:dyDescent="0.2">
      <c r="B5292" s="35"/>
    </row>
    <row r="5293" spans="2:2" x14ac:dyDescent="0.2">
      <c r="B5293" s="35"/>
    </row>
    <row r="5294" spans="2:2" x14ac:dyDescent="0.2">
      <c r="B5294" s="35"/>
    </row>
    <row r="5295" spans="2:2" x14ac:dyDescent="0.2">
      <c r="B5295" s="35"/>
    </row>
    <row r="5296" spans="2:2" x14ac:dyDescent="0.2">
      <c r="B5296" s="35"/>
    </row>
    <row r="5297" spans="2:2" x14ac:dyDescent="0.2">
      <c r="B5297" s="35"/>
    </row>
    <row r="5298" spans="2:2" x14ac:dyDescent="0.2">
      <c r="B5298" s="35"/>
    </row>
    <row r="5299" spans="2:2" x14ac:dyDescent="0.2">
      <c r="B5299" s="35"/>
    </row>
    <row r="5300" spans="2:2" x14ac:dyDescent="0.2">
      <c r="B5300" s="35"/>
    </row>
    <row r="5301" spans="2:2" x14ac:dyDescent="0.2">
      <c r="B5301" s="35"/>
    </row>
    <row r="5302" spans="2:2" x14ac:dyDescent="0.2">
      <c r="B5302" s="35"/>
    </row>
    <row r="5303" spans="2:2" x14ac:dyDescent="0.2">
      <c r="B5303" s="35"/>
    </row>
    <row r="5304" spans="2:2" x14ac:dyDescent="0.2">
      <c r="B5304" s="35"/>
    </row>
    <row r="5305" spans="2:2" x14ac:dyDescent="0.2">
      <c r="B5305" s="35"/>
    </row>
    <row r="5306" spans="2:2" x14ac:dyDescent="0.2">
      <c r="B5306" s="35"/>
    </row>
    <row r="5307" spans="2:2" x14ac:dyDescent="0.2">
      <c r="B5307" s="35"/>
    </row>
    <row r="5308" spans="2:2" x14ac:dyDescent="0.2">
      <c r="B5308" s="35"/>
    </row>
    <row r="5309" spans="2:2" x14ac:dyDescent="0.2">
      <c r="B5309" s="35"/>
    </row>
    <row r="5310" spans="2:2" x14ac:dyDescent="0.2">
      <c r="B5310" s="35"/>
    </row>
    <row r="5311" spans="2:2" x14ac:dyDescent="0.2">
      <c r="B5311" s="35"/>
    </row>
    <row r="5312" spans="2:2" x14ac:dyDescent="0.2">
      <c r="B5312" s="35"/>
    </row>
    <row r="5313" spans="2:2" x14ac:dyDescent="0.2">
      <c r="B5313" s="35"/>
    </row>
    <row r="5314" spans="2:2" x14ac:dyDescent="0.2">
      <c r="B5314" s="35"/>
    </row>
    <row r="5315" spans="2:2" x14ac:dyDescent="0.2">
      <c r="B5315" s="35"/>
    </row>
    <row r="5316" spans="2:2" x14ac:dyDescent="0.2">
      <c r="B5316" s="35"/>
    </row>
    <row r="5317" spans="2:2" x14ac:dyDescent="0.2">
      <c r="B5317" s="35"/>
    </row>
    <row r="5318" spans="2:2" x14ac:dyDescent="0.2">
      <c r="B5318" s="35"/>
    </row>
    <row r="5319" spans="2:2" x14ac:dyDescent="0.2">
      <c r="B5319" s="35"/>
    </row>
    <row r="5320" spans="2:2" x14ac:dyDescent="0.2">
      <c r="B5320" s="35"/>
    </row>
    <row r="5321" spans="2:2" x14ac:dyDescent="0.2">
      <c r="B5321" s="35"/>
    </row>
    <row r="5322" spans="2:2" x14ac:dyDescent="0.2">
      <c r="B5322" s="35"/>
    </row>
    <row r="5323" spans="2:2" x14ac:dyDescent="0.2">
      <c r="B5323" s="35"/>
    </row>
    <row r="5324" spans="2:2" x14ac:dyDescent="0.2">
      <c r="B5324" s="35"/>
    </row>
    <row r="5325" spans="2:2" x14ac:dyDescent="0.2">
      <c r="B5325" s="35"/>
    </row>
    <row r="5326" spans="2:2" x14ac:dyDescent="0.2">
      <c r="B5326" s="35"/>
    </row>
    <row r="5327" spans="2:2" x14ac:dyDescent="0.2">
      <c r="B5327" s="35"/>
    </row>
    <row r="5328" spans="2:2" x14ac:dyDescent="0.2">
      <c r="B5328" s="35"/>
    </row>
    <row r="5329" spans="2:2" x14ac:dyDescent="0.2">
      <c r="B5329" s="35"/>
    </row>
    <row r="5330" spans="2:2" x14ac:dyDescent="0.2">
      <c r="B5330" s="35"/>
    </row>
    <row r="5331" spans="2:2" x14ac:dyDescent="0.2">
      <c r="B5331" s="35"/>
    </row>
    <row r="5332" spans="2:2" x14ac:dyDescent="0.2">
      <c r="B5332" s="35"/>
    </row>
    <row r="5333" spans="2:2" x14ac:dyDescent="0.2">
      <c r="B5333" s="35"/>
    </row>
    <row r="5334" spans="2:2" x14ac:dyDescent="0.2">
      <c r="B5334" s="35"/>
    </row>
    <row r="5335" spans="2:2" x14ac:dyDescent="0.2">
      <c r="B5335" s="35"/>
    </row>
    <row r="5336" spans="2:2" x14ac:dyDescent="0.2">
      <c r="B5336" s="35"/>
    </row>
    <row r="5337" spans="2:2" x14ac:dyDescent="0.2">
      <c r="B5337" s="35"/>
    </row>
    <row r="5338" spans="2:2" x14ac:dyDescent="0.2">
      <c r="B5338" s="35"/>
    </row>
    <row r="5339" spans="2:2" x14ac:dyDescent="0.2">
      <c r="B5339" s="35"/>
    </row>
    <row r="5340" spans="2:2" x14ac:dyDescent="0.2">
      <c r="B5340" s="35"/>
    </row>
    <row r="5341" spans="2:2" x14ac:dyDescent="0.2">
      <c r="B5341" s="35"/>
    </row>
    <row r="5342" spans="2:2" x14ac:dyDescent="0.2">
      <c r="B5342" s="35"/>
    </row>
    <row r="5343" spans="2:2" x14ac:dyDescent="0.2">
      <c r="B5343" s="35"/>
    </row>
    <row r="5344" spans="2:2" x14ac:dyDescent="0.2">
      <c r="B5344" s="35"/>
    </row>
    <row r="5345" spans="2:2" x14ac:dyDescent="0.2">
      <c r="B5345" s="35"/>
    </row>
    <row r="5346" spans="2:2" x14ac:dyDescent="0.2">
      <c r="B5346" s="35"/>
    </row>
    <row r="5347" spans="2:2" x14ac:dyDescent="0.2">
      <c r="B5347" s="35"/>
    </row>
    <row r="5348" spans="2:2" x14ac:dyDescent="0.2">
      <c r="B5348" s="35"/>
    </row>
    <row r="5349" spans="2:2" x14ac:dyDescent="0.2">
      <c r="B5349" s="35"/>
    </row>
    <row r="5350" spans="2:2" x14ac:dyDescent="0.2">
      <c r="B5350" s="35"/>
    </row>
    <row r="5351" spans="2:2" x14ac:dyDescent="0.2">
      <c r="B5351" s="35"/>
    </row>
    <row r="5352" spans="2:2" x14ac:dyDescent="0.2">
      <c r="B5352" s="35"/>
    </row>
    <row r="5353" spans="2:2" x14ac:dyDescent="0.2">
      <c r="B5353" s="35"/>
    </row>
    <row r="5354" spans="2:2" x14ac:dyDescent="0.2">
      <c r="B5354" s="35"/>
    </row>
    <row r="5355" spans="2:2" x14ac:dyDescent="0.2">
      <c r="B5355" s="35"/>
    </row>
    <row r="5356" spans="2:2" x14ac:dyDescent="0.2">
      <c r="B5356" s="35"/>
    </row>
    <row r="5357" spans="2:2" x14ac:dyDescent="0.2">
      <c r="B5357" s="35"/>
    </row>
    <row r="5358" spans="2:2" x14ac:dyDescent="0.2">
      <c r="B5358" s="35"/>
    </row>
    <row r="5359" spans="2:2" x14ac:dyDescent="0.2">
      <c r="B5359" s="35"/>
    </row>
    <row r="5360" spans="2:2" x14ac:dyDescent="0.2">
      <c r="B5360" s="35"/>
    </row>
    <row r="5361" spans="2:2" x14ac:dyDescent="0.2">
      <c r="B5361" s="35"/>
    </row>
    <row r="5362" spans="2:2" x14ac:dyDescent="0.2">
      <c r="B5362" s="35"/>
    </row>
    <row r="5363" spans="2:2" x14ac:dyDescent="0.2">
      <c r="B5363" s="35"/>
    </row>
    <row r="5364" spans="2:2" x14ac:dyDescent="0.2">
      <c r="B5364" s="35"/>
    </row>
    <row r="5365" spans="2:2" x14ac:dyDescent="0.2">
      <c r="B5365" s="35"/>
    </row>
    <row r="5366" spans="2:2" x14ac:dyDescent="0.2">
      <c r="B5366" s="35"/>
    </row>
    <row r="5367" spans="2:2" x14ac:dyDescent="0.2">
      <c r="B5367" s="35"/>
    </row>
    <row r="5368" spans="2:2" x14ac:dyDescent="0.2">
      <c r="B5368" s="35"/>
    </row>
    <row r="5369" spans="2:2" x14ac:dyDescent="0.2">
      <c r="B5369" s="35"/>
    </row>
    <row r="5370" spans="2:2" x14ac:dyDescent="0.2">
      <c r="B5370" s="35"/>
    </row>
    <row r="5371" spans="2:2" x14ac:dyDescent="0.2">
      <c r="B5371" s="35"/>
    </row>
    <row r="5372" spans="2:2" x14ac:dyDescent="0.2">
      <c r="B5372" s="35"/>
    </row>
    <row r="5373" spans="2:2" x14ac:dyDescent="0.2">
      <c r="B5373" s="35"/>
    </row>
    <row r="5374" spans="2:2" x14ac:dyDescent="0.2">
      <c r="B5374" s="35"/>
    </row>
    <row r="5375" spans="2:2" x14ac:dyDescent="0.2">
      <c r="B5375" s="35"/>
    </row>
    <row r="5376" spans="2:2" x14ac:dyDescent="0.2">
      <c r="B5376" s="35"/>
    </row>
    <row r="5377" spans="2:2" x14ac:dyDescent="0.2">
      <c r="B5377" s="35"/>
    </row>
    <row r="5378" spans="2:2" x14ac:dyDescent="0.2">
      <c r="B5378" s="35"/>
    </row>
    <row r="5379" spans="2:2" x14ac:dyDescent="0.2">
      <c r="B5379" s="35"/>
    </row>
    <row r="5380" spans="2:2" x14ac:dyDescent="0.2">
      <c r="B5380" s="35"/>
    </row>
    <row r="5381" spans="2:2" x14ac:dyDescent="0.2">
      <c r="B5381" s="35"/>
    </row>
    <row r="5382" spans="2:2" x14ac:dyDescent="0.2">
      <c r="B5382" s="35"/>
    </row>
    <row r="5383" spans="2:2" x14ac:dyDescent="0.2">
      <c r="B5383" s="35"/>
    </row>
    <row r="5384" spans="2:2" x14ac:dyDescent="0.2">
      <c r="B5384" s="35"/>
    </row>
    <row r="5385" spans="2:2" x14ac:dyDescent="0.2">
      <c r="B5385" s="35"/>
    </row>
    <row r="5386" spans="2:2" x14ac:dyDescent="0.2">
      <c r="B5386" s="35"/>
    </row>
    <row r="5387" spans="2:2" x14ac:dyDescent="0.2">
      <c r="B5387" s="35"/>
    </row>
    <row r="5388" spans="2:2" x14ac:dyDescent="0.2">
      <c r="B5388" s="35"/>
    </row>
    <row r="5389" spans="2:2" x14ac:dyDescent="0.2">
      <c r="B5389" s="35"/>
    </row>
    <row r="5390" spans="2:2" x14ac:dyDescent="0.2">
      <c r="B5390" s="35"/>
    </row>
    <row r="5391" spans="2:2" x14ac:dyDescent="0.2">
      <c r="B5391" s="35"/>
    </row>
    <row r="5392" spans="2:2" x14ac:dyDescent="0.2">
      <c r="B5392" s="35"/>
    </row>
    <row r="5393" spans="2:2" x14ac:dyDescent="0.2">
      <c r="B5393" s="35"/>
    </row>
    <row r="5394" spans="2:2" x14ac:dyDescent="0.2">
      <c r="B5394" s="35"/>
    </row>
    <row r="5395" spans="2:2" x14ac:dyDescent="0.2">
      <c r="B5395" s="35"/>
    </row>
    <row r="5396" spans="2:2" x14ac:dyDescent="0.2">
      <c r="B5396" s="35"/>
    </row>
    <row r="5397" spans="2:2" x14ac:dyDescent="0.2">
      <c r="B5397" s="35"/>
    </row>
    <row r="5398" spans="2:2" x14ac:dyDescent="0.2">
      <c r="B5398" s="35"/>
    </row>
    <row r="5399" spans="2:2" x14ac:dyDescent="0.2">
      <c r="B5399" s="35"/>
    </row>
    <row r="5400" spans="2:2" x14ac:dyDescent="0.2">
      <c r="B5400" s="35"/>
    </row>
    <row r="5401" spans="2:2" x14ac:dyDescent="0.2">
      <c r="B5401" s="35"/>
    </row>
    <row r="5402" spans="2:2" x14ac:dyDescent="0.2">
      <c r="B5402" s="35"/>
    </row>
    <row r="5403" spans="2:2" x14ac:dyDescent="0.2">
      <c r="B5403" s="35"/>
    </row>
    <row r="5404" spans="2:2" x14ac:dyDescent="0.2">
      <c r="B5404" s="35"/>
    </row>
    <row r="5405" spans="2:2" x14ac:dyDescent="0.2">
      <c r="B5405" s="35"/>
    </row>
    <row r="5406" spans="2:2" x14ac:dyDescent="0.2">
      <c r="B5406" s="35"/>
    </row>
    <row r="5407" spans="2:2" x14ac:dyDescent="0.2">
      <c r="B5407" s="35"/>
    </row>
    <row r="5408" spans="2:2" x14ac:dyDescent="0.2">
      <c r="B5408" s="35"/>
    </row>
    <row r="5409" spans="2:2" x14ac:dyDescent="0.2">
      <c r="B5409" s="35"/>
    </row>
    <row r="5410" spans="2:2" x14ac:dyDescent="0.2">
      <c r="B5410" s="35"/>
    </row>
    <row r="5411" spans="2:2" x14ac:dyDescent="0.2">
      <c r="B5411" s="35"/>
    </row>
    <row r="5412" spans="2:2" x14ac:dyDescent="0.2">
      <c r="B5412" s="35"/>
    </row>
    <row r="5413" spans="2:2" x14ac:dyDescent="0.2">
      <c r="B5413" s="35"/>
    </row>
    <row r="5414" spans="2:2" x14ac:dyDescent="0.2">
      <c r="B5414" s="35"/>
    </row>
    <row r="5415" spans="2:2" x14ac:dyDescent="0.2">
      <c r="B5415" s="35"/>
    </row>
    <row r="5416" spans="2:2" x14ac:dyDescent="0.2">
      <c r="B5416" s="35"/>
    </row>
    <row r="5417" spans="2:2" x14ac:dyDescent="0.2">
      <c r="B5417" s="35"/>
    </row>
    <row r="5418" spans="2:2" x14ac:dyDescent="0.2">
      <c r="B5418" s="35"/>
    </row>
    <row r="5419" spans="2:2" x14ac:dyDescent="0.2">
      <c r="B5419" s="35"/>
    </row>
    <row r="5420" spans="2:2" x14ac:dyDescent="0.2">
      <c r="B5420" s="35"/>
    </row>
    <row r="5421" spans="2:2" x14ac:dyDescent="0.2">
      <c r="B5421" s="35"/>
    </row>
    <row r="5422" spans="2:2" x14ac:dyDescent="0.2">
      <c r="B5422" s="35"/>
    </row>
    <row r="5423" spans="2:2" x14ac:dyDescent="0.2">
      <c r="B5423" s="35"/>
    </row>
    <row r="5424" spans="2:2" x14ac:dyDescent="0.2">
      <c r="B5424" s="35"/>
    </row>
    <row r="5425" spans="2:2" x14ac:dyDescent="0.2">
      <c r="B5425" s="35"/>
    </row>
    <row r="5426" spans="2:2" x14ac:dyDescent="0.2">
      <c r="B5426" s="35"/>
    </row>
    <row r="5427" spans="2:2" x14ac:dyDescent="0.2">
      <c r="B5427" s="35"/>
    </row>
    <row r="5428" spans="2:2" x14ac:dyDescent="0.2">
      <c r="B5428" s="35"/>
    </row>
    <row r="5429" spans="2:2" x14ac:dyDescent="0.2">
      <c r="B5429" s="35"/>
    </row>
    <row r="5430" spans="2:2" x14ac:dyDescent="0.2">
      <c r="B5430" s="35"/>
    </row>
    <row r="5431" spans="2:2" x14ac:dyDescent="0.2">
      <c r="B5431" s="35"/>
    </row>
    <row r="5432" spans="2:2" x14ac:dyDescent="0.2">
      <c r="B5432" s="35"/>
    </row>
    <row r="5433" spans="2:2" x14ac:dyDescent="0.2">
      <c r="B5433" s="35"/>
    </row>
    <row r="5434" spans="2:2" x14ac:dyDescent="0.2">
      <c r="B5434" s="35"/>
    </row>
    <row r="5435" spans="2:2" x14ac:dyDescent="0.2">
      <c r="B5435" s="35"/>
    </row>
    <row r="5436" spans="2:2" x14ac:dyDescent="0.2">
      <c r="B5436" s="35"/>
    </row>
    <row r="5437" spans="2:2" x14ac:dyDescent="0.2">
      <c r="B5437" s="35"/>
    </row>
    <row r="5438" spans="2:2" x14ac:dyDescent="0.2">
      <c r="B5438" s="35"/>
    </row>
    <row r="5439" spans="2:2" x14ac:dyDescent="0.2">
      <c r="B5439" s="35"/>
    </row>
    <row r="5440" spans="2:2" x14ac:dyDescent="0.2">
      <c r="B5440" s="35"/>
    </row>
    <row r="5441" spans="2:2" x14ac:dyDescent="0.2">
      <c r="B5441" s="35"/>
    </row>
    <row r="5442" spans="2:2" x14ac:dyDescent="0.2">
      <c r="B5442" s="35"/>
    </row>
    <row r="5443" spans="2:2" x14ac:dyDescent="0.2">
      <c r="B5443" s="35"/>
    </row>
    <row r="5444" spans="2:2" x14ac:dyDescent="0.2">
      <c r="B5444" s="35"/>
    </row>
    <row r="5445" spans="2:2" x14ac:dyDescent="0.2">
      <c r="B5445" s="35"/>
    </row>
    <row r="5446" spans="2:2" x14ac:dyDescent="0.2">
      <c r="B5446" s="35"/>
    </row>
    <row r="5447" spans="2:2" x14ac:dyDescent="0.2">
      <c r="B5447" s="35"/>
    </row>
    <row r="5448" spans="2:2" x14ac:dyDescent="0.2">
      <c r="B5448" s="35"/>
    </row>
    <row r="5449" spans="2:2" x14ac:dyDescent="0.2">
      <c r="B5449" s="35"/>
    </row>
    <row r="5450" spans="2:2" x14ac:dyDescent="0.2">
      <c r="B5450" s="35"/>
    </row>
    <row r="5451" spans="2:2" x14ac:dyDescent="0.2">
      <c r="B5451" s="35"/>
    </row>
    <row r="5452" spans="2:2" x14ac:dyDescent="0.2">
      <c r="B5452" s="35"/>
    </row>
    <row r="5453" spans="2:2" x14ac:dyDescent="0.2">
      <c r="B5453" s="35"/>
    </row>
    <row r="5454" spans="2:2" x14ac:dyDescent="0.2">
      <c r="B5454" s="35"/>
    </row>
    <row r="5455" spans="2:2" x14ac:dyDescent="0.2">
      <c r="B5455" s="35"/>
    </row>
    <row r="5456" spans="2:2" x14ac:dyDescent="0.2">
      <c r="B5456" s="35"/>
    </row>
    <row r="5457" spans="2:2" x14ac:dyDescent="0.2">
      <c r="B5457" s="35"/>
    </row>
    <row r="5458" spans="2:2" x14ac:dyDescent="0.2">
      <c r="B5458" s="35"/>
    </row>
    <row r="5459" spans="2:2" x14ac:dyDescent="0.2">
      <c r="B5459" s="35"/>
    </row>
    <row r="5460" spans="2:2" x14ac:dyDescent="0.2">
      <c r="B5460" s="35"/>
    </row>
    <row r="5461" spans="2:2" x14ac:dyDescent="0.2">
      <c r="B5461" s="35"/>
    </row>
    <row r="5462" spans="2:2" x14ac:dyDescent="0.2">
      <c r="B5462" s="35"/>
    </row>
    <row r="5463" spans="2:2" x14ac:dyDescent="0.2">
      <c r="B5463" s="35"/>
    </row>
    <row r="5464" spans="2:2" x14ac:dyDescent="0.2">
      <c r="B5464" s="35"/>
    </row>
    <row r="5465" spans="2:2" x14ac:dyDescent="0.2">
      <c r="B5465" s="35"/>
    </row>
    <row r="5466" spans="2:2" x14ac:dyDescent="0.2">
      <c r="B5466" s="35"/>
    </row>
    <row r="5467" spans="2:2" x14ac:dyDescent="0.2">
      <c r="B5467" s="35"/>
    </row>
    <row r="5468" spans="2:2" x14ac:dyDescent="0.2">
      <c r="B5468" s="35"/>
    </row>
    <row r="5469" spans="2:2" x14ac:dyDescent="0.2">
      <c r="B5469" s="35"/>
    </row>
    <row r="5470" spans="2:2" x14ac:dyDescent="0.2">
      <c r="B5470" s="35"/>
    </row>
    <row r="5471" spans="2:2" x14ac:dyDescent="0.2">
      <c r="B5471" s="35"/>
    </row>
    <row r="5472" spans="2:2" x14ac:dyDescent="0.2">
      <c r="B5472" s="35"/>
    </row>
    <row r="5473" spans="2:2" x14ac:dyDescent="0.2">
      <c r="B5473" s="35"/>
    </row>
    <row r="5474" spans="2:2" x14ac:dyDescent="0.2">
      <c r="B5474" s="35"/>
    </row>
    <row r="5475" spans="2:2" x14ac:dyDescent="0.2">
      <c r="B5475" s="35"/>
    </row>
    <row r="5476" spans="2:2" x14ac:dyDescent="0.2">
      <c r="B5476" s="35"/>
    </row>
    <row r="5477" spans="2:2" x14ac:dyDescent="0.2">
      <c r="B5477" s="35"/>
    </row>
    <row r="5478" spans="2:2" x14ac:dyDescent="0.2">
      <c r="B5478" s="35"/>
    </row>
    <row r="5479" spans="2:2" x14ac:dyDescent="0.2">
      <c r="B5479" s="35"/>
    </row>
    <row r="5480" spans="2:2" x14ac:dyDescent="0.2">
      <c r="B5480" s="35"/>
    </row>
    <row r="5481" spans="2:2" x14ac:dyDescent="0.2">
      <c r="B5481" s="35"/>
    </row>
    <row r="5482" spans="2:2" x14ac:dyDescent="0.2">
      <c r="B5482" s="35"/>
    </row>
    <row r="5483" spans="2:2" x14ac:dyDescent="0.2">
      <c r="B5483" s="35"/>
    </row>
    <row r="5484" spans="2:2" x14ac:dyDescent="0.2">
      <c r="B5484" s="35"/>
    </row>
    <row r="5485" spans="2:2" x14ac:dyDescent="0.2">
      <c r="B5485" s="35"/>
    </row>
    <row r="5486" spans="2:2" x14ac:dyDescent="0.2">
      <c r="B5486" s="35"/>
    </row>
    <row r="5487" spans="2:2" x14ac:dyDescent="0.2">
      <c r="B5487" s="35"/>
    </row>
    <row r="5488" spans="2:2" x14ac:dyDescent="0.2">
      <c r="B5488" s="35"/>
    </row>
    <row r="5489" spans="2:2" x14ac:dyDescent="0.2">
      <c r="B5489" s="35"/>
    </row>
    <row r="5490" spans="2:2" x14ac:dyDescent="0.2">
      <c r="B5490" s="35"/>
    </row>
    <row r="5491" spans="2:2" x14ac:dyDescent="0.2">
      <c r="B5491" s="35"/>
    </row>
    <row r="5492" spans="2:2" x14ac:dyDescent="0.2">
      <c r="B5492" s="35"/>
    </row>
    <row r="5493" spans="2:2" x14ac:dyDescent="0.2">
      <c r="B5493" s="35"/>
    </row>
    <row r="5494" spans="2:2" x14ac:dyDescent="0.2">
      <c r="B5494" s="35"/>
    </row>
    <row r="5495" spans="2:2" x14ac:dyDescent="0.2">
      <c r="B5495" s="35"/>
    </row>
    <row r="5496" spans="2:2" x14ac:dyDescent="0.2">
      <c r="B5496" s="35"/>
    </row>
    <row r="5497" spans="2:2" x14ac:dyDescent="0.2">
      <c r="B5497" s="35"/>
    </row>
    <row r="5498" spans="2:2" x14ac:dyDescent="0.2">
      <c r="B5498" s="35"/>
    </row>
    <row r="5499" spans="2:2" x14ac:dyDescent="0.2">
      <c r="B5499" s="35"/>
    </row>
    <row r="5500" spans="2:2" x14ac:dyDescent="0.2">
      <c r="B5500" s="35"/>
    </row>
    <row r="5501" spans="2:2" x14ac:dyDescent="0.2">
      <c r="B5501" s="35"/>
    </row>
    <row r="5502" spans="2:2" x14ac:dyDescent="0.2">
      <c r="B5502" s="35"/>
    </row>
    <row r="5503" spans="2:2" x14ac:dyDescent="0.2">
      <c r="B5503" s="35"/>
    </row>
    <row r="5504" spans="2:2" x14ac:dyDescent="0.2">
      <c r="B5504" s="35"/>
    </row>
    <row r="5505" spans="2:2" x14ac:dyDescent="0.2">
      <c r="B5505" s="35"/>
    </row>
    <row r="5506" spans="2:2" x14ac:dyDescent="0.2">
      <c r="B5506" s="35"/>
    </row>
    <row r="5507" spans="2:2" x14ac:dyDescent="0.2">
      <c r="B5507" s="35"/>
    </row>
    <row r="5508" spans="2:2" x14ac:dyDescent="0.2">
      <c r="B5508" s="35"/>
    </row>
    <row r="5509" spans="2:2" x14ac:dyDescent="0.2">
      <c r="B5509" s="35"/>
    </row>
    <row r="5510" spans="2:2" x14ac:dyDescent="0.2">
      <c r="B5510" s="35"/>
    </row>
    <row r="5511" spans="2:2" x14ac:dyDescent="0.2">
      <c r="B5511" s="35"/>
    </row>
    <row r="5512" spans="2:2" x14ac:dyDescent="0.2">
      <c r="B5512" s="35"/>
    </row>
    <row r="5513" spans="2:2" x14ac:dyDescent="0.2">
      <c r="B5513" s="35"/>
    </row>
    <row r="5514" spans="2:2" x14ac:dyDescent="0.2">
      <c r="B5514" s="35"/>
    </row>
    <row r="5515" spans="2:2" x14ac:dyDescent="0.2">
      <c r="B5515" s="35"/>
    </row>
    <row r="5516" spans="2:2" x14ac:dyDescent="0.2">
      <c r="B5516" s="35"/>
    </row>
    <row r="5517" spans="2:2" x14ac:dyDescent="0.2">
      <c r="B5517" s="35"/>
    </row>
    <row r="5518" spans="2:2" x14ac:dyDescent="0.2">
      <c r="B5518" s="35"/>
    </row>
    <row r="5519" spans="2:2" x14ac:dyDescent="0.2">
      <c r="B5519" s="35"/>
    </row>
    <row r="5520" spans="2:2" x14ac:dyDescent="0.2">
      <c r="B5520" s="35"/>
    </row>
    <row r="5521" spans="2:2" x14ac:dyDescent="0.2">
      <c r="B5521" s="35"/>
    </row>
    <row r="5522" spans="2:2" x14ac:dyDescent="0.2">
      <c r="B5522" s="35"/>
    </row>
    <row r="5523" spans="2:2" x14ac:dyDescent="0.2">
      <c r="B5523" s="35"/>
    </row>
    <row r="5524" spans="2:2" x14ac:dyDescent="0.2">
      <c r="B5524" s="35"/>
    </row>
    <row r="5525" spans="2:2" x14ac:dyDescent="0.2">
      <c r="B5525" s="35"/>
    </row>
    <row r="5526" spans="2:2" x14ac:dyDescent="0.2">
      <c r="B5526" s="35"/>
    </row>
    <row r="5527" spans="2:2" x14ac:dyDescent="0.2">
      <c r="B5527" s="35"/>
    </row>
    <row r="5528" spans="2:2" x14ac:dyDescent="0.2">
      <c r="B5528" s="35"/>
    </row>
    <row r="5529" spans="2:2" x14ac:dyDescent="0.2">
      <c r="B5529" s="35"/>
    </row>
    <row r="5530" spans="2:2" x14ac:dyDescent="0.2">
      <c r="B5530" s="35"/>
    </row>
    <row r="5531" spans="2:2" x14ac:dyDescent="0.2">
      <c r="B5531" s="35"/>
    </row>
    <row r="5532" spans="2:2" x14ac:dyDescent="0.2">
      <c r="B5532" s="35"/>
    </row>
    <row r="5533" spans="2:2" x14ac:dyDescent="0.2">
      <c r="B5533" s="35"/>
    </row>
    <row r="5534" spans="2:2" x14ac:dyDescent="0.2">
      <c r="B5534" s="35"/>
    </row>
    <row r="5535" spans="2:2" x14ac:dyDescent="0.2">
      <c r="B5535" s="35"/>
    </row>
    <row r="5536" spans="2:2" x14ac:dyDescent="0.2">
      <c r="B5536" s="35"/>
    </row>
    <row r="5537" spans="2:2" x14ac:dyDescent="0.2">
      <c r="B5537" s="35"/>
    </row>
    <row r="5538" spans="2:2" x14ac:dyDescent="0.2">
      <c r="B5538" s="35"/>
    </row>
    <row r="5539" spans="2:2" x14ac:dyDescent="0.2">
      <c r="B5539" s="35"/>
    </row>
    <row r="5540" spans="2:2" x14ac:dyDescent="0.2">
      <c r="B5540" s="35"/>
    </row>
    <row r="5541" spans="2:2" x14ac:dyDescent="0.2">
      <c r="B5541" s="35"/>
    </row>
    <row r="5542" spans="2:2" x14ac:dyDescent="0.2">
      <c r="B5542" s="35"/>
    </row>
    <row r="5543" spans="2:2" x14ac:dyDescent="0.2">
      <c r="B5543" s="35"/>
    </row>
    <row r="5544" spans="2:2" x14ac:dyDescent="0.2">
      <c r="B5544" s="35"/>
    </row>
    <row r="5545" spans="2:2" x14ac:dyDescent="0.2">
      <c r="B5545" s="35"/>
    </row>
    <row r="5546" spans="2:2" x14ac:dyDescent="0.2">
      <c r="B5546" s="35"/>
    </row>
    <row r="5547" spans="2:2" x14ac:dyDescent="0.2">
      <c r="B5547" s="35"/>
    </row>
    <row r="5548" spans="2:2" x14ac:dyDescent="0.2">
      <c r="B5548" s="35"/>
    </row>
    <row r="5549" spans="2:2" x14ac:dyDescent="0.2">
      <c r="B5549" s="35"/>
    </row>
    <row r="5550" spans="2:2" x14ac:dyDescent="0.2">
      <c r="B5550" s="35"/>
    </row>
    <row r="5551" spans="2:2" x14ac:dyDescent="0.2">
      <c r="B5551" s="35"/>
    </row>
    <row r="5552" spans="2:2" x14ac:dyDescent="0.2">
      <c r="B5552" s="35"/>
    </row>
    <row r="5553" spans="2:2" x14ac:dyDescent="0.2">
      <c r="B5553" s="35"/>
    </row>
    <row r="5554" spans="2:2" x14ac:dyDescent="0.2">
      <c r="B5554" s="35"/>
    </row>
    <row r="5555" spans="2:2" x14ac:dyDescent="0.2">
      <c r="B5555" s="35"/>
    </row>
    <row r="5556" spans="2:2" x14ac:dyDescent="0.2">
      <c r="B5556" s="35"/>
    </row>
    <row r="5557" spans="2:2" x14ac:dyDescent="0.2">
      <c r="B5557" s="35"/>
    </row>
    <row r="5558" spans="2:2" x14ac:dyDescent="0.2">
      <c r="B5558" s="35"/>
    </row>
    <row r="5559" spans="2:2" x14ac:dyDescent="0.2">
      <c r="B5559" s="35"/>
    </row>
    <row r="5560" spans="2:2" x14ac:dyDescent="0.2">
      <c r="B5560" s="35"/>
    </row>
    <row r="5561" spans="2:2" x14ac:dyDescent="0.2">
      <c r="B5561" s="35"/>
    </row>
    <row r="5562" spans="2:2" x14ac:dyDescent="0.2">
      <c r="B5562" s="35"/>
    </row>
    <row r="5563" spans="2:2" x14ac:dyDescent="0.2">
      <c r="B5563" s="35"/>
    </row>
    <row r="5564" spans="2:2" x14ac:dyDescent="0.2">
      <c r="B5564" s="35"/>
    </row>
    <row r="5565" spans="2:2" x14ac:dyDescent="0.2">
      <c r="B5565" s="35"/>
    </row>
    <row r="5566" spans="2:2" x14ac:dyDescent="0.2">
      <c r="B5566" s="35"/>
    </row>
    <row r="5567" spans="2:2" x14ac:dyDescent="0.2">
      <c r="B5567" s="35"/>
    </row>
    <row r="5568" spans="2:2" x14ac:dyDescent="0.2">
      <c r="B5568" s="35"/>
    </row>
    <row r="5569" spans="2:2" x14ac:dyDescent="0.2">
      <c r="B5569" s="35"/>
    </row>
    <row r="5570" spans="2:2" x14ac:dyDescent="0.2">
      <c r="B5570" s="35"/>
    </row>
    <row r="5571" spans="2:2" x14ac:dyDescent="0.2">
      <c r="B5571" s="35"/>
    </row>
    <row r="5572" spans="2:2" x14ac:dyDescent="0.2">
      <c r="B5572" s="35"/>
    </row>
    <row r="5573" spans="2:2" x14ac:dyDescent="0.2">
      <c r="B5573" s="35"/>
    </row>
    <row r="5574" spans="2:2" x14ac:dyDescent="0.2">
      <c r="B5574" s="35"/>
    </row>
    <row r="5575" spans="2:2" x14ac:dyDescent="0.2">
      <c r="B5575" s="35"/>
    </row>
    <row r="5576" spans="2:2" x14ac:dyDescent="0.2">
      <c r="B5576" s="35"/>
    </row>
    <row r="5577" spans="2:2" x14ac:dyDescent="0.2">
      <c r="B5577" s="35"/>
    </row>
    <row r="5578" spans="2:2" x14ac:dyDescent="0.2">
      <c r="B5578" s="35"/>
    </row>
    <row r="5579" spans="2:2" x14ac:dyDescent="0.2">
      <c r="B5579" s="35"/>
    </row>
    <row r="5580" spans="2:2" x14ac:dyDescent="0.2">
      <c r="B5580" s="35"/>
    </row>
    <row r="5581" spans="2:2" x14ac:dyDescent="0.2">
      <c r="B5581" s="35"/>
    </row>
    <row r="5582" spans="2:2" x14ac:dyDescent="0.2">
      <c r="B5582" s="35"/>
    </row>
    <row r="5583" spans="2:2" x14ac:dyDescent="0.2">
      <c r="B5583" s="35"/>
    </row>
    <row r="5584" spans="2:2" x14ac:dyDescent="0.2">
      <c r="B5584" s="35"/>
    </row>
    <row r="5585" spans="2:2" x14ac:dyDescent="0.2">
      <c r="B5585" s="35"/>
    </row>
    <row r="5586" spans="2:2" x14ac:dyDescent="0.2">
      <c r="B5586" s="35"/>
    </row>
    <row r="5587" spans="2:2" x14ac:dyDescent="0.2">
      <c r="B5587" s="35"/>
    </row>
    <row r="5588" spans="2:2" x14ac:dyDescent="0.2">
      <c r="B5588" s="35"/>
    </row>
    <row r="5589" spans="2:2" x14ac:dyDescent="0.2">
      <c r="B5589" s="35"/>
    </row>
    <row r="5590" spans="2:2" x14ac:dyDescent="0.2">
      <c r="B5590" s="35"/>
    </row>
    <row r="5591" spans="2:2" x14ac:dyDescent="0.2">
      <c r="B5591" s="35"/>
    </row>
    <row r="5592" spans="2:2" x14ac:dyDescent="0.2">
      <c r="B5592" s="35"/>
    </row>
    <row r="5593" spans="2:2" x14ac:dyDescent="0.2">
      <c r="B5593" s="35"/>
    </row>
    <row r="5594" spans="2:2" x14ac:dyDescent="0.2">
      <c r="B5594" s="35"/>
    </row>
    <row r="5595" spans="2:2" x14ac:dyDescent="0.2">
      <c r="B5595" s="35"/>
    </row>
    <row r="5596" spans="2:2" x14ac:dyDescent="0.2">
      <c r="B5596" s="35"/>
    </row>
    <row r="5597" spans="2:2" x14ac:dyDescent="0.2">
      <c r="B5597" s="35"/>
    </row>
    <row r="5598" spans="2:2" x14ac:dyDescent="0.2">
      <c r="B5598" s="35"/>
    </row>
    <row r="5599" spans="2:2" x14ac:dyDescent="0.2">
      <c r="B5599" s="35"/>
    </row>
    <row r="5600" spans="2:2" x14ac:dyDescent="0.2">
      <c r="B5600" s="35"/>
    </row>
    <row r="5601" spans="2:2" x14ac:dyDescent="0.2">
      <c r="B5601" s="35"/>
    </row>
    <row r="5602" spans="2:2" x14ac:dyDescent="0.2">
      <c r="B5602" s="35"/>
    </row>
    <row r="5603" spans="2:2" x14ac:dyDescent="0.2">
      <c r="B5603" s="35"/>
    </row>
    <row r="5604" spans="2:2" x14ac:dyDescent="0.2">
      <c r="B5604" s="35"/>
    </row>
    <row r="5605" spans="2:2" x14ac:dyDescent="0.2">
      <c r="B5605" s="35"/>
    </row>
    <row r="5606" spans="2:2" x14ac:dyDescent="0.2">
      <c r="B5606" s="35"/>
    </row>
    <row r="5607" spans="2:2" x14ac:dyDescent="0.2">
      <c r="B5607" s="35"/>
    </row>
    <row r="5608" spans="2:2" x14ac:dyDescent="0.2">
      <c r="B5608" s="35"/>
    </row>
    <row r="5609" spans="2:2" x14ac:dyDescent="0.2">
      <c r="B5609" s="35"/>
    </row>
    <row r="5610" spans="2:2" x14ac:dyDescent="0.2">
      <c r="B5610" s="35"/>
    </row>
    <row r="5611" spans="2:2" x14ac:dyDescent="0.2">
      <c r="B5611" s="35"/>
    </row>
    <row r="5612" spans="2:2" x14ac:dyDescent="0.2">
      <c r="B5612" s="35"/>
    </row>
    <row r="5613" spans="2:2" x14ac:dyDescent="0.2">
      <c r="B5613" s="35"/>
    </row>
    <row r="5614" spans="2:2" x14ac:dyDescent="0.2">
      <c r="B5614" s="35"/>
    </row>
    <row r="5615" spans="2:2" x14ac:dyDescent="0.2">
      <c r="B5615" s="35"/>
    </row>
    <row r="5616" spans="2:2" x14ac:dyDescent="0.2">
      <c r="B5616" s="35"/>
    </row>
    <row r="5617" spans="2:2" x14ac:dyDescent="0.2">
      <c r="B5617" s="35"/>
    </row>
    <row r="5618" spans="2:2" x14ac:dyDescent="0.2">
      <c r="B5618" s="35"/>
    </row>
    <row r="5619" spans="2:2" x14ac:dyDescent="0.2">
      <c r="B5619" s="35"/>
    </row>
    <row r="5620" spans="2:2" x14ac:dyDescent="0.2">
      <c r="B5620" s="35"/>
    </row>
    <row r="5621" spans="2:2" x14ac:dyDescent="0.2">
      <c r="B5621" s="35"/>
    </row>
    <row r="5622" spans="2:2" x14ac:dyDescent="0.2">
      <c r="B5622" s="35"/>
    </row>
    <row r="5623" spans="2:2" x14ac:dyDescent="0.2">
      <c r="B5623" s="35"/>
    </row>
    <row r="5624" spans="2:2" x14ac:dyDescent="0.2">
      <c r="B5624" s="35"/>
    </row>
    <row r="5625" spans="2:2" x14ac:dyDescent="0.2">
      <c r="B5625" s="35"/>
    </row>
    <row r="5626" spans="2:2" x14ac:dyDescent="0.2">
      <c r="B5626" s="35"/>
    </row>
    <row r="5627" spans="2:2" x14ac:dyDescent="0.2">
      <c r="B5627" s="35"/>
    </row>
    <row r="5628" spans="2:2" x14ac:dyDescent="0.2">
      <c r="B5628" s="35"/>
    </row>
    <row r="5629" spans="2:2" x14ac:dyDescent="0.2">
      <c r="B5629" s="35"/>
    </row>
    <row r="5630" spans="2:2" x14ac:dyDescent="0.2">
      <c r="B5630" s="35"/>
    </row>
    <row r="5631" spans="2:2" x14ac:dyDescent="0.2">
      <c r="B5631" s="35"/>
    </row>
    <row r="5632" spans="2:2" x14ac:dyDescent="0.2">
      <c r="B5632" s="35"/>
    </row>
    <row r="5633" spans="2:2" x14ac:dyDescent="0.2">
      <c r="B5633" s="35"/>
    </row>
    <row r="5634" spans="2:2" x14ac:dyDescent="0.2">
      <c r="B5634" s="35"/>
    </row>
    <row r="5635" spans="2:2" x14ac:dyDescent="0.2">
      <c r="B5635" s="35"/>
    </row>
    <row r="5636" spans="2:2" x14ac:dyDescent="0.2">
      <c r="B5636" s="35"/>
    </row>
    <row r="5637" spans="2:2" x14ac:dyDescent="0.2">
      <c r="B5637" s="35"/>
    </row>
    <row r="5638" spans="2:2" x14ac:dyDescent="0.2">
      <c r="B5638" s="35"/>
    </row>
    <row r="5639" spans="2:2" x14ac:dyDescent="0.2">
      <c r="B5639" s="35"/>
    </row>
    <row r="5640" spans="2:2" x14ac:dyDescent="0.2">
      <c r="B5640" s="35"/>
    </row>
    <row r="5641" spans="2:2" x14ac:dyDescent="0.2">
      <c r="B5641" s="35"/>
    </row>
    <row r="5642" spans="2:2" x14ac:dyDescent="0.2">
      <c r="B5642" s="35"/>
    </row>
    <row r="5643" spans="2:2" x14ac:dyDescent="0.2">
      <c r="B5643" s="35"/>
    </row>
    <row r="5644" spans="2:2" x14ac:dyDescent="0.2">
      <c r="B5644" s="35"/>
    </row>
    <row r="5645" spans="2:2" x14ac:dyDescent="0.2">
      <c r="B5645" s="35"/>
    </row>
    <row r="5646" spans="2:2" x14ac:dyDescent="0.2">
      <c r="B5646" s="35"/>
    </row>
    <row r="5647" spans="2:2" x14ac:dyDescent="0.2">
      <c r="B5647" s="35"/>
    </row>
    <row r="5648" spans="2:2" x14ac:dyDescent="0.2">
      <c r="B5648" s="35"/>
    </row>
    <row r="5649" spans="2:2" x14ac:dyDescent="0.2">
      <c r="B5649" s="35"/>
    </row>
    <row r="5650" spans="2:2" x14ac:dyDescent="0.2">
      <c r="B5650" s="35"/>
    </row>
    <row r="5651" spans="2:2" x14ac:dyDescent="0.2">
      <c r="B5651" s="35"/>
    </row>
    <row r="5652" spans="2:2" x14ac:dyDescent="0.2">
      <c r="B5652" s="35"/>
    </row>
    <row r="5653" spans="2:2" x14ac:dyDescent="0.2">
      <c r="B5653" s="35"/>
    </row>
    <row r="5654" spans="2:2" x14ac:dyDescent="0.2">
      <c r="B5654" s="35"/>
    </row>
    <row r="5655" spans="2:2" x14ac:dyDescent="0.2">
      <c r="B5655" s="35"/>
    </row>
    <row r="5656" spans="2:2" x14ac:dyDescent="0.2">
      <c r="B5656" s="35"/>
    </row>
    <row r="5657" spans="2:2" x14ac:dyDescent="0.2">
      <c r="B5657" s="35"/>
    </row>
    <row r="5658" spans="2:2" x14ac:dyDescent="0.2">
      <c r="B5658" s="35"/>
    </row>
    <row r="5659" spans="2:2" x14ac:dyDescent="0.2">
      <c r="B5659" s="35"/>
    </row>
    <row r="5660" spans="2:2" x14ac:dyDescent="0.2">
      <c r="B5660" s="35"/>
    </row>
    <row r="5661" spans="2:2" x14ac:dyDescent="0.2">
      <c r="B5661" s="35"/>
    </row>
    <row r="5662" spans="2:2" x14ac:dyDescent="0.2">
      <c r="B5662" s="35"/>
    </row>
    <row r="5663" spans="2:2" x14ac:dyDescent="0.2">
      <c r="B5663" s="35"/>
    </row>
    <row r="5664" spans="2:2" x14ac:dyDescent="0.2">
      <c r="B5664" s="35"/>
    </row>
    <row r="5665" spans="2:2" x14ac:dyDescent="0.2">
      <c r="B5665" s="35"/>
    </row>
    <row r="5666" spans="2:2" x14ac:dyDescent="0.2">
      <c r="B5666" s="35"/>
    </row>
    <row r="5667" spans="2:2" x14ac:dyDescent="0.2">
      <c r="B5667" s="35"/>
    </row>
    <row r="5668" spans="2:2" x14ac:dyDescent="0.2">
      <c r="B5668" s="35"/>
    </row>
    <row r="5669" spans="2:2" x14ac:dyDescent="0.2">
      <c r="B5669" s="35"/>
    </row>
    <row r="5670" spans="2:2" x14ac:dyDescent="0.2">
      <c r="B5670" s="35"/>
    </row>
    <row r="5671" spans="2:2" x14ac:dyDescent="0.2">
      <c r="B5671" s="35"/>
    </row>
    <row r="5672" spans="2:2" x14ac:dyDescent="0.2">
      <c r="B5672" s="35"/>
    </row>
    <row r="5673" spans="2:2" x14ac:dyDescent="0.2">
      <c r="B5673" s="35"/>
    </row>
    <row r="5674" spans="2:2" x14ac:dyDescent="0.2">
      <c r="B5674" s="35"/>
    </row>
    <row r="5675" spans="2:2" x14ac:dyDescent="0.2">
      <c r="B5675" s="35"/>
    </row>
    <row r="5676" spans="2:2" x14ac:dyDescent="0.2">
      <c r="B5676" s="35"/>
    </row>
    <row r="5677" spans="2:2" x14ac:dyDescent="0.2">
      <c r="B5677" s="35"/>
    </row>
    <row r="5678" spans="2:2" x14ac:dyDescent="0.2">
      <c r="B5678" s="35"/>
    </row>
    <row r="5679" spans="2:2" x14ac:dyDescent="0.2">
      <c r="B5679" s="35"/>
    </row>
    <row r="5680" spans="2:2" x14ac:dyDescent="0.2">
      <c r="B5680" s="35"/>
    </row>
    <row r="5681" spans="2:2" x14ac:dyDescent="0.2">
      <c r="B5681" s="35"/>
    </row>
    <row r="5682" spans="2:2" x14ac:dyDescent="0.2">
      <c r="B5682" s="35"/>
    </row>
    <row r="5683" spans="2:2" x14ac:dyDescent="0.2">
      <c r="B5683" s="35"/>
    </row>
    <row r="5684" spans="2:2" x14ac:dyDescent="0.2">
      <c r="B5684" s="35"/>
    </row>
    <row r="5685" spans="2:2" x14ac:dyDescent="0.2">
      <c r="B5685" s="35"/>
    </row>
    <row r="5686" spans="2:2" x14ac:dyDescent="0.2">
      <c r="B5686" s="35"/>
    </row>
    <row r="5687" spans="2:2" x14ac:dyDescent="0.2">
      <c r="B5687" s="35"/>
    </row>
    <row r="5688" spans="2:2" x14ac:dyDescent="0.2">
      <c r="B5688" s="35"/>
    </row>
    <row r="5689" spans="2:2" x14ac:dyDescent="0.2">
      <c r="B5689" s="35"/>
    </row>
    <row r="5690" spans="2:2" x14ac:dyDescent="0.2">
      <c r="B5690" s="35"/>
    </row>
    <row r="5691" spans="2:2" x14ac:dyDescent="0.2">
      <c r="B5691" s="35"/>
    </row>
    <row r="5692" spans="2:2" x14ac:dyDescent="0.2">
      <c r="B5692" s="35"/>
    </row>
    <row r="5693" spans="2:2" x14ac:dyDescent="0.2">
      <c r="B5693" s="35"/>
    </row>
    <row r="5694" spans="2:2" x14ac:dyDescent="0.2">
      <c r="B5694" s="35"/>
    </row>
    <row r="5695" spans="2:2" x14ac:dyDescent="0.2">
      <c r="B5695" s="35"/>
    </row>
    <row r="5696" spans="2:2" x14ac:dyDescent="0.2">
      <c r="B5696" s="35"/>
    </row>
    <row r="5697" spans="2:2" x14ac:dyDescent="0.2">
      <c r="B5697" s="35"/>
    </row>
    <row r="5698" spans="2:2" x14ac:dyDescent="0.2">
      <c r="B5698" s="35"/>
    </row>
    <row r="5699" spans="2:2" x14ac:dyDescent="0.2">
      <c r="B5699" s="35"/>
    </row>
    <row r="5700" spans="2:2" x14ac:dyDescent="0.2">
      <c r="B5700" s="35"/>
    </row>
    <row r="5701" spans="2:2" x14ac:dyDescent="0.2">
      <c r="B5701" s="35"/>
    </row>
    <row r="5702" spans="2:2" x14ac:dyDescent="0.2">
      <c r="B5702" s="35"/>
    </row>
    <row r="5703" spans="2:2" x14ac:dyDescent="0.2">
      <c r="B5703" s="35"/>
    </row>
    <row r="5704" spans="2:2" x14ac:dyDescent="0.2">
      <c r="B5704" s="35"/>
    </row>
    <row r="5705" spans="2:2" x14ac:dyDescent="0.2">
      <c r="B5705" s="35"/>
    </row>
    <row r="5706" spans="2:2" x14ac:dyDescent="0.2">
      <c r="B5706" s="35"/>
    </row>
    <row r="5707" spans="2:2" x14ac:dyDescent="0.2">
      <c r="B5707" s="35"/>
    </row>
    <row r="5708" spans="2:2" x14ac:dyDescent="0.2">
      <c r="B5708" s="35"/>
    </row>
    <row r="5709" spans="2:2" x14ac:dyDescent="0.2">
      <c r="B5709" s="35"/>
    </row>
    <row r="5710" spans="2:2" x14ac:dyDescent="0.2">
      <c r="B5710" s="35"/>
    </row>
    <row r="5711" spans="2:2" x14ac:dyDescent="0.2">
      <c r="B5711" s="35"/>
    </row>
    <row r="5712" spans="2:2" x14ac:dyDescent="0.2">
      <c r="B5712" s="35"/>
    </row>
    <row r="5713" spans="2:2" x14ac:dyDescent="0.2">
      <c r="B5713" s="35"/>
    </row>
    <row r="5714" spans="2:2" x14ac:dyDescent="0.2">
      <c r="B5714" s="35"/>
    </row>
    <row r="5715" spans="2:2" x14ac:dyDescent="0.2">
      <c r="B5715" s="35"/>
    </row>
    <row r="5716" spans="2:2" x14ac:dyDescent="0.2">
      <c r="B5716" s="35"/>
    </row>
    <row r="5717" spans="2:2" x14ac:dyDescent="0.2">
      <c r="B5717" s="35"/>
    </row>
    <row r="5718" spans="2:2" x14ac:dyDescent="0.2">
      <c r="B5718" s="35"/>
    </row>
    <row r="5719" spans="2:2" x14ac:dyDescent="0.2">
      <c r="B5719" s="35"/>
    </row>
    <row r="5720" spans="2:2" x14ac:dyDescent="0.2">
      <c r="B5720" s="35"/>
    </row>
    <row r="5721" spans="2:2" x14ac:dyDescent="0.2">
      <c r="B5721" s="35"/>
    </row>
    <row r="5722" spans="2:2" x14ac:dyDescent="0.2">
      <c r="B5722" s="35"/>
    </row>
    <row r="5723" spans="2:2" x14ac:dyDescent="0.2">
      <c r="B5723" s="35"/>
    </row>
    <row r="5724" spans="2:2" x14ac:dyDescent="0.2">
      <c r="B5724" s="35"/>
    </row>
    <row r="5725" spans="2:2" x14ac:dyDescent="0.2">
      <c r="B5725" s="35"/>
    </row>
    <row r="5726" spans="2:2" x14ac:dyDescent="0.2">
      <c r="B5726" s="35"/>
    </row>
    <row r="5727" spans="2:2" x14ac:dyDescent="0.2">
      <c r="B5727" s="35"/>
    </row>
    <row r="5728" spans="2:2" x14ac:dyDescent="0.2">
      <c r="B5728" s="35"/>
    </row>
    <row r="5729" spans="2:2" x14ac:dyDescent="0.2">
      <c r="B5729" s="35"/>
    </row>
    <row r="5730" spans="2:2" x14ac:dyDescent="0.2">
      <c r="B5730" s="35"/>
    </row>
    <row r="5731" spans="2:2" x14ac:dyDescent="0.2">
      <c r="B5731" s="35"/>
    </row>
    <row r="5732" spans="2:2" x14ac:dyDescent="0.2">
      <c r="B5732" s="35"/>
    </row>
    <row r="5733" spans="2:2" x14ac:dyDescent="0.2">
      <c r="B5733" s="35"/>
    </row>
    <row r="5734" spans="2:2" x14ac:dyDescent="0.2">
      <c r="B5734" s="35"/>
    </row>
    <row r="5735" spans="2:2" x14ac:dyDescent="0.2">
      <c r="B5735" s="35"/>
    </row>
    <row r="5736" spans="2:2" x14ac:dyDescent="0.2">
      <c r="B5736" s="35"/>
    </row>
    <row r="5737" spans="2:2" x14ac:dyDescent="0.2">
      <c r="B5737" s="35"/>
    </row>
    <row r="5738" spans="2:2" x14ac:dyDescent="0.2">
      <c r="B5738" s="35"/>
    </row>
    <row r="5739" spans="2:2" x14ac:dyDescent="0.2">
      <c r="B5739" s="35"/>
    </row>
    <row r="5740" spans="2:2" x14ac:dyDescent="0.2">
      <c r="B5740" s="35"/>
    </row>
    <row r="5741" spans="2:2" x14ac:dyDescent="0.2">
      <c r="B5741" s="35"/>
    </row>
    <row r="5742" spans="2:2" x14ac:dyDescent="0.2">
      <c r="B5742" s="35"/>
    </row>
    <row r="5743" spans="2:2" x14ac:dyDescent="0.2">
      <c r="B5743" s="35"/>
    </row>
    <row r="5744" spans="2:2" x14ac:dyDescent="0.2">
      <c r="B5744" s="35"/>
    </row>
    <row r="5745" spans="2:2" x14ac:dyDescent="0.2">
      <c r="B5745" s="35"/>
    </row>
    <row r="5746" spans="2:2" x14ac:dyDescent="0.2">
      <c r="B5746" s="35"/>
    </row>
    <row r="5747" spans="2:2" x14ac:dyDescent="0.2">
      <c r="B5747" s="35"/>
    </row>
    <row r="5748" spans="2:2" x14ac:dyDescent="0.2">
      <c r="B5748" s="35"/>
    </row>
    <row r="5749" spans="2:2" x14ac:dyDescent="0.2">
      <c r="B5749" s="35"/>
    </row>
    <row r="5750" spans="2:2" x14ac:dyDescent="0.2">
      <c r="B5750" s="35"/>
    </row>
    <row r="5751" spans="2:2" x14ac:dyDescent="0.2">
      <c r="B5751" s="35"/>
    </row>
    <row r="5752" spans="2:2" x14ac:dyDescent="0.2">
      <c r="B5752" s="35"/>
    </row>
    <row r="5753" spans="2:2" x14ac:dyDescent="0.2">
      <c r="B5753" s="35"/>
    </row>
    <row r="5754" spans="2:2" x14ac:dyDescent="0.2">
      <c r="B5754" s="35"/>
    </row>
    <row r="5755" spans="2:2" x14ac:dyDescent="0.2">
      <c r="B5755" s="35"/>
    </row>
    <row r="5756" spans="2:2" x14ac:dyDescent="0.2">
      <c r="B5756" s="35"/>
    </row>
    <row r="5757" spans="2:2" x14ac:dyDescent="0.2">
      <c r="B5757" s="35"/>
    </row>
    <row r="5758" spans="2:2" x14ac:dyDescent="0.2">
      <c r="B5758" s="35"/>
    </row>
    <row r="5759" spans="2:2" x14ac:dyDescent="0.2">
      <c r="B5759" s="35"/>
    </row>
    <row r="5760" spans="2:2" x14ac:dyDescent="0.2">
      <c r="B5760" s="35"/>
    </row>
    <row r="5761" spans="2:2" x14ac:dyDescent="0.2">
      <c r="B5761" s="35"/>
    </row>
    <row r="5762" spans="2:2" x14ac:dyDescent="0.2">
      <c r="B5762" s="35"/>
    </row>
    <row r="5763" spans="2:2" x14ac:dyDescent="0.2">
      <c r="B5763" s="35"/>
    </row>
    <row r="5764" spans="2:2" x14ac:dyDescent="0.2">
      <c r="B5764" s="35"/>
    </row>
    <row r="5765" spans="2:2" x14ac:dyDescent="0.2">
      <c r="B5765" s="35"/>
    </row>
    <row r="5766" spans="2:2" x14ac:dyDescent="0.2">
      <c r="B5766" s="35"/>
    </row>
    <row r="5767" spans="2:2" x14ac:dyDescent="0.2">
      <c r="B5767" s="35"/>
    </row>
    <row r="5768" spans="2:2" x14ac:dyDescent="0.2">
      <c r="B5768" s="35"/>
    </row>
    <row r="5769" spans="2:2" x14ac:dyDescent="0.2">
      <c r="B5769" s="35"/>
    </row>
    <row r="5770" spans="2:2" x14ac:dyDescent="0.2">
      <c r="B5770" s="35"/>
    </row>
    <row r="5771" spans="2:2" x14ac:dyDescent="0.2">
      <c r="B5771" s="35"/>
    </row>
    <row r="5772" spans="2:2" x14ac:dyDescent="0.2">
      <c r="B5772" s="35"/>
    </row>
    <row r="5773" spans="2:2" x14ac:dyDescent="0.2">
      <c r="B5773" s="35"/>
    </row>
    <row r="5774" spans="2:2" x14ac:dyDescent="0.2">
      <c r="B5774" s="35"/>
    </row>
    <row r="5775" spans="2:2" x14ac:dyDescent="0.2">
      <c r="B5775" s="35"/>
    </row>
    <row r="5776" spans="2:2" x14ac:dyDescent="0.2">
      <c r="B5776" s="35"/>
    </row>
    <row r="5777" spans="2:2" x14ac:dyDescent="0.2">
      <c r="B5777" s="35"/>
    </row>
    <row r="5778" spans="2:2" x14ac:dyDescent="0.2">
      <c r="B5778" s="35"/>
    </row>
    <row r="5779" spans="2:2" x14ac:dyDescent="0.2">
      <c r="B5779" s="35"/>
    </row>
    <row r="5780" spans="2:2" x14ac:dyDescent="0.2">
      <c r="B5780" s="35"/>
    </row>
    <row r="5781" spans="2:2" x14ac:dyDescent="0.2">
      <c r="B5781" s="35"/>
    </row>
    <row r="5782" spans="2:2" x14ac:dyDescent="0.2">
      <c r="B5782" s="35"/>
    </row>
    <row r="5783" spans="2:2" x14ac:dyDescent="0.2">
      <c r="B5783" s="35"/>
    </row>
    <row r="5784" spans="2:2" x14ac:dyDescent="0.2">
      <c r="B5784" s="35"/>
    </row>
    <row r="5785" spans="2:2" x14ac:dyDescent="0.2">
      <c r="B5785" s="35"/>
    </row>
    <row r="5786" spans="2:2" x14ac:dyDescent="0.2">
      <c r="B5786" s="35"/>
    </row>
    <row r="5787" spans="2:2" x14ac:dyDescent="0.2">
      <c r="B5787" s="35"/>
    </row>
    <row r="5788" spans="2:2" x14ac:dyDescent="0.2">
      <c r="B5788" s="35"/>
    </row>
    <row r="5789" spans="2:2" x14ac:dyDescent="0.2">
      <c r="B5789" s="35"/>
    </row>
    <row r="5790" spans="2:2" x14ac:dyDescent="0.2">
      <c r="B5790" s="35"/>
    </row>
    <row r="5791" spans="2:2" x14ac:dyDescent="0.2">
      <c r="B5791" s="35"/>
    </row>
    <row r="5792" spans="2:2" x14ac:dyDescent="0.2">
      <c r="B5792" s="35"/>
    </row>
    <row r="5793" spans="2:2" x14ac:dyDescent="0.2">
      <c r="B5793" s="35"/>
    </row>
    <row r="5794" spans="2:2" x14ac:dyDescent="0.2">
      <c r="B5794" s="35"/>
    </row>
    <row r="5795" spans="2:2" x14ac:dyDescent="0.2">
      <c r="B5795" s="35"/>
    </row>
    <row r="5796" spans="2:2" x14ac:dyDescent="0.2">
      <c r="B5796" s="35"/>
    </row>
    <row r="5797" spans="2:2" x14ac:dyDescent="0.2">
      <c r="B5797" s="35"/>
    </row>
    <row r="5798" spans="2:2" x14ac:dyDescent="0.2">
      <c r="B5798" s="35"/>
    </row>
    <row r="5799" spans="2:2" x14ac:dyDescent="0.2">
      <c r="B5799" s="35"/>
    </row>
    <row r="5800" spans="2:2" x14ac:dyDescent="0.2">
      <c r="B5800" s="35"/>
    </row>
    <row r="5801" spans="2:2" x14ac:dyDescent="0.2">
      <c r="B5801" s="35"/>
    </row>
    <row r="5802" spans="2:2" x14ac:dyDescent="0.2">
      <c r="B5802" s="35"/>
    </row>
    <row r="5803" spans="2:2" x14ac:dyDescent="0.2">
      <c r="B5803" s="35"/>
    </row>
    <row r="5804" spans="2:2" x14ac:dyDescent="0.2">
      <c r="B5804" s="35"/>
    </row>
    <row r="5805" spans="2:2" x14ac:dyDescent="0.2">
      <c r="B5805" s="35"/>
    </row>
    <row r="5806" spans="2:2" x14ac:dyDescent="0.2">
      <c r="B5806" s="35"/>
    </row>
    <row r="5807" spans="2:2" x14ac:dyDescent="0.2">
      <c r="B5807" s="35"/>
    </row>
    <row r="5808" spans="2:2" x14ac:dyDescent="0.2">
      <c r="B5808" s="35"/>
    </row>
    <row r="5809" spans="2:2" x14ac:dyDescent="0.2">
      <c r="B5809" s="35"/>
    </row>
    <row r="5810" spans="2:2" x14ac:dyDescent="0.2">
      <c r="B5810" s="35"/>
    </row>
    <row r="5811" spans="2:2" x14ac:dyDescent="0.2">
      <c r="B5811" s="35"/>
    </row>
    <row r="5812" spans="2:2" x14ac:dyDescent="0.2">
      <c r="B5812" s="35"/>
    </row>
    <row r="5813" spans="2:2" x14ac:dyDescent="0.2">
      <c r="B5813" s="35"/>
    </row>
    <row r="5814" spans="2:2" x14ac:dyDescent="0.2">
      <c r="B5814" s="35"/>
    </row>
    <row r="5815" spans="2:2" x14ac:dyDescent="0.2">
      <c r="B5815" s="35"/>
    </row>
    <row r="5816" spans="2:2" x14ac:dyDescent="0.2">
      <c r="B5816" s="35"/>
    </row>
    <row r="5817" spans="2:2" x14ac:dyDescent="0.2">
      <c r="B5817" s="35"/>
    </row>
    <row r="5818" spans="2:2" x14ac:dyDescent="0.2">
      <c r="B5818" s="35"/>
    </row>
    <row r="5819" spans="2:2" x14ac:dyDescent="0.2">
      <c r="B5819" s="35"/>
    </row>
    <row r="5820" spans="2:2" x14ac:dyDescent="0.2">
      <c r="B5820" s="35"/>
    </row>
    <row r="5821" spans="2:2" x14ac:dyDescent="0.2">
      <c r="B5821" s="35"/>
    </row>
    <row r="5822" spans="2:2" x14ac:dyDescent="0.2">
      <c r="B5822" s="35"/>
    </row>
    <row r="5823" spans="2:2" x14ac:dyDescent="0.2">
      <c r="B5823" s="35"/>
    </row>
    <row r="5824" spans="2:2" x14ac:dyDescent="0.2">
      <c r="B5824" s="35"/>
    </row>
    <row r="5825" spans="2:2" x14ac:dyDescent="0.2">
      <c r="B5825" s="35"/>
    </row>
    <row r="5826" spans="2:2" x14ac:dyDescent="0.2">
      <c r="B5826" s="35"/>
    </row>
    <row r="5827" spans="2:2" x14ac:dyDescent="0.2">
      <c r="B5827" s="35"/>
    </row>
    <row r="5828" spans="2:2" x14ac:dyDescent="0.2">
      <c r="B5828" s="35"/>
    </row>
    <row r="5829" spans="2:2" x14ac:dyDescent="0.2">
      <c r="B5829" s="35"/>
    </row>
    <row r="5830" spans="2:2" x14ac:dyDescent="0.2">
      <c r="B5830" s="35"/>
    </row>
    <row r="5831" spans="2:2" x14ac:dyDescent="0.2">
      <c r="B5831" s="35"/>
    </row>
    <row r="5832" spans="2:2" x14ac:dyDescent="0.2">
      <c r="B5832" s="35"/>
    </row>
    <row r="5833" spans="2:2" x14ac:dyDescent="0.2">
      <c r="B5833" s="35"/>
    </row>
    <row r="5834" spans="2:2" x14ac:dyDescent="0.2">
      <c r="B5834" s="35"/>
    </row>
    <row r="5835" spans="2:2" x14ac:dyDescent="0.2">
      <c r="B5835" s="35"/>
    </row>
    <row r="5836" spans="2:2" x14ac:dyDescent="0.2">
      <c r="B5836" s="35"/>
    </row>
    <row r="5837" spans="2:2" x14ac:dyDescent="0.2">
      <c r="B5837" s="35"/>
    </row>
    <row r="5838" spans="2:2" x14ac:dyDescent="0.2">
      <c r="B5838" s="35"/>
    </row>
    <row r="5839" spans="2:2" x14ac:dyDescent="0.2">
      <c r="B5839" s="35"/>
    </row>
    <row r="5840" spans="2:2" x14ac:dyDescent="0.2">
      <c r="B5840" s="35"/>
    </row>
    <row r="5841" spans="2:2" x14ac:dyDescent="0.2">
      <c r="B5841" s="35"/>
    </row>
    <row r="5842" spans="2:2" x14ac:dyDescent="0.2">
      <c r="B5842" s="35"/>
    </row>
    <row r="5843" spans="2:2" x14ac:dyDescent="0.2">
      <c r="B5843" s="35"/>
    </row>
    <row r="5844" spans="2:2" x14ac:dyDescent="0.2">
      <c r="B5844" s="35"/>
    </row>
    <row r="5845" spans="2:2" x14ac:dyDescent="0.2">
      <c r="B5845" s="35"/>
    </row>
    <row r="5846" spans="2:2" x14ac:dyDescent="0.2">
      <c r="B5846" s="35"/>
    </row>
    <row r="5847" spans="2:2" x14ac:dyDescent="0.2">
      <c r="B5847" s="35"/>
    </row>
    <row r="5848" spans="2:2" x14ac:dyDescent="0.2">
      <c r="B5848" s="35"/>
    </row>
    <row r="5849" spans="2:2" x14ac:dyDescent="0.2">
      <c r="B5849" s="35"/>
    </row>
    <row r="5850" spans="2:2" x14ac:dyDescent="0.2">
      <c r="B5850" s="35"/>
    </row>
    <row r="5851" spans="2:2" x14ac:dyDescent="0.2">
      <c r="B5851" s="35"/>
    </row>
    <row r="5852" spans="2:2" x14ac:dyDescent="0.2">
      <c r="B5852" s="35"/>
    </row>
    <row r="5853" spans="2:2" x14ac:dyDescent="0.2">
      <c r="B5853" s="35"/>
    </row>
    <row r="5854" spans="2:2" x14ac:dyDescent="0.2">
      <c r="B5854" s="35"/>
    </row>
    <row r="5855" spans="2:2" x14ac:dyDescent="0.2">
      <c r="B5855" s="35"/>
    </row>
    <row r="5856" spans="2:2" x14ac:dyDescent="0.2">
      <c r="B5856" s="35"/>
    </row>
    <row r="5857" spans="2:2" x14ac:dyDescent="0.2">
      <c r="B5857" s="35"/>
    </row>
    <row r="5858" spans="2:2" x14ac:dyDescent="0.2">
      <c r="B5858" s="35"/>
    </row>
    <row r="5859" spans="2:2" x14ac:dyDescent="0.2">
      <c r="B5859" s="35"/>
    </row>
    <row r="5860" spans="2:2" x14ac:dyDescent="0.2">
      <c r="B5860" s="35"/>
    </row>
    <row r="5861" spans="2:2" x14ac:dyDescent="0.2">
      <c r="B5861" s="35"/>
    </row>
    <row r="5862" spans="2:2" x14ac:dyDescent="0.2">
      <c r="B5862" s="35"/>
    </row>
    <row r="5863" spans="2:2" x14ac:dyDescent="0.2">
      <c r="B5863" s="35"/>
    </row>
    <row r="5864" spans="2:2" x14ac:dyDescent="0.2">
      <c r="B5864" s="35"/>
    </row>
    <row r="5865" spans="2:2" x14ac:dyDescent="0.2">
      <c r="B5865" s="35"/>
    </row>
    <row r="5866" spans="2:2" x14ac:dyDescent="0.2">
      <c r="B5866" s="35"/>
    </row>
    <row r="5867" spans="2:2" x14ac:dyDescent="0.2">
      <c r="B5867" s="35"/>
    </row>
    <row r="5868" spans="2:2" x14ac:dyDescent="0.2">
      <c r="B5868" s="35"/>
    </row>
    <row r="5869" spans="2:2" x14ac:dyDescent="0.2">
      <c r="B5869" s="35"/>
    </row>
    <row r="5870" spans="2:2" x14ac:dyDescent="0.2">
      <c r="B5870" s="35"/>
    </row>
    <row r="5871" spans="2:2" x14ac:dyDescent="0.2">
      <c r="B5871" s="35"/>
    </row>
    <row r="5872" spans="2:2" x14ac:dyDescent="0.2">
      <c r="B5872" s="35"/>
    </row>
    <row r="5873" spans="2:2" x14ac:dyDescent="0.2">
      <c r="B5873" s="35"/>
    </row>
    <row r="5874" spans="2:2" x14ac:dyDescent="0.2">
      <c r="B5874" s="35"/>
    </row>
    <row r="5875" spans="2:2" x14ac:dyDescent="0.2">
      <c r="B5875" s="35"/>
    </row>
    <row r="5876" spans="2:2" x14ac:dyDescent="0.2">
      <c r="B5876" s="35"/>
    </row>
    <row r="5877" spans="2:2" x14ac:dyDescent="0.2">
      <c r="B5877" s="35"/>
    </row>
    <row r="5878" spans="2:2" x14ac:dyDescent="0.2">
      <c r="B5878" s="35"/>
    </row>
    <row r="5879" spans="2:2" x14ac:dyDescent="0.2">
      <c r="B5879" s="35"/>
    </row>
    <row r="5880" spans="2:2" x14ac:dyDescent="0.2">
      <c r="B5880" s="35"/>
    </row>
    <row r="5881" spans="2:2" x14ac:dyDescent="0.2">
      <c r="B5881" s="35"/>
    </row>
    <row r="5882" spans="2:2" x14ac:dyDescent="0.2">
      <c r="B5882" s="35"/>
    </row>
    <row r="5883" spans="2:2" x14ac:dyDescent="0.2">
      <c r="B5883" s="35"/>
    </row>
    <row r="5884" spans="2:2" x14ac:dyDescent="0.2">
      <c r="B5884" s="35"/>
    </row>
    <row r="5885" spans="2:2" x14ac:dyDescent="0.2">
      <c r="B5885" s="35"/>
    </row>
    <row r="5886" spans="2:2" x14ac:dyDescent="0.2">
      <c r="B5886" s="35"/>
    </row>
    <row r="5887" spans="2:2" x14ac:dyDescent="0.2">
      <c r="B5887" s="35"/>
    </row>
    <row r="5888" spans="2:2" x14ac:dyDescent="0.2">
      <c r="B5888" s="35"/>
    </row>
    <row r="5889" spans="2:2" x14ac:dyDescent="0.2">
      <c r="B5889" s="35"/>
    </row>
    <row r="5890" spans="2:2" x14ac:dyDescent="0.2">
      <c r="B5890" s="35"/>
    </row>
    <row r="5891" spans="2:2" x14ac:dyDescent="0.2">
      <c r="B5891" s="35"/>
    </row>
    <row r="5892" spans="2:2" x14ac:dyDescent="0.2">
      <c r="B5892" s="35"/>
    </row>
    <row r="5893" spans="2:2" x14ac:dyDescent="0.2">
      <c r="B5893" s="35"/>
    </row>
    <row r="5894" spans="2:2" x14ac:dyDescent="0.2">
      <c r="B5894" s="35"/>
    </row>
    <row r="5895" spans="2:2" x14ac:dyDescent="0.2">
      <c r="B5895" s="35"/>
    </row>
    <row r="5896" spans="2:2" x14ac:dyDescent="0.2">
      <c r="B5896" s="35"/>
    </row>
    <row r="5897" spans="2:2" x14ac:dyDescent="0.2">
      <c r="B5897" s="35"/>
    </row>
    <row r="5898" spans="2:2" x14ac:dyDescent="0.2">
      <c r="B5898" s="35"/>
    </row>
    <row r="5899" spans="2:2" x14ac:dyDescent="0.2">
      <c r="B5899" s="35"/>
    </row>
    <row r="5900" spans="2:2" x14ac:dyDescent="0.2">
      <c r="B5900" s="35"/>
    </row>
    <row r="5901" spans="2:2" x14ac:dyDescent="0.2">
      <c r="B5901" s="35"/>
    </row>
    <row r="5902" spans="2:2" x14ac:dyDescent="0.2">
      <c r="B5902" s="35"/>
    </row>
    <row r="5903" spans="2:2" x14ac:dyDescent="0.2">
      <c r="B5903" s="35"/>
    </row>
    <row r="5904" spans="2:2" x14ac:dyDescent="0.2">
      <c r="B5904" s="35"/>
    </row>
    <row r="5905" spans="2:2" x14ac:dyDescent="0.2">
      <c r="B5905" s="35"/>
    </row>
    <row r="5906" spans="2:2" x14ac:dyDescent="0.2">
      <c r="B5906" s="35"/>
    </row>
    <row r="5907" spans="2:2" x14ac:dyDescent="0.2">
      <c r="B5907" s="35"/>
    </row>
    <row r="5908" spans="2:2" x14ac:dyDescent="0.2">
      <c r="B5908" s="35"/>
    </row>
    <row r="5909" spans="2:2" x14ac:dyDescent="0.2">
      <c r="B5909" s="35"/>
    </row>
    <row r="5910" spans="2:2" x14ac:dyDescent="0.2">
      <c r="B5910" s="35"/>
    </row>
    <row r="5911" spans="2:2" x14ac:dyDescent="0.2">
      <c r="B5911" s="35"/>
    </row>
    <row r="5912" spans="2:2" x14ac:dyDescent="0.2">
      <c r="B5912" s="35"/>
    </row>
    <row r="5913" spans="2:2" x14ac:dyDescent="0.2">
      <c r="B5913" s="35"/>
    </row>
    <row r="5914" spans="2:2" x14ac:dyDescent="0.2">
      <c r="B5914" s="35"/>
    </row>
    <row r="5915" spans="2:2" x14ac:dyDescent="0.2">
      <c r="B5915" s="35"/>
    </row>
    <row r="5916" spans="2:2" x14ac:dyDescent="0.2">
      <c r="B5916" s="35"/>
    </row>
    <row r="5917" spans="2:2" x14ac:dyDescent="0.2">
      <c r="B5917" s="35"/>
    </row>
    <row r="5918" spans="2:2" x14ac:dyDescent="0.2">
      <c r="B5918" s="35"/>
    </row>
    <row r="5919" spans="2:2" x14ac:dyDescent="0.2">
      <c r="B5919" s="35"/>
    </row>
    <row r="5920" spans="2:2" x14ac:dyDescent="0.2">
      <c r="B5920" s="35"/>
    </row>
    <row r="5921" spans="2:2" x14ac:dyDescent="0.2">
      <c r="B5921" s="35"/>
    </row>
    <row r="5922" spans="2:2" x14ac:dyDescent="0.2">
      <c r="B5922" s="35"/>
    </row>
    <row r="5923" spans="2:2" x14ac:dyDescent="0.2">
      <c r="B5923" s="35"/>
    </row>
    <row r="5924" spans="2:2" x14ac:dyDescent="0.2">
      <c r="B5924" s="35"/>
    </row>
    <row r="5925" spans="2:2" x14ac:dyDescent="0.2">
      <c r="B5925" s="35"/>
    </row>
    <row r="5926" spans="2:2" x14ac:dyDescent="0.2">
      <c r="B5926" s="35"/>
    </row>
    <row r="5927" spans="2:2" x14ac:dyDescent="0.2">
      <c r="B5927" s="35"/>
    </row>
    <row r="5928" spans="2:2" x14ac:dyDescent="0.2">
      <c r="B5928" s="35"/>
    </row>
    <row r="5929" spans="2:2" x14ac:dyDescent="0.2">
      <c r="B5929" s="35"/>
    </row>
    <row r="5930" spans="2:2" x14ac:dyDescent="0.2">
      <c r="B5930" s="35"/>
    </row>
    <row r="5931" spans="2:2" x14ac:dyDescent="0.2">
      <c r="B5931" s="35"/>
    </row>
    <row r="5932" spans="2:2" x14ac:dyDescent="0.2">
      <c r="B5932" s="35"/>
    </row>
    <row r="5933" spans="2:2" x14ac:dyDescent="0.2">
      <c r="B5933" s="35"/>
    </row>
    <row r="5934" spans="2:2" x14ac:dyDescent="0.2">
      <c r="B5934" s="35"/>
    </row>
    <row r="5935" spans="2:2" x14ac:dyDescent="0.2">
      <c r="B5935" s="35"/>
    </row>
    <row r="5936" spans="2:2" x14ac:dyDescent="0.2">
      <c r="B5936" s="35"/>
    </row>
    <row r="5937" spans="2:2" x14ac:dyDescent="0.2">
      <c r="B5937" s="35"/>
    </row>
    <row r="5938" spans="2:2" x14ac:dyDescent="0.2">
      <c r="B5938" s="35"/>
    </row>
    <row r="5939" spans="2:2" x14ac:dyDescent="0.2">
      <c r="B5939" s="35"/>
    </row>
    <row r="5940" spans="2:2" x14ac:dyDescent="0.2">
      <c r="B5940" s="35"/>
    </row>
    <row r="5941" spans="2:2" x14ac:dyDescent="0.2">
      <c r="B5941" s="35"/>
    </row>
    <row r="5942" spans="2:2" x14ac:dyDescent="0.2">
      <c r="B5942" s="35"/>
    </row>
    <row r="5943" spans="2:2" x14ac:dyDescent="0.2">
      <c r="B5943" s="35"/>
    </row>
    <row r="5944" spans="2:2" x14ac:dyDescent="0.2">
      <c r="B5944" s="35"/>
    </row>
    <row r="5945" spans="2:2" x14ac:dyDescent="0.2">
      <c r="B5945" s="35"/>
    </row>
    <row r="5946" spans="2:2" x14ac:dyDescent="0.2">
      <c r="B5946" s="35"/>
    </row>
    <row r="5947" spans="2:2" x14ac:dyDescent="0.2">
      <c r="B5947" s="35"/>
    </row>
    <row r="5948" spans="2:2" x14ac:dyDescent="0.2">
      <c r="B5948" s="35"/>
    </row>
    <row r="5949" spans="2:2" x14ac:dyDescent="0.2">
      <c r="B5949" s="35"/>
    </row>
    <row r="5950" spans="2:2" x14ac:dyDescent="0.2">
      <c r="B5950" s="35"/>
    </row>
    <row r="5951" spans="2:2" x14ac:dyDescent="0.2">
      <c r="B5951" s="35"/>
    </row>
    <row r="5952" spans="2:2" x14ac:dyDescent="0.2">
      <c r="B5952" s="35"/>
    </row>
    <row r="5953" spans="2:2" x14ac:dyDescent="0.2">
      <c r="B5953" s="35"/>
    </row>
    <row r="5954" spans="2:2" x14ac:dyDescent="0.2">
      <c r="B5954" s="35"/>
    </row>
    <row r="5955" spans="2:2" x14ac:dyDescent="0.2">
      <c r="B5955" s="35"/>
    </row>
    <row r="5956" spans="2:2" x14ac:dyDescent="0.2">
      <c r="B5956" s="35"/>
    </row>
    <row r="5957" spans="2:2" x14ac:dyDescent="0.2">
      <c r="B5957" s="35"/>
    </row>
    <row r="5958" spans="2:2" x14ac:dyDescent="0.2">
      <c r="B5958" s="35"/>
    </row>
    <row r="5959" spans="2:2" x14ac:dyDescent="0.2">
      <c r="B5959" s="35"/>
    </row>
    <row r="5960" spans="2:2" x14ac:dyDescent="0.2">
      <c r="B5960" s="35"/>
    </row>
    <row r="5961" spans="2:2" x14ac:dyDescent="0.2">
      <c r="B5961" s="35"/>
    </row>
    <row r="5962" spans="2:2" x14ac:dyDescent="0.2">
      <c r="B5962" s="35"/>
    </row>
    <row r="5963" spans="2:2" x14ac:dyDescent="0.2">
      <c r="B5963" s="35"/>
    </row>
    <row r="5964" spans="2:2" x14ac:dyDescent="0.2">
      <c r="B5964" s="35"/>
    </row>
    <row r="5965" spans="2:2" x14ac:dyDescent="0.2">
      <c r="B5965" s="35"/>
    </row>
    <row r="5966" spans="2:2" x14ac:dyDescent="0.2">
      <c r="B5966" s="35"/>
    </row>
    <row r="5967" spans="2:2" x14ac:dyDescent="0.2">
      <c r="B5967" s="35"/>
    </row>
    <row r="5968" spans="2:2" x14ac:dyDescent="0.2">
      <c r="B5968" s="35"/>
    </row>
    <row r="5969" spans="2:2" x14ac:dyDescent="0.2">
      <c r="B5969" s="35"/>
    </row>
    <row r="5970" spans="2:2" x14ac:dyDescent="0.2">
      <c r="B5970" s="35"/>
    </row>
    <row r="5971" spans="2:2" x14ac:dyDescent="0.2">
      <c r="B5971" s="35"/>
    </row>
    <row r="5972" spans="2:2" x14ac:dyDescent="0.2">
      <c r="B5972" s="35"/>
    </row>
    <row r="5973" spans="2:2" x14ac:dyDescent="0.2">
      <c r="B5973" s="35"/>
    </row>
    <row r="5974" spans="2:2" x14ac:dyDescent="0.2">
      <c r="B5974" s="35"/>
    </row>
    <row r="5975" spans="2:2" x14ac:dyDescent="0.2">
      <c r="B5975" s="35"/>
    </row>
    <row r="5976" spans="2:2" x14ac:dyDescent="0.2">
      <c r="B5976" s="35"/>
    </row>
    <row r="5977" spans="2:2" x14ac:dyDescent="0.2">
      <c r="B5977" s="35"/>
    </row>
    <row r="5978" spans="2:2" x14ac:dyDescent="0.2">
      <c r="B5978" s="35"/>
    </row>
    <row r="5979" spans="2:2" x14ac:dyDescent="0.2">
      <c r="B5979" s="35"/>
    </row>
    <row r="5980" spans="2:2" x14ac:dyDescent="0.2">
      <c r="B5980" s="35"/>
    </row>
    <row r="5981" spans="2:2" x14ac:dyDescent="0.2">
      <c r="B5981" s="35"/>
    </row>
    <row r="5982" spans="2:2" x14ac:dyDescent="0.2">
      <c r="B5982" s="35"/>
    </row>
    <row r="5983" spans="2:2" x14ac:dyDescent="0.2">
      <c r="B5983" s="35"/>
    </row>
    <row r="5984" spans="2:2" x14ac:dyDescent="0.2">
      <c r="B5984" s="35"/>
    </row>
    <row r="5985" spans="2:2" x14ac:dyDescent="0.2">
      <c r="B5985" s="35"/>
    </row>
    <row r="5986" spans="2:2" x14ac:dyDescent="0.2">
      <c r="B5986" s="35"/>
    </row>
    <row r="5987" spans="2:2" x14ac:dyDescent="0.2">
      <c r="B5987" s="35"/>
    </row>
    <row r="5988" spans="2:2" x14ac:dyDescent="0.2">
      <c r="B5988" s="35"/>
    </row>
    <row r="5989" spans="2:2" x14ac:dyDescent="0.2">
      <c r="B5989" s="35"/>
    </row>
    <row r="5990" spans="2:2" x14ac:dyDescent="0.2">
      <c r="B5990" s="35"/>
    </row>
    <row r="5991" spans="2:2" x14ac:dyDescent="0.2">
      <c r="B5991" s="35"/>
    </row>
    <row r="5992" spans="2:2" x14ac:dyDescent="0.2">
      <c r="B5992" s="35"/>
    </row>
    <row r="5993" spans="2:2" x14ac:dyDescent="0.2">
      <c r="B5993" s="35"/>
    </row>
    <row r="5994" spans="2:2" x14ac:dyDescent="0.2">
      <c r="B5994" s="35"/>
    </row>
    <row r="5995" spans="2:2" x14ac:dyDescent="0.2">
      <c r="B5995" s="35"/>
    </row>
    <row r="5996" spans="2:2" x14ac:dyDescent="0.2">
      <c r="B5996" s="35"/>
    </row>
    <row r="5997" spans="2:2" x14ac:dyDescent="0.2">
      <c r="B5997" s="35"/>
    </row>
    <row r="5998" spans="2:2" x14ac:dyDescent="0.2">
      <c r="B5998" s="35"/>
    </row>
    <row r="5999" spans="2:2" x14ac:dyDescent="0.2">
      <c r="B5999" s="35"/>
    </row>
    <row r="6000" spans="2:2" x14ac:dyDescent="0.2">
      <c r="B6000" s="35"/>
    </row>
    <row r="6001" spans="2:2" x14ac:dyDescent="0.2">
      <c r="B6001" s="35"/>
    </row>
    <row r="6002" spans="2:2" x14ac:dyDescent="0.2">
      <c r="B6002" s="35"/>
    </row>
    <row r="6003" spans="2:2" x14ac:dyDescent="0.2">
      <c r="B6003" s="35"/>
    </row>
    <row r="6004" spans="2:2" x14ac:dyDescent="0.2">
      <c r="B6004" s="35"/>
    </row>
    <row r="6005" spans="2:2" x14ac:dyDescent="0.2">
      <c r="B6005" s="35"/>
    </row>
    <row r="6006" spans="2:2" x14ac:dyDescent="0.2">
      <c r="B6006" s="35"/>
    </row>
    <row r="6007" spans="2:2" x14ac:dyDescent="0.2">
      <c r="B6007" s="35"/>
    </row>
    <row r="6008" spans="2:2" x14ac:dyDescent="0.2">
      <c r="B6008" s="35"/>
    </row>
    <row r="6009" spans="2:2" x14ac:dyDescent="0.2">
      <c r="B6009" s="35"/>
    </row>
    <row r="6010" spans="2:2" x14ac:dyDescent="0.2">
      <c r="B6010" s="35"/>
    </row>
    <row r="6011" spans="2:2" x14ac:dyDescent="0.2">
      <c r="B6011" s="35"/>
    </row>
    <row r="6012" spans="2:2" x14ac:dyDescent="0.2">
      <c r="B6012" s="35"/>
    </row>
    <row r="6013" spans="2:2" x14ac:dyDescent="0.2">
      <c r="B6013" s="35"/>
    </row>
    <row r="6014" spans="2:2" x14ac:dyDescent="0.2">
      <c r="B6014" s="35"/>
    </row>
    <row r="6015" spans="2:2" x14ac:dyDescent="0.2">
      <c r="B6015" s="35"/>
    </row>
    <row r="6016" spans="2:2" x14ac:dyDescent="0.2">
      <c r="B6016" s="35"/>
    </row>
    <row r="6017" spans="2:2" x14ac:dyDescent="0.2">
      <c r="B6017" s="35"/>
    </row>
    <row r="6018" spans="2:2" x14ac:dyDescent="0.2">
      <c r="B6018" s="35"/>
    </row>
    <row r="6019" spans="2:2" x14ac:dyDescent="0.2">
      <c r="B6019" s="35"/>
    </row>
    <row r="6020" spans="2:2" x14ac:dyDescent="0.2">
      <c r="B6020" s="35"/>
    </row>
    <row r="6021" spans="2:2" x14ac:dyDescent="0.2">
      <c r="B6021" s="35"/>
    </row>
    <row r="6022" spans="2:2" x14ac:dyDescent="0.2">
      <c r="B6022" s="35"/>
    </row>
    <row r="6023" spans="2:2" x14ac:dyDescent="0.2">
      <c r="B6023" s="35"/>
    </row>
    <row r="6024" spans="2:2" x14ac:dyDescent="0.2">
      <c r="B6024" s="35"/>
    </row>
    <row r="6025" spans="2:2" x14ac:dyDescent="0.2">
      <c r="B6025" s="35"/>
    </row>
    <row r="6026" spans="2:2" x14ac:dyDescent="0.2">
      <c r="B6026" s="35"/>
    </row>
    <row r="6027" spans="2:2" x14ac:dyDescent="0.2">
      <c r="B6027" s="35"/>
    </row>
    <row r="6028" spans="2:2" x14ac:dyDescent="0.2">
      <c r="B6028" s="35"/>
    </row>
    <row r="6029" spans="2:2" x14ac:dyDescent="0.2">
      <c r="B6029" s="35"/>
    </row>
    <row r="6030" spans="2:2" x14ac:dyDescent="0.2">
      <c r="B6030" s="35"/>
    </row>
    <row r="6031" spans="2:2" x14ac:dyDescent="0.2">
      <c r="B6031" s="35"/>
    </row>
    <row r="6032" spans="2:2" x14ac:dyDescent="0.2">
      <c r="B6032" s="35"/>
    </row>
    <row r="6033" spans="2:2" x14ac:dyDescent="0.2">
      <c r="B6033" s="35"/>
    </row>
    <row r="6034" spans="2:2" x14ac:dyDescent="0.2">
      <c r="B6034" s="35"/>
    </row>
    <row r="6035" spans="2:2" x14ac:dyDescent="0.2">
      <c r="B6035" s="35"/>
    </row>
    <row r="6036" spans="2:2" x14ac:dyDescent="0.2">
      <c r="B6036" s="35"/>
    </row>
    <row r="6037" spans="2:2" x14ac:dyDescent="0.2">
      <c r="B6037" s="35"/>
    </row>
    <row r="6038" spans="2:2" x14ac:dyDescent="0.2">
      <c r="B6038" s="35"/>
    </row>
    <row r="6039" spans="2:2" x14ac:dyDescent="0.2">
      <c r="B6039" s="35"/>
    </row>
    <row r="6040" spans="2:2" x14ac:dyDescent="0.2">
      <c r="B6040" s="35"/>
    </row>
    <row r="6041" spans="2:2" x14ac:dyDescent="0.2">
      <c r="B6041" s="35"/>
    </row>
    <row r="6042" spans="2:2" x14ac:dyDescent="0.2">
      <c r="B6042" s="35"/>
    </row>
    <row r="6043" spans="2:2" x14ac:dyDescent="0.2">
      <c r="B6043" s="35"/>
    </row>
    <row r="6044" spans="2:2" x14ac:dyDescent="0.2">
      <c r="B6044" s="35"/>
    </row>
    <row r="6045" spans="2:2" x14ac:dyDescent="0.2">
      <c r="B6045" s="35"/>
    </row>
    <row r="6046" spans="2:2" x14ac:dyDescent="0.2">
      <c r="B6046" s="35"/>
    </row>
    <row r="6047" spans="2:2" x14ac:dyDescent="0.2">
      <c r="B6047" s="35"/>
    </row>
    <row r="6048" spans="2:2" x14ac:dyDescent="0.2">
      <c r="B6048" s="35"/>
    </row>
    <row r="6049" spans="2:2" x14ac:dyDescent="0.2">
      <c r="B6049" s="35"/>
    </row>
    <row r="6050" spans="2:2" x14ac:dyDescent="0.2">
      <c r="B6050" s="35"/>
    </row>
    <row r="6051" spans="2:2" x14ac:dyDescent="0.2">
      <c r="B6051" s="35"/>
    </row>
    <row r="6052" spans="2:2" x14ac:dyDescent="0.2">
      <c r="B6052" s="35"/>
    </row>
    <row r="6053" spans="2:2" x14ac:dyDescent="0.2">
      <c r="B6053" s="35"/>
    </row>
    <row r="6054" spans="2:2" x14ac:dyDescent="0.2">
      <c r="B6054" s="35"/>
    </row>
    <row r="6055" spans="2:2" x14ac:dyDescent="0.2">
      <c r="B6055" s="35"/>
    </row>
    <row r="6056" spans="2:2" x14ac:dyDescent="0.2">
      <c r="B6056" s="35"/>
    </row>
    <row r="6057" spans="2:2" x14ac:dyDescent="0.2">
      <c r="B6057" s="35"/>
    </row>
    <row r="6058" spans="2:2" x14ac:dyDescent="0.2">
      <c r="B6058" s="35"/>
    </row>
    <row r="6059" spans="2:2" x14ac:dyDescent="0.2">
      <c r="B6059" s="35"/>
    </row>
    <row r="6060" spans="2:2" x14ac:dyDescent="0.2">
      <c r="B6060" s="35"/>
    </row>
    <row r="6061" spans="2:2" x14ac:dyDescent="0.2">
      <c r="B6061" s="35"/>
    </row>
    <row r="6062" spans="2:2" x14ac:dyDescent="0.2">
      <c r="B6062" s="35"/>
    </row>
    <row r="6063" spans="2:2" x14ac:dyDescent="0.2">
      <c r="B6063" s="35"/>
    </row>
    <row r="6064" spans="2:2" x14ac:dyDescent="0.2">
      <c r="B6064" s="35"/>
    </row>
    <row r="6065" spans="2:2" x14ac:dyDescent="0.2">
      <c r="B6065" s="35"/>
    </row>
    <row r="6066" spans="2:2" x14ac:dyDescent="0.2">
      <c r="B6066" s="35"/>
    </row>
    <row r="6067" spans="2:2" x14ac:dyDescent="0.2">
      <c r="B6067" s="35"/>
    </row>
    <row r="6068" spans="2:2" x14ac:dyDescent="0.2">
      <c r="B6068" s="35"/>
    </row>
    <row r="6069" spans="2:2" x14ac:dyDescent="0.2">
      <c r="B6069" s="35"/>
    </row>
    <row r="6070" spans="2:2" x14ac:dyDescent="0.2">
      <c r="B6070" s="35"/>
    </row>
    <row r="6071" spans="2:2" x14ac:dyDescent="0.2">
      <c r="B6071" s="35"/>
    </row>
    <row r="6072" spans="2:2" x14ac:dyDescent="0.2">
      <c r="B6072" s="35"/>
    </row>
    <row r="6073" spans="2:2" x14ac:dyDescent="0.2">
      <c r="B6073" s="35"/>
    </row>
    <row r="6074" spans="2:2" x14ac:dyDescent="0.2">
      <c r="B6074" s="35"/>
    </row>
    <row r="6075" spans="2:2" x14ac:dyDescent="0.2">
      <c r="B6075" s="35"/>
    </row>
    <row r="6076" spans="2:2" x14ac:dyDescent="0.2">
      <c r="B6076" s="35"/>
    </row>
    <row r="6077" spans="2:2" x14ac:dyDescent="0.2">
      <c r="B6077" s="35"/>
    </row>
    <row r="6078" spans="2:2" x14ac:dyDescent="0.2">
      <c r="B6078" s="35"/>
    </row>
    <row r="6079" spans="2:2" x14ac:dyDescent="0.2">
      <c r="B6079" s="35"/>
    </row>
    <row r="6080" spans="2:2" x14ac:dyDescent="0.2">
      <c r="B6080" s="35"/>
    </row>
    <row r="6081" spans="2:2" x14ac:dyDescent="0.2">
      <c r="B6081" s="35"/>
    </row>
    <row r="6082" spans="2:2" x14ac:dyDescent="0.2">
      <c r="B6082" s="35"/>
    </row>
    <row r="6083" spans="2:2" x14ac:dyDescent="0.2">
      <c r="B6083" s="35"/>
    </row>
    <row r="6084" spans="2:2" x14ac:dyDescent="0.2">
      <c r="B6084" s="35"/>
    </row>
    <row r="6085" spans="2:2" x14ac:dyDescent="0.2">
      <c r="B6085" s="35"/>
    </row>
    <row r="6086" spans="2:2" x14ac:dyDescent="0.2">
      <c r="B6086" s="35"/>
    </row>
    <row r="6087" spans="2:2" x14ac:dyDescent="0.2">
      <c r="B6087" s="35"/>
    </row>
    <row r="6088" spans="2:2" x14ac:dyDescent="0.2">
      <c r="B6088" s="35"/>
    </row>
    <row r="6089" spans="2:2" x14ac:dyDescent="0.2">
      <c r="B6089" s="35"/>
    </row>
    <row r="6090" spans="2:2" x14ac:dyDescent="0.2">
      <c r="B6090" s="35"/>
    </row>
    <row r="6091" spans="2:2" x14ac:dyDescent="0.2">
      <c r="B6091" s="35"/>
    </row>
    <row r="6092" spans="2:2" x14ac:dyDescent="0.2">
      <c r="B6092" s="35"/>
    </row>
    <row r="6093" spans="2:2" x14ac:dyDescent="0.2">
      <c r="B6093" s="35"/>
    </row>
    <row r="6094" spans="2:2" x14ac:dyDescent="0.2">
      <c r="B6094" s="35"/>
    </row>
    <row r="6095" spans="2:2" x14ac:dyDescent="0.2">
      <c r="B6095" s="35"/>
    </row>
    <row r="6096" spans="2:2" x14ac:dyDescent="0.2">
      <c r="B6096" s="35"/>
    </row>
    <row r="6097" spans="2:2" x14ac:dyDescent="0.2">
      <c r="B6097" s="35"/>
    </row>
    <row r="6098" spans="2:2" x14ac:dyDescent="0.2">
      <c r="B6098" s="35"/>
    </row>
    <row r="6099" spans="2:2" x14ac:dyDescent="0.2">
      <c r="B6099" s="35"/>
    </row>
    <row r="6100" spans="2:2" x14ac:dyDescent="0.2">
      <c r="B6100" s="35"/>
    </row>
    <row r="6101" spans="2:2" x14ac:dyDescent="0.2">
      <c r="B6101" s="35"/>
    </row>
    <row r="6102" spans="2:2" x14ac:dyDescent="0.2">
      <c r="B6102" s="35"/>
    </row>
    <row r="6103" spans="2:2" x14ac:dyDescent="0.2">
      <c r="B6103" s="35"/>
    </row>
    <row r="6104" spans="2:2" x14ac:dyDescent="0.2">
      <c r="B6104" s="35"/>
    </row>
    <row r="6105" spans="2:2" x14ac:dyDescent="0.2">
      <c r="B6105" s="35"/>
    </row>
    <row r="6106" spans="2:2" x14ac:dyDescent="0.2">
      <c r="B6106" s="35"/>
    </row>
    <row r="6107" spans="2:2" x14ac:dyDescent="0.2">
      <c r="B6107" s="35"/>
    </row>
    <row r="6108" spans="2:2" x14ac:dyDescent="0.2">
      <c r="B6108" s="35"/>
    </row>
    <row r="6109" spans="2:2" x14ac:dyDescent="0.2">
      <c r="B6109" s="35"/>
    </row>
    <row r="6110" spans="2:2" x14ac:dyDescent="0.2">
      <c r="B6110" s="35"/>
    </row>
    <row r="6111" spans="2:2" x14ac:dyDescent="0.2">
      <c r="B6111" s="35"/>
    </row>
    <row r="6112" spans="2:2" x14ac:dyDescent="0.2">
      <c r="B6112" s="35"/>
    </row>
    <row r="6113" spans="2:2" x14ac:dyDescent="0.2">
      <c r="B6113" s="35"/>
    </row>
    <row r="6114" spans="2:2" x14ac:dyDescent="0.2">
      <c r="B6114" s="35"/>
    </row>
    <row r="6115" spans="2:2" x14ac:dyDescent="0.2">
      <c r="B6115" s="35"/>
    </row>
    <row r="6116" spans="2:2" x14ac:dyDescent="0.2">
      <c r="B6116" s="35"/>
    </row>
    <row r="6117" spans="2:2" x14ac:dyDescent="0.2">
      <c r="B6117" s="35"/>
    </row>
    <row r="6118" spans="2:2" x14ac:dyDescent="0.2">
      <c r="B6118" s="35"/>
    </row>
    <row r="6119" spans="2:2" x14ac:dyDescent="0.2">
      <c r="B6119" s="35"/>
    </row>
    <row r="6120" spans="2:2" x14ac:dyDescent="0.2">
      <c r="B6120" s="35"/>
    </row>
    <row r="6121" spans="2:2" x14ac:dyDescent="0.2">
      <c r="B6121" s="35"/>
    </row>
    <row r="6122" spans="2:2" x14ac:dyDescent="0.2">
      <c r="B6122" s="35"/>
    </row>
    <row r="6123" spans="2:2" x14ac:dyDescent="0.2">
      <c r="B6123" s="35"/>
    </row>
    <row r="6124" spans="2:2" x14ac:dyDescent="0.2">
      <c r="B6124" s="35"/>
    </row>
    <row r="6125" spans="2:2" x14ac:dyDescent="0.2">
      <c r="B6125" s="35"/>
    </row>
    <row r="6126" spans="2:2" x14ac:dyDescent="0.2">
      <c r="B6126" s="35"/>
    </row>
    <row r="6127" spans="2:2" x14ac:dyDescent="0.2">
      <c r="B6127" s="35"/>
    </row>
    <row r="6128" spans="2:2" x14ac:dyDescent="0.2">
      <c r="B6128" s="35"/>
    </row>
    <row r="6129" spans="2:2" x14ac:dyDescent="0.2">
      <c r="B6129" s="35"/>
    </row>
    <row r="6130" spans="2:2" x14ac:dyDescent="0.2">
      <c r="B6130" s="35"/>
    </row>
    <row r="6131" spans="2:2" x14ac:dyDescent="0.2">
      <c r="B6131" s="35"/>
    </row>
    <row r="6132" spans="2:2" x14ac:dyDescent="0.2">
      <c r="B6132" s="35"/>
    </row>
    <row r="6133" spans="2:2" x14ac:dyDescent="0.2">
      <c r="B6133" s="35"/>
    </row>
    <row r="6134" spans="2:2" x14ac:dyDescent="0.2">
      <c r="B6134" s="35"/>
    </row>
    <row r="6135" spans="2:2" x14ac:dyDescent="0.2">
      <c r="B6135" s="35"/>
    </row>
    <row r="6136" spans="2:2" x14ac:dyDescent="0.2">
      <c r="B6136" s="35"/>
    </row>
    <row r="6137" spans="2:2" x14ac:dyDescent="0.2">
      <c r="B6137" s="35"/>
    </row>
    <row r="6138" spans="2:2" x14ac:dyDescent="0.2">
      <c r="B6138" s="35"/>
    </row>
    <row r="6139" spans="2:2" x14ac:dyDescent="0.2">
      <c r="B6139" s="35"/>
    </row>
    <row r="6140" spans="2:2" x14ac:dyDescent="0.2">
      <c r="B6140" s="35"/>
    </row>
    <row r="6141" spans="2:2" x14ac:dyDescent="0.2">
      <c r="B6141" s="35"/>
    </row>
    <row r="6142" spans="2:2" x14ac:dyDescent="0.2">
      <c r="B6142" s="35"/>
    </row>
    <row r="6143" spans="2:2" x14ac:dyDescent="0.2">
      <c r="B6143" s="35"/>
    </row>
    <row r="6144" spans="2:2" x14ac:dyDescent="0.2">
      <c r="B6144" s="35"/>
    </row>
    <row r="6145" spans="2:2" x14ac:dyDescent="0.2">
      <c r="B6145" s="35"/>
    </row>
    <row r="6146" spans="2:2" x14ac:dyDescent="0.2">
      <c r="B6146" s="35"/>
    </row>
    <row r="6147" spans="2:2" x14ac:dyDescent="0.2">
      <c r="B6147" s="35"/>
    </row>
    <row r="6148" spans="2:2" x14ac:dyDescent="0.2">
      <c r="B6148" s="35"/>
    </row>
    <row r="6149" spans="2:2" x14ac:dyDescent="0.2">
      <c r="B6149" s="35"/>
    </row>
    <row r="6150" spans="2:2" x14ac:dyDescent="0.2">
      <c r="B6150" s="35"/>
    </row>
    <row r="6151" spans="2:2" x14ac:dyDescent="0.2">
      <c r="B6151" s="35"/>
    </row>
    <row r="6152" spans="2:2" x14ac:dyDescent="0.2">
      <c r="B6152" s="35"/>
    </row>
    <row r="6153" spans="2:2" x14ac:dyDescent="0.2">
      <c r="B6153" s="35"/>
    </row>
    <row r="6154" spans="2:2" x14ac:dyDescent="0.2">
      <c r="B6154" s="35"/>
    </row>
    <row r="6155" spans="2:2" x14ac:dyDescent="0.2">
      <c r="B6155" s="35"/>
    </row>
    <row r="6156" spans="2:2" x14ac:dyDescent="0.2">
      <c r="B6156" s="35"/>
    </row>
    <row r="6157" spans="2:2" x14ac:dyDescent="0.2">
      <c r="B6157" s="35"/>
    </row>
    <row r="6158" spans="2:2" x14ac:dyDescent="0.2">
      <c r="B6158" s="35"/>
    </row>
    <row r="6159" spans="2:2" x14ac:dyDescent="0.2">
      <c r="B6159" s="35"/>
    </row>
    <row r="6160" spans="2:2" x14ac:dyDescent="0.2">
      <c r="B6160" s="35"/>
    </row>
    <row r="6161" spans="2:2" x14ac:dyDescent="0.2">
      <c r="B6161" s="35"/>
    </row>
    <row r="6162" spans="2:2" x14ac:dyDescent="0.2">
      <c r="B6162" s="35"/>
    </row>
    <row r="6163" spans="2:2" x14ac:dyDescent="0.2">
      <c r="B6163" s="35"/>
    </row>
    <row r="6164" spans="2:2" x14ac:dyDescent="0.2">
      <c r="B6164" s="35"/>
    </row>
    <row r="6165" spans="2:2" x14ac:dyDescent="0.2">
      <c r="B6165" s="35"/>
    </row>
    <row r="6166" spans="2:2" x14ac:dyDescent="0.2">
      <c r="B6166" s="35"/>
    </row>
    <row r="6167" spans="2:2" x14ac:dyDescent="0.2">
      <c r="B6167" s="35"/>
    </row>
    <row r="6168" spans="2:2" x14ac:dyDescent="0.2">
      <c r="B6168" s="35"/>
    </row>
    <row r="6169" spans="2:2" x14ac:dyDescent="0.2">
      <c r="B6169" s="35"/>
    </row>
    <row r="6170" spans="2:2" x14ac:dyDescent="0.2">
      <c r="B6170" s="35"/>
    </row>
    <row r="6171" spans="2:2" x14ac:dyDescent="0.2">
      <c r="B6171" s="35"/>
    </row>
    <row r="6172" spans="2:2" x14ac:dyDescent="0.2">
      <c r="B6172" s="35"/>
    </row>
    <row r="6173" spans="2:2" x14ac:dyDescent="0.2">
      <c r="B6173" s="35"/>
    </row>
    <row r="6174" spans="2:2" x14ac:dyDescent="0.2">
      <c r="B6174" s="35"/>
    </row>
    <row r="6175" spans="2:2" x14ac:dyDescent="0.2">
      <c r="B6175" s="35"/>
    </row>
    <row r="6176" spans="2:2" x14ac:dyDescent="0.2">
      <c r="B6176" s="35"/>
    </row>
    <row r="6177" spans="2:2" x14ac:dyDescent="0.2">
      <c r="B6177" s="35"/>
    </row>
    <row r="6178" spans="2:2" x14ac:dyDescent="0.2">
      <c r="B6178" s="35"/>
    </row>
    <row r="6179" spans="2:2" x14ac:dyDescent="0.2">
      <c r="B6179" s="35"/>
    </row>
    <row r="6180" spans="2:2" x14ac:dyDescent="0.2">
      <c r="B6180" s="35"/>
    </row>
    <row r="6181" spans="2:2" x14ac:dyDescent="0.2">
      <c r="B6181" s="35"/>
    </row>
    <row r="6182" spans="2:2" x14ac:dyDescent="0.2">
      <c r="B6182" s="35"/>
    </row>
    <row r="6183" spans="2:2" x14ac:dyDescent="0.2">
      <c r="B6183" s="35"/>
    </row>
    <row r="6184" spans="2:2" x14ac:dyDescent="0.2">
      <c r="B6184" s="35"/>
    </row>
    <row r="6185" spans="2:2" x14ac:dyDescent="0.2">
      <c r="B6185" s="35"/>
    </row>
    <row r="6186" spans="2:2" x14ac:dyDescent="0.2">
      <c r="B6186" s="35"/>
    </row>
    <row r="6187" spans="2:2" x14ac:dyDescent="0.2">
      <c r="B6187" s="35"/>
    </row>
    <row r="6188" spans="2:2" x14ac:dyDescent="0.2">
      <c r="B6188" s="35"/>
    </row>
    <row r="6189" spans="2:2" x14ac:dyDescent="0.2">
      <c r="B6189" s="35"/>
    </row>
    <row r="6190" spans="2:2" x14ac:dyDescent="0.2">
      <c r="B6190" s="35"/>
    </row>
    <row r="6191" spans="2:2" x14ac:dyDescent="0.2">
      <c r="B6191" s="35"/>
    </row>
    <row r="6192" spans="2:2" x14ac:dyDescent="0.2">
      <c r="B6192" s="35"/>
    </row>
    <row r="6193" spans="2:2" x14ac:dyDescent="0.2">
      <c r="B6193" s="35"/>
    </row>
    <row r="6194" spans="2:2" x14ac:dyDescent="0.2">
      <c r="B6194" s="35"/>
    </row>
    <row r="6195" spans="2:2" x14ac:dyDescent="0.2">
      <c r="B6195" s="35"/>
    </row>
    <row r="6196" spans="2:2" x14ac:dyDescent="0.2">
      <c r="B6196" s="35"/>
    </row>
    <row r="6197" spans="2:2" x14ac:dyDescent="0.2">
      <c r="B6197" s="35"/>
    </row>
    <row r="6198" spans="2:2" x14ac:dyDescent="0.2">
      <c r="B6198" s="35"/>
    </row>
    <row r="6199" spans="2:2" x14ac:dyDescent="0.2">
      <c r="B6199" s="35"/>
    </row>
    <row r="6200" spans="2:2" x14ac:dyDescent="0.2">
      <c r="B6200" s="35"/>
    </row>
    <row r="6201" spans="2:2" x14ac:dyDescent="0.2">
      <c r="B6201" s="35"/>
    </row>
    <row r="6202" spans="2:2" x14ac:dyDescent="0.2">
      <c r="B6202" s="35"/>
    </row>
    <row r="6203" spans="2:2" x14ac:dyDescent="0.2">
      <c r="B6203" s="35"/>
    </row>
    <row r="6204" spans="2:2" x14ac:dyDescent="0.2">
      <c r="B6204" s="35"/>
    </row>
    <row r="6205" spans="2:2" x14ac:dyDescent="0.2">
      <c r="B6205" s="35"/>
    </row>
    <row r="6206" spans="2:2" x14ac:dyDescent="0.2">
      <c r="B6206" s="35"/>
    </row>
    <row r="6207" spans="2:2" x14ac:dyDescent="0.2">
      <c r="B6207" s="35"/>
    </row>
    <row r="6208" spans="2:2" x14ac:dyDescent="0.2">
      <c r="B6208" s="35"/>
    </row>
    <row r="6209" spans="2:2" x14ac:dyDescent="0.2">
      <c r="B6209" s="35"/>
    </row>
    <row r="6210" spans="2:2" x14ac:dyDescent="0.2">
      <c r="B6210" s="35"/>
    </row>
    <row r="6211" spans="2:2" x14ac:dyDescent="0.2">
      <c r="B6211" s="35"/>
    </row>
    <row r="6212" spans="2:2" x14ac:dyDescent="0.2">
      <c r="B6212" s="35"/>
    </row>
    <row r="6213" spans="2:2" x14ac:dyDescent="0.2">
      <c r="B6213" s="35"/>
    </row>
    <row r="6214" spans="2:2" x14ac:dyDescent="0.2">
      <c r="B6214" s="35"/>
    </row>
    <row r="6215" spans="2:2" x14ac:dyDescent="0.2">
      <c r="B6215" s="35"/>
    </row>
    <row r="6216" spans="2:2" x14ac:dyDescent="0.2">
      <c r="B6216" s="35"/>
    </row>
    <row r="6217" spans="2:2" x14ac:dyDescent="0.2">
      <c r="B6217" s="35"/>
    </row>
    <row r="6218" spans="2:2" x14ac:dyDescent="0.2">
      <c r="B6218" s="35"/>
    </row>
    <row r="6219" spans="2:2" x14ac:dyDescent="0.2">
      <c r="B6219" s="35"/>
    </row>
    <row r="6220" spans="2:2" x14ac:dyDescent="0.2">
      <c r="B6220" s="35"/>
    </row>
    <row r="6221" spans="2:2" x14ac:dyDescent="0.2">
      <c r="B6221" s="35"/>
    </row>
    <row r="6222" spans="2:2" x14ac:dyDescent="0.2">
      <c r="B6222" s="35"/>
    </row>
    <row r="6223" spans="2:2" x14ac:dyDescent="0.2">
      <c r="B6223" s="35"/>
    </row>
    <row r="6224" spans="2:2" x14ac:dyDescent="0.2">
      <c r="B6224" s="35"/>
    </row>
    <row r="6225" spans="2:2" x14ac:dyDescent="0.2">
      <c r="B6225" s="35"/>
    </row>
    <row r="6226" spans="2:2" x14ac:dyDescent="0.2">
      <c r="B6226" s="35"/>
    </row>
    <row r="6227" spans="2:2" x14ac:dyDescent="0.2">
      <c r="B6227" s="35"/>
    </row>
    <row r="6228" spans="2:2" x14ac:dyDescent="0.2">
      <c r="B6228" s="35"/>
    </row>
    <row r="6229" spans="2:2" x14ac:dyDescent="0.2">
      <c r="B6229" s="35"/>
    </row>
    <row r="6230" spans="2:2" x14ac:dyDescent="0.2">
      <c r="B6230" s="35"/>
    </row>
    <row r="6231" spans="2:2" x14ac:dyDescent="0.2">
      <c r="B6231" s="35"/>
    </row>
    <row r="6232" spans="2:2" x14ac:dyDescent="0.2">
      <c r="B6232" s="35"/>
    </row>
    <row r="6233" spans="2:2" x14ac:dyDescent="0.2">
      <c r="B6233" s="35"/>
    </row>
    <row r="6234" spans="2:2" x14ac:dyDescent="0.2">
      <c r="B6234" s="35"/>
    </row>
    <row r="6235" spans="2:2" x14ac:dyDescent="0.2">
      <c r="B6235" s="35"/>
    </row>
    <row r="6236" spans="2:2" x14ac:dyDescent="0.2">
      <c r="B6236" s="35"/>
    </row>
    <row r="6237" spans="2:2" x14ac:dyDescent="0.2">
      <c r="B6237" s="35"/>
    </row>
    <row r="6238" spans="2:2" x14ac:dyDescent="0.2">
      <c r="B6238" s="35"/>
    </row>
    <row r="6239" spans="2:2" x14ac:dyDescent="0.2">
      <c r="B6239" s="35"/>
    </row>
    <row r="6240" spans="2:2" x14ac:dyDescent="0.2">
      <c r="B6240" s="35"/>
    </row>
    <row r="6241" spans="2:2" x14ac:dyDescent="0.2">
      <c r="B6241" s="35"/>
    </row>
    <row r="6242" spans="2:2" x14ac:dyDescent="0.2">
      <c r="B6242" s="35"/>
    </row>
    <row r="6243" spans="2:2" x14ac:dyDescent="0.2">
      <c r="B6243" s="35"/>
    </row>
    <row r="6244" spans="2:2" x14ac:dyDescent="0.2">
      <c r="B6244" s="35"/>
    </row>
    <row r="6245" spans="2:2" x14ac:dyDescent="0.2">
      <c r="B6245" s="35"/>
    </row>
    <row r="6246" spans="2:2" x14ac:dyDescent="0.2">
      <c r="B6246" s="35"/>
    </row>
    <row r="6247" spans="2:2" x14ac:dyDescent="0.2">
      <c r="B6247" s="35"/>
    </row>
    <row r="6248" spans="2:2" x14ac:dyDescent="0.2">
      <c r="B6248" s="35"/>
    </row>
    <row r="6249" spans="2:2" x14ac:dyDescent="0.2">
      <c r="B6249" s="35"/>
    </row>
    <row r="6250" spans="2:2" x14ac:dyDescent="0.2">
      <c r="B6250" s="35"/>
    </row>
    <row r="6251" spans="2:2" x14ac:dyDescent="0.2">
      <c r="B6251" s="35"/>
    </row>
    <row r="6252" spans="2:2" x14ac:dyDescent="0.2">
      <c r="B6252" s="35"/>
    </row>
    <row r="6253" spans="2:2" x14ac:dyDescent="0.2">
      <c r="B6253" s="35"/>
    </row>
    <row r="6254" spans="2:2" x14ac:dyDescent="0.2">
      <c r="B6254" s="35"/>
    </row>
    <row r="6255" spans="2:2" x14ac:dyDescent="0.2">
      <c r="B6255" s="35"/>
    </row>
    <row r="6256" spans="2:2" x14ac:dyDescent="0.2">
      <c r="B6256" s="35"/>
    </row>
    <row r="6257" spans="2:2" x14ac:dyDescent="0.2">
      <c r="B6257" s="35"/>
    </row>
    <row r="6258" spans="2:2" x14ac:dyDescent="0.2">
      <c r="B6258" s="35"/>
    </row>
    <row r="6259" spans="2:2" x14ac:dyDescent="0.2">
      <c r="B6259" s="35"/>
    </row>
    <row r="6260" spans="2:2" x14ac:dyDescent="0.2">
      <c r="B6260" s="35"/>
    </row>
    <row r="6261" spans="2:2" x14ac:dyDescent="0.2">
      <c r="B6261" s="35"/>
    </row>
    <row r="6262" spans="2:2" x14ac:dyDescent="0.2">
      <c r="B6262" s="35"/>
    </row>
    <row r="6263" spans="2:2" x14ac:dyDescent="0.2">
      <c r="B6263" s="35"/>
    </row>
    <row r="6264" spans="2:2" x14ac:dyDescent="0.2">
      <c r="B6264" s="35"/>
    </row>
    <row r="6265" spans="2:2" x14ac:dyDescent="0.2">
      <c r="B6265" s="35"/>
    </row>
    <row r="6266" spans="2:2" x14ac:dyDescent="0.2">
      <c r="B6266" s="35"/>
    </row>
    <row r="6267" spans="2:2" x14ac:dyDescent="0.2">
      <c r="B6267" s="35"/>
    </row>
    <row r="6268" spans="2:2" x14ac:dyDescent="0.2">
      <c r="B6268" s="35"/>
    </row>
    <row r="6269" spans="2:2" x14ac:dyDescent="0.2">
      <c r="B6269" s="35"/>
    </row>
    <row r="6270" spans="2:2" x14ac:dyDescent="0.2">
      <c r="B6270" s="35"/>
    </row>
    <row r="6271" spans="2:2" x14ac:dyDescent="0.2">
      <c r="B6271" s="35"/>
    </row>
    <row r="6272" spans="2:2" x14ac:dyDescent="0.2">
      <c r="B6272" s="35"/>
    </row>
    <row r="6273" spans="2:2" x14ac:dyDescent="0.2">
      <c r="B6273" s="35"/>
    </row>
    <row r="6274" spans="2:2" x14ac:dyDescent="0.2">
      <c r="B6274" s="35"/>
    </row>
    <row r="6275" spans="2:2" x14ac:dyDescent="0.2">
      <c r="B6275" s="35"/>
    </row>
    <row r="6276" spans="2:2" x14ac:dyDescent="0.2">
      <c r="B6276" s="35"/>
    </row>
    <row r="6277" spans="2:2" x14ac:dyDescent="0.2">
      <c r="B6277" s="35"/>
    </row>
    <row r="6278" spans="2:2" x14ac:dyDescent="0.2">
      <c r="B6278" s="35"/>
    </row>
    <row r="6279" spans="2:2" x14ac:dyDescent="0.2">
      <c r="B6279" s="35"/>
    </row>
    <row r="6280" spans="2:2" x14ac:dyDescent="0.2">
      <c r="B6280" s="35"/>
    </row>
    <row r="6281" spans="2:2" x14ac:dyDescent="0.2">
      <c r="B6281" s="35"/>
    </row>
    <row r="6282" spans="2:2" x14ac:dyDescent="0.2">
      <c r="B6282" s="35"/>
    </row>
    <row r="6283" spans="2:2" x14ac:dyDescent="0.2">
      <c r="B6283" s="35"/>
    </row>
    <row r="6284" spans="2:2" x14ac:dyDescent="0.2">
      <c r="B6284" s="35"/>
    </row>
    <row r="6285" spans="2:2" x14ac:dyDescent="0.2">
      <c r="B6285" s="35"/>
    </row>
    <row r="6286" spans="2:2" x14ac:dyDescent="0.2">
      <c r="B6286" s="35"/>
    </row>
    <row r="6287" spans="2:2" x14ac:dyDescent="0.2">
      <c r="B6287" s="35"/>
    </row>
    <row r="6288" spans="2:2" x14ac:dyDescent="0.2">
      <c r="B6288" s="35"/>
    </row>
    <row r="6289" spans="2:2" x14ac:dyDescent="0.2">
      <c r="B6289" s="35"/>
    </row>
    <row r="6290" spans="2:2" x14ac:dyDescent="0.2">
      <c r="B6290" s="35"/>
    </row>
    <row r="6291" spans="2:2" x14ac:dyDescent="0.2">
      <c r="B6291" s="35"/>
    </row>
    <row r="6292" spans="2:2" x14ac:dyDescent="0.2">
      <c r="B6292" s="35"/>
    </row>
    <row r="6293" spans="2:2" x14ac:dyDescent="0.2">
      <c r="B6293" s="35"/>
    </row>
    <row r="6294" spans="2:2" x14ac:dyDescent="0.2">
      <c r="B6294" s="35"/>
    </row>
    <row r="6295" spans="2:2" x14ac:dyDescent="0.2">
      <c r="B6295" s="35"/>
    </row>
    <row r="6296" spans="2:2" x14ac:dyDescent="0.2">
      <c r="B6296" s="35"/>
    </row>
    <row r="6297" spans="2:2" x14ac:dyDescent="0.2">
      <c r="B6297" s="35"/>
    </row>
    <row r="6298" spans="2:2" x14ac:dyDescent="0.2">
      <c r="B6298" s="35"/>
    </row>
    <row r="6299" spans="2:2" x14ac:dyDescent="0.2">
      <c r="B6299" s="35"/>
    </row>
    <row r="6300" spans="2:2" x14ac:dyDescent="0.2">
      <c r="B6300" s="35"/>
    </row>
    <row r="6301" spans="2:2" x14ac:dyDescent="0.2">
      <c r="B6301" s="35"/>
    </row>
    <row r="6302" spans="2:2" x14ac:dyDescent="0.2">
      <c r="B6302" s="35"/>
    </row>
    <row r="6303" spans="2:2" x14ac:dyDescent="0.2">
      <c r="B6303" s="35"/>
    </row>
    <row r="6304" spans="2:2" x14ac:dyDescent="0.2">
      <c r="B6304" s="35"/>
    </row>
    <row r="6305" spans="2:2" x14ac:dyDescent="0.2">
      <c r="B6305" s="35"/>
    </row>
    <row r="6306" spans="2:2" x14ac:dyDescent="0.2">
      <c r="B6306" s="35"/>
    </row>
    <row r="6307" spans="2:2" x14ac:dyDescent="0.2">
      <c r="B6307" s="35"/>
    </row>
    <row r="6308" spans="2:2" x14ac:dyDescent="0.2">
      <c r="B6308" s="35"/>
    </row>
    <row r="6309" spans="2:2" x14ac:dyDescent="0.2">
      <c r="B6309" s="35"/>
    </row>
    <row r="6310" spans="2:2" x14ac:dyDescent="0.2">
      <c r="B6310" s="35"/>
    </row>
    <row r="6311" spans="2:2" x14ac:dyDescent="0.2">
      <c r="B6311" s="35"/>
    </row>
    <row r="6312" spans="2:2" x14ac:dyDescent="0.2">
      <c r="B6312" s="35"/>
    </row>
    <row r="6313" spans="2:2" x14ac:dyDescent="0.2">
      <c r="B6313" s="35"/>
    </row>
    <row r="6314" spans="2:2" x14ac:dyDescent="0.2">
      <c r="B6314" s="35"/>
    </row>
    <row r="6315" spans="2:2" x14ac:dyDescent="0.2">
      <c r="B6315" s="35"/>
    </row>
    <row r="6316" spans="2:2" x14ac:dyDescent="0.2">
      <c r="B6316" s="35"/>
    </row>
    <row r="6317" spans="2:2" x14ac:dyDescent="0.2">
      <c r="B6317" s="35"/>
    </row>
    <row r="6318" spans="2:2" x14ac:dyDescent="0.2">
      <c r="B6318" s="35"/>
    </row>
    <row r="6319" spans="2:2" x14ac:dyDescent="0.2">
      <c r="B6319" s="35"/>
    </row>
    <row r="6320" spans="2:2" x14ac:dyDescent="0.2">
      <c r="B6320" s="35"/>
    </row>
    <row r="6321" spans="2:2" x14ac:dyDescent="0.2">
      <c r="B6321" s="35"/>
    </row>
    <row r="6322" spans="2:2" x14ac:dyDescent="0.2">
      <c r="B6322" s="35"/>
    </row>
    <row r="6323" spans="2:2" x14ac:dyDescent="0.2">
      <c r="B6323" s="35"/>
    </row>
    <row r="6324" spans="2:2" x14ac:dyDescent="0.2">
      <c r="B6324" s="35"/>
    </row>
    <row r="6325" spans="2:2" x14ac:dyDescent="0.2">
      <c r="B6325" s="35"/>
    </row>
    <row r="6326" spans="2:2" x14ac:dyDescent="0.2">
      <c r="B6326" s="35"/>
    </row>
    <row r="6327" spans="2:2" x14ac:dyDescent="0.2">
      <c r="B6327" s="35"/>
    </row>
    <row r="6328" spans="2:2" x14ac:dyDescent="0.2">
      <c r="B6328" s="35"/>
    </row>
    <row r="6329" spans="2:2" x14ac:dyDescent="0.2">
      <c r="B6329" s="35"/>
    </row>
    <row r="6330" spans="2:2" x14ac:dyDescent="0.2">
      <c r="B6330" s="35"/>
    </row>
    <row r="6331" spans="2:2" x14ac:dyDescent="0.2">
      <c r="B6331" s="35"/>
    </row>
    <row r="6332" spans="2:2" x14ac:dyDescent="0.2">
      <c r="B6332" s="35"/>
    </row>
    <row r="6333" spans="2:2" x14ac:dyDescent="0.2">
      <c r="B6333" s="35"/>
    </row>
    <row r="6334" spans="2:2" x14ac:dyDescent="0.2">
      <c r="B6334" s="35"/>
    </row>
    <row r="6335" spans="2:2" x14ac:dyDescent="0.2">
      <c r="B6335" s="35"/>
    </row>
    <row r="6336" spans="2:2" x14ac:dyDescent="0.2">
      <c r="B6336" s="35"/>
    </row>
    <row r="6337" spans="2:2" x14ac:dyDescent="0.2">
      <c r="B6337" s="35"/>
    </row>
    <row r="6338" spans="2:2" x14ac:dyDescent="0.2">
      <c r="B6338" s="35"/>
    </row>
    <row r="6339" spans="2:2" x14ac:dyDescent="0.2">
      <c r="B6339" s="35"/>
    </row>
    <row r="6340" spans="2:2" x14ac:dyDescent="0.2">
      <c r="B6340" s="35"/>
    </row>
    <row r="6341" spans="2:2" x14ac:dyDescent="0.2">
      <c r="B6341" s="35"/>
    </row>
    <row r="6342" spans="2:2" x14ac:dyDescent="0.2">
      <c r="B6342" s="35"/>
    </row>
    <row r="6343" spans="2:2" x14ac:dyDescent="0.2">
      <c r="B6343" s="35"/>
    </row>
    <row r="6344" spans="2:2" x14ac:dyDescent="0.2">
      <c r="B6344" s="35"/>
    </row>
    <row r="6345" spans="2:2" x14ac:dyDescent="0.2">
      <c r="B6345" s="35"/>
    </row>
    <row r="6346" spans="2:2" x14ac:dyDescent="0.2">
      <c r="B6346" s="35"/>
    </row>
    <row r="6347" spans="2:2" x14ac:dyDescent="0.2">
      <c r="B6347" s="35"/>
    </row>
    <row r="6348" spans="2:2" x14ac:dyDescent="0.2">
      <c r="B6348" s="35"/>
    </row>
    <row r="6349" spans="2:2" x14ac:dyDescent="0.2">
      <c r="B6349" s="35"/>
    </row>
    <row r="6350" spans="2:2" x14ac:dyDescent="0.2">
      <c r="B6350" s="35"/>
    </row>
    <row r="6351" spans="2:2" x14ac:dyDescent="0.2">
      <c r="B6351" s="35"/>
    </row>
    <row r="6352" spans="2:2" x14ac:dyDescent="0.2">
      <c r="B6352" s="35"/>
    </row>
    <row r="6353" spans="2:2" x14ac:dyDescent="0.2">
      <c r="B6353" s="35"/>
    </row>
    <row r="6354" spans="2:2" x14ac:dyDescent="0.2">
      <c r="B6354" s="35"/>
    </row>
    <row r="6355" spans="2:2" x14ac:dyDescent="0.2">
      <c r="B6355" s="35"/>
    </row>
    <row r="6356" spans="2:2" x14ac:dyDescent="0.2">
      <c r="B6356" s="35"/>
    </row>
    <row r="6357" spans="2:2" x14ac:dyDescent="0.2">
      <c r="B6357" s="35"/>
    </row>
    <row r="6358" spans="2:2" x14ac:dyDescent="0.2">
      <c r="B6358" s="35"/>
    </row>
    <row r="6359" spans="2:2" x14ac:dyDescent="0.2">
      <c r="B6359" s="35"/>
    </row>
    <row r="6360" spans="2:2" x14ac:dyDescent="0.2">
      <c r="B6360" s="35"/>
    </row>
    <row r="6361" spans="2:2" x14ac:dyDescent="0.2">
      <c r="B6361" s="35"/>
    </row>
    <row r="6362" spans="2:2" x14ac:dyDescent="0.2">
      <c r="B6362" s="35"/>
    </row>
    <row r="6363" spans="2:2" x14ac:dyDescent="0.2">
      <c r="B6363" s="35"/>
    </row>
    <row r="6364" spans="2:2" x14ac:dyDescent="0.2">
      <c r="B6364" s="35"/>
    </row>
    <row r="6365" spans="2:2" x14ac:dyDescent="0.2">
      <c r="B6365" s="35"/>
    </row>
    <row r="6366" spans="2:2" x14ac:dyDescent="0.2">
      <c r="B6366" s="35"/>
    </row>
    <row r="6367" spans="2:2" x14ac:dyDescent="0.2">
      <c r="B6367" s="35"/>
    </row>
    <row r="6368" spans="2:2" x14ac:dyDescent="0.2">
      <c r="B6368" s="35"/>
    </row>
    <row r="6369" spans="2:2" x14ac:dyDescent="0.2">
      <c r="B6369" s="35"/>
    </row>
    <row r="6370" spans="2:2" x14ac:dyDescent="0.2">
      <c r="B6370" s="35"/>
    </row>
    <row r="6371" spans="2:2" x14ac:dyDescent="0.2">
      <c r="B6371" s="35"/>
    </row>
    <row r="6372" spans="2:2" x14ac:dyDescent="0.2">
      <c r="B6372" s="35"/>
    </row>
    <row r="6373" spans="2:2" x14ac:dyDescent="0.2">
      <c r="B6373" s="35"/>
    </row>
    <row r="6374" spans="2:2" x14ac:dyDescent="0.2">
      <c r="B6374" s="35"/>
    </row>
    <row r="6375" spans="2:2" x14ac:dyDescent="0.2">
      <c r="B6375" s="35"/>
    </row>
    <row r="6376" spans="2:2" x14ac:dyDescent="0.2">
      <c r="B6376" s="35"/>
    </row>
    <row r="6377" spans="2:2" x14ac:dyDescent="0.2">
      <c r="B6377" s="35"/>
    </row>
    <row r="6378" spans="2:2" x14ac:dyDescent="0.2">
      <c r="B6378" s="35"/>
    </row>
    <row r="6379" spans="2:2" x14ac:dyDescent="0.2">
      <c r="B6379" s="35"/>
    </row>
    <row r="6380" spans="2:2" x14ac:dyDescent="0.2">
      <c r="B6380" s="35"/>
    </row>
    <row r="6381" spans="2:2" x14ac:dyDescent="0.2">
      <c r="B6381" s="35"/>
    </row>
    <row r="6382" spans="2:2" x14ac:dyDescent="0.2">
      <c r="B6382" s="35"/>
    </row>
    <row r="6383" spans="2:2" x14ac:dyDescent="0.2">
      <c r="B6383" s="35"/>
    </row>
    <row r="6384" spans="2:2" x14ac:dyDescent="0.2">
      <c r="B6384" s="35"/>
    </row>
    <row r="6385" spans="2:2" x14ac:dyDescent="0.2">
      <c r="B6385" s="35"/>
    </row>
    <row r="6386" spans="2:2" x14ac:dyDescent="0.2">
      <c r="B6386" s="35"/>
    </row>
    <row r="6387" spans="2:2" x14ac:dyDescent="0.2">
      <c r="B6387" s="35"/>
    </row>
    <row r="6388" spans="2:2" x14ac:dyDescent="0.2">
      <c r="B6388" s="35"/>
    </row>
    <row r="6389" spans="2:2" x14ac:dyDescent="0.2">
      <c r="B6389" s="35"/>
    </row>
    <row r="6390" spans="2:2" x14ac:dyDescent="0.2">
      <c r="B6390" s="35"/>
    </row>
    <row r="6391" spans="2:2" x14ac:dyDescent="0.2">
      <c r="B6391" s="35"/>
    </row>
    <row r="6392" spans="2:2" x14ac:dyDescent="0.2">
      <c r="B6392" s="35"/>
    </row>
    <row r="6393" spans="2:2" x14ac:dyDescent="0.2">
      <c r="B6393" s="35"/>
    </row>
    <row r="6394" spans="2:2" x14ac:dyDescent="0.2">
      <c r="B6394" s="35"/>
    </row>
    <row r="6395" spans="2:2" x14ac:dyDescent="0.2">
      <c r="B6395" s="35"/>
    </row>
    <row r="6396" spans="2:2" x14ac:dyDescent="0.2">
      <c r="B6396" s="35"/>
    </row>
    <row r="6397" spans="2:2" x14ac:dyDescent="0.2">
      <c r="B6397" s="35"/>
    </row>
    <row r="6398" spans="2:2" x14ac:dyDescent="0.2">
      <c r="B6398" s="35"/>
    </row>
    <row r="6399" spans="2:2" x14ac:dyDescent="0.2">
      <c r="B6399" s="35"/>
    </row>
    <row r="6400" spans="2:2" x14ac:dyDescent="0.2">
      <c r="B6400" s="35"/>
    </row>
    <row r="6401" spans="2:2" x14ac:dyDescent="0.2">
      <c r="B6401" s="35"/>
    </row>
    <row r="6402" spans="2:2" x14ac:dyDescent="0.2">
      <c r="B6402" s="35"/>
    </row>
    <row r="6403" spans="2:2" x14ac:dyDescent="0.2">
      <c r="B6403" s="35"/>
    </row>
    <row r="6404" spans="2:2" x14ac:dyDescent="0.2">
      <c r="B6404" s="35"/>
    </row>
    <row r="6405" spans="2:2" x14ac:dyDescent="0.2">
      <c r="B6405" s="35"/>
    </row>
    <row r="6406" spans="2:2" x14ac:dyDescent="0.2">
      <c r="B6406" s="35"/>
    </row>
    <row r="6407" spans="2:2" x14ac:dyDescent="0.2">
      <c r="B6407" s="35"/>
    </row>
    <row r="6408" spans="2:2" x14ac:dyDescent="0.2">
      <c r="B6408" s="35"/>
    </row>
    <row r="6409" spans="2:2" x14ac:dyDescent="0.2">
      <c r="B6409" s="35"/>
    </row>
    <row r="6410" spans="2:2" x14ac:dyDescent="0.2">
      <c r="B6410" s="35"/>
    </row>
    <row r="6411" spans="2:2" x14ac:dyDescent="0.2">
      <c r="B6411" s="35"/>
    </row>
    <row r="6412" spans="2:2" x14ac:dyDescent="0.2">
      <c r="B6412" s="35"/>
    </row>
    <row r="6413" spans="2:2" x14ac:dyDescent="0.2">
      <c r="B6413" s="35"/>
    </row>
    <row r="6414" spans="2:2" x14ac:dyDescent="0.2">
      <c r="B6414" s="35"/>
    </row>
    <row r="6415" spans="2:2" x14ac:dyDescent="0.2">
      <c r="B6415" s="35"/>
    </row>
    <row r="6416" spans="2:2" x14ac:dyDescent="0.2">
      <c r="B6416" s="35"/>
    </row>
    <row r="6417" spans="2:2" x14ac:dyDescent="0.2">
      <c r="B6417" s="35"/>
    </row>
    <row r="6418" spans="2:2" x14ac:dyDescent="0.2">
      <c r="B6418" s="35"/>
    </row>
    <row r="6419" spans="2:2" x14ac:dyDescent="0.2">
      <c r="B6419" s="35"/>
    </row>
    <row r="6420" spans="2:2" x14ac:dyDescent="0.2">
      <c r="B6420" s="35"/>
    </row>
    <row r="6421" spans="2:2" x14ac:dyDescent="0.2">
      <c r="B6421" s="35"/>
    </row>
    <row r="6422" spans="2:2" x14ac:dyDescent="0.2">
      <c r="B6422" s="35"/>
    </row>
    <row r="6423" spans="2:2" x14ac:dyDescent="0.2">
      <c r="B6423" s="35"/>
    </row>
    <row r="6424" spans="2:2" x14ac:dyDescent="0.2">
      <c r="B6424" s="35"/>
    </row>
    <row r="6425" spans="2:2" x14ac:dyDescent="0.2">
      <c r="B6425" s="35"/>
    </row>
    <row r="6426" spans="2:2" x14ac:dyDescent="0.2">
      <c r="B6426" s="35"/>
    </row>
    <row r="6427" spans="2:2" x14ac:dyDescent="0.2">
      <c r="B6427" s="35"/>
    </row>
    <row r="6428" spans="2:2" x14ac:dyDescent="0.2">
      <c r="B6428" s="35"/>
    </row>
    <row r="6429" spans="2:2" x14ac:dyDescent="0.2">
      <c r="B6429" s="35"/>
    </row>
    <row r="6430" spans="2:2" x14ac:dyDescent="0.2">
      <c r="B6430" s="35"/>
    </row>
    <row r="6431" spans="2:2" x14ac:dyDescent="0.2">
      <c r="B6431" s="35"/>
    </row>
    <row r="6432" spans="2:2" x14ac:dyDescent="0.2">
      <c r="B6432" s="35"/>
    </row>
    <row r="6433" spans="2:2" x14ac:dyDescent="0.2">
      <c r="B6433" s="35"/>
    </row>
    <row r="6434" spans="2:2" x14ac:dyDescent="0.2">
      <c r="B6434" s="35"/>
    </row>
    <row r="6435" spans="2:2" x14ac:dyDescent="0.2">
      <c r="B6435" s="35"/>
    </row>
    <row r="6436" spans="2:2" x14ac:dyDescent="0.2">
      <c r="B6436" s="35"/>
    </row>
    <row r="6437" spans="2:2" x14ac:dyDescent="0.2">
      <c r="B6437" s="35"/>
    </row>
    <row r="6438" spans="2:2" x14ac:dyDescent="0.2">
      <c r="B6438" s="35"/>
    </row>
    <row r="6439" spans="2:2" x14ac:dyDescent="0.2">
      <c r="B6439" s="35"/>
    </row>
    <row r="6440" spans="2:2" x14ac:dyDescent="0.2">
      <c r="B6440" s="35"/>
    </row>
    <row r="6441" spans="2:2" x14ac:dyDescent="0.2">
      <c r="B6441" s="35"/>
    </row>
    <row r="6442" spans="2:2" x14ac:dyDescent="0.2">
      <c r="B6442" s="35"/>
    </row>
    <row r="6443" spans="2:2" x14ac:dyDescent="0.2">
      <c r="B6443" s="35"/>
    </row>
    <row r="6444" spans="2:2" x14ac:dyDescent="0.2">
      <c r="B6444" s="35"/>
    </row>
    <row r="6445" spans="2:2" x14ac:dyDescent="0.2">
      <c r="B6445" s="35"/>
    </row>
    <row r="6446" spans="2:2" x14ac:dyDescent="0.2">
      <c r="B6446" s="35"/>
    </row>
    <row r="6447" spans="2:2" x14ac:dyDescent="0.2">
      <c r="B6447" s="35"/>
    </row>
    <row r="6448" spans="2:2" x14ac:dyDescent="0.2">
      <c r="B6448" s="35"/>
    </row>
    <row r="6449" spans="2:2" x14ac:dyDescent="0.2">
      <c r="B6449" s="35"/>
    </row>
    <row r="6450" spans="2:2" x14ac:dyDescent="0.2">
      <c r="B6450" s="35"/>
    </row>
    <row r="6451" spans="2:2" x14ac:dyDescent="0.2">
      <c r="B6451" s="35"/>
    </row>
    <row r="6452" spans="2:2" x14ac:dyDescent="0.2">
      <c r="B6452" s="35"/>
    </row>
    <row r="6453" spans="2:2" x14ac:dyDescent="0.2">
      <c r="B6453" s="35"/>
    </row>
    <row r="6454" spans="2:2" x14ac:dyDescent="0.2">
      <c r="B6454" s="35"/>
    </row>
    <row r="6455" spans="2:2" x14ac:dyDescent="0.2">
      <c r="B6455" s="35"/>
    </row>
    <row r="6456" spans="2:2" x14ac:dyDescent="0.2">
      <c r="B6456" s="35"/>
    </row>
    <row r="6457" spans="2:2" x14ac:dyDescent="0.2">
      <c r="B6457" s="35"/>
    </row>
    <row r="6458" spans="2:2" x14ac:dyDescent="0.2">
      <c r="B6458" s="35"/>
    </row>
    <row r="6459" spans="2:2" x14ac:dyDescent="0.2">
      <c r="B6459" s="35"/>
    </row>
    <row r="6460" spans="2:2" x14ac:dyDescent="0.2">
      <c r="B6460" s="35"/>
    </row>
    <row r="6461" spans="2:2" x14ac:dyDescent="0.2">
      <c r="B6461" s="35"/>
    </row>
    <row r="6462" spans="2:2" x14ac:dyDescent="0.2">
      <c r="B6462" s="35"/>
    </row>
    <row r="6463" spans="2:2" x14ac:dyDescent="0.2">
      <c r="B6463" s="35"/>
    </row>
    <row r="6464" spans="2:2" x14ac:dyDescent="0.2">
      <c r="B6464" s="35"/>
    </row>
    <row r="6465" spans="2:2" x14ac:dyDescent="0.2">
      <c r="B6465" s="35"/>
    </row>
    <row r="6466" spans="2:2" x14ac:dyDescent="0.2">
      <c r="B6466" s="35"/>
    </row>
    <row r="6467" spans="2:2" x14ac:dyDescent="0.2">
      <c r="B6467" s="35"/>
    </row>
    <row r="6468" spans="2:2" x14ac:dyDescent="0.2">
      <c r="B6468" s="35"/>
    </row>
    <row r="6469" spans="2:2" x14ac:dyDescent="0.2">
      <c r="B6469" s="35"/>
    </row>
    <row r="6470" spans="2:2" x14ac:dyDescent="0.2">
      <c r="B6470" s="35"/>
    </row>
    <row r="6471" spans="2:2" x14ac:dyDescent="0.2">
      <c r="B6471" s="35"/>
    </row>
    <row r="6472" spans="2:2" x14ac:dyDescent="0.2">
      <c r="B6472" s="35"/>
    </row>
    <row r="6473" spans="2:2" x14ac:dyDescent="0.2">
      <c r="B6473" s="35"/>
    </row>
    <row r="6474" spans="2:2" x14ac:dyDescent="0.2">
      <c r="B6474" s="35"/>
    </row>
    <row r="6475" spans="2:2" x14ac:dyDescent="0.2">
      <c r="B6475" s="35"/>
    </row>
    <row r="6476" spans="2:2" x14ac:dyDescent="0.2">
      <c r="B6476" s="35"/>
    </row>
    <row r="6477" spans="2:2" x14ac:dyDescent="0.2">
      <c r="B6477" s="35"/>
    </row>
    <row r="6478" spans="2:2" x14ac:dyDescent="0.2">
      <c r="B6478" s="35"/>
    </row>
    <row r="6479" spans="2:2" x14ac:dyDescent="0.2">
      <c r="B6479" s="35"/>
    </row>
    <row r="6480" spans="2:2" x14ac:dyDescent="0.2">
      <c r="B6480" s="35"/>
    </row>
    <row r="6481" spans="2:2" x14ac:dyDescent="0.2">
      <c r="B6481" s="35"/>
    </row>
    <row r="6482" spans="2:2" x14ac:dyDescent="0.2">
      <c r="B6482" s="35"/>
    </row>
    <row r="6483" spans="2:2" x14ac:dyDescent="0.2">
      <c r="B6483" s="35"/>
    </row>
    <row r="6484" spans="2:2" x14ac:dyDescent="0.2">
      <c r="B6484" s="35"/>
    </row>
    <row r="6485" spans="2:2" x14ac:dyDescent="0.2">
      <c r="B6485" s="35"/>
    </row>
    <row r="6486" spans="2:2" x14ac:dyDescent="0.2">
      <c r="B6486" s="35"/>
    </row>
    <row r="6487" spans="2:2" x14ac:dyDescent="0.2">
      <c r="B6487" s="35"/>
    </row>
    <row r="6488" spans="2:2" x14ac:dyDescent="0.2">
      <c r="B6488" s="35"/>
    </row>
    <row r="6489" spans="2:2" x14ac:dyDescent="0.2">
      <c r="B6489" s="35"/>
    </row>
    <row r="6490" spans="2:2" x14ac:dyDescent="0.2">
      <c r="B6490" s="35"/>
    </row>
    <row r="6491" spans="2:2" x14ac:dyDescent="0.2">
      <c r="B6491" s="35"/>
    </row>
    <row r="6492" spans="2:2" x14ac:dyDescent="0.2">
      <c r="B6492" s="35"/>
    </row>
    <row r="6493" spans="2:2" x14ac:dyDescent="0.2">
      <c r="B6493" s="35"/>
    </row>
    <row r="6494" spans="2:2" x14ac:dyDescent="0.2">
      <c r="B6494" s="35"/>
    </row>
    <row r="6495" spans="2:2" x14ac:dyDescent="0.2">
      <c r="B6495" s="35"/>
    </row>
    <row r="6496" spans="2:2" x14ac:dyDescent="0.2">
      <c r="B6496" s="35"/>
    </row>
    <row r="6497" spans="2:2" x14ac:dyDescent="0.2">
      <c r="B6497" s="35"/>
    </row>
    <row r="6498" spans="2:2" x14ac:dyDescent="0.2">
      <c r="B6498" s="35"/>
    </row>
    <row r="6499" spans="2:2" x14ac:dyDescent="0.2">
      <c r="B6499" s="35"/>
    </row>
    <row r="6500" spans="2:2" x14ac:dyDescent="0.2">
      <c r="B6500" s="35"/>
    </row>
    <row r="6501" spans="2:2" x14ac:dyDescent="0.2">
      <c r="B6501" s="35"/>
    </row>
    <row r="6502" spans="2:2" x14ac:dyDescent="0.2">
      <c r="B6502" s="35"/>
    </row>
    <row r="6503" spans="2:2" x14ac:dyDescent="0.2">
      <c r="B6503" s="35"/>
    </row>
    <row r="6504" spans="2:2" x14ac:dyDescent="0.2">
      <c r="B6504" s="35"/>
    </row>
    <row r="6505" spans="2:2" x14ac:dyDescent="0.2">
      <c r="B6505" s="35"/>
    </row>
    <row r="6506" spans="2:2" x14ac:dyDescent="0.2">
      <c r="B6506" s="35"/>
    </row>
    <row r="6507" spans="2:2" x14ac:dyDescent="0.2">
      <c r="B6507" s="35"/>
    </row>
    <row r="6508" spans="2:2" x14ac:dyDescent="0.2">
      <c r="B6508" s="35"/>
    </row>
    <row r="6509" spans="2:2" x14ac:dyDescent="0.2">
      <c r="B6509" s="35"/>
    </row>
    <row r="6510" spans="2:2" x14ac:dyDescent="0.2">
      <c r="B6510" s="35"/>
    </row>
    <row r="6511" spans="2:2" x14ac:dyDescent="0.2">
      <c r="B6511" s="35"/>
    </row>
    <row r="6512" spans="2:2" x14ac:dyDescent="0.2">
      <c r="B6512" s="35"/>
    </row>
    <row r="6513" spans="2:2" x14ac:dyDescent="0.2">
      <c r="B6513" s="35"/>
    </row>
    <row r="6514" spans="2:2" x14ac:dyDescent="0.2">
      <c r="B6514" s="35"/>
    </row>
    <row r="6515" spans="2:2" x14ac:dyDescent="0.2">
      <c r="B6515" s="35"/>
    </row>
    <row r="6516" spans="2:2" x14ac:dyDescent="0.2">
      <c r="B6516" s="35"/>
    </row>
    <row r="6517" spans="2:2" x14ac:dyDescent="0.2">
      <c r="B6517" s="35"/>
    </row>
    <row r="6518" spans="2:2" x14ac:dyDescent="0.2">
      <c r="B6518" s="35"/>
    </row>
    <row r="6519" spans="2:2" x14ac:dyDescent="0.2">
      <c r="B6519" s="35"/>
    </row>
    <row r="6520" spans="2:2" x14ac:dyDescent="0.2">
      <c r="B6520" s="35"/>
    </row>
    <row r="6521" spans="2:2" x14ac:dyDescent="0.2">
      <c r="B6521" s="35"/>
    </row>
    <row r="6522" spans="2:2" x14ac:dyDescent="0.2">
      <c r="B6522" s="35"/>
    </row>
    <row r="6523" spans="2:2" x14ac:dyDescent="0.2">
      <c r="B6523" s="35"/>
    </row>
    <row r="6524" spans="2:2" x14ac:dyDescent="0.2">
      <c r="B6524" s="35"/>
    </row>
    <row r="6525" spans="2:2" x14ac:dyDescent="0.2">
      <c r="B6525" s="35"/>
    </row>
    <row r="6526" spans="2:2" x14ac:dyDescent="0.2">
      <c r="B6526" s="35"/>
    </row>
    <row r="6527" spans="2:2" x14ac:dyDescent="0.2">
      <c r="B6527" s="35"/>
    </row>
    <row r="6528" spans="2:2" x14ac:dyDescent="0.2">
      <c r="B6528" s="35"/>
    </row>
    <row r="6529" spans="2:2" x14ac:dyDescent="0.2">
      <c r="B6529" s="35"/>
    </row>
    <row r="6530" spans="2:2" x14ac:dyDescent="0.2">
      <c r="B6530" s="35"/>
    </row>
    <row r="6531" spans="2:2" x14ac:dyDescent="0.2">
      <c r="B6531" s="35"/>
    </row>
    <row r="6532" spans="2:2" x14ac:dyDescent="0.2">
      <c r="B6532" s="35"/>
    </row>
    <row r="6533" spans="2:2" x14ac:dyDescent="0.2">
      <c r="B6533" s="35"/>
    </row>
    <row r="6534" spans="2:2" x14ac:dyDescent="0.2">
      <c r="B6534" s="35"/>
    </row>
    <row r="6535" spans="2:2" x14ac:dyDescent="0.2">
      <c r="B6535" s="35"/>
    </row>
    <row r="6536" spans="2:2" x14ac:dyDescent="0.2">
      <c r="B6536" s="35"/>
    </row>
    <row r="6537" spans="2:2" x14ac:dyDescent="0.2">
      <c r="B6537" s="35"/>
    </row>
    <row r="6538" spans="2:2" x14ac:dyDescent="0.2">
      <c r="B6538" s="35"/>
    </row>
    <row r="6539" spans="2:2" x14ac:dyDescent="0.2">
      <c r="B6539" s="35"/>
    </row>
    <row r="6540" spans="2:2" x14ac:dyDescent="0.2">
      <c r="B6540" s="35"/>
    </row>
    <row r="6541" spans="2:2" x14ac:dyDescent="0.2">
      <c r="B6541" s="35"/>
    </row>
    <row r="6542" spans="2:2" x14ac:dyDescent="0.2">
      <c r="B6542" s="35"/>
    </row>
    <row r="6543" spans="2:2" x14ac:dyDescent="0.2">
      <c r="B6543" s="35"/>
    </row>
    <row r="6544" spans="2:2" x14ac:dyDescent="0.2">
      <c r="B6544" s="35"/>
    </row>
    <row r="6545" spans="2:2" x14ac:dyDescent="0.2">
      <c r="B6545" s="35"/>
    </row>
    <row r="6546" spans="2:2" x14ac:dyDescent="0.2">
      <c r="B6546" s="35"/>
    </row>
    <row r="6547" spans="2:2" x14ac:dyDescent="0.2">
      <c r="B6547" s="35"/>
    </row>
    <row r="6548" spans="2:2" x14ac:dyDescent="0.2">
      <c r="B6548" s="35"/>
    </row>
    <row r="6549" spans="2:2" x14ac:dyDescent="0.2">
      <c r="B6549" s="35"/>
    </row>
    <row r="6550" spans="2:2" x14ac:dyDescent="0.2">
      <c r="B6550" s="35"/>
    </row>
    <row r="6551" spans="2:2" x14ac:dyDescent="0.2">
      <c r="B6551" s="35"/>
    </row>
    <row r="6552" spans="2:2" x14ac:dyDescent="0.2">
      <c r="B6552" s="35"/>
    </row>
    <row r="6553" spans="2:2" x14ac:dyDescent="0.2">
      <c r="B6553" s="35"/>
    </row>
    <row r="6554" spans="2:2" x14ac:dyDescent="0.2">
      <c r="B6554" s="35"/>
    </row>
    <row r="6555" spans="2:2" x14ac:dyDescent="0.2">
      <c r="B6555" s="35"/>
    </row>
    <row r="6556" spans="2:2" x14ac:dyDescent="0.2">
      <c r="B6556" s="35"/>
    </row>
    <row r="6557" spans="2:2" x14ac:dyDescent="0.2">
      <c r="B6557" s="35"/>
    </row>
    <row r="6558" spans="2:2" x14ac:dyDescent="0.2">
      <c r="B6558" s="35"/>
    </row>
    <row r="6559" spans="2:2" x14ac:dyDescent="0.2">
      <c r="B6559" s="35"/>
    </row>
    <row r="6560" spans="2:2" x14ac:dyDescent="0.2">
      <c r="B6560" s="35"/>
    </row>
    <row r="6561" spans="2:2" x14ac:dyDescent="0.2">
      <c r="B6561" s="35"/>
    </row>
    <row r="6562" spans="2:2" x14ac:dyDescent="0.2">
      <c r="B6562" s="35"/>
    </row>
    <row r="6563" spans="2:2" x14ac:dyDescent="0.2">
      <c r="B6563" s="35"/>
    </row>
    <row r="6564" spans="2:2" x14ac:dyDescent="0.2">
      <c r="B6564" s="35"/>
    </row>
    <row r="6565" spans="2:2" x14ac:dyDescent="0.2">
      <c r="B6565" s="35"/>
    </row>
    <row r="6566" spans="2:2" x14ac:dyDescent="0.2">
      <c r="B6566" s="35"/>
    </row>
    <row r="6567" spans="2:2" x14ac:dyDescent="0.2">
      <c r="B6567" s="35"/>
    </row>
    <row r="6568" spans="2:2" x14ac:dyDescent="0.2">
      <c r="B6568" s="35"/>
    </row>
    <row r="6569" spans="2:2" x14ac:dyDescent="0.2">
      <c r="B6569" s="35"/>
    </row>
    <row r="6570" spans="2:2" x14ac:dyDescent="0.2">
      <c r="B6570" s="35"/>
    </row>
    <row r="6571" spans="2:2" x14ac:dyDescent="0.2">
      <c r="B6571" s="35"/>
    </row>
    <row r="6572" spans="2:2" x14ac:dyDescent="0.2">
      <c r="B6572" s="35"/>
    </row>
    <row r="6573" spans="2:2" x14ac:dyDescent="0.2">
      <c r="B6573" s="35"/>
    </row>
    <row r="6574" spans="2:2" x14ac:dyDescent="0.2">
      <c r="B6574" s="35"/>
    </row>
    <row r="6575" spans="2:2" x14ac:dyDescent="0.2">
      <c r="B6575" s="35"/>
    </row>
    <row r="6576" spans="2:2" x14ac:dyDescent="0.2">
      <c r="B6576" s="35"/>
    </row>
    <row r="6577" spans="2:2" x14ac:dyDescent="0.2">
      <c r="B6577" s="35"/>
    </row>
    <row r="6578" spans="2:2" x14ac:dyDescent="0.2">
      <c r="B6578" s="35"/>
    </row>
    <row r="6579" spans="2:2" x14ac:dyDescent="0.2">
      <c r="B6579" s="35"/>
    </row>
    <row r="6580" spans="2:2" x14ac:dyDescent="0.2">
      <c r="B6580" s="35"/>
    </row>
    <row r="6581" spans="2:2" x14ac:dyDescent="0.2">
      <c r="B6581" s="35"/>
    </row>
    <row r="6582" spans="2:2" x14ac:dyDescent="0.2">
      <c r="B6582" s="35"/>
    </row>
    <row r="6583" spans="2:2" x14ac:dyDescent="0.2">
      <c r="B6583" s="35"/>
    </row>
    <row r="6584" spans="2:2" x14ac:dyDescent="0.2">
      <c r="B6584" s="35"/>
    </row>
    <row r="6585" spans="2:2" x14ac:dyDescent="0.2">
      <c r="B6585" s="35"/>
    </row>
    <row r="6586" spans="2:2" x14ac:dyDescent="0.2">
      <c r="B6586" s="35"/>
    </row>
    <row r="6587" spans="2:2" x14ac:dyDescent="0.2">
      <c r="B6587" s="35"/>
    </row>
    <row r="6588" spans="2:2" x14ac:dyDescent="0.2">
      <c r="B6588" s="35"/>
    </row>
    <row r="6589" spans="2:2" x14ac:dyDescent="0.2">
      <c r="B6589" s="35"/>
    </row>
    <row r="6590" spans="2:2" x14ac:dyDescent="0.2">
      <c r="B6590" s="35"/>
    </row>
    <row r="6591" spans="2:2" x14ac:dyDescent="0.2">
      <c r="B6591" s="35"/>
    </row>
    <row r="6592" spans="2:2" x14ac:dyDescent="0.2">
      <c r="B6592" s="35"/>
    </row>
    <row r="6593" spans="2:2" x14ac:dyDescent="0.2">
      <c r="B6593" s="35"/>
    </row>
    <row r="6594" spans="2:2" x14ac:dyDescent="0.2">
      <c r="B6594" s="35"/>
    </row>
    <row r="6595" spans="2:2" x14ac:dyDescent="0.2">
      <c r="B6595" s="35"/>
    </row>
    <row r="6596" spans="2:2" x14ac:dyDescent="0.2">
      <c r="B6596" s="35"/>
    </row>
    <row r="6597" spans="2:2" x14ac:dyDescent="0.2">
      <c r="B6597" s="35"/>
    </row>
    <row r="6598" spans="2:2" x14ac:dyDescent="0.2">
      <c r="B6598" s="35"/>
    </row>
    <row r="6599" spans="2:2" x14ac:dyDescent="0.2">
      <c r="B6599" s="35"/>
    </row>
    <row r="6600" spans="2:2" x14ac:dyDescent="0.2">
      <c r="B6600" s="35"/>
    </row>
    <row r="6601" spans="2:2" x14ac:dyDescent="0.2">
      <c r="B6601" s="35"/>
    </row>
    <row r="6602" spans="2:2" x14ac:dyDescent="0.2">
      <c r="B6602" s="35"/>
    </row>
    <row r="6603" spans="2:2" x14ac:dyDescent="0.2">
      <c r="B6603" s="35"/>
    </row>
    <row r="6604" spans="2:2" x14ac:dyDescent="0.2">
      <c r="B6604" s="35"/>
    </row>
    <row r="6605" spans="2:2" x14ac:dyDescent="0.2">
      <c r="B6605" s="35"/>
    </row>
    <row r="6606" spans="2:2" x14ac:dyDescent="0.2">
      <c r="B6606" s="35"/>
    </row>
    <row r="6607" spans="2:2" x14ac:dyDescent="0.2">
      <c r="B6607" s="35"/>
    </row>
    <row r="6608" spans="2:2" x14ac:dyDescent="0.2">
      <c r="B6608" s="35"/>
    </row>
    <row r="6609" spans="2:2" x14ac:dyDescent="0.2">
      <c r="B6609" s="35"/>
    </row>
    <row r="6610" spans="2:2" x14ac:dyDescent="0.2">
      <c r="B6610" s="35"/>
    </row>
    <row r="6611" spans="2:2" x14ac:dyDescent="0.2">
      <c r="B6611" s="35"/>
    </row>
    <row r="6612" spans="2:2" x14ac:dyDescent="0.2">
      <c r="B6612" s="35"/>
    </row>
    <row r="6613" spans="2:2" x14ac:dyDescent="0.2">
      <c r="B6613" s="35"/>
    </row>
    <row r="6614" spans="2:2" x14ac:dyDescent="0.2">
      <c r="B6614" s="35"/>
    </row>
    <row r="6615" spans="2:2" x14ac:dyDescent="0.2">
      <c r="B6615" s="35"/>
    </row>
    <row r="6616" spans="2:2" x14ac:dyDescent="0.2">
      <c r="B6616" s="35"/>
    </row>
    <row r="6617" spans="2:2" x14ac:dyDescent="0.2">
      <c r="B6617" s="35"/>
    </row>
    <row r="6618" spans="2:2" x14ac:dyDescent="0.2">
      <c r="B6618" s="35"/>
    </row>
    <row r="6619" spans="2:2" x14ac:dyDescent="0.2">
      <c r="B6619" s="35"/>
    </row>
    <row r="6620" spans="2:2" x14ac:dyDescent="0.2">
      <c r="B6620" s="35"/>
    </row>
    <row r="6621" spans="2:2" x14ac:dyDescent="0.2">
      <c r="B6621" s="35"/>
    </row>
    <row r="6622" spans="2:2" x14ac:dyDescent="0.2">
      <c r="B6622" s="35"/>
    </row>
    <row r="6623" spans="2:2" x14ac:dyDescent="0.2">
      <c r="B6623" s="35"/>
    </row>
    <row r="6624" spans="2:2" x14ac:dyDescent="0.2">
      <c r="B6624" s="35"/>
    </row>
    <row r="6625" spans="2:2" x14ac:dyDescent="0.2">
      <c r="B6625" s="35"/>
    </row>
    <row r="6626" spans="2:2" x14ac:dyDescent="0.2">
      <c r="B6626" s="35"/>
    </row>
    <row r="6627" spans="2:2" x14ac:dyDescent="0.2">
      <c r="B6627" s="35"/>
    </row>
    <row r="6628" spans="2:2" x14ac:dyDescent="0.2">
      <c r="B6628" s="35"/>
    </row>
    <row r="6629" spans="2:2" x14ac:dyDescent="0.2">
      <c r="B6629" s="35"/>
    </row>
    <row r="6630" spans="2:2" x14ac:dyDescent="0.2">
      <c r="B6630" s="35"/>
    </row>
    <row r="6631" spans="2:2" x14ac:dyDescent="0.2">
      <c r="B6631" s="35"/>
    </row>
    <row r="6632" spans="2:2" x14ac:dyDescent="0.2">
      <c r="B6632" s="35"/>
    </row>
    <row r="6633" spans="2:2" x14ac:dyDescent="0.2">
      <c r="B6633" s="35"/>
    </row>
    <row r="6634" spans="2:2" x14ac:dyDescent="0.2">
      <c r="B6634" s="35"/>
    </row>
    <row r="6635" spans="2:2" x14ac:dyDescent="0.2">
      <c r="B6635" s="35"/>
    </row>
    <row r="6636" spans="2:2" x14ac:dyDescent="0.2">
      <c r="B6636" s="35"/>
    </row>
    <row r="6637" spans="2:2" x14ac:dyDescent="0.2">
      <c r="B6637" s="35"/>
    </row>
    <row r="6638" spans="2:2" x14ac:dyDescent="0.2">
      <c r="B6638" s="35"/>
    </row>
    <row r="6639" spans="2:2" x14ac:dyDescent="0.2">
      <c r="B6639" s="35"/>
    </row>
    <row r="6640" spans="2:2" x14ac:dyDescent="0.2">
      <c r="B6640" s="35"/>
    </row>
    <row r="6641" spans="2:2" x14ac:dyDescent="0.2">
      <c r="B6641" s="35"/>
    </row>
    <row r="6642" spans="2:2" x14ac:dyDescent="0.2">
      <c r="B6642" s="35"/>
    </row>
    <row r="6643" spans="2:2" x14ac:dyDescent="0.2">
      <c r="B6643" s="35"/>
    </row>
    <row r="6644" spans="2:2" x14ac:dyDescent="0.2">
      <c r="B6644" s="35"/>
    </row>
    <row r="6645" spans="2:2" x14ac:dyDescent="0.2">
      <c r="B6645" s="35"/>
    </row>
    <row r="6646" spans="2:2" x14ac:dyDescent="0.2">
      <c r="B6646" s="35"/>
    </row>
    <row r="6647" spans="2:2" x14ac:dyDescent="0.2">
      <c r="B6647" s="35"/>
    </row>
    <row r="6648" spans="2:2" x14ac:dyDescent="0.2">
      <c r="B6648" s="35"/>
    </row>
    <row r="6649" spans="2:2" x14ac:dyDescent="0.2">
      <c r="B6649" s="35"/>
    </row>
    <row r="6650" spans="2:2" x14ac:dyDescent="0.2">
      <c r="B6650" s="35"/>
    </row>
    <row r="6651" spans="2:2" x14ac:dyDescent="0.2">
      <c r="B6651" s="35"/>
    </row>
    <row r="6652" spans="2:2" x14ac:dyDescent="0.2">
      <c r="B6652" s="35"/>
    </row>
    <row r="6653" spans="2:2" x14ac:dyDescent="0.2">
      <c r="B6653" s="35"/>
    </row>
    <row r="6654" spans="2:2" x14ac:dyDescent="0.2">
      <c r="B6654" s="35"/>
    </row>
    <row r="6655" spans="2:2" x14ac:dyDescent="0.2">
      <c r="B6655" s="35"/>
    </row>
    <row r="6656" spans="2:2" x14ac:dyDescent="0.2">
      <c r="B6656" s="35"/>
    </row>
    <row r="6657" spans="2:2" x14ac:dyDescent="0.2">
      <c r="B6657" s="35"/>
    </row>
    <row r="6658" spans="2:2" x14ac:dyDescent="0.2">
      <c r="B6658" s="35"/>
    </row>
    <row r="6659" spans="2:2" x14ac:dyDescent="0.2">
      <c r="B6659" s="35"/>
    </row>
    <row r="6660" spans="2:2" x14ac:dyDescent="0.2">
      <c r="B6660" s="35"/>
    </row>
    <row r="6661" spans="2:2" x14ac:dyDescent="0.2">
      <c r="B6661" s="35"/>
    </row>
    <row r="6662" spans="2:2" x14ac:dyDescent="0.2">
      <c r="B6662" s="35"/>
    </row>
    <row r="6663" spans="2:2" x14ac:dyDescent="0.2">
      <c r="B6663" s="35"/>
    </row>
    <row r="6664" spans="2:2" x14ac:dyDescent="0.2">
      <c r="B6664" s="35"/>
    </row>
    <row r="6665" spans="2:2" x14ac:dyDescent="0.2">
      <c r="B6665" s="35"/>
    </row>
    <row r="6666" spans="2:2" x14ac:dyDescent="0.2">
      <c r="B6666" s="35"/>
    </row>
    <row r="6667" spans="2:2" x14ac:dyDescent="0.2">
      <c r="B6667" s="35"/>
    </row>
    <row r="6668" spans="2:2" x14ac:dyDescent="0.2">
      <c r="B6668" s="35"/>
    </row>
    <row r="6669" spans="2:2" x14ac:dyDescent="0.2">
      <c r="B6669" s="35"/>
    </row>
    <row r="6670" spans="2:2" x14ac:dyDescent="0.2">
      <c r="B6670" s="35"/>
    </row>
    <row r="6671" spans="2:2" x14ac:dyDescent="0.2">
      <c r="B6671" s="35"/>
    </row>
    <row r="6672" spans="2:2" x14ac:dyDescent="0.2">
      <c r="B6672" s="35"/>
    </row>
    <row r="6673" spans="2:2" x14ac:dyDescent="0.2">
      <c r="B6673" s="35"/>
    </row>
    <row r="6674" spans="2:2" x14ac:dyDescent="0.2">
      <c r="B6674" s="35"/>
    </row>
    <row r="6675" spans="2:2" x14ac:dyDescent="0.2">
      <c r="B6675" s="35"/>
    </row>
    <row r="6676" spans="2:2" x14ac:dyDescent="0.2">
      <c r="B6676" s="35"/>
    </row>
    <row r="6677" spans="2:2" x14ac:dyDescent="0.2">
      <c r="B6677" s="35"/>
    </row>
    <row r="6678" spans="2:2" x14ac:dyDescent="0.2">
      <c r="B6678" s="35"/>
    </row>
    <row r="6679" spans="2:2" x14ac:dyDescent="0.2">
      <c r="B6679" s="35"/>
    </row>
    <row r="6680" spans="2:2" x14ac:dyDescent="0.2">
      <c r="B6680" s="35"/>
    </row>
    <row r="6681" spans="2:2" x14ac:dyDescent="0.2">
      <c r="B6681" s="35"/>
    </row>
    <row r="6682" spans="2:2" x14ac:dyDescent="0.2">
      <c r="B6682" s="35"/>
    </row>
    <row r="6683" spans="2:2" x14ac:dyDescent="0.2">
      <c r="B6683" s="35"/>
    </row>
    <row r="6684" spans="2:2" x14ac:dyDescent="0.2">
      <c r="B6684" s="35"/>
    </row>
    <row r="6685" spans="2:2" x14ac:dyDescent="0.2">
      <c r="B6685" s="35"/>
    </row>
    <row r="6686" spans="2:2" x14ac:dyDescent="0.2">
      <c r="B6686" s="35"/>
    </row>
    <row r="6687" spans="2:2" x14ac:dyDescent="0.2">
      <c r="B6687" s="35"/>
    </row>
    <row r="6688" spans="2:2" x14ac:dyDescent="0.2">
      <c r="B6688" s="35"/>
    </row>
    <row r="6689" spans="2:2" x14ac:dyDescent="0.2">
      <c r="B6689" s="35"/>
    </row>
    <row r="6690" spans="2:2" x14ac:dyDescent="0.2">
      <c r="B6690" s="35"/>
    </row>
    <row r="6691" spans="2:2" x14ac:dyDescent="0.2">
      <c r="B6691" s="35"/>
    </row>
    <row r="6692" spans="2:2" x14ac:dyDescent="0.2">
      <c r="B6692" s="35"/>
    </row>
    <row r="6693" spans="2:2" x14ac:dyDescent="0.2">
      <c r="B6693" s="35"/>
    </row>
    <row r="6694" spans="2:2" x14ac:dyDescent="0.2">
      <c r="B6694" s="35"/>
    </row>
    <row r="6695" spans="2:2" x14ac:dyDescent="0.2">
      <c r="B6695" s="35"/>
    </row>
    <row r="6696" spans="2:2" x14ac:dyDescent="0.2">
      <c r="B6696" s="35"/>
    </row>
    <row r="6697" spans="2:2" x14ac:dyDescent="0.2">
      <c r="B6697" s="35"/>
    </row>
    <row r="6698" spans="2:2" x14ac:dyDescent="0.2">
      <c r="B6698" s="35"/>
    </row>
    <row r="6699" spans="2:2" x14ac:dyDescent="0.2">
      <c r="B6699" s="35"/>
    </row>
    <row r="6700" spans="2:2" x14ac:dyDescent="0.2">
      <c r="B6700" s="35"/>
    </row>
    <row r="6701" spans="2:2" x14ac:dyDescent="0.2">
      <c r="B6701" s="35"/>
    </row>
    <row r="6702" spans="2:2" x14ac:dyDescent="0.2">
      <c r="B6702" s="35"/>
    </row>
    <row r="6703" spans="2:2" x14ac:dyDescent="0.2">
      <c r="B6703" s="35"/>
    </row>
    <row r="6704" spans="2:2" x14ac:dyDescent="0.2">
      <c r="B6704" s="35"/>
    </row>
    <row r="6705" spans="2:2" x14ac:dyDescent="0.2">
      <c r="B6705" s="35"/>
    </row>
    <row r="6706" spans="2:2" x14ac:dyDescent="0.2">
      <c r="B6706" s="35"/>
    </row>
    <row r="6707" spans="2:2" x14ac:dyDescent="0.2">
      <c r="B6707" s="35"/>
    </row>
    <row r="6708" spans="2:2" x14ac:dyDescent="0.2">
      <c r="B6708" s="35"/>
    </row>
    <row r="6709" spans="2:2" x14ac:dyDescent="0.2">
      <c r="B6709" s="35"/>
    </row>
    <row r="6710" spans="2:2" x14ac:dyDescent="0.2">
      <c r="B6710" s="35"/>
    </row>
    <row r="6711" spans="2:2" x14ac:dyDescent="0.2">
      <c r="B6711" s="35"/>
    </row>
    <row r="6712" spans="2:2" x14ac:dyDescent="0.2">
      <c r="B6712" s="35"/>
    </row>
    <row r="6713" spans="2:2" x14ac:dyDescent="0.2">
      <c r="B6713" s="35"/>
    </row>
    <row r="6714" spans="2:2" x14ac:dyDescent="0.2">
      <c r="B6714" s="35"/>
    </row>
    <row r="6715" spans="2:2" x14ac:dyDescent="0.2">
      <c r="B6715" s="35"/>
    </row>
    <row r="6716" spans="2:2" x14ac:dyDescent="0.2">
      <c r="B6716" s="35"/>
    </row>
    <row r="6717" spans="2:2" x14ac:dyDescent="0.2">
      <c r="B6717" s="35"/>
    </row>
    <row r="6718" spans="2:2" x14ac:dyDescent="0.2">
      <c r="B6718" s="35"/>
    </row>
    <row r="6719" spans="2:2" x14ac:dyDescent="0.2">
      <c r="B6719" s="35"/>
    </row>
    <row r="6720" spans="2:2" x14ac:dyDescent="0.2">
      <c r="B6720" s="35"/>
    </row>
    <row r="6721" spans="2:2" x14ac:dyDescent="0.2">
      <c r="B6721" s="35"/>
    </row>
    <row r="6722" spans="2:2" x14ac:dyDescent="0.2">
      <c r="B6722" s="35"/>
    </row>
    <row r="6723" spans="2:2" x14ac:dyDescent="0.2">
      <c r="B6723" s="35"/>
    </row>
    <row r="6724" spans="2:2" x14ac:dyDescent="0.2">
      <c r="B6724" s="35"/>
    </row>
    <row r="6725" spans="2:2" x14ac:dyDescent="0.2">
      <c r="B6725" s="35"/>
    </row>
    <row r="6726" spans="2:2" x14ac:dyDescent="0.2">
      <c r="B6726" s="35"/>
    </row>
    <row r="6727" spans="2:2" x14ac:dyDescent="0.2">
      <c r="B6727" s="35"/>
    </row>
    <row r="6728" spans="2:2" x14ac:dyDescent="0.2">
      <c r="B6728" s="35"/>
    </row>
    <row r="6729" spans="2:2" x14ac:dyDescent="0.2">
      <c r="B6729" s="35"/>
    </row>
    <row r="6730" spans="2:2" x14ac:dyDescent="0.2">
      <c r="B6730" s="35"/>
    </row>
    <row r="6731" spans="2:2" x14ac:dyDescent="0.2">
      <c r="B6731" s="35"/>
    </row>
    <row r="6732" spans="2:2" x14ac:dyDescent="0.2">
      <c r="B6732" s="35"/>
    </row>
    <row r="6733" spans="2:2" x14ac:dyDescent="0.2">
      <c r="B6733" s="35"/>
    </row>
    <row r="6734" spans="2:2" x14ac:dyDescent="0.2">
      <c r="B6734" s="35"/>
    </row>
    <row r="6735" spans="2:2" x14ac:dyDescent="0.2">
      <c r="B6735" s="35"/>
    </row>
    <row r="6736" spans="2:2" x14ac:dyDescent="0.2">
      <c r="B6736" s="35"/>
    </row>
    <row r="6737" spans="2:2" x14ac:dyDescent="0.2">
      <c r="B6737" s="35"/>
    </row>
    <row r="6738" spans="2:2" x14ac:dyDescent="0.2">
      <c r="B6738" s="35"/>
    </row>
    <row r="6739" spans="2:2" x14ac:dyDescent="0.2">
      <c r="B6739" s="35"/>
    </row>
    <row r="6740" spans="2:2" x14ac:dyDescent="0.2">
      <c r="B6740" s="35"/>
    </row>
    <row r="6741" spans="2:2" x14ac:dyDescent="0.2">
      <c r="B6741" s="35"/>
    </row>
    <row r="6742" spans="2:2" x14ac:dyDescent="0.2">
      <c r="B6742" s="35"/>
    </row>
    <row r="6743" spans="2:2" x14ac:dyDescent="0.2">
      <c r="B6743" s="35"/>
    </row>
    <row r="6744" spans="2:2" x14ac:dyDescent="0.2">
      <c r="B6744" s="35"/>
    </row>
    <row r="6745" spans="2:2" x14ac:dyDescent="0.2">
      <c r="B6745" s="35"/>
    </row>
    <row r="6746" spans="2:2" x14ac:dyDescent="0.2">
      <c r="B6746" s="35"/>
    </row>
    <row r="6747" spans="2:2" x14ac:dyDescent="0.2">
      <c r="B6747" s="35"/>
    </row>
    <row r="6748" spans="2:2" x14ac:dyDescent="0.2">
      <c r="B6748" s="35"/>
    </row>
    <row r="6749" spans="2:2" x14ac:dyDescent="0.2">
      <c r="B6749" s="35"/>
    </row>
    <row r="6750" spans="2:2" x14ac:dyDescent="0.2">
      <c r="B6750" s="35"/>
    </row>
    <row r="6751" spans="2:2" x14ac:dyDescent="0.2">
      <c r="B6751" s="35"/>
    </row>
    <row r="6752" spans="2:2" x14ac:dyDescent="0.2">
      <c r="B6752" s="35"/>
    </row>
    <row r="6753" spans="2:2" x14ac:dyDescent="0.2">
      <c r="B6753" s="35"/>
    </row>
    <row r="6754" spans="2:2" x14ac:dyDescent="0.2">
      <c r="B6754" s="35"/>
    </row>
    <row r="6755" spans="2:2" x14ac:dyDescent="0.2">
      <c r="B6755" s="35"/>
    </row>
    <row r="6756" spans="2:2" x14ac:dyDescent="0.2">
      <c r="B6756" s="35"/>
    </row>
    <row r="6757" spans="2:2" x14ac:dyDescent="0.2">
      <c r="B6757" s="35"/>
    </row>
    <row r="6758" spans="2:2" x14ac:dyDescent="0.2">
      <c r="B6758" s="35"/>
    </row>
    <row r="6759" spans="2:2" x14ac:dyDescent="0.2">
      <c r="B6759" s="35"/>
    </row>
    <row r="6760" spans="2:2" x14ac:dyDescent="0.2">
      <c r="B6760" s="35"/>
    </row>
    <row r="6761" spans="2:2" x14ac:dyDescent="0.2">
      <c r="B6761" s="35"/>
    </row>
    <row r="6762" spans="2:2" x14ac:dyDescent="0.2">
      <c r="B6762" s="35"/>
    </row>
    <row r="6763" spans="2:2" x14ac:dyDescent="0.2">
      <c r="B6763" s="35"/>
    </row>
    <row r="6764" spans="2:2" x14ac:dyDescent="0.2">
      <c r="B6764" s="35"/>
    </row>
    <row r="6765" spans="2:2" x14ac:dyDescent="0.2">
      <c r="B6765" s="35"/>
    </row>
    <row r="6766" spans="2:2" x14ac:dyDescent="0.2">
      <c r="B6766" s="35"/>
    </row>
    <row r="6767" spans="2:2" x14ac:dyDescent="0.2">
      <c r="B6767" s="35"/>
    </row>
    <row r="6768" spans="2:2" x14ac:dyDescent="0.2">
      <c r="B6768" s="35"/>
    </row>
    <row r="6769" spans="2:2" x14ac:dyDescent="0.2">
      <c r="B6769" s="35"/>
    </row>
    <row r="6770" spans="2:2" x14ac:dyDescent="0.2">
      <c r="B6770" s="35"/>
    </row>
    <row r="6771" spans="2:2" x14ac:dyDescent="0.2">
      <c r="B6771" s="35"/>
    </row>
    <row r="6772" spans="2:2" x14ac:dyDescent="0.2">
      <c r="B6772" s="35"/>
    </row>
    <row r="6773" spans="2:2" x14ac:dyDescent="0.2">
      <c r="B6773" s="35"/>
    </row>
    <row r="6774" spans="2:2" x14ac:dyDescent="0.2">
      <c r="B6774" s="35"/>
    </row>
    <row r="6775" spans="2:2" x14ac:dyDescent="0.2">
      <c r="B6775" s="35"/>
    </row>
    <row r="6776" spans="2:2" x14ac:dyDescent="0.2">
      <c r="B6776" s="35"/>
    </row>
    <row r="6777" spans="2:2" x14ac:dyDescent="0.2">
      <c r="B6777" s="35"/>
    </row>
    <row r="6778" spans="2:2" x14ac:dyDescent="0.2">
      <c r="B6778" s="35"/>
    </row>
    <row r="6779" spans="2:2" x14ac:dyDescent="0.2">
      <c r="B6779" s="35"/>
    </row>
    <row r="6780" spans="2:2" x14ac:dyDescent="0.2">
      <c r="B6780" s="35"/>
    </row>
    <row r="6781" spans="2:2" x14ac:dyDescent="0.2">
      <c r="B6781" s="35"/>
    </row>
    <row r="6782" spans="2:2" x14ac:dyDescent="0.2">
      <c r="B6782" s="35"/>
    </row>
    <row r="6783" spans="2:2" x14ac:dyDescent="0.2">
      <c r="B6783" s="35"/>
    </row>
    <row r="6784" spans="2:2" x14ac:dyDescent="0.2">
      <c r="B6784" s="35"/>
    </row>
    <row r="6785" spans="2:2" x14ac:dyDescent="0.2">
      <c r="B6785" s="35"/>
    </row>
    <row r="6786" spans="2:2" x14ac:dyDescent="0.2">
      <c r="B6786" s="35"/>
    </row>
    <row r="6787" spans="2:2" x14ac:dyDescent="0.2">
      <c r="B6787" s="35"/>
    </row>
    <row r="6788" spans="2:2" x14ac:dyDescent="0.2">
      <c r="B6788" s="35"/>
    </row>
    <row r="6789" spans="2:2" x14ac:dyDescent="0.2">
      <c r="B6789" s="35"/>
    </row>
    <row r="6790" spans="2:2" x14ac:dyDescent="0.2">
      <c r="B6790" s="35"/>
    </row>
    <row r="6791" spans="2:2" x14ac:dyDescent="0.2">
      <c r="B6791" s="35"/>
    </row>
    <row r="6792" spans="2:2" x14ac:dyDescent="0.2">
      <c r="B6792" s="35"/>
    </row>
    <row r="6793" spans="2:2" x14ac:dyDescent="0.2">
      <c r="B6793" s="35"/>
    </row>
    <row r="6794" spans="2:2" x14ac:dyDescent="0.2">
      <c r="B6794" s="35"/>
    </row>
    <row r="6795" spans="2:2" x14ac:dyDescent="0.2">
      <c r="B6795" s="35"/>
    </row>
    <row r="6796" spans="2:2" x14ac:dyDescent="0.2">
      <c r="B6796" s="35"/>
    </row>
    <row r="6797" spans="2:2" x14ac:dyDescent="0.2">
      <c r="B6797" s="35"/>
    </row>
    <row r="6798" spans="2:2" x14ac:dyDescent="0.2">
      <c r="B6798" s="35"/>
    </row>
    <row r="6799" spans="2:2" x14ac:dyDescent="0.2">
      <c r="B6799" s="35"/>
    </row>
    <row r="6800" spans="2:2" x14ac:dyDescent="0.2">
      <c r="B6800" s="35"/>
    </row>
    <row r="6801" spans="2:2" x14ac:dyDescent="0.2">
      <c r="B6801" s="35"/>
    </row>
    <row r="6802" spans="2:2" x14ac:dyDescent="0.2">
      <c r="B6802" s="35"/>
    </row>
    <row r="6803" spans="2:2" x14ac:dyDescent="0.2">
      <c r="B6803" s="35"/>
    </row>
    <row r="6804" spans="2:2" x14ac:dyDescent="0.2">
      <c r="B6804" s="35"/>
    </row>
    <row r="6805" spans="2:2" x14ac:dyDescent="0.2">
      <c r="B6805" s="35"/>
    </row>
    <row r="6806" spans="2:2" x14ac:dyDescent="0.2">
      <c r="B6806" s="35"/>
    </row>
    <row r="6807" spans="2:2" x14ac:dyDescent="0.2">
      <c r="B6807" s="35"/>
    </row>
    <row r="6808" spans="2:2" x14ac:dyDescent="0.2">
      <c r="B6808" s="35"/>
    </row>
    <row r="6809" spans="2:2" x14ac:dyDescent="0.2">
      <c r="B6809" s="35"/>
    </row>
    <row r="6810" spans="2:2" x14ac:dyDescent="0.2">
      <c r="B6810" s="35"/>
    </row>
    <row r="6811" spans="2:2" x14ac:dyDescent="0.2">
      <c r="B6811" s="35"/>
    </row>
    <row r="6812" spans="2:2" x14ac:dyDescent="0.2">
      <c r="B6812" s="35"/>
    </row>
    <row r="6813" spans="2:2" x14ac:dyDescent="0.2">
      <c r="B6813" s="35"/>
    </row>
    <row r="6814" spans="2:2" x14ac:dyDescent="0.2">
      <c r="B6814" s="35"/>
    </row>
    <row r="6815" spans="2:2" x14ac:dyDescent="0.2">
      <c r="B6815" s="35"/>
    </row>
    <row r="6816" spans="2:2" x14ac:dyDescent="0.2">
      <c r="B6816" s="35"/>
    </row>
    <row r="6817" spans="2:2" x14ac:dyDescent="0.2">
      <c r="B6817" s="35"/>
    </row>
    <row r="6818" spans="2:2" x14ac:dyDescent="0.2">
      <c r="B6818" s="35"/>
    </row>
    <row r="6819" spans="2:2" x14ac:dyDescent="0.2">
      <c r="B6819" s="35"/>
    </row>
    <row r="6820" spans="2:2" x14ac:dyDescent="0.2">
      <c r="B6820" s="35"/>
    </row>
    <row r="6821" spans="2:2" x14ac:dyDescent="0.2">
      <c r="B6821" s="35"/>
    </row>
    <row r="6822" spans="2:2" x14ac:dyDescent="0.2">
      <c r="B6822" s="35"/>
    </row>
    <row r="6823" spans="2:2" x14ac:dyDescent="0.2">
      <c r="B6823" s="35"/>
    </row>
    <row r="6824" spans="2:2" x14ac:dyDescent="0.2">
      <c r="B6824" s="35"/>
    </row>
    <row r="6825" spans="2:2" x14ac:dyDescent="0.2">
      <c r="B6825" s="35"/>
    </row>
    <row r="6826" spans="2:2" x14ac:dyDescent="0.2">
      <c r="B6826" s="35"/>
    </row>
    <row r="6827" spans="2:2" x14ac:dyDescent="0.2">
      <c r="B6827" s="35"/>
    </row>
    <row r="6828" spans="2:2" x14ac:dyDescent="0.2">
      <c r="B6828" s="35"/>
    </row>
    <row r="6829" spans="2:2" x14ac:dyDescent="0.2">
      <c r="B6829" s="35"/>
    </row>
    <row r="6830" spans="2:2" x14ac:dyDescent="0.2">
      <c r="B6830" s="35"/>
    </row>
    <row r="6831" spans="2:2" x14ac:dyDescent="0.2">
      <c r="B6831" s="35"/>
    </row>
    <row r="6832" spans="2:2" x14ac:dyDescent="0.2">
      <c r="B6832" s="35"/>
    </row>
    <row r="6833" spans="2:2" x14ac:dyDescent="0.2">
      <c r="B6833" s="35"/>
    </row>
    <row r="6834" spans="2:2" x14ac:dyDescent="0.2">
      <c r="B6834" s="35"/>
    </row>
    <row r="6835" spans="2:2" x14ac:dyDescent="0.2">
      <c r="B6835" s="35"/>
    </row>
    <row r="6836" spans="2:2" x14ac:dyDescent="0.2">
      <c r="B6836" s="35"/>
    </row>
    <row r="6837" spans="2:2" x14ac:dyDescent="0.2">
      <c r="B6837" s="35"/>
    </row>
    <row r="6838" spans="2:2" x14ac:dyDescent="0.2">
      <c r="B6838" s="35"/>
    </row>
    <row r="6839" spans="2:2" x14ac:dyDescent="0.2">
      <c r="B6839" s="35"/>
    </row>
    <row r="6840" spans="2:2" x14ac:dyDescent="0.2">
      <c r="B6840" s="35"/>
    </row>
    <row r="6841" spans="2:2" x14ac:dyDescent="0.2">
      <c r="B6841" s="35"/>
    </row>
    <row r="6842" spans="2:2" x14ac:dyDescent="0.2">
      <c r="B6842" s="35"/>
    </row>
    <row r="6843" spans="2:2" x14ac:dyDescent="0.2">
      <c r="B6843" s="35"/>
    </row>
    <row r="6844" spans="2:2" x14ac:dyDescent="0.2">
      <c r="B6844" s="35"/>
    </row>
    <row r="6845" spans="2:2" x14ac:dyDescent="0.2">
      <c r="B6845" s="35"/>
    </row>
    <row r="6846" spans="2:2" x14ac:dyDescent="0.2">
      <c r="B6846" s="35"/>
    </row>
    <row r="6847" spans="2:2" x14ac:dyDescent="0.2">
      <c r="B6847" s="35"/>
    </row>
    <row r="6848" spans="2:2" x14ac:dyDescent="0.2">
      <c r="B6848" s="35"/>
    </row>
    <row r="6849" spans="2:2" x14ac:dyDescent="0.2">
      <c r="B6849" s="35"/>
    </row>
    <row r="6850" spans="2:2" x14ac:dyDescent="0.2">
      <c r="B6850" s="35"/>
    </row>
    <row r="6851" spans="2:2" x14ac:dyDescent="0.2">
      <c r="B6851" s="35"/>
    </row>
    <row r="6852" spans="2:2" x14ac:dyDescent="0.2">
      <c r="B6852" s="35"/>
    </row>
    <row r="6853" spans="2:2" x14ac:dyDescent="0.2">
      <c r="B6853" s="35"/>
    </row>
    <row r="6854" spans="2:2" x14ac:dyDescent="0.2">
      <c r="B6854" s="35"/>
    </row>
    <row r="6855" spans="2:2" x14ac:dyDescent="0.2">
      <c r="B6855" s="35"/>
    </row>
    <row r="6856" spans="2:2" x14ac:dyDescent="0.2">
      <c r="B6856" s="35"/>
    </row>
    <row r="6857" spans="2:2" x14ac:dyDescent="0.2">
      <c r="B6857" s="35"/>
    </row>
    <row r="6858" spans="2:2" x14ac:dyDescent="0.2">
      <c r="B6858" s="35"/>
    </row>
    <row r="6859" spans="2:2" x14ac:dyDescent="0.2">
      <c r="B6859" s="35"/>
    </row>
    <row r="6860" spans="2:2" x14ac:dyDescent="0.2">
      <c r="B6860" s="35"/>
    </row>
    <row r="6861" spans="2:2" x14ac:dyDescent="0.2">
      <c r="B6861" s="35"/>
    </row>
    <row r="6862" spans="2:2" x14ac:dyDescent="0.2">
      <c r="B6862" s="35"/>
    </row>
    <row r="6863" spans="2:2" x14ac:dyDescent="0.2">
      <c r="B6863" s="35"/>
    </row>
    <row r="6864" spans="2:2" x14ac:dyDescent="0.2">
      <c r="B6864" s="35"/>
    </row>
    <row r="6865" spans="2:2" x14ac:dyDescent="0.2">
      <c r="B6865" s="35"/>
    </row>
    <row r="6866" spans="2:2" x14ac:dyDescent="0.2">
      <c r="B6866" s="35"/>
    </row>
    <row r="6867" spans="2:2" x14ac:dyDescent="0.2">
      <c r="B6867" s="35"/>
    </row>
    <row r="6868" spans="2:2" x14ac:dyDescent="0.2">
      <c r="B6868" s="35"/>
    </row>
    <row r="6869" spans="2:2" x14ac:dyDescent="0.2">
      <c r="B6869" s="35"/>
    </row>
    <row r="6870" spans="2:2" x14ac:dyDescent="0.2">
      <c r="B6870" s="35"/>
    </row>
    <row r="6871" spans="2:2" x14ac:dyDescent="0.2">
      <c r="B6871" s="35"/>
    </row>
    <row r="6872" spans="2:2" x14ac:dyDescent="0.2">
      <c r="B6872" s="35"/>
    </row>
    <row r="6873" spans="2:2" x14ac:dyDescent="0.2">
      <c r="B6873" s="35"/>
    </row>
    <row r="6874" spans="2:2" x14ac:dyDescent="0.2">
      <c r="B6874" s="35"/>
    </row>
    <row r="6875" spans="2:2" x14ac:dyDescent="0.2">
      <c r="B6875" s="35"/>
    </row>
    <row r="6876" spans="2:2" x14ac:dyDescent="0.2">
      <c r="B6876" s="35"/>
    </row>
    <row r="6877" spans="2:2" x14ac:dyDescent="0.2">
      <c r="B6877" s="35"/>
    </row>
    <row r="6878" spans="2:2" x14ac:dyDescent="0.2">
      <c r="B6878" s="35"/>
    </row>
    <row r="6879" spans="2:2" x14ac:dyDescent="0.2">
      <c r="B6879" s="35"/>
    </row>
    <row r="6880" spans="2:2" x14ac:dyDescent="0.2">
      <c r="B6880" s="35"/>
    </row>
    <row r="6881" spans="2:2" x14ac:dyDescent="0.2">
      <c r="B6881" s="35"/>
    </row>
    <row r="6882" spans="2:2" x14ac:dyDescent="0.2">
      <c r="B6882" s="35"/>
    </row>
    <row r="6883" spans="2:2" x14ac:dyDescent="0.2">
      <c r="B6883" s="35"/>
    </row>
    <row r="6884" spans="2:2" x14ac:dyDescent="0.2">
      <c r="B6884" s="35"/>
    </row>
    <row r="6885" spans="2:2" x14ac:dyDescent="0.2">
      <c r="B6885" s="35"/>
    </row>
    <row r="6886" spans="2:2" x14ac:dyDescent="0.2">
      <c r="B6886" s="35"/>
    </row>
    <row r="6887" spans="2:2" x14ac:dyDescent="0.2">
      <c r="B6887" s="35"/>
    </row>
    <row r="6888" spans="2:2" x14ac:dyDescent="0.2">
      <c r="B6888" s="35"/>
    </row>
    <row r="6889" spans="2:2" x14ac:dyDescent="0.2">
      <c r="B6889" s="35"/>
    </row>
    <row r="6890" spans="2:2" x14ac:dyDescent="0.2">
      <c r="B6890" s="35"/>
    </row>
    <row r="6891" spans="2:2" x14ac:dyDescent="0.2">
      <c r="B6891" s="35"/>
    </row>
    <row r="6892" spans="2:2" x14ac:dyDescent="0.2">
      <c r="B6892" s="35"/>
    </row>
    <row r="6893" spans="2:2" x14ac:dyDescent="0.2">
      <c r="B6893" s="35"/>
    </row>
    <row r="6894" spans="2:2" x14ac:dyDescent="0.2">
      <c r="B6894" s="35"/>
    </row>
    <row r="6895" spans="2:2" x14ac:dyDescent="0.2">
      <c r="B6895" s="35"/>
    </row>
    <row r="6896" spans="2:2" x14ac:dyDescent="0.2">
      <c r="B6896" s="35"/>
    </row>
    <row r="6897" spans="2:2" x14ac:dyDescent="0.2">
      <c r="B6897" s="35"/>
    </row>
    <row r="6898" spans="2:2" x14ac:dyDescent="0.2">
      <c r="B6898" s="35"/>
    </row>
    <row r="6899" spans="2:2" x14ac:dyDescent="0.2">
      <c r="B6899" s="35"/>
    </row>
    <row r="6900" spans="2:2" x14ac:dyDescent="0.2">
      <c r="B6900" s="35"/>
    </row>
    <row r="6901" spans="2:2" x14ac:dyDescent="0.2">
      <c r="B6901" s="35"/>
    </row>
    <row r="6902" spans="2:2" x14ac:dyDescent="0.2">
      <c r="B6902" s="35"/>
    </row>
    <row r="6903" spans="2:2" x14ac:dyDescent="0.2">
      <c r="B6903" s="35"/>
    </row>
    <row r="6904" spans="2:2" x14ac:dyDescent="0.2">
      <c r="B6904" s="35"/>
    </row>
    <row r="6905" spans="2:2" x14ac:dyDescent="0.2">
      <c r="B6905" s="35"/>
    </row>
    <row r="6906" spans="2:2" x14ac:dyDescent="0.2">
      <c r="B6906" s="35"/>
    </row>
    <row r="6907" spans="2:2" x14ac:dyDescent="0.2">
      <c r="B6907" s="35"/>
    </row>
    <row r="6908" spans="2:2" x14ac:dyDescent="0.2">
      <c r="B6908" s="35"/>
    </row>
    <row r="6909" spans="2:2" x14ac:dyDescent="0.2">
      <c r="B6909" s="35"/>
    </row>
    <row r="6910" spans="2:2" x14ac:dyDescent="0.2">
      <c r="B6910" s="35"/>
    </row>
    <row r="6911" spans="2:2" x14ac:dyDescent="0.2">
      <c r="B6911" s="35"/>
    </row>
    <row r="6912" spans="2:2" x14ac:dyDescent="0.2">
      <c r="B6912" s="35"/>
    </row>
    <row r="6913" spans="2:2" x14ac:dyDescent="0.2">
      <c r="B6913" s="35"/>
    </row>
    <row r="6914" spans="2:2" x14ac:dyDescent="0.2">
      <c r="B6914" s="35"/>
    </row>
    <row r="6915" spans="2:2" x14ac:dyDescent="0.2">
      <c r="B6915" s="35"/>
    </row>
    <row r="6916" spans="2:2" x14ac:dyDescent="0.2">
      <c r="B6916" s="35"/>
    </row>
    <row r="6917" spans="2:2" x14ac:dyDescent="0.2">
      <c r="B6917" s="35"/>
    </row>
    <row r="6918" spans="2:2" x14ac:dyDescent="0.2">
      <c r="B6918" s="35"/>
    </row>
    <row r="6919" spans="2:2" x14ac:dyDescent="0.2">
      <c r="B6919" s="35"/>
    </row>
    <row r="6920" spans="2:2" x14ac:dyDescent="0.2">
      <c r="B6920" s="35"/>
    </row>
    <row r="6921" spans="2:2" x14ac:dyDescent="0.2">
      <c r="B6921" s="35"/>
    </row>
    <row r="6922" spans="2:2" x14ac:dyDescent="0.2">
      <c r="B6922" s="35"/>
    </row>
    <row r="6923" spans="2:2" x14ac:dyDescent="0.2">
      <c r="B6923" s="35"/>
    </row>
    <row r="6924" spans="2:2" x14ac:dyDescent="0.2">
      <c r="B6924" s="35"/>
    </row>
    <row r="6925" spans="2:2" x14ac:dyDescent="0.2">
      <c r="B6925" s="35"/>
    </row>
    <row r="6926" spans="2:2" x14ac:dyDescent="0.2">
      <c r="B6926" s="35"/>
    </row>
    <row r="6927" spans="2:2" x14ac:dyDescent="0.2">
      <c r="B6927" s="35"/>
    </row>
    <row r="6928" spans="2:2" x14ac:dyDescent="0.2">
      <c r="B6928" s="35"/>
    </row>
    <row r="6929" spans="2:2" x14ac:dyDescent="0.2">
      <c r="B6929" s="35"/>
    </row>
    <row r="6930" spans="2:2" x14ac:dyDescent="0.2">
      <c r="B6930" s="35"/>
    </row>
    <row r="6931" spans="2:2" x14ac:dyDescent="0.2">
      <c r="B6931" s="35"/>
    </row>
    <row r="6932" spans="2:2" x14ac:dyDescent="0.2">
      <c r="B6932" s="35"/>
    </row>
    <row r="6933" spans="2:2" x14ac:dyDescent="0.2">
      <c r="B6933" s="35"/>
    </row>
    <row r="6934" spans="2:2" x14ac:dyDescent="0.2">
      <c r="B6934" s="35"/>
    </row>
    <row r="6935" spans="2:2" x14ac:dyDescent="0.2">
      <c r="B6935" s="35"/>
    </row>
    <row r="6936" spans="2:2" x14ac:dyDescent="0.2">
      <c r="B6936" s="35"/>
    </row>
    <row r="6937" spans="2:2" x14ac:dyDescent="0.2">
      <c r="B6937" s="35"/>
    </row>
    <row r="6938" spans="2:2" x14ac:dyDescent="0.2">
      <c r="B6938" s="35"/>
    </row>
    <row r="6939" spans="2:2" x14ac:dyDescent="0.2">
      <c r="B6939" s="35"/>
    </row>
    <row r="6940" spans="2:2" x14ac:dyDescent="0.2">
      <c r="B6940" s="35"/>
    </row>
    <row r="6941" spans="2:2" x14ac:dyDescent="0.2">
      <c r="B6941" s="35"/>
    </row>
    <row r="6942" spans="2:2" x14ac:dyDescent="0.2">
      <c r="B6942" s="35"/>
    </row>
    <row r="6943" spans="2:2" x14ac:dyDescent="0.2">
      <c r="B6943" s="35"/>
    </row>
    <row r="6944" spans="2:2" x14ac:dyDescent="0.2">
      <c r="B6944" s="35"/>
    </row>
    <row r="6945" spans="2:2" x14ac:dyDescent="0.2">
      <c r="B6945" s="35"/>
    </row>
    <row r="6946" spans="2:2" x14ac:dyDescent="0.2">
      <c r="B6946" s="35"/>
    </row>
    <row r="6947" spans="2:2" x14ac:dyDescent="0.2">
      <c r="B6947" s="35"/>
    </row>
    <row r="6948" spans="2:2" x14ac:dyDescent="0.2">
      <c r="B6948" s="35"/>
    </row>
    <row r="6949" spans="2:2" x14ac:dyDescent="0.2">
      <c r="B6949" s="35"/>
    </row>
    <row r="6950" spans="2:2" x14ac:dyDescent="0.2">
      <c r="B6950" s="35"/>
    </row>
    <row r="6951" spans="2:2" x14ac:dyDescent="0.2">
      <c r="B6951" s="35"/>
    </row>
    <row r="6952" spans="2:2" x14ac:dyDescent="0.2">
      <c r="B6952" s="35"/>
    </row>
    <row r="6953" spans="2:2" x14ac:dyDescent="0.2">
      <c r="B6953" s="35"/>
    </row>
    <row r="6954" spans="2:2" x14ac:dyDescent="0.2">
      <c r="B6954" s="35"/>
    </row>
    <row r="6955" spans="2:2" x14ac:dyDescent="0.2">
      <c r="B6955" s="35"/>
    </row>
    <row r="6956" spans="2:2" x14ac:dyDescent="0.2">
      <c r="B6956" s="35"/>
    </row>
    <row r="6957" spans="2:2" x14ac:dyDescent="0.2">
      <c r="B6957" s="35"/>
    </row>
    <row r="6958" spans="2:2" x14ac:dyDescent="0.2">
      <c r="B6958" s="35"/>
    </row>
    <row r="6959" spans="2:2" x14ac:dyDescent="0.2">
      <c r="B6959" s="35"/>
    </row>
    <row r="6960" spans="2:2" x14ac:dyDescent="0.2">
      <c r="B6960" s="35"/>
    </row>
    <row r="6961" spans="2:2" x14ac:dyDescent="0.2">
      <c r="B6961" s="35"/>
    </row>
    <row r="6962" spans="2:2" x14ac:dyDescent="0.2">
      <c r="B6962" s="35"/>
    </row>
    <row r="6963" spans="2:2" x14ac:dyDescent="0.2">
      <c r="B6963" s="35"/>
    </row>
    <row r="6964" spans="2:2" x14ac:dyDescent="0.2">
      <c r="B6964" s="35"/>
    </row>
    <row r="6965" spans="2:2" x14ac:dyDescent="0.2">
      <c r="B6965" s="35"/>
    </row>
    <row r="6966" spans="2:2" x14ac:dyDescent="0.2">
      <c r="B6966" s="35"/>
    </row>
    <row r="6967" spans="2:2" x14ac:dyDescent="0.2">
      <c r="B6967" s="35"/>
    </row>
    <row r="6968" spans="2:2" x14ac:dyDescent="0.2">
      <c r="B6968" s="35"/>
    </row>
    <row r="6969" spans="2:2" x14ac:dyDescent="0.2">
      <c r="B6969" s="35"/>
    </row>
    <row r="6970" spans="2:2" x14ac:dyDescent="0.2">
      <c r="B6970" s="35"/>
    </row>
    <row r="6971" spans="2:2" x14ac:dyDescent="0.2">
      <c r="B6971" s="35"/>
    </row>
    <row r="6972" spans="2:2" x14ac:dyDescent="0.2">
      <c r="B6972" s="35"/>
    </row>
    <row r="6973" spans="2:2" x14ac:dyDescent="0.2">
      <c r="B6973" s="35"/>
    </row>
    <row r="6974" spans="2:2" x14ac:dyDescent="0.2">
      <c r="B6974" s="35"/>
    </row>
    <row r="6975" spans="2:2" x14ac:dyDescent="0.2">
      <c r="B6975" s="35"/>
    </row>
    <row r="6976" spans="2:2" x14ac:dyDescent="0.2">
      <c r="B6976" s="35"/>
    </row>
    <row r="6977" spans="2:2" x14ac:dyDescent="0.2">
      <c r="B6977" s="35"/>
    </row>
    <row r="6978" spans="2:2" x14ac:dyDescent="0.2">
      <c r="B6978" s="35"/>
    </row>
    <row r="6979" spans="2:2" x14ac:dyDescent="0.2">
      <c r="B6979" s="35"/>
    </row>
    <row r="6980" spans="2:2" x14ac:dyDescent="0.2">
      <c r="B6980" s="35"/>
    </row>
    <row r="6981" spans="2:2" x14ac:dyDescent="0.2">
      <c r="B6981" s="35"/>
    </row>
    <row r="6982" spans="2:2" x14ac:dyDescent="0.2">
      <c r="B6982" s="35"/>
    </row>
    <row r="6983" spans="2:2" x14ac:dyDescent="0.2">
      <c r="B6983" s="35"/>
    </row>
    <row r="6984" spans="2:2" x14ac:dyDescent="0.2">
      <c r="B6984" s="35"/>
    </row>
    <row r="6985" spans="2:2" x14ac:dyDescent="0.2">
      <c r="B6985" s="35"/>
    </row>
    <row r="6986" spans="2:2" x14ac:dyDescent="0.2">
      <c r="B6986" s="35"/>
    </row>
    <row r="6987" spans="2:2" x14ac:dyDescent="0.2">
      <c r="B6987" s="35"/>
    </row>
    <row r="6988" spans="2:2" x14ac:dyDescent="0.2">
      <c r="B6988" s="35"/>
    </row>
    <row r="6989" spans="2:2" x14ac:dyDescent="0.2">
      <c r="B6989" s="35"/>
    </row>
    <row r="6990" spans="2:2" x14ac:dyDescent="0.2">
      <c r="B6990" s="35"/>
    </row>
    <row r="6991" spans="2:2" x14ac:dyDescent="0.2">
      <c r="B6991" s="35"/>
    </row>
    <row r="6992" spans="2:2" x14ac:dyDescent="0.2">
      <c r="B6992" s="35"/>
    </row>
    <row r="6993" spans="2:2" x14ac:dyDescent="0.2">
      <c r="B6993" s="35"/>
    </row>
    <row r="6994" spans="2:2" x14ac:dyDescent="0.2">
      <c r="B6994" s="35"/>
    </row>
    <row r="6995" spans="2:2" x14ac:dyDescent="0.2">
      <c r="B6995" s="35"/>
    </row>
    <row r="6996" spans="2:2" x14ac:dyDescent="0.2">
      <c r="B6996" s="35"/>
    </row>
    <row r="6997" spans="2:2" x14ac:dyDescent="0.2">
      <c r="B6997" s="35"/>
    </row>
    <row r="6998" spans="2:2" x14ac:dyDescent="0.2">
      <c r="B6998" s="35"/>
    </row>
    <row r="6999" spans="2:2" x14ac:dyDescent="0.2">
      <c r="B6999" s="35"/>
    </row>
    <row r="7000" spans="2:2" x14ac:dyDescent="0.2">
      <c r="B7000" s="35"/>
    </row>
    <row r="7001" spans="2:2" x14ac:dyDescent="0.2">
      <c r="B7001" s="35"/>
    </row>
    <row r="7002" spans="2:2" x14ac:dyDescent="0.2">
      <c r="B7002" s="35"/>
    </row>
    <row r="7003" spans="2:2" x14ac:dyDescent="0.2">
      <c r="B7003" s="35"/>
    </row>
    <row r="7004" spans="2:2" x14ac:dyDescent="0.2">
      <c r="B7004" s="35"/>
    </row>
    <row r="7005" spans="2:2" x14ac:dyDescent="0.2">
      <c r="B7005" s="35"/>
    </row>
    <row r="7006" spans="2:2" x14ac:dyDescent="0.2">
      <c r="B7006" s="35"/>
    </row>
    <row r="7007" spans="2:2" x14ac:dyDescent="0.2">
      <c r="B7007" s="35"/>
    </row>
    <row r="7008" spans="2:2" x14ac:dyDescent="0.2">
      <c r="B7008" s="35"/>
    </row>
    <row r="7009" spans="2:2" x14ac:dyDescent="0.2">
      <c r="B7009" s="35"/>
    </row>
    <row r="7010" spans="2:2" x14ac:dyDescent="0.2">
      <c r="B7010" s="35"/>
    </row>
    <row r="7011" spans="2:2" x14ac:dyDescent="0.2">
      <c r="B7011" s="35"/>
    </row>
    <row r="7012" spans="2:2" x14ac:dyDescent="0.2">
      <c r="B7012" s="35"/>
    </row>
    <row r="7013" spans="2:2" x14ac:dyDescent="0.2">
      <c r="B7013" s="35"/>
    </row>
    <row r="7014" spans="2:2" x14ac:dyDescent="0.2">
      <c r="B7014" s="35"/>
    </row>
    <row r="7015" spans="2:2" x14ac:dyDescent="0.2">
      <c r="B7015" s="35"/>
    </row>
    <row r="7016" spans="2:2" x14ac:dyDescent="0.2">
      <c r="B7016" s="35"/>
    </row>
    <row r="7017" spans="2:2" x14ac:dyDescent="0.2">
      <c r="B7017" s="35"/>
    </row>
    <row r="7018" spans="2:2" x14ac:dyDescent="0.2">
      <c r="B7018" s="35"/>
    </row>
    <row r="7019" spans="2:2" x14ac:dyDescent="0.2">
      <c r="B7019" s="35"/>
    </row>
    <row r="7020" spans="2:2" x14ac:dyDescent="0.2">
      <c r="B7020" s="35"/>
    </row>
    <row r="7021" spans="2:2" x14ac:dyDescent="0.2">
      <c r="B7021" s="35"/>
    </row>
    <row r="7022" spans="2:2" x14ac:dyDescent="0.2">
      <c r="B7022" s="35"/>
    </row>
    <row r="7023" spans="2:2" x14ac:dyDescent="0.2">
      <c r="B7023" s="35"/>
    </row>
    <row r="7024" spans="2:2" x14ac:dyDescent="0.2">
      <c r="B7024" s="35"/>
    </row>
    <row r="7025" spans="2:2" x14ac:dyDescent="0.2">
      <c r="B7025" s="35"/>
    </row>
    <row r="7026" spans="2:2" x14ac:dyDescent="0.2">
      <c r="B7026" s="35"/>
    </row>
    <row r="7027" spans="2:2" x14ac:dyDescent="0.2">
      <c r="B7027" s="35"/>
    </row>
    <row r="7028" spans="2:2" x14ac:dyDescent="0.2">
      <c r="B7028" s="35"/>
    </row>
    <row r="7029" spans="2:2" x14ac:dyDescent="0.2">
      <c r="B7029" s="35"/>
    </row>
    <row r="7030" spans="2:2" x14ac:dyDescent="0.2">
      <c r="B7030" s="35"/>
    </row>
    <row r="7031" spans="2:2" x14ac:dyDescent="0.2">
      <c r="B7031" s="35"/>
    </row>
    <row r="7032" spans="2:2" x14ac:dyDescent="0.2">
      <c r="B7032" s="35"/>
    </row>
    <row r="7033" spans="2:2" x14ac:dyDescent="0.2">
      <c r="B7033" s="35"/>
    </row>
    <row r="7034" spans="2:2" x14ac:dyDescent="0.2">
      <c r="B7034" s="35"/>
    </row>
    <row r="7035" spans="2:2" x14ac:dyDescent="0.2">
      <c r="B7035" s="35"/>
    </row>
    <row r="7036" spans="2:2" x14ac:dyDescent="0.2">
      <c r="B7036" s="35"/>
    </row>
    <row r="7037" spans="2:2" x14ac:dyDescent="0.2">
      <c r="B7037" s="35"/>
    </row>
    <row r="7038" spans="2:2" x14ac:dyDescent="0.2">
      <c r="B7038" s="35"/>
    </row>
    <row r="7039" spans="2:2" x14ac:dyDescent="0.2">
      <c r="B7039" s="35"/>
    </row>
    <row r="7040" spans="2:2" x14ac:dyDescent="0.2">
      <c r="B7040" s="35"/>
    </row>
    <row r="7041" spans="2:2" x14ac:dyDescent="0.2">
      <c r="B7041" s="35"/>
    </row>
    <row r="7042" spans="2:2" x14ac:dyDescent="0.2">
      <c r="B7042" s="35"/>
    </row>
    <row r="7043" spans="2:2" x14ac:dyDescent="0.2">
      <c r="B7043" s="35"/>
    </row>
    <row r="7044" spans="2:2" x14ac:dyDescent="0.2">
      <c r="B7044" s="35"/>
    </row>
    <row r="7045" spans="2:2" x14ac:dyDescent="0.2">
      <c r="B7045" s="35"/>
    </row>
    <row r="7046" spans="2:2" x14ac:dyDescent="0.2">
      <c r="B7046" s="35"/>
    </row>
    <row r="7047" spans="2:2" x14ac:dyDescent="0.2">
      <c r="B7047" s="35"/>
    </row>
    <row r="7048" spans="2:2" x14ac:dyDescent="0.2">
      <c r="B7048" s="35"/>
    </row>
    <row r="7049" spans="2:2" x14ac:dyDescent="0.2">
      <c r="B7049" s="35"/>
    </row>
    <row r="7050" spans="2:2" x14ac:dyDescent="0.2">
      <c r="B7050" s="35"/>
    </row>
    <row r="7051" spans="2:2" x14ac:dyDescent="0.2">
      <c r="B7051" s="35"/>
    </row>
    <row r="7052" spans="2:2" x14ac:dyDescent="0.2">
      <c r="B7052" s="35"/>
    </row>
    <row r="7053" spans="2:2" x14ac:dyDescent="0.2">
      <c r="B7053" s="35"/>
    </row>
    <row r="7054" spans="2:2" x14ac:dyDescent="0.2">
      <c r="B7054" s="35"/>
    </row>
    <row r="7055" spans="2:2" x14ac:dyDescent="0.2">
      <c r="B7055" s="35"/>
    </row>
    <row r="7056" spans="2:2" x14ac:dyDescent="0.2">
      <c r="B7056" s="35"/>
    </row>
    <row r="7057" spans="2:2" x14ac:dyDescent="0.2">
      <c r="B7057" s="35"/>
    </row>
    <row r="7058" spans="2:2" x14ac:dyDescent="0.2">
      <c r="B7058" s="35"/>
    </row>
    <row r="7059" spans="2:2" x14ac:dyDescent="0.2">
      <c r="B7059" s="35"/>
    </row>
    <row r="7060" spans="2:2" x14ac:dyDescent="0.2">
      <c r="B7060" s="35"/>
    </row>
    <row r="7061" spans="2:2" x14ac:dyDescent="0.2">
      <c r="B7061" s="35"/>
    </row>
    <row r="7062" spans="2:2" x14ac:dyDescent="0.2">
      <c r="B7062" s="35"/>
    </row>
    <row r="7063" spans="2:2" x14ac:dyDescent="0.2">
      <c r="B7063" s="35"/>
    </row>
    <row r="7064" spans="2:2" x14ac:dyDescent="0.2">
      <c r="B7064" s="35"/>
    </row>
    <row r="7065" spans="2:2" x14ac:dyDescent="0.2">
      <c r="B7065" s="35"/>
    </row>
    <row r="7066" spans="2:2" x14ac:dyDescent="0.2">
      <c r="B7066" s="35"/>
    </row>
    <row r="7067" spans="2:2" x14ac:dyDescent="0.2">
      <c r="B7067" s="35"/>
    </row>
    <row r="7068" spans="2:2" x14ac:dyDescent="0.2">
      <c r="B7068" s="35"/>
    </row>
    <row r="7069" spans="2:2" x14ac:dyDescent="0.2">
      <c r="B7069" s="35"/>
    </row>
    <row r="7070" spans="2:2" x14ac:dyDescent="0.2">
      <c r="B7070" s="35"/>
    </row>
    <row r="7071" spans="2:2" x14ac:dyDescent="0.2">
      <c r="B7071" s="35"/>
    </row>
    <row r="7072" spans="2:2" x14ac:dyDescent="0.2">
      <c r="B7072" s="35"/>
    </row>
    <row r="7073" spans="2:2" x14ac:dyDescent="0.2">
      <c r="B7073" s="35"/>
    </row>
    <row r="7074" spans="2:2" x14ac:dyDescent="0.2">
      <c r="B7074" s="35"/>
    </row>
    <row r="7075" spans="2:2" x14ac:dyDescent="0.2">
      <c r="B7075" s="35"/>
    </row>
    <row r="7076" spans="2:2" x14ac:dyDescent="0.2">
      <c r="B7076" s="35"/>
    </row>
    <row r="7077" spans="2:2" x14ac:dyDescent="0.2">
      <c r="B7077" s="35"/>
    </row>
    <row r="7078" spans="2:2" x14ac:dyDescent="0.2">
      <c r="B7078" s="35"/>
    </row>
    <row r="7079" spans="2:2" x14ac:dyDescent="0.2">
      <c r="B7079" s="35"/>
    </row>
    <row r="7080" spans="2:2" x14ac:dyDescent="0.2">
      <c r="B7080" s="35"/>
    </row>
    <row r="7081" spans="2:2" x14ac:dyDescent="0.2">
      <c r="B7081" s="35"/>
    </row>
    <row r="7082" spans="2:2" x14ac:dyDescent="0.2">
      <c r="B7082" s="35"/>
    </row>
    <row r="7083" spans="2:2" x14ac:dyDescent="0.2">
      <c r="B7083" s="35"/>
    </row>
    <row r="7084" spans="2:2" x14ac:dyDescent="0.2">
      <c r="B7084" s="35"/>
    </row>
    <row r="7085" spans="2:2" x14ac:dyDescent="0.2">
      <c r="B7085" s="35"/>
    </row>
    <row r="7086" spans="2:2" x14ac:dyDescent="0.2">
      <c r="B7086" s="35"/>
    </row>
    <row r="7087" spans="2:2" x14ac:dyDescent="0.2">
      <c r="B7087" s="35"/>
    </row>
    <row r="7088" spans="2:2" x14ac:dyDescent="0.2">
      <c r="B7088" s="35"/>
    </row>
    <row r="7089" spans="2:2" x14ac:dyDescent="0.2">
      <c r="B7089" s="35"/>
    </row>
    <row r="7090" spans="2:2" x14ac:dyDescent="0.2">
      <c r="B7090" s="35"/>
    </row>
    <row r="7091" spans="2:2" x14ac:dyDescent="0.2">
      <c r="B7091" s="35"/>
    </row>
    <row r="7092" spans="2:2" x14ac:dyDescent="0.2">
      <c r="B7092" s="35"/>
    </row>
    <row r="7093" spans="2:2" x14ac:dyDescent="0.2">
      <c r="B7093" s="35"/>
    </row>
    <row r="7094" spans="2:2" x14ac:dyDescent="0.2">
      <c r="B7094" s="35"/>
    </row>
    <row r="7095" spans="2:2" x14ac:dyDescent="0.2">
      <c r="B7095" s="35"/>
    </row>
    <row r="7096" spans="2:2" x14ac:dyDescent="0.2">
      <c r="B7096" s="35"/>
    </row>
    <row r="7097" spans="2:2" x14ac:dyDescent="0.2">
      <c r="B7097" s="35"/>
    </row>
    <row r="7098" spans="2:2" x14ac:dyDescent="0.2">
      <c r="B7098" s="35"/>
    </row>
    <row r="7099" spans="2:2" x14ac:dyDescent="0.2">
      <c r="B7099" s="35"/>
    </row>
    <row r="7100" spans="2:2" x14ac:dyDescent="0.2">
      <c r="B7100" s="35"/>
    </row>
    <row r="7101" spans="2:2" x14ac:dyDescent="0.2">
      <c r="B7101" s="35"/>
    </row>
    <row r="7102" spans="2:2" x14ac:dyDescent="0.2">
      <c r="B7102" s="35"/>
    </row>
    <row r="7103" spans="2:2" x14ac:dyDescent="0.2">
      <c r="B7103" s="35"/>
    </row>
    <row r="7104" spans="2:2" x14ac:dyDescent="0.2">
      <c r="B7104" s="35"/>
    </row>
    <row r="7105" spans="2:2" x14ac:dyDescent="0.2">
      <c r="B7105" s="35"/>
    </row>
    <row r="7106" spans="2:2" x14ac:dyDescent="0.2">
      <c r="B7106" s="35"/>
    </row>
    <row r="7107" spans="2:2" x14ac:dyDescent="0.2">
      <c r="B7107" s="35"/>
    </row>
    <row r="7108" spans="2:2" x14ac:dyDescent="0.2">
      <c r="B7108" s="35"/>
    </row>
    <row r="7109" spans="2:2" x14ac:dyDescent="0.2">
      <c r="B7109" s="35"/>
    </row>
    <row r="7110" spans="2:2" x14ac:dyDescent="0.2">
      <c r="B7110" s="35"/>
    </row>
    <row r="7111" spans="2:2" x14ac:dyDescent="0.2">
      <c r="B7111" s="35"/>
    </row>
    <row r="7112" spans="2:2" x14ac:dyDescent="0.2">
      <c r="B7112" s="35"/>
    </row>
    <row r="7113" spans="2:2" x14ac:dyDescent="0.2">
      <c r="B7113" s="35"/>
    </row>
    <row r="7114" spans="2:2" x14ac:dyDescent="0.2">
      <c r="B7114" s="35"/>
    </row>
    <row r="7115" spans="2:2" x14ac:dyDescent="0.2">
      <c r="B7115" s="35"/>
    </row>
    <row r="7116" spans="2:2" x14ac:dyDescent="0.2">
      <c r="B7116" s="35"/>
    </row>
    <row r="7117" spans="2:2" x14ac:dyDescent="0.2">
      <c r="B7117" s="35"/>
    </row>
    <row r="7118" spans="2:2" x14ac:dyDescent="0.2">
      <c r="B7118" s="35"/>
    </row>
    <row r="7119" spans="2:2" x14ac:dyDescent="0.2">
      <c r="B7119" s="35"/>
    </row>
    <row r="7120" spans="2:2" x14ac:dyDescent="0.2">
      <c r="B7120" s="35"/>
    </row>
    <row r="7121" spans="2:2" x14ac:dyDescent="0.2">
      <c r="B7121" s="35"/>
    </row>
    <row r="7122" spans="2:2" x14ac:dyDescent="0.2">
      <c r="B7122" s="35"/>
    </row>
    <row r="7123" spans="2:2" x14ac:dyDescent="0.2">
      <c r="B7123" s="35"/>
    </row>
    <row r="7124" spans="2:2" x14ac:dyDescent="0.2">
      <c r="B7124" s="35"/>
    </row>
    <row r="7125" spans="2:2" x14ac:dyDescent="0.2">
      <c r="B7125" s="35"/>
    </row>
    <row r="7126" spans="2:2" x14ac:dyDescent="0.2">
      <c r="B7126" s="35"/>
    </row>
    <row r="7127" spans="2:2" x14ac:dyDescent="0.2">
      <c r="B7127" s="35"/>
    </row>
    <row r="7128" spans="2:2" x14ac:dyDescent="0.2">
      <c r="B7128" s="35"/>
    </row>
    <row r="7129" spans="2:2" x14ac:dyDescent="0.2">
      <c r="B7129" s="35"/>
    </row>
    <row r="7130" spans="2:2" x14ac:dyDescent="0.2">
      <c r="B7130" s="35"/>
    </row>
    <row r="7131" spans="2:2" x14ac:dyDescent="0.2">
      <c r="B7131" s="35"/>
    </row>
    <row r="7132" spans="2:2" x14ac:dyDescent="0.2">
      <c r="B7132" s="35"/>
    </row>
    <row r="7133" spans="2:2" x14ac:dyDescent="0.2">
      <c r="B7133" s="35"/>
    </row>
    <row r="7134" spans="2:2" x14ac:dyDescent="0.2">
      <c r="B7134" s="35"/>
    </row>
    <row r="7135" spans="2:2" x14ac:dyDescent="0.2">
      <c r="B7135" s="35"/>
    </row>
    <row r="7136" spans="2:2" x14ac:dyDescent="0.2">
      <c r="B7136" s="35"/>
    </row>
    <row r="7137" spans="2:2" x14ac:dyDescent="0.2">
      <c r="B7137" s="35"/>
    </row>
    <row r="7138" spans="2:2" x14ac:dyDescent="0.2">
      <c r="B7138" s="35"/>
    </row>
    <row r="7139" spans="2:2" x14ac:dyDescent="0.2">
      <c r="B7139" s="35"/>
    </row>
    <row r="7140" spans="2:2" x14ac:dyDescent="0.2">
      <c r="B7140" s="35"/>
    </row>
    <row r="7141" spans="2:2" x14ac:dyDescent="0.2">
      <c r="B7141" s="35"/>
    </row>
    <row r="7142" spans="2:2" x14ac:dyDescent="0.2">
      <c r="B7142" s="35"/>
    </row>
    <row r="7143" spans="2:2" x14ac:dyDescent="0.2">
      <c r="B7143" s="35"/>
    </row>
    <row r="7144" spans="2:2" x14ac:dyDescent="0.2">
      <c r="B7144" s="35"/>
    </row>
    <row r="7145" spans="2:2" x14ac:dyDescent="0.2">
      <c r="B7145" s="35"/>
    </row>
    <row r="7146" spans="2:2" x14ac:dyDescent="0.2">
      <c r="B7146" s="35"/>
    </row>
    <row r="7147" spans="2:2" x14ac:dyDescent="0.2">
      <c r="B7147" s="35"/>
    </row>
    <row r="7148" spans="2:2" x14ac:dyDescent="0.2">
      <c r="B7148" s="35"/>
    </row>
    <row r="7149" spans="2:2" x14ac:dyDescent="0.2">
      <c r="B7149" s="35"/>
    </row>
    <row r="7150" spans="2:2" x14ac:dyDescent="0.2">
      <c r="B7150" s="35"/>
    </row>
    <row r="7151" spans="2:2" x14ac:dyDescent="0.2">
      <c r="B7151" s="35"/>
    </row>
    <row r="7152" spans="2:2" x14ac:dyDescent="0.2">
      <c r="B7152" s="35"/>
    </row>
    <row r="7153" spans="2:2" x14ac:dyDescent="0.2">
      <c r="B7153" s="35"/>
    </row>
    <row r="7154" spans="2:2" x14ac:dyDescent="0.2">
      <c r="B7154" s="35"/>
    </row>
    <row r="7155" spans="2:2" x14ac:dyDescent="0.2">
      <c r="B7155" s="35"/>
    </row>
    <row r="7156" spans="2:2" x14ac:dyDescent="0.2">
      <c r="B7156" s="35"/>
    </row>
    <row r="7157" spans="2:2" x14ac:dyDescent="0.2">
      <c r="B7157" s="35"/>
    </row>
    <row r="7158" spans="2:2" x14ac:dyDescent="0.2">
      <c r="B7158" s="35"/>
    </row>
    <row r="7159" spans="2:2" x14ac:dyDescent="0.2">
      <c r="B7159" s="35"/>
    </row>
    <row r="7160" spans="2:2" x14ac:dyDescent="0.2">
      <c r="B7160" s="35"/>
    </row>
    <row r="7161" spans="2:2" x14ac:dyDescent="0.2">
      <c r="B7161" s="35"/>
    </row>
    <row r="7162" spans="2:2" x14ac:dyDescent="0.2">
      <c r="B7162" s="35"/>
    </row>
    <row r="7163" spans="2:2" x14ac:dyDescent="0.2">
      <c r="B7163" s="35"/>
    </row>
    <row r="7164" spans="2:2" x14ac:dyDescent="0.2">
      <c r="B7164" s="35"/>
    </row>
    <row r="7165" spans="2:2" x14ac:dyDescent="0.2">
      <c r="B7165" s="35"/>
    </row>
    <row r="7166" spans="2:2" x14ac:dyDescent="0.2">
      <c r="B7166" s="35"/>
    </row>
    <row r="7167" spans="2:2" x14ac:dyDescent="0.2">
      <c r="B7167" s="35"/>
    </row>
    <row r="7168" spans="2:2" x14ac:dyDescent="0.2">
      <c r="B7168" s="35"/>
    </row>
    <row r="7169" spans="2:2" x14ac:dyDescent="0.2">
      <c r="B7169" s="35"/>
    </row>
    <row r="7170" spans="2:2" x14ac:dyDescent="0.2">
      <c r="B7170" s="35"/>
    </row>
    <row r="7171" spans="2:2" x14ac:dyDescent="0.2">
      <c r="B7171" s="35"/>
    </row>
    <row r="7172" spans="2:2" x14ac:dyDescent="0.2">
      <c r="B7172" s="35"/>
    </row>
    <row r="7173" spans="2:2" x14ac:dyDescent="0.2">
      <c r="B7173" s="35"/>
    </row>
    <row r="7174" spans="2:2" x14ac:dyDescent="0.2">
      <c r="B7174" s="35"/>
    </row>
    <row r="7175" spans="2:2" x14ac:dyDescent="0.2">
      <c r="B7175" s="35"/>
    </row>
    <row r="7176" spans="2:2" x14ac:dyDescent="0.2">
      <c r="B7176" s="35"/>
    </row>
    <row r="7177" spans="2:2" x14ac:dyDescent="0.2">
      <c r="B7177" s="35"/>
    </row>
    <row r="7178" spans="2:2" x14ac:dyDescent="0.2">
      <c r="B7178" s="35"/>
    </row>
    <row r="7179" spans="2:2" x14ac:dyDescent="0.2">
      <c r="B7179" s="35"/>
    </row>
    <row r="7180" spans="2:2" x14ac:dyDescent="0.2">
      <c r="B7180" s="35"/>
    </row>
    <row r="7181" spans="2:2" x14ac:dyDescent="0.2">
      <c r="B7181" s="35"/>
    </row>
    <row r="7182" spans="2:2" x14ac:dyDescent="0.2">
      <c r="B7182" s="35"/>
    </row>
    <row r="7183" spans="2:2" x14ac:dyDescent="0.2">
      <c r="B7183" s="35"/>
    </row>
    <row r="7184" spans="2:2" x14ac:dyDescent="0.2">
      <c r="B7184" s="35"/>
    </row>
    <row r="7185" spans="2:2" x14ac:dyDescent="0.2">
      <c r="B7185" s="35"/>
    </row>
    <row r="7186" spans="2:2" x14ac:dyDescent="0.2">
      <c r="B7186" s="35"/>
    </row>
    <row r="7187" spans="2:2" x14ac:dyDescent="0.2">
      <c r="B7187" s="35"/>
    </row>
    <row r="7188" spans="2:2" x14ac:dyDescent="0.2">
      <c r="B7188" s="35"/>
    </row>
    <row r="7189" spans="2:2" x14ac:dyDescent="0.2">
      <c r="B7189" s="35"/>
    </row>
    <row r="7190" spans="2:2" x14ac:dyDescent="0.2">
      <c r="B7190" s="35"/>
    </row>
    <row r="7191" spans="2:2" x14ac:dyDescent="0.2">
      <c r="B7191" s="35"/>
    </row>
    <row r="7192" spans="2:2" x14ac:dyDescent="0.2">
      <c r="B7192" s="35"/>
    </row>
    <row r="7193" spans="2:2" x14ac:dyDescent="0.2">
      <c r="B7193" s="35"/>
    </row>
    <row r="7194" spans="2:2" x14ac:dyDescent="0.2">
      <c r="B7194" s="35"/>
    </row>
    <row r="7195" spans="2:2" x14ac:dyDescent="0.2">
      <c r="B7195" s="35"/>
    </row>
    <row r="7196" spans="2:2" x14ac:dyDescent="0.2">
      <c r="B7196" s="35"/>
    </row>
    <row r="7197" spans="2:2" x14ac:dyDescent="0.2">
      <c r="B7197" s="35"/>
    </row>
    <row r="7198" spans="2:2" x14ac:dyDescent="0.2">
      <c r="B7198" s="35"/>
    </row>
    <row r="7199" spans="2:2" x14ac:dyDescent="0.2">
      <c r="B7199" s="35"/>
    </row>
    <row r="7200" spans="2:2" x14ac:dyDescent="0.2">
      <c r="B7200" s="35"/>
    </row>
    <row r="7201" spans="2:2" x14ac:dyDescent="0.2">
      <c r="B7201" s="35"/>
    </row>
    <row r="7202" spans="2:2" x14ac:dyDescent="0.2">
      <c r="B7202" s="35"/>
    </row>
    <row r="7203" spans="2:2" x14ac:dyDescent="0.2">
      <c r="B7203" s="35"/>
    </row>
    <row r="7204" spans="2:2" x14ac:dyDescent="0.2">
      <c r="B7204" s="35"/>
    </row>
    <row r="7205" spans="2:2" x14ac:dyDescent="0.2">
      <c r="B7205" s="35"/>
    </row>
    <row r="7206" spans="2:2" x14ac:dyDescent="0.2">
      <c r="B7206" s="35"/>
    </row>
    <row r="7207" spans="2:2" x14ac:dyDescent="0.2">
      <c r="B7207" s="35"/>
    </row>
    <row r="7208" spans="2:2" x14ac:dyDescent="0.2">
      <c r="B7208" s="35"/>
    </row>
    <row r="7209" spans="2:2" x14ac:dyDescent="0.2">
      <c r="B7209" s="35"/>
    </row>
    <row r="7210" spans="2:2" x14ac:dyDescent="0.2">
      <c r="B7210" s="35"/>
    </row>
    <row r="7211" spans="2:2" x14ac:dyDescent="0.2">
      <c r="B7211" s="35"/>
    </row>
    <row r="7212" spans="2:2" x14ac:dyDescent="0.2">
      <c r="B7212" s="35"/>
    </row>
    <row r="7213" spans="2:2" x14ac:dyDescent="0.2">
      <c r="B7213" s="35"/>
    </row>
    <row r="7214" spans="2:2" x14ac:dyDescent="0.2">
      <c r="B7214" s="35"/>
    </row>
    <row r="7215" spans="2:2" x14ac:dyDescent="0.2">
      <c r="B7215" s="35"/>
    </row>
    <row r="7216" spans="2:2" x14ac:dyDescent="0.2">
      <c r="B7216" s="35"/>
    </row>
    <row r="7217" spans="2:2" x14ac:dyDescent="0.2">
      <c r="B7217" s="35"/>
    </row>
    <row r="7218" spans="2:2" x14ac:dyDescent="0.2">
      <c r="B7218" s="35"/>
    </row>
    <row r="7219" spans="2:2" x14ac:dyDescent="0.2">
      <c r="B7219" s="35"/>
    </row>
    <row r="7220" spans="2:2" x14ac:dyDescent="0.2">
      <c r="B7220" s="35"/>
    </row>
    <row r="7221" spans="2:2" x14ac:dyDescent="0.2">
      <c r="B7221" s="35"/>
    </row>
    <row r="7222" spans="2:2" x14ac:dyDescent="0.2">
      <c r="B7222" s="35"/>
    </row>
    <row r="7223" spans="2:2" x14ac:dyDescent="0.2">
      <c r="B7223" s="35"/>
    </row>
    <row r="7224" spans="2:2" x14ac:dyDescent="0.2">
      <c r="B7224" s="35"/>
    </row>
    <row r="7225" spans="2:2" x14ac:dyDescent="0.2">
      <c r="B7225" s="35"/>
    </row>
    <row r="7226" spans="2:2" x14ac:dyDescent="0.2">
      <c r="B7226" s="35"/>
    </row>
    <row r="7227" spans="2:2" x14ac:dyDescent="0.2">
      <c r="B7227" s="35"/>
    </row>
    <row r="7228" spans="2:2" x14ac:dyDescent="0.2">
      <c r="B7228" s="35"/>
    </row>
    <row r="7229" spans="2:2" x14ac:dyDescent="0.2">
      <c r="B7229" s="35"/>
    </row>
    <row r="7230" spans="2:2" x14ac:dyDescent="0.2">
      <c r="B7230" s="35"/>
    </row>
    <row r="7231" spans="2:2" x14ac:dyDescent="0.2">
      <c r="B7231" s="35"/>
    </row>
    <row r="7232" spans="2:2" x14ac:dyDescent="0.2">
      <c r="B7232" s="35"/>
    </row>
    <row r="7233" spans="2:2" x14ac:dyDescent="0.2">
      <c r="B7233" s="35"/>
    </row>
    <row r="7234" spans="2:2" x14ac:dyDescent="0.2">
      <c r="B7234" s="35"/>
    </row>
    <row r="7235" spans="2:2" x14ac:dyDescent="0.2">
      <c r="B7235" s="35"/>
    </row>
    <row r="7236" spans="2:2" x14ac:dyDescent="0.2">
      <c r="B7236" s="35"/>
    </row>
    <row r="7237" spans="2:2" x14ac:dyDescent="0.2">
      <c r="B7237" s="35"/>
    </row>
    <row r="7238" spans="2:2" x14ac:dyDescent="0.2">
      <c r="B7238" s="35"/>
    </row>
    <row r="7239" spans="2:2" x14ac:dyDescent="0.2">
      <c r="B7239" s="35"/>
    </row>
    <row r="7240" spans="2:2" x14ac:dyDescent="0.2">
      <c r="B7240" s="35"/>
    </row>
    <row r="7241" spans="2:2" x14ac:dyDescent="0.2">
      <c r="B7241" s="35"/>
    </row>
    <row r="7242" spans="2:2" x14ac:dyDescent="0.2">
      <c r="B7242" s="35"/>
    </row>
    <row r="7243" spans="2:2" x14ac:dyDescent="0.2">
      <c r="B7243" s="35"/>
    </row>
    <row r="7244" spans="2:2" x14ac:dyDescent="0.2">
      <c r="B7244" s="35"/>
    </row>
    <row r="7245" spans="2:2" x14ac:dyDescent="0.2">
      <c r="B7245" s="35"/>
    </row>
    <row r="7246" spans="2:2" x14ac:dyDescent="0.2">
      <c r="B7246" s="35"/>
    </row>
    <row r="7247" spans="2:2" x14ac:dyDescent="0.2">
      <c r="B7247" s="35"/>
    </row>
    <row r="7248" spans="2:2" x14ac:dyDescent="0.2">
      <c r="B7248" s="35"/>
    </row>
    <row r="7249" spans="2:2" x14ac:dyDescent="0.2">
      <c r="B7249" s="35"/>
    </row>
    <row r="7250" spans="2:2" x14ac:dyDescent="0.2">
      <c r="B7250" s="35"/>
    </row>
    <row r="7251" spans="2:2" x14ac:dyDescent="0.2">
      <c r="B7251" s="35"/>
    </row>
    <row r="7252" spans="2:2" x14ac:dyDescent="0.2">
      <c r="B7252" s="35"/>
    </row>
    <row r="7253" spans="2:2" x14ac:dyDescent="0.2">
      <c r="B7253" s="35"/>
    </row>
    <row r="7254" spans="2:2" x14ac:dyDescent="0.2">
      <c r="B7254" s="35"/>
    </row>
    <row r="7255" spans="2:2" x14ac:dyDescent="0.2">
      <c r="B7255" s="35"/>
    </row>
    <row r="7256" spans="2:2" x14ac:dyDescent="0.2">
      <c r="B7256" s="35"/>
    </row>
    <row r="7257" spans="2:2" x14ac:dyDescent="0.2">
      <c r="B7257" s="35"/>
    </row>
    <row r="7258" spans="2:2" x14ac:dyDescent="0.2">
      <c r="B7258" s="35"/>
    </row>
    <row r="7259" spans="2:2" x14ac:dyDescent="0.2">
      <c r="B7259" s="35"/>
    </row>
    <row r="7260" spans="2:2" x14ac:dyDescent="0.2">
      <c r="B7260" s="35"/>
    </row>
    <row r="7261" spans="2:2" x14ac:dyDescent="0.2">
      <c r="B7261" s="35"/>
    </row>
    <row r="7262" spans="2:2" x14ac:dyDescent="0.2">
      <c r="B7262" s="35"/>
    </row>
    <row r="7263" spans="2:2" x14ac:dyDescent="0.2">
      <c r="B7263" s="35"/>
    </row>
    <row r="7264" spans="2:2" x14ac:dyDescent="0.2">
      <c r="B7264" s="35"/>
    </row>
    <row r="7265" spans="2:2" x14ac:dyDescent="0.2">
      <c r="B7265" s="35"/>
    </row>
    <row r="7266" spans="2:2" x14ac:dyDescent="0.2">
      <c r="B7266" s="35"/>
    </row>
    <row r="7267" spans="2:2" x14ac:dyDescent="0.2">
      <c r="B7267" s="35"/>
    </row>
    <row r="7268" spans="2:2" x14ac:dyDescent="0.2">
      <c r="B7268" s="35"/>
    </row>
    <row r="7269" spans="2:2" x14ac:dyDescent="0.2">
      <c r="B7269" s="35"/>
    </row>
    <row r="7270" spans="2:2" x14ac:dyDescent="0.2">
      <c r="B7270" s="35"/>
    </row>
    <row r="7271" spans="2:2" x14ac:dyDescent="0.2">
      <c r="B7271" s="35"/>
    </row>
    <row r="7272" spans="2:2" x14ac:dyDescent="0.2">
      <c r="B7272" s="35"/>
    </row>
    <row r="7273" spans="2:2" x14ac:dyDescent="0.2">
      <c r="B7273" s="35"/>
    </row>
    <row r="7274" spans="2:2" x14ac:dyDescent="0.2">
      <c r="B7274" s="35"/>
    </row>
    <row r="7275" spans="2:2" x14ac:dyDescent="0.2">
      <c r="B7275" s="35"/>
    </row>
    <row r="7276" spans="2:2" x14ac:dyDescent="0.2">
      <c r="B7276" s="35"/>
    </row>
    <row r="7277" spans="2:2" x14ac:dyDescent="0.2">
      <c r="B7277" s="35"/>
    </row>
    <row r="7278" spans="2:2" x14ac:dyDescent="0.2">
      <c r="B7278" s="35"/>
    </row>
    <row r="7279" spans="2:2" x14ac:dyDescent="0.2">
      <c r="B7279" s="35"/>
    </row>
    <row r="7280" spans="2:2" x14ac:dyDescent="0.2">
      <c r="B7280" s="35"/>
    </row>
    <row r="7281" spans="2:2" x14ac:dyDescent="0.2">
      <c r="B7281" s="35"/>
    </row>
    <row r="7282" spans="2:2" x14ac:dyDescent="0.2">
      <c r="B7282" s="35"/>
    </row>
    <row r="7283" spans="2:2" x14ac:dyDescent="0.2">
      <c r="B7283" s="35"/>
    </row>
    <row r="7284" spans="2:2" x14ac:dyDescent="0.2">
      <c r="B7284" s="35"/>
    </row>
    <row r="7285" spans="2:2" x14ac:dyDescent="0.2">
      <c r="B7285" s="35"/>
    </row>
    <row r="7286" spans="2:2" x14ac:dyDescent="0.2">
      <c r="B7286" s="35"/>
    </row>
    <row r="7287" spans="2:2" x14ac:dyDescent="0.2">
      <c r="B7287" s="35"/>
    </row>
    <row r="7288" spans="2:2" x14ac:dyDescent="0.2">
      <c r="B7288" s="35"/>
    </row>
    <row r="7289" spans="2:2" x14ac:dyDescent="0.2">
      <c r="B7289" s="35"/>
    </row>
    <row r="7290" spans="2:2" x14ac:dyDescent="0.2">
      <c r="B7290" s="35"/>
    </row>
    <row r="7291" spans="2:2" x14ac:dyDescent="0.2">
      <c r="B7291" s="35"/>
    </row>
    <row r="7292" spans="2:2" x14ac:dyDescent="0.2">
      <c r="B7292" s="35"/>
    </row>
    <row r="7293" spans="2:2" x14ac:dyDescent="0.2">
      <c r="B7293" s="35"/>
    </row>
    <row r="7294" spans="2:2" x14ac:dyDescent="0.2">
      <c r="B7294" s="35"/>
    </row>
    <row r="7295" spans="2:2" x14ac:dyDescent="0.2">
      <c r="B7295" s="35"/>
    </row>
    <row r="7296" spans="2:2" x14ac:dyDescent="0.2">
      <c r="B7296" s="35"/>
    </row>
    <row r="7297" spans="2:2" x14ac:dyDescent="0.2">
      <c r="B7297" s="35"/>
    </row>
    <row r="7298" spans="2:2" x14ac:dyDescent="0.2">
      <c r="B7298" s="35"/>
    </row>
    <row r="7299" spans="2:2" x14ac:dyDescent="0.2">
      <c r="B7299" s="35"/>
    </row>
    <row r="7300" spans="2:2" x14ac:dyDescent="0.2">
      <c r="B7300" s="35"/>
    </row>
    <row r="7301" spans="2:2" x14ac:dyDescent="0.2">
      <c r="B7301" s="35"/>
    </row>
    <row r="7302" spans="2:2" x14ac:dyDescent="0.2">
      <c r="B7302" s="35"/>
    </row>
    <row r="7303" spans="2:2" x14ac:dyDescent="0.2">
      <c r="B7303" s="35"/>
    </row>
    <row r="7304" spans="2:2" x14ac:dyDescent="0.2">
      <c r="B7304" s="35"/>
    </row>
    <row r="7305" spans="2:2" x14ac:dyDescent="0.2">
      <c r="B7305" s="35"/>
    </row>
    <row r="7306" spans="2:2" x14ac:dyDescent="0.2">
      <c r="B7306" s="35"/>
    </row>
    <row r="7307" spans="2:2" x14ac:dyDescent="0.2">
      <c r="B7307" s="35"/>
    </row>
    <row r="7308" spans="2:2" x14ac:dyDescent="0.2">
      <c r="B7308" s="35"/>
    </row>
    <row r="7309" spans="2:2" x14ac:dyDescent="0.2">
      <c r="B7309" s="35"/>
    </row>
    <row r="7310" spans="2:2" x14ac:dyDescent="0.2">
      <c r="B7310" s="35"/>
    </row>
    <row r="7311" spans="2:2" x14ac:dyDescent="0.2">
      <c r="B7311" s="35"/>
    </row>
    <row r="7312" spans="2:2" x14ac:dyDescent="0.2">
      <c r="B7312" s="35"/>
    </row>
    <row r="7313" spans="2:2" x14ac:dyDescent="0.2">
      <c r="B7313" s="35"/>
    </row>
    <row r="7314" spans="2:2" x14ac:dyDescent="0.2">
      <c r="B7314" s="35"/>
    </row>
    <row r="7315" spans="2:2" x14ac:dyDescent="0.2">
      <c r="B7315" s="35"/>
    </row>
    <row r="7316" spans="2:2" x14ac:dyDescent="0.2">
      <c r="B7316" s="35"/>
    </row>
    <row r="7317" spans="2:2" x14ac:dyDescent="0.2">
      <c r="B7317" s="35"/>
    </row>
    <row r="7318" spans="2:2" x14ac:dyDescent="0.2">
      <c r="B7318" s="35"/>
    </row>
    <row r="7319" spans="2:2" x14ac:dyDescent="0.2">
      <c r="B7319" s="35"/>
    </row>
    <row r="7320" spans="2:2" x14ac:dyDescent="0.2">
      <c r="B7320" s="35"/>
    </row>
    <row r="7321" spans="2:2" x14ac:dyDescent="0.2">
      <c r="B7321" s="35"/>
    </row>
    <row r="7322" spans="2:2" x14ac:dyDescent="0.2">
      <c r="B7322" s="35"/>
    </row>
    <row r="7323" spans="2:2" x14ac:dyDescent="0.2">
      <c r="B7323" s="35"/>
    </row>
    <row r="7324" spans="2:2" x14ac:dyDescent="0.2">
      <c r="B7324" s="35"/>
    </row>
    <row r="7325" spans="2:2" x14ac:dyDescent="0.2">
      <c r="B7325" s="35"/>
    </row>
    <row r="7326" spans="2:2" x14ac:dyDescent="0.2">
      <c r="B7326" s="35"/>
    </row>
    <row r="7327" spans="2:2" x14ac:dyDescent="0.2">
      <c r="B7327" s="35"/>
    </row>
    <row r="7328" spans="2:2" x14ac:dyDescent="0.2">
      <c r="B7328" s="35"/>
    </row>
    <row r="7329" spans="2:2" x14ac:dyDescent="0.2">
      <c r="B7329" s="35"/>
    </row>
    <row r="7330" spans="2:2" x14ac:dyDescent="0.2">
      <c r="B7330" s="35"/>
    </row>
    <row r="7331" spans="2:2" x14ac:dyDescent="0.2">
      <c r="B7331" s="35"/>
    </row>
    <row r="7332" spans="2:2" x14ac:dyDescent="0.2">
      <c r="B7332" s="35"/>
    </row>
    <row r="7333" spans="2:2" x14ac:dyDescent="0.2">
      <c r="B7333" s="35"/>
    </row>
    <row r="7334" spans="2:2" x14ac:dyDescent="0.2">
      <c r="B7334" s="35"/>
    </row>
    <row r="7335" spans="2:2" x14ac:dyDescent="0.2">
      <c r="B7335" s="35"/>
    </row>
    <row r="7336" spans="2:2" x14ac:dyDescent="0.2">
      <c r="B7336" s="35"/>
    </row>
    <row r="7337" spans="2:2" x14ac:dyDescent="0.2">
      <c r="B7337" s="35"/>
    </row>
    <row r="7338" spans="2:2" x14ac:dyDescent="0.2">
      <c r="B7338" s="35"/>
    </row>
    <row r="7339" spans="2:2" x14ac:dyDescent="0.2">
      <c r="B7339" s="35"/>
    </row>
    <row r="7340" spans="2:2" x14ac:dyDescent="0.2">
      <c r="B7340" s="35"/>
    </row>
    <row r="7341" spans="2:2" x14ac:dyDescent="0.2">
      <c r="B7341" s="35"/>
    </row>
    <row r="7342" spans="2:2" x14ac:dyDescent="0.2">
      <c r="B7342" s="35"/>
    </row>
    <row r="7343" spans="2:2" x14ac:dyDescent="0.2">
      <c r="B7343" s="35"/>
    </row>
    <row r="7344" spans="2:2" x14ac:dyDescent="0.2">
      <c r="B7344" s="35"/>
    </row>
    <row r="7345" spans="2:2" x14ac:dyDescent="0.2">
      <c r="B7345" s="35"/>
    </row>
    <row r="7346" spans="2:2" x14ac:dyDescent="0.2">
      <c r="B7346" s="35"/>
    </row>
    <row r="7347" spans="2:2" x14ac:dyDescent="0.2">
      <c r="B7347" s="35"/>
    </row>
    <row r="7348" spans="2:2" x14ac:dyDescent="0.2">
      <c r="B7348" s="35"/>
    </row>
    <row r="7349" spans="2:2" x14ac:dyDescent="0.2">
      <c r="B7349" s="35"/>
    </row>
    <row r="7350" spans="2:2" x14ac:dyDescent="0.2">
      <c r="B7350" s="35"/>
    </row>
    <row r="7351" spans="2:2" x14ac:dyDescent="0.2">
      <c r="B7351" s="35"/>
    </row>
    <row r="7352" spans="2:2" x14ac:dyDescent="0.2">
      <c r="B7352" s="35"/>
    </row>
    <row r="7353" spans="2:2" x14ac:dyDescent="0.2">
      <c r="B7353" s="35"/>
    </row>
    <row r="7354" spans="2:2" x14ac:dyDescent="0.2">
      <c r="B7354" s="35"/>
    </row>
    <row r="7355" spans="2:2" x14ac:dyDescent="0.2">
      <c r="B7355" s="35"/>
    </row>
    <row r="7356" spans="2:2" x14ac:dyDescent="0.2">
      <c r="B7356" s="35"/>
    </row>
    <row r="7357" spans="2:2" x14ac:dyDescent="0.2">
      <c r="B7357" s="35"/>
    </row>
    <row r="7358" spans="2:2" x14ac:dyDescent="0.2">
      <c r="B7358" s="35"/>
    </row>
    <row r="7359" spans="2:2" x14ac:dyDescent="0.2">
      <c r="B7359" s="35"/>
    </row>
    <row r="7360" spans="2:2" x14ac:dyDescent="0.2">
      <c r="B7360" s="35"/>
    </row>
    <row r="7361" spans="2:2" x14ac:dyDescent="0.2">
      <c r="B7361" s="35"/>
    </row>
    <row r="7362" spans="2:2" x14ac:dyDescent="0.2">
      <c r="B7362" s="35"/>
    </row>
    <row r="7363" spans="2:2" x14ac:dyDescent="0.2">
      <c r="B7363" s="35"/>
    </row>
    <row r="7364" spans="2:2" x14ac:dyDescent="0.2">
      <c r="B7364" s="35"/>
    </row>
    <row r="7365" spans="2:2" x14ac:dyDescent="0.2">
      <c r="B7365" s="35"/>
    </row>
    <row r="7366" spans="2:2" x14ac:dyDescent="0.2">
      <c r="B7366" s="35"/>
    </row>
    <row r="7367" spans="2:2" x14ac:dyDescent="0.2">
      <c r="B7367" s="35"/>
    </row>
    <row r="7368" spans="2:2" x14ac:dyDescent="0.2">
      <c r="B7368" s="35"/>
    </row>
    <row r="7369" spans="2:2" x14ac:dyDescent="0.2">
      <c r="B7369" s="35"/>
    </row>
    <row r="7370" spans="2:2" x14ac:dyDescent="0.2">
      <c r="B7370" s="35"/>
    </row>
    <row r="7371" spans="2:2" x14ac:dyDescent="0.2">
      <c r="B7371" s="35"/>
    </row>
    <row r="7372" spans="2:2" x14ac:dyDescent="0.2">
      <c r="B7372" s="35"/>
    </row>
    <row r="7373" spans="2:2" x14ac:dyDescent="0.2">
      <c r="B7373" s="35"/>
    </row>
    <row r="7374" spans="2:2" x14ac:dyDescent="0.2">
      <c r="B7374" s="35"/>
    </row>
    <row r="7375" spans="2:2" x14ac:dyDescent="0.2">
      <c r="B7375" s="35"/>
    </row>
    <row r="7376" spans="2:2" x14ac:dyDescent="0.2">
      <c r="B7376" s="35"/>
    </row>
    <row r="7377" spans="2:2" x14ac:dyDescent="0.2">
      <c r="B7377" s="35"/>
    </row>
    <row r="7378" spans="2:2" x14ac:dyDescent="0.2">
      <c r="B7378" s="35"/>
    </row>
    <row r="7379" spans="2:2" x14ac:dyDescent="0.2">
      <c r="B7379" s="35"/>
    </row>
    <row r="7380" spans="2:2" x14ac:dyDescent="0.2">
      <c r="B7380" s="35"/>
    </row>
    <row r="7381" spans="2:2" x14ac:dyDescent="0.2">
      <c r="B7381" s="35"/>
    </row>
    <row r="7382" spans="2:2" x14ac:dyDescent="0.2">
      <c r="B7382" s="35"/>
    </row>
    <row r="7383" spans="2:2" x14ac:dyDescent="0.2">
      <c r="B7383" s="35"/>
    </row>
    <row r="7384" spans="2:2" x14ac:dyDescent="0.2">
      <c r="B7384" s="35"/>
    </row>
    <row r="7385" spans="2:2" x14ac:dyDescent="0.2">
      <c r="B7385" s="35"/>
    </row>
    <row r="7386" spans="2:2" x14ac:dyDescent="0.2">
      <c r="B7386" s="35"/>
    </row>
    <row r="7387" spans="2:2" x14ac:dyDescent="0.2">
      <c r="B7387" s="35"/>
    </row>
    <row r="7388" spans="2:2" x14ac:dyDescent="0.2">
      <c r="B7388" s="35"/>
    </row>
    <row r="7389" spans="2:2" x14ac:dyDescent="0.2">
      <c r="B7389" s="35"/>
    </row>
    <row r="7390" spans="2:2" x14ac:dyDescent="0.2">
      <c r="B7390" s="35"/>
    </row>
    <row r="7391" spans="2:2" x14ac:dyDescent="0.2">
      <c r="B7391" s="35"/>
    </row>
    <row r="7392" spans="2:2" x14ac:dyDescent="0.2">
      <c r="B7392" s="35"/>
    </row>
    <row r="7393" spans="2:2" x14ac:dyDescent="0.2">
      <c r="B7393" s="35"/>
    </row>
    <row r="7394" spans="2:2" x14ac:dyDescent="0.2">
      <c r="B7394" s="35"/>
    </row>
    <row r="7395" spans="2:2" x14ac:dyDescent="0.2">
      <c r="B7395" s="35"/>
    </row>
    <row r="7396" spans="2:2" x14ac:dyDescent="0.2">
      <c r="B7396" s="35"/>
    </row>
    <row r="7397" spans="2:2" x14ac:dyDescent="0.2">
      <c r="B7397" s="35"/>
    </row>
    <row r="7398" spans="2:2" x14ac:dyDescent="0.2">
      <c r="B7398" s="35"/>
    </row>
    <row r="7399" spans="2:2" x14ac:dyDescent="0.2">
      <c r="B7399" s="35"/>
    </row>
    <row r="7400" spans="2:2" x14ac:dyDescent="0.2">
      <c r="B7400" s="35"/>
    </row>
    <row r="7401" spans="2:2" x14ac:dyDescent="0.2">
      <c r="B7401" s="35"/>
    </row>
    <row r="7402" spans="2:2" x14ac:dyDescent="0.2">
      <c r="B7402" s="35"/>
    </row>
    <row r="7403" spans="2:2" x14ac:dyDescent="0.2">
      <c r="B7403" s="35"/>
    </row>
    <row r="7404" spans="2:2" x14ac:dyDescent="0.2">
      <c r="B7404" s="35"/>
    </row>
    <row r="7405" spans="2:2" x14ac:dyDescent="0.2">
      <c r="B7405" s="35"/>
    </row>
    <row r="7406" spans="2:2" x14ac:dyDescent="0.2">
      <c r="B7406" s="35"/>
    </row>
    <row r="7407" spans="2:2" x14ac:dyDescent="0.2">
      <c r="B7407" s="35"/>
    </row>
    <row r="7408" spans="2:2" x14ac:dyDescent="0.2">
      <c r="B7408" s="35"/>
    </row>
    <row r="7409" spans="2:2" x14ac:dyDescent="0.2">
      <c r="B7409" s="35"/>
    </row>
    <row r="7410" spans="2:2" x14ac:dyDescent="0.2">
      <c r="B7410" s="35"/>
    </row>
    <row r="7411" spans="2:2" x14ac:dyDescent="0.2">
      <c r="B7411" s="35"/>
    </row>
    <row r="7412" spans="2:2" x14ac:dyDescent="0.2">
      <c r="B7412" s="35"/>
    </row>
    <row r="7413" spans="2:2" x14ac:dyDescent="0.2">
      <c r="B7413" s="35"/>
    </row>
    <row r="7414" spans="2:2" x14ac:dyDescent="0.2">
      <c r="B7414" s="35"/>
    </row>
    <row r="7415" spans="2:2" x14ac:dyDescent="0.2">
      <c r="B7415" s="35"/>
    </row>
    <row r="7416" spans="2:2" x14ac:dyDescent="0.2">
      <c r="B7416" s="35"/>
    </row>
    <row r="7417" spans="2:2" x14ac:dyDescent="0.2">
      <c r="B7417" s="35"/>
    </row>
    <row r="7418" spans="2:2" x14ac:dyDescent="0.2">
      <c r="B7418" s="35"/>
    </row>
    <row r="7419" spans="2:2" x14ac:dyDescent="0.2">
      <c r="B7419" s="35"/>
    </row>
    <row r="7420" spans="2:2" x14ac:dyDescent="0.2">
      <c r="B7420" s="35"/>
    </row>
    <row r="7421" spans="2:2" x14ac:dyDescent="0.2">
      <c r="B7421" s="35"/>
    </row>
    <row r="7422" spans="2:2" x14ac:dyDescent="0.2">
      <c r="B7422" s="35"/>
    </row>
    <row r="7423" spans="2:2" x14ac:dyDescent="0.2">
      <c r="B7423" s="35"/>
    </row>
    <row r="7424" spans="2:2" x14ac:dyDescent="0.2">
      <c r="B7424" s="35"/>
    </row>
    <row r="7425" spans="2:2" x14ac:dyDescent="0.2">
      <c r="B7425" s="35"/>
    </row>
    <row r="7426" spans="2:2" x14ac:dyDescent="0.2">
      <c r="B7426" s="35"/>
    </row>
    <row r="7427" spans="2:2" x14ac:dyDescent="0.2">
      <c r="B7427" s="35"/>
    </row>
    <row r="7428" spans="2:2" x14ac:dyDescent="0.2">
      <c r="B7428" s="35"/>
    </row>
    <row r="7429" spans="2:2" x14ac:dyDescent="0.2">
      <c r="B7429" s="35"/>
    </row>
    <row r="7430" spans="2:2" x14ac:dyDescent="0.2">
      <c r="B7430" s="35"/>
    </row>
    <row r="7431" spans="2:2" x14ac:dyDescent="0.2">
      <c r="B7431" s="35"/>
    </row>
    <row r="7432" spans="2:2" x14ac:dyDescent="0.2">
      <c r="B7432" s="35"/>
    </row>
    <row r="7433" spans="2:2" x14ac:dyDescent="0.2">
      <c r="B7433" s="35"/>
    </row>
    <row r="7434" spans="2:2" x14ac:dyDescent="0.2">
      <c r="B7434" s="35"/>
    </row>
    <row r="7435" spans="2:2" x14ac:dyDescent="0.2">
      <c r="B7435" s="35"/>
    </row>
    <row r="7436" spans="2:2" x14ac:dyDescent="0.2">
      <c r="B7436" s="35"/>
    </row>
    <row r="7437" spans="2:2" x14ac:dyDescent="0.2">
      <c r="B7437" s="35"/>
    </row>
    <row r="7438" spans="2:2" x14ac:dyDescent="0.2">
      <c r="B7438" s="35"/>
    </row>
    <row r="7439" spans="2:2" x14ac:dyDescent="0.2">
      <c r="B7439" s="35"/>
    </row>
    <row r="7440" spans="2:2" x14ac:dyDescent="0.2">
      <c r="B7440" s="35"/>
    </row>
    <row r="7441" spans="2:2" x14ac:dyDescent="0.2">
      <c r="B7441" s="35"/>
    </row>
    <row r="7442" spans="2:2" x14ac:dyDescent="0.2">
      <c r="B7442" s="35"/>
    </row>
    <row r="7443" spans="2:2" x14ac:dyDescent="0.2">
      <c r="B7443" s="35"/>
    </row>
    <row r="7444" spans="2:2" x14ac:dyDescent="0.2">
      <c r="B7444" s="35"/>
    </row>
    <row r="7445" spans="2:2" x14ac:dyDescent="0.2">
      <c r="B7445" s="35"/>
    </row>
    <row r="7446" spans="2:2" x14ac:dyDescent="0.2">
      <c r="B7446" s="35"/>
    </row>
    <row r="7447" spans="2:2" x14ac:dyDescent="0.2">
      <c r="B7447" s="35"/>
    </row>
    <row r="7448" spans="2:2" x14ac:dyDescent="0.2">
      <c r="B7448" s="35"/>
    </row>
    <row r="7449" spans="2:2" x14ac:dyDescent="0.2">
      <c r="B7449" s="35"/>
    </row>
    <row r="7450" spans="2:2" x14ac:dyDescent="0.2">
      <c r="B7450" s="35"/>
    </row>
    <row r="7451" spans="2:2" x14ac:dyDescent="0.2">
      <c r="B7451" s="35"/>
    </row>
    <row r="7452" spans="2:2" x14ac:dyDescent="0.2">
      <c r="B7452" s="35"/>
    </row>
    <row r="7453" spans="2:2" x14ac:dyDescent="0.2">
      <c r="B7453" s="35"/>
    </row>
    <row r="7454" spans="2:2" x14ac:dyDescent="0.2">
      <c r="B7454" s="35"/>
    </row>
    <row r="7455" spans="2:2" x14ac:dyDescent="0.2">
      <c r="B7455" s="35"/>
    </row>
    <row r="7456" spans="2:2" x14ac:dyDescent="0.2">
      <c r="B7456" s="35"/>
    </row>
    <row r="7457" spans="2:2" x14ac:dyDescent="0.2">
      <c r="B7457" s="35"/>
    </row>
    <row r="7458" spans="2:2" x14ac:dyDescent="0.2">
      <c r="B7458" s="35"/>
    </row>
    <row r="7459" spans="2:2" x14ac:dyDescent="0.2">
      <c r="B7459" s="35"/>
    </row>
    <row r="7460" spans="2:2" x14ac:dyDescent="0.2">
      <c r="B7460" s="35"/>
    </row>
    <row r="7461" spans="2:2" x14ac:dyDescent="0.2">
      <c r="B7461" s="35"/>
    </row>
    <row r="7462" spans="2:2" x14ac:dyDescent="0.2">
      <c r="B7462" s="35"/>
    </row>
    <row r="7463" spans="2:2" x14ac:dyDescent="0.2">
      <c r="B7463" s="35"/>
    </row>
    <row r="7464" spans="2:2" x14ac:dyDescent="0.2">
      <c r="B7464" s="35"/>
    </row>
    <row r="7465" spans="2:2" x14ac:dyDescent="0.2">
      <c r="B7465" s="35"/>
    </row>
    <row r="7466" spans="2:2" x14ac:dyDescent="0.2">
      <c r="B7466" s="35"/>
    </row>
    <row r="7467" spans="2:2" x14ac:dyDescent="0.2">
      <c r="B7467" s="35"/>
    </row>
    <row r="7468" spans="2:2" x14ac:dyDescent="0.2">
      <c r="B7468" s="35"/>
    </row>
    <row r="7469" spans="2:2" x14ac:dyDescent="0.2">
      <c r="B7469" s="35"/>
    </row>
    <row r="7470" spans="2:2" x14ac:dyDescent="0.2">
      <c r="B7470" s="35"/>
    </row>
    <row r="7471" spans="2:2" x14ac:dyDescent="0.2">
      <c r="B7471" s="35"/>
    </row>
    <row r="7472" spans="2:2" x14ac:dyDescent="0.2">
      <c r="B7472" s="35"/>
    </row>
    <row r="7473" spans="2:2" x14ac:dyDescent="0.2">
      <c r="B7473" s="35"/>
    </row>
    <row r="7474" spans="2:2" x14ac:dyDescent="0.2">
      <c r="B7474" s="35"/>
    </row>
    <row r="7475" spans="2:2" x14ac:dyDescent="0.2">
      <c r="B7475" s="35"/>
    </row>
    <row r="7476" spans="2:2" x14ac:dyDescent="0.2">
      <c r="B7476" s="35"/>
    </row>
    <row r="7477" spans="2:2" x14ac:dyDescent="0.2">
      <c r="B7477" s="35"/>
    </row>
    <row r="7478" spans="2:2" x14ac:dyDescent="0.2">
      <c r="B7478" s="35"/>
    </row>
    <row r="7479" spans="2:2" x14ac:dyDescent="0.2">
      <c r="B7479" s="35"/>
    </row>
    <row r="7480" spans="2:2" x14ac:dyDescent="0.2">
      <c r="B7480" s="35"/>
    </row>
    <row r="7481" spans="2:2" x14ac:dyDescent="0.2">
      <c r="B7481" s="35"/>
    </row>
    <row r="7482" spans="2:2" x14ac:dyDescent="0.2">
      <c r="B7482" s="35"/>
    </row>
    <row r="7483" spans="2:2" x14ac:dyDescent="0.2">
      <c r="B7483" s="35"/>
    </row>
    <row r="7484" spans="2:2" x14ac:dyDescent="0.2">
      <c r="B7484" s="35"/>
    </row>
    <row r="7485" spans="2:2" x14ac:dyDescent="0.2">
      <c r="B7485" s="35"/>
    </row>
    <row r="7486" spans="2:2" x14ac:dyDescent="0.2">
      <c r="B7486" s="35"/>
    </row>
    <row r="7487" spans="2:2" x14ac:dyDescent="0.2">
      <c r="B7487" s="35"/>
    </row>
    <row r="7488" spans="2:2" x14ac:dyDescent="0.2">
      <c r="B7488" s="35"/>
    </row>
    <row r="7489" spans="2:2" x14ac:dyDescent="0.2">
      <c r="B7489" s="35"/>
    </row>
    <row r="7490" spans="2:2" x14ac:dyDescent="0.2">
      <c r="B7490" s="35"/>
    </row>
    <row r="7491" spans="2:2" x14ac:dyDescent="0.2">
      <c r="B7491" s="35"/>
    </row>
    <row r="7492" spans="2:2" x14ac:dyDescent="0.2">
      <c r="B7492" s="35"/>
    </row>
    <row r="7493" spans="2:2" x14ac:dyDescent="0.2">
      <c r="B7493" s="35"/>
    </row>
    <row r="7494" spans="2:2" x14ac:dyDescent="0.2">
      <c r="B7494" s="35"/>
    </row>
    <row r="7495" spans="2:2" x14ac:dyDescent="0.2">
      <c r="B7495" s="35"/>
    </row>
    <row r="7496" spans="2:2" x14ac:dyDescent="0.2">
      <c r="B7496" s="35"/>
    </row>
    <row r="7497" spans="2:2" x14ac:dyDescent="0.2">
      <c r="B7497" s="35"/>
    </row>
    <row r="7498" spans="2:2" x14ac:dyDescent="0.2">
      <c r="B7498" s="35"/>
    </row>
    <row r="7499" spans="2:2" x14ac:dyDescent="0.2">
      <c r="B7499" s="35"/>
    </row>
    <row r="7500" spans="2:2" x14ac:dyDescent="0.2">
      <c r="B7500" s="35"/>
    </row>
    <row r="7501" spans="2:2" x14ac:dyDescent="0.2">
      <c r="B7501" s="35"/>
    </row>
    <row r="7502" spans="2:2" x14ac:dyDescent="0.2">
      <c r="B7502" s="35"/>
    </row>
    <row r="7503" spans="2:2" x14ac:dyDescent="0.2">
      <c r="B7503" s="35"/>
    </row>
    <row r="7504" spans="2:2" x14ac:dyDescent="0.2">
      <c r="B7504" s="35"/>
    </row>
    <row r="7505" spans="2:2" x14ac:dyDescent="0.2">
      <c r="B7505" s="35"/>
    </row>
    <row r="7506" spans="2:2" x14ac:dyDescent="0.2">
      <c r="B7506" s="35"/>
    </row>
    <row r="7507" spans="2:2" x14ac:dyDescent="0.2">
      <c r="B7507" s="35"/>
    </row>
    <row r="7508" spans="2:2" x14ac:dyDescent="0.2">
      <c r="B7508" s="35"/>
    </row>
    <row r="7509" spans="2:2" x14ac:dyDescent="0.2">
      <c r="B7509" s="35"/>
    </row>
    <row r="7510" spans="2:2" x14ac:dyDescent="0.2">
      <c r="B7510" s="35"/>
    </row>
    <row r="7511" spans="2:2" x14ac:dyDescent="0.2">
      <c r="B7511" s="35"/>
    </row>
    <row r="7512" spans="2:2" x14ac:dyDescent="0.2">
      <c r="B7512" s="35"/>
    </row>
    <row r="7513" spans="2:2" x14ac:dyDescent="0.2">
      <c r="B7513" s="35"/>
    </row>
    <row r="7514" spans="2:2" x14ac:dyDescent="0.2">
      <c r="B7514" s="35"/>
    </row>
    <row r="7515" spans="2:2" x14ac:dyDescent="0.2">
      <c r="B7515" s="35"/>
    </row>
    <row r="7516" spans="2:2" x14ac:dyDescent="0.2">
      <c r="B7516" s="35"/>
    </row>
    <row r="7517" spans="2:2" x14ac:dyDescent="0.2">
      <c r="B7517" s="35"/>
    </row>
    <row r="7518" spans="2:2" x14ac:dyDescent="0.2">
      <c r="B7518" s="35"/>
    </row>
    <row r="7519" spans="2:2" x14ac:dyDescent="0.2">
      <c r="B7519" s="35"/>
    </row>
    <row r="7520" spans="2:2" x14ac:dyDescent="0.2">
      <c r="B7520" s="35"/>
    </row>
    <row r="7521" spans="2:2" x14ac:dyDescent="0.2">
      <c r="B7521" s="35"/>
    </row>
    <row r="7522" spans="2:2" x14ac:dyDescent="0.2">
      <c r="B7522" s="35"/>
    </row>
    <row r="7523" spans="2:2" x14ac:dyDescent="0.2">
      <c r="B7523" s="35"/>
    </row>
    <row r="7524" spans="2:2" x14ac:dyDescent="0.2">
      <c r="B7524" s="35"/>
    </row>
    <row r="7525" spans="2:2" x14ac:dyDescent="0.2">
      <c r="B7525" s="35"/>
    </row>
    <row r="7526" spans="2:2" x14ac:dyDescent="0.2">
      <c r="B7526" s="35"/>
    </row>
    <row r="7527" spans="2:2" x14ac:dyDescent="0.2">
      <c r="B7527" s="35"/>
    </row>
    <row r="7528" spans="2:2" x14ac:dyDescent="0.2">
      <c r="B7528" s="35"/>
    </row>
    <row r="7529" spans="2:2" x14ac:dyDescent="0.2">
      <c r="B7529" s="35"/>
    </row>
    <row r="7530" spans="2:2" x14ac:dyDescent="0.2">
      <c r="B7530" s="35"/>
    </row>
    <row r="7531" spans="2:2" x14ac:dyDescent="0.2">
      <c r="B7531" s="35"/>
    </row>
    <row r="7532" spans="2:2" x14ac:dyDescent="0.2">
      <c r="B7532" s="35"/>
    </row>
    <row r="7533" spans="2:2" x14ac:dyDescent="0.2">
      <c r="B7533" s="35"/>
    </row>
    <row r="7534" spans="2:2" x14ac:dyDescent="0.2">
      <c r="B7534" s="35"/>
    </row>
    <row r="7535" spans="2:2" x14ac:dyDescent="0.2">
      <c r="B7535" s="35"/>
    </row>
    <row r="7536" spans="2:2" x14ac:dyDescent="0.2">
      <c r="B7536" s="35"/>
    </row>
    <row r="7537" spans="2:2" x14ac:dyDescent="0.2">
      <c r="B7537" s="35"/>
    </row>
    <row r="7538" spans="2:2" x14ac:dyDescent="0.2">
      <c r="B7538" s="35"/>
    </row>
    <row r="7539" spans="2:2" x14ac:dyDescent="0.2">
      <c r="B7539" s="35"/>
    </row>
    <row r="7540" spans="2:2" x14ac:dyDescent="0.2">
      <c r="B7540" s="35"/>
    </row>
    <row r="7541" spans="2:2" x14ac:dyDescent="0.2">
      <c r="B7541" s="35"/>
    </row>
    <row r="7542" spans="2:2" x14ac:dyDescent="0.2">
      <c r="B7542" s="35"/>
    </row>
    <row r="7543" spans="2:2" x14ac:dyDescent="0.2">
      <c r="B7543" s="35"/>
    </row>
    <row r="7544" spans="2:2" x14ac:dyDescent="0.2">
      <c r="B7544" s="35"/>
    </row>
    <row r="7545" spans="2:2" x14ac:dyDescent="0.2">
      <c r="B7545" s="35"/>
    </row>
    <row r="7546" spans="2:2" x14ac:dyDescent="0.2">
      <c r="B7546" s="35"/>
    </row>
    <row r="7547" spans="2:2" x14ac:dyDescent="0.2">
      <c r="B7547" s="35"/>
    </row>
    <row r="7548" spans="2:2" x14ac:dyDescent="0.2">
      <c r="B7548" s="35"/>
    </row>
    <row r="7549" spans="2:2" x14ac:dyDescent="0.2">
      <c r="B7549" s="35"/>
    </row>
    <row r="7550" spans="2:2" x14ac:dyDescent="0.2">
      <c r="B7550" s="35"/>
    </row>
    <row r="7551" spans="2:2" x14ac:dyDescent="0.2">
      <c r="B7551" s="35"/>
    </row>
    <row r="7552" spans="2:2" x14ac:dyDescent="0.2">
      <c r="B7552" s="35"/>
    </row>
    <row r="7553" spans="2:2" x14ac:dyDescent="0.2">
      <c r="B7553" s="35"/>
    </row>
    <row r="7554" spans="2:2" x14ac:dyDescent="0.2">
      <c r="B7554" s="35"/>
    </row>
    <row r="7555" spans="2:2" x14ac:dyDescent="0.2">
      <c r="B7555" s="35"/>
    </row>
    <row r="7556" spans="2:2" x14ac:dyDescent="0.2">
      <c r="B7556" s="35"/>
    </row>
    <row r="7557" spans="2:2" x14ac:dyDescent="0.2">
      <c r="B7557" s="35"/>
    </row>
    <row r="7558" spans="2:2" x14ac:dyDescent="0.2">
      <c r="B7558" s="35"/>
    </row>
    <row r="7559" spans="2:2" x14ac:dyDescent="0.2">
      <c r="B7559" s="35"/>
    </row>
    <row r="7560" spans="2:2" x14ac:dyDescent="0.2">
      <c r="B7560" s="35"/>
    </row>
    <row r="7561" spans="2:2" x14ac:dyDescent="0.2">
      <c r="B7561" s="35"/>
    </row>
    <row r="7562" spans="2:2" x14ac:dyDescent="0.2">
      <c r="B7562" s="35"/>
    </row>
    <row r="7563" spans="2:2" x14ac:dyDescent="0.2">
      <c r="B7563" s="35"/>
    </row>
    <row r="7564" spans="2:2" x14ac:dyDescent="0.2">
      <c r="B7564" s="35"/>
    </row>
    <row r="7565" spans="2:2" x14ac:dyDescent="0.2">
      <c r="B7565" s="35"/>
    </row>
    <row r="7566" spans="2:2" x14ac:dyDescent="0.2">
      <c r="B7566" s="35"/>
    </row>
    <row r="7567" spans="2:2" x14ac:dyDescent="0.2">
      <c r="B7567" s="35"/>
    </row>
    <row r="7568" spans="2:2" x14ac:dyDescent="0.2">
      <c r="B7568" s="35"/>
    </row>
    <row r="7569" spans="2:2" x14ac:dyDescent="0.2">
      <c r="B7569" s="35"/>
    </row>
    <row r="7570" spans="2:2" x14ac:dyDescent="0.2">
      <c r="B7570" s="35"/>
    </row>
    <row r="7571" spans="2:2" x14ac:dyDescent="0.2">
      <c r="B7571" s="35"/>
    </row>
    <row r="7572" spans="2:2" x14ac:dyDescent="0.2">
      <c r="B7572" s="35"/>
    </row>
    <row r="7573" spans="2:2" x14ac:dyDescent="0.2">
      <c r="B7573" s="35"/>
    </row>
    <row r="7574" spans="2:2" x14ac:dyDescent="0.2">
      <c r="B7574" s="35"/>
    </row>
    <row r="7575" spans="2:2" x14ac:dyDescent="0.2">
      <c r="B7575" s="35"/>
    </row>
    <row r="7576" spans="2:2" x14ac:dyDescent="0.2">
      <c r="B7576" s="35"/>
    </row>
    <row r="7577" spans="2:2" x14ac:dyDescent="0.2">
      <c r="B7577" s="35"/>
    </row>
    <row r="7578" spans="2:2" x14ac:dyDescent="0.2">
      <c r="B7578" s="35"/>
    </row>
    <row r="7579" spans="2:2" x14ac:dyDescent="0.2">
      <c r="B7579" s="35"/>
    </row>
    <row r="7580" spans="2:2" x14ac:dyDescent="0.2">
      <c r="B7580" s="35"/>
    </row>
    <row r="7581" spans="2:2" x14ac:dyDescent="0.2">
      <c r="B7581" s="35"/>
    </row>
    <row r="7582" spans="2:2" x14ac:dyDescent="0.2">
      <c r="B7582" s="35"/>
    </row>
    <row r="7583" spans="2:2" x14ac:dyDescent="0.2">
      <c r="B7583" s="35"/>
    </row>
    <row r="7584" spans="2:2" x14ac:dyDescent="0.2">
      <c r="B7584" s="35"/>
    </row>
    <row r="7585" spans="2:2" x14ac:dyDescent="0.2">
      <c r="B7585" s="35"/>
    </row>
    <row r="7586" spans="2:2" x14ac:dyDescent="0.2">
      <c r="B7586" s="35"/>
    </row>
    <row r="7587" spans="2:2" x14ac:dyDescent="0.2">
      <c r="B7587" s="35"/>
    </row>
    <row r="7588" spans="2:2" x14ac:dyDescent="0.2">
      <c r="B7588" s="35"/>
    </row>
    <row r="7589" spans="2:2" x14ac:dyDescent="0.2">
      <c r="B7589" s="35"/>
    </row>
    <row r="7590" spans="2:2" x14ac:dyDescent="0.2">
      <c r="B7590" s="35"/>
    </row>
    <row r="7591" spans="2:2" x14ac:dyDescent="0.2">
      <c r="B7591" s="35"/>
    </row>
    <row r="7592" spans="2:2" x14ac:dyDescent="0.2">
      <c r="B7592" s="35"/>
    </row>
    <row r="7593" spans="2:2" x14ac:dyDescent="0.2">
      <c r="B7593" s="35"/>
    </row>
    <row r="7594" spans="2:2" x14ac:dyDescent="0.2">
      <c r="B7594" s="35"/>
    </row>
    <row r="7595" spans="2:2" x14ac:dyDescent="0.2">
      <c r="B7595" s="35"/>
    </row>
    <row r="7596" spans="2:2" x14ac:dyDescent="0.2">
      <c r="B7596" s="35"/>
    </row>
    <row r="7597" spans="2:2" x14ac:dyDescent="0.2">
      <c r="B7597" s="35"/>
    </row>
    <row r="7598" spans="2:2" x14ac:dyDescent="0.2">
      <c r="B7598" s="35"/>
    </row>
    <row r="7599" spans="2:2" x14ac:dyDescent="0.2">
      <c r="B7599" s="35"/>
    </row>
    <row r="7600" spans="2:2" x14ac:dyDescent="0.2">
      <c r="B7600" s="35"/>
    </row>
    <row r="7601" spans="2:2" x14ac:dyDescent="0.2">
      <c r="B7601" s="35"/>
    </row>
    <row r="7602" spans="2:2" x14ac:dyDescent="0.2">
      <c r="B7602" s="35"/>
    </row>
    <row r="7603" spans="2:2" x14ac:dyDescent="0.2">
      <c r="B7603" s="35"/>
    </row>
    <row r="7604" spans="2:2" x14ac:dyDescent="0.2">
      <c r="B7604" s="35"/>
    </row>
    <row r="7605" spans="2:2" x14ac:dyDescent="0.2">
      <c r="B7605" s="35"/>
    </row>
    <row r="7606" spans="2:2" x14ac:dyDescent="0.2">
      <c r="B7606" s="35"/>
    </row>
    <row r="7607" spans="2:2" x14ac:dyDescent="0.2">
      <c r="B7607" s="35"/>
    </row>
    <row r="7608" spans="2:2" x14ac:dyDescent="0.2">
      <c r="B7608" s="35"/>
    </row>
    <row r="7609" spans="2:2" x14ac:dyDescent="0.2">
      <c r="B7609" s="35"/>
    </row>
    <row r="7610" spans="2:2" x14ac:dyDescent="0.2">
      <c r="B7610" s="35"/>
    </row>
    <row r="7611" spans="2:2" x14ac:dyDescent="0.2">
      <c r="B7611" s="35"/>
    </row>
    <row r="7612" spans="2:2" x14ac:dyDescent="0.2">
      <c r="B7612" s="35"/>
    </row>
    <row r="7613" spans="2:2" x14ac:dyDescent="0.2">
      <c r="B7613" s="35"/>
    </row>
    <row r="7614" spans="2:2" x14ac:dyDescent="0.2">
      <c r="B7614" s="35"/>
    </row>
    <row r="7615" spans="2:2" x14ac:dyDescent="0.2">
      <c r="B7615" s="35"/>
    </row>
    <row r="7616" spans="2:2" x14ac:dyDescent="0.2">
      <c r="B7616" s="35"/>
    </row>
    <row r="7617" spans="2:2" x14ac:dyDescent="0.2">
      <c r="B7617" s="35"/>
    </row>
    <row r="7618" spans="2:2" x14ac:dyDescent="0.2">
      <c r="B7618" s="35"/>
    </row>
    <row r="7619" spans="2:2" x14ac:dyDescent="0.2">
      <c r="B7619" s="35"/>
    </row>
    <row r="7620" spans="2:2" x14ac:dyDescent="0.2">
      <c r="B7620" s="35"/>
    </row>
    <row r="7621" spans="2:2" x14ac:dyDescent="0.2">
      <c r="B7621" s="35"/>
    </row>
    <row r="7622" spans="2:2" x14ac:dyDescent="0.2">
      <c r="B7622" s="35"/>
    </row>
    <row r="7623" spans="2:2" x14ac:dyDescent="0.2">
      <c r="B7623" s="35"/>
    </row>
    <row r="7624" spans="2:2" x14ac:dyDescent="0.2">
      <c r="B7624" s="35"/>
    </row>
    <row r="7625" spans="2:2" x14ac:dyDescent="0.2">
      <c r="B7625" s="35"/>
    </row>
    <row r="7626" spans="2:2" x14ac:dyDescent="0.2">
      <c r="B7626" s="35"/>
    </row>
    <row r="7627" spans="2:2" x14ac:dyDescent="0.2">
      <c r="B7627" s="35"/>
    </row>
    <row r="7628" spans="2:2" x14ac:dyDescent="0.2">
      <c r="B7628" s="35"/>
    </row>
    <row r="7629" spans="2:2" x14ac:dyDescent="0.2">
      <c r="B7629" s="35"/>
    </row>
    <row r="7630" spans="2:2" x14ac:dyDescent="0.2">
      <c r="B7630" s="35"/>
    </row>
    <row r="7631" spans="2:2" x14ac:dyDescent="0.2">
      <c r="B7631" s="35"/>
    </row>
    <row r="7632" spans="2:2" x14ac:dyDescent="0.2">
      <c r="B7632" s="35"/>
    </row>
    <row r="7633" spans="2:2" x14ac:dyDescent="0.2">
      <c r="B7633" s="35"/>
    </row>
    <row r="7634" spans="2:2" x14ac:dyDescent="0.2">
      <c r="B7634" s="35"/>
    </row>
    <row r="7635" spans="2:2" x14ac:dyDescent="0.2">
      <c r="B7635" s="35"/>
    </row>
    <row r="7636" spans="2:2" x14ac:dyDescent="0.2">
      <c r="B7636" s="35"/>
    </row>
    <row r="7637" spans="2:2" x14ac:dyDescent="0.2">
      <c r="B7637" s="35"/>
    </row>
    <row r="7638" spans="2:2" x14ac:dyDescent="0.2">
      <c r="B7638" s="35"/>
    </row>
    <row r="7639" spans="2:2" x14ac:dyDescent="0.2">
      <c r="B7639" s="35"/>
    </row>
    <row r="7640" spans="2:2" x14ac:dyDescent="0.2">
      <c r="B7640" s="35"/>
    </row>
    <row r="7641" spans="2:2" x14ac:dyDescent="0.2">
      <c r="B7641" s="35"/>
    </row>
    <row r="7642" spans="2:2" x14ac:dyDescent="0.2">
      <c r="B7642" s="35"/>
    </row>
    <row r="7643" spans="2:2" x14ac:dyDescent="0.2">
      <c r="B7643" s="35"/>
    </row>
    <row r="7644" spans="2:2" x14ac:dyDescent="0.2">
      <c r="B7644" s="35"/>
    </row>
    <row r="7645" spans="2:2" x14ac:dyDescent="0.2">
      <c r="B7645" s="35"/>
    </row>
    <row r="7646" spans="2:2" x14ac:dyDescent="0.2">
      <c r="B7646" s="35"/>
    </row>
    <row r="7647" spans="2:2" x14ac:dyDescent="0.2">
      <c r="B7647" s="35"/>
    </row>
    <row r="7648" spans="2:2" x14ac:dyDescent="0.2">
      <c r="B7648" s="35"/>
    </row>
    <row r="7649" spans="2:2" x14ac:dyDescent="0.2">
      <c r="B7649" s="35"/>
    </row>
    <row r="7650" spans="2:2" x14ac:dyDescent="0.2">
      <c r="B7650" s="35"/>
    </row>
    <row r="7651" spans="2:2" x14ac:dyDescent="0.2">
      <c r="B7651" s="35"/>
    </row>
    <row r="7652" spans="2:2" x14ac:dyDescent="0.2">
      <c r="B7652" s="35"/>
    </row>
    <row r="7653" spans="2:2" x14ac:dyDescent="0.2">
      <c r="B7653" s="35"/>
    </row>
    <row r="7654" spans="2:2" x14ac:dyDescent="0.2">
      <c r="B7654" s="35"/>
    </row>
    <row r="7655" spans="2:2" x14ac:dyDescent="0.2">
      <c r="B7655" s="35"/>
    </row>
    <row r="7656" spans="2:2" x14ac:dyDescent="0.2">
      <c r="B7656" s="35"/>
    </row>
    <row r="7657" spans="2:2" x14ac:dyDescent="0.2">
      <c r="B7657" s="35"/>
    </row>
    <row r="7658" spans="2:2" x14ac:dyDescent="0.2">
      <c r="B7658" s="35"/>
    </row>
    <row r="7659" spans="2:2" x14ac:dyDescent="0.2">
      <c r="B7659" s="35"/>
    </row>
    <row r="7660" spans="2:2" x14ac:dyDescent="0.2">
      <c r="B7660" s="35"/>
    </row>
    <row r="7661" spans="2:2" x14ac:dyDescent="0.2">
      <c r="B7661" s="35"/>
    </row>
    <row r="7662" spans="2:2" x14ac:dyDescent="0.2">
      <c r="B7662" s="35"/>
    </row>
    <row r="7663" spans="2:2" x14ac:dyDescent="0.2">
      <c r="B7663" s="35"/>
    </row>
    <row r="7664" spans="2:2" x14ac:dyDescent="0.2">
      <c r="B7664" s="35"/>
    </row>
    <row r="7665" spans="2:2" x14ac:dyDescent="0.2">
      <c r="B7665" s="35"/>
    </row>
    <row r="7666" spans="2:2" x14ac:dyDescent="0.2">
      <c r="B7666" s="35"/>
    </row>
    <row r="7667" spans="2:2" x14ac:dyDescent="0.2">
      <c r="B7667" s="35"/>
    </row>
    <row r="7668" spans="2:2" x14ac:dyDescent="0.2">
      <c r="B7668" s="35"/>
    </row>
    <row r="7669" spans="2:2" x14ac:dyDescent="0.2">
      <c r="B7669" s="35"/>
    </row>
    <row r="7670" spans="2:2" x14ac:dyDescent="0.2">
      <c r="B7670" s="35"/>
    </row>
    <row r="7671" spans="2:2" x14ac:dyDescent="0.2">
      <c r="B7671" s="35"/>
    </row>
    <row r="7672" spans="2:2" x14ac:dyDescent="0.2">
      <c r="B7672" s="35"/>
    </row>
    <row r="7673" spans="2:2" x14ac:dyDescent="0.2">
      <c r="B7673" s="35"/>
    </row>
    <row r="7674" spans="2:2" x14ac:dyDescent="0.2">
      <c r="B7674" s="35"/>
    </row>
    <row r="7675" spans="2:2" x14ac:dyDescent="0.2">
      <c r="B7675" s="35"/>
    </row>
    <row r="7676" spans="2:2" x14ac:dyDescent="0.2">
      <c r="B7676" s="35"/>
    </row>
    <row r="7677" spans="2:2" x14ac:dyDescent="0.2">
      <c r="B7677" s="35"/>
    </row>
    <row r="7678" spans="2:2" x14ac:dyDescent="0.2">
      <c r="B7678" s="35"/>
    </row>
    <row r="7679" spans="2:2" x14ac:dyDescent="0.2">
      <c r="B7679" s="35"/>
    </row>
    <row r="7680" spans="2:2" x14ac:dyDescent="0.2">
      <c r="B7680" s="35"/>
    </row>
    <row r="7681" spans="2:2" x14ac:dyDescent="0.2">
      <c r="B7681" s="35"/>
    </row>
    <row r="7682" spans="2:2" x14ac:dyDescent="0.2">
      <c r="B7682" s="35"/>
    </row>
    <row r="7683" spans="2:2" x14ac:dyDescent="0.2">
      <c r="B7683" s="35"/>
    </row>
    <row r="7684" spans="2:2" x14ac:dyDescent="0.2">
      <c r="B7684" s="35"/>
    </row>
    <row r="7685" spans="2:2" x14ac:dyDescent="0.2">
      <c r="B7685" s="35"/>
    </row>
    <row r="7686" spans="2:2" x14ac:dyDescent="0.2">
      <c r="B7686" s="35"/>
    </row>
    <row r="7687" spans="2:2" x14ac:dyDescent="0.2">
      <c r="B7687" s="35"/>
    </row>
    <row r="7688" spans="2:2" x14ac:dyDescent="0.2">
      <c r="B7688" s="35"/>
    </row>
    <row r="7689" spans="2:2" x14ac:dyDescent="0.2">
      <c r="B7689" s="35"/>
    </row>
    <row r="7690" spans="2:2" x14ac:dyDescent="0.2">
      <c r="B7690" s="35"/>
    </row>
    <row r="7691" spans="2:2" x14ac:dyDescent="0.2">
      <c r="B7691" s="35"/>
    </row>
    <row r="7692" spans="2:2" x14ac:dyDescent="0.2">
      <c r="B7692" s="35"/>
    </row>
    <row r="7693" spans="2:2" x14ac:dyDescent="0.2">
      <c r="B7693" s="35"/>
    </row>
    <row r="7694" spans="2:2" x14ac:dyDescent="0.2">
      <c r="B7694" s="35"/>
    </row>
    <row r="7695" spans="2:2" x14ac:dyDescent="0.2">
      <c r="B7695" s="35"/>
    </row>
    <row r="7696" spans="2:2" x14ac:dyDescent="0.2">
      <c r="B7696" s="35"/>
    </row>
    <row r="7697" spans="2:2" x14ac:dyDescent="0.2">
      <c r="B7697" s="35"/>
    </row>
    <row r="7698" spans="2:2" x14ac:dyDescent="0.2">
      <c r="B7698" s="35"/>
    </row>
    <row r="7699" spans="2:2" x14ac:dyDescent="0.2">
      <c r="B7699" s="35"/>
    </row>
    <row r="7700" spans="2:2" x14ac:dyDescent="0.2">
      <c r="B7700" s="35"/>
    </row>
    <row r="7701" spans="2:2" x14ac:dyDescent="0.2">
      <c r="B7701" s="35"/>
    </row>
    <row r="7702" spans="2:2" x14ac:dyDescent="0.2">
      <c r="B7702" s="35"/>
    </row>
    <row r="7703" spans="2:2" x14ac:dyDescent="0.2">
      <c r="B7703" s="35"/>
    </row>
    <row r="7704" spans="2:2" x14ac:dyDescent="0.2">
      <c r="B7704" s="35"/>
    </row>
    <row r="7705" spans="2:2" x14ac:dyDescent="0.2">
      <c r="B7705" s="35"/>
    </row>
    <row r="7706" spans="2:2" x14ac:dyDescent="0.2">
      <c r="B7706" s="35"/>
    </row>
    <row r="7707" spans="2:2" x14ac:dyDescent="0.2">
      <c r="B7707" s="35"/>
    </row>
    <row r="7708" spans="2:2" x14ac:dyDescent="0.2">
      <c r="B7708" s="35"/>
    </row>
    <row r="7709" spans="2:2" x14ac:dyDescent="0.2">
      <c r="B7709" s="35"/>
    </row>
    <row r="7710" spans="2:2" x14ac:dyDescent="0.2">
      <c r="B7710" s="35"/>
    </row>
    <row r="7711" spans="2:2" x14ac:dyDescent="0.2">
      <c r="B7711" s="35"/>
    </row>
    <row r="7712" spans="2:2" x14ac:dyDescent="0.2">
      <c r="B7712" s="35"/>
    </row>
    <row r="7713" spans="2:2" x14ac:dyDescent="0.2">
      <c r="B7713" s="35"/>
    </row>
    <row r="7714" spans="2:2" x14ac:dyDescent="0.2">
      <c r="B7714" s="35"/>
    </row>
    <row r="7715" spans="2:2" x14ac:dyDescent="0.2">
      <c r="B7715" s="35"/>
    </row>
    <row r="7716" spans="2:2" x14ac:dyDescent="0.2">
      <c r="B7716" s="35"/>
    </row>
    <row r="7717" spans="2:2" x14ac:dyDescent="0.2">
      <c r="B7717" s="35"/>
    </row>
    <row r="7718" spans="2:2" x14ac:dyDescent="0.2">
      <c r="B7718" s="35"/>
    </row>
    <row r="7719" spans="2:2" x14ac:dyDescent="0.2">
      <c r="B7719" s="35"/>
    </row>
    <row r="7720" spans="2:2" x14ac:dyDescent="0.2">
      <c r="B7720" s="35"/>
    </row>
    <row r="7721" spans="2:2" x14ac:dyDescent="0.2">
      <c r="B7721" s="35"/>
    </row>
    <row r="7722" spans="2:2" x14ac:dyDescent="0.2">
      <c r="B7722" s="35"/>
    </row>
    <row r="7723" spans="2:2" x14ac:dyDescent="0.2">
      <c r="B7723" s="35"/>
    </row>
    <row r="7724" spans="2:2" x14ac:dyDescent="0.2">
      <c r="B7724" s="35"/>
    </row>
    <row r="7725" spans="2:2" x14ac:dyDescent="0.2">
      <c r="B7725" s="35"/>
    </row>
    <row r="7726" spans="2:2" x14ac:dyDescent="0.2">
      <c r="B7726" s="35"/>
    </row>
    <row r="7727" spans="2:2" x14ac:dyDescent="0.2">
      <c r="B7727" s="35"/>
    </row>
    <row r="7728" spans="2:2" x14ac:dyDescent="0.2">
      <c r="B7728" s="35"/>
    </row>
    <row r="7729" spans="2:2" x14ac:dyDescent="0.2">
      <c r="B7729" s="35"/>
    </row>
    <row r="7730" spans="2:2" x14ac:dyDescent="0.2">
      <c r="B7730" s="35"/>
    </row>
    <row r="7731" spans="2:2" x14ac:dyDescent="0.2">
      <c r="B7731" s="35"/>
    </row>
    <row r="7732" spans="2:2" x14ac:dyDescent="0.2">
      <c r="B7732" s="35"/>
    </row>
    <row r="7733" spans="2:2" x14ac:dyDescent="0.2">
      <c r="B7733" s="35"/>
    </row>
    <row r="7734" spans="2:2" x14ac:dyDescent="0.2">
      <c r="B7734" s="35"/>
    </row>
    <row r="7735" spans="2:2" x14ac:dyDescent="0.2">
      <c r="B7735" s="35"/>
    </row>
    <row r="7736" spans="2:2" x14ac:dyDescent="0.2">
      <c r="B7736" s="35"/>
    </row>
    <row r="7737" spans="2:2" x14ac:dyDescent="0.2">
      <c r="B7737" s="35"/>
    </row>
    <row r="7738" spans="2:2" x14ac:dyDescent="0.2">
      <c r="B7738" s="35"/>
    </row>
    <row r="7739" spans="2:2" x14ac:dyDescent="0.2">
      <c r="B7739" s="35"/>
    </row>
    <row r="7740" spans="2:2" x14ac:dyDescent="0.2">
      <c r="B7740" s="35"/>
    </row>
    <row r="7741" spans="2:2" x14ac:dyDescent="0.2">
      <c r="B7741" s="35"/>
    </row>
    <row r="7742" spans="2:2" x14ac:dyDescent="0.2">
      <c r="B7742" s="35"/>
    </row>
    <row r="7743" spans="2:2" x14ac:dyDescent="0.2">
      <c r="B7743" s="35"/>
    </row>
    <row r="7744" spans="2:2" x14ac:dyDescent="0.2">
      <c r="B7744" s="35"/>
    </row>
    <row r="7745" spans="2:2" x14ac:dyDescent="0.2">
      <c r="B7745" s="35"/>
    </row>
    <row r="7746" spans="2:2" x14ac:dyDescent="0.2">
      <c r="B7746" s="35"/>
    </row>
    <row r="7747" spans="2:2" x14ac:dyDescent="0.2">
      <c r="B7747" s="35"/>
    </row>
    <row r="7748" spans="2:2" x14ac:dyDescent="0.2">
      <c r="B7748" s="35"/>
    </row>
    <row r="7749" spans="2:2" x14ac:dyDescent="0.2">
      <c r="B7749" s="35"/>
    </row>
    <row r="7750" spans="2:2" x14ac:dyDescent="0.2">
      <c r="B7750" s="35"/>
    </row>
    <row r="7751" spans="2:2" x14ac:dyDescent="0.2">
      <c r="B7751" s="35"/>
    </row>
    <row r="7752" spans="2:2" x14ac:dyDescent="0.2">
      <c r="B7752" s="35"/>
    </row>
    <row r="7753" spans="2:2" x14ac:dyDescent="0.2">
      <c r="B7753" s="35"/>
    </row>
    <row r="7754" spans="2:2" x14ac:dyDescent="0.2">
      <c r="B7754" s="35"/>
    </row>
    <row r="7755" spans="2:2" x14ac:dyDescent="0.2">
      <c r="B7755" s="35"/>
    </row>
    <row r="7756" spans="2:2" x14ac:dyDescent="0.2">
      <c r="B7756" s="35"/>
    </row>
    <row r="7757" spans="2:2" x14ac:dyDescent="0.2">
      <c r="B7757" s="35"/>
    </row>
    <row r="7758" spans="2:2" x14ac:dyDescent="0.2">
      <c r="B7758" s="35"/>
    </row>
    <row r="7759" spans="2:2" x14ac:dyDescent="0.2">
      <c r="B7759" s="35"/>
    </row>
    <row r="7760" spans="2:2" x14ac:dyDescent="0.2">
      <c r="B7760" s="35"/>
    </row>
    <row r="7761" spans="2:2" x14ac:dyDescent="0.2">
      <c r="B7761" s="35"/>
    </row>
    <row r="7762" spans="2:2" x14ac:dyDescent="0.2">
      <c r="B7762" s="35"/>
    </row>
    <row r="7763" spans="2:2" x14ac:dyDescent="0.2">
      <c r="B7763" s="35"/>
    </row>
    <row r="7764" spans="2:2" x14ac:dyDescent="0.2">
      <c r="B7764" s="35"/>
    </row>
    <row r="7765" spans="2:2" x14ac:dyDescent="0.2">
      <c r="B7765" s="35"/>
    </row>
    <row r="7766" spans="2:2" x14ac:dyDescent="0.2">
      <c r="B7766" s="35"/>
    </row>
    <row r="7767" spans="2:2" x14ac:dyDescent="0.2">
      <c r="B7767" s="35"/>
    </row>
    <row r="7768" spans="2:2" x14ac:dyDescent="0.2">
      <c r="B7768" s="35"/>
    </row>
    <row r="7769" spans="2:2" x14ac:dyDescent="0.2">
      <c r="B7769" s="35"/>
    </row>
    <row r="7770" spans="2:2" x14ac:dyDescent="0.2">
      <c r="B7770" s="35"/>
    </row>
    <row r="7771" spans="2:2" x14ac:dyDescent="0.2">
      <c r="B7771" s="35"/>
    </row>
    <row r="7772" spans="2:2" x14ac:dyDescent="0.2">
      <c r="B7772" s="35"/>
    </row>
    <row r="7773" spans="2:2" x14ac:dyDescent="0.2">
      <c r="B7773" s="35"/>
    </row>
    <row r="7774" spans="2:2" x14ac:dyDescent="0.2">
      <c r="B7774" s="35"/>
    </row>
    <row r="7775" spans="2:2" x14ac:dyDescent="0.2">
      <c r="B7775" s="35"/>
    </row>
    <row r="7776" spans="2:2" x14ac:dyDescent="0.2">
      <c r="B7776" s="35"/>
    </row>
    <row r="7777" spans="2:2" x14ac:dyDescent="0.2">
      <c r="B7777" s="35"/>
    </row>
    <row r="7778" spans="2:2" x14ac:dyDescent="0.2">
      <c r="B7778" s="35"/>
    </row>
    <row r="7779" spans="2:2" x14ac:dyDescent="0.2">
      <c r="B7779" s="35"/>
    </row>
    <row r="7780" spans="2:2" x14ac:dyDescent="0.2">
      <c r="B7780" s="35"/>
    </row>
    <row r="7781" spans="2:2" x14ac:dyDescent="0.2">
      <c r="B7781" s="35"/>
    </row>
    <row r="7782" spans="2:2" x14ac:dyDescent="0.2">
      <c r="B7782" s="35"/>
    </row>
    <row r="7783" spans="2:2" x14ac:dyDescent="0.2">
      <c r="B7783" s="35"/>
    </row>
    <row r="7784" spans="2:2" x14ac:dyDescent="0.2">
      <c r="B7784" s="35"/>
    </row>
    <row r="7785" spans="2:2" x14ac:dyDescent="0.2">
      <c r="B7785" s="35"/>
    </row>
    <row r="7786" spans="2:2" x14ac:dyDescent="0.2">
      <c r="B7786" s="35"/>
    </row>
    <row r="7787" spans="2:2" x14ac:dyDescent="0.2">
      <c r="B7787" s="35"/>
    </row>
    <row r="7788" spans="2:2" x14ac:dyDescent="0.2">
      <c r="B7788" s="35"/>
    </row>
    <row r="7789" spans="2:2" x14ac:dyDescent="0.2">
      <c r="B7789" s="35"/>
    </row>
    <row r="7790" spans="2:2" x14ac:dyDescent="0.2">
      <c r="B7790" s="35"/>
    </row>
    <row r="7791" spans="2:2" x14ac:dyDescent="0.2">
      <c r="B7791" s="35"/>
    </row>
    <row r="7792" spans="2:2" x14ac:dyDescent="0.2">
      <c r="B7792" s="35"/>
    </row>
    <row r="7793" spans="2:2" x14ac:dyDescent="0.2">
      <c r="B7793" s="35"/>
    </row>
    <row r="7794" spans="2:2" x14ac:dyDescent="0.2">
      <c r="B7794" s="35"/>
    </row>
    <row r="7795" spans="2:2" x14ac:dyDescent="0.2">
      <c r="B7795" s="35"/>
    </row>
    <row r="7796" spans="2:2" x14ac:dyDescent="0.2">
      <c r="B7796" s="35"/>
    </row>
    <row r="7797" spans="2:2" x14ac:dyDescent="0.2">
      <c r="B7797" s="35"/>
    </row>
    <row r="7798" spans="2:2" x14ac:dyDescent="0.2">
      <c r="B7798" s="35"/>
    </row>
    <row r="7799" spans="2:2" x14ac:dyDescent="0.2">
      <c r="B7799" s="35"/>
    </row>
    <row r="7800" spans="2:2" x14ac:dyDescent="0.2">
      <c r="B7800" s="35"/>
    </row>
    <row r="7801" spans="2:2" x14ac:dyDescent="0.2">
      <c r="B7801" s="35"/>
    </row>
    <row r="7802" spans="2:2" x14ac:dyDescent="0.2">
      <c r="B7802" s="35"/>
    </row>
    <row r="7803" spans="2:2" x14ac:dyDescent="0.2">
      <c r="B7803" s="35"/>
    </row>
    <row r="7804" spans="2:2" x14ac:dyDescent="0.2">
      <c r="B7804" s="35"/>
    </row>
    <row r="7805" spans="2:2" x14ac:dyDescent="0.2">
      <c r="B7805" s="35"/>
    </row>
    <row r="7806" spans="2:2" x14ac:dyDescent="0.2">
      <c r="B7806" s="35"/>
    </row>
    <row r="7807" spans="2:2" x14ac:dyDescent="0.2">
      <c r="B7807" s="35"/>
    </row>
    <row r="7808" spans="2:2" x14ac:dyDescent="0.2">
      <c r="B7808" s="35"/>
    </row>
    <row r="7809" spans="2:2" x14ac:dyDescent="0.2">
      <c r="B7809" s="35"/>
    </row>
    <row r="7810" spans="2:2" x14ac:dyDescent="0.2">
      <c r="B7810" s="35"/>
    </row>
    <row r="7811" spans="2:2" x14ac:dyDescent="0.2">
      <c r="B7811" s="35"/>
    </row>
    <row r="7812" spans="2:2" x14ac:dyDescent="0.2">
      <c r="B7812" s="35"/>
    </row>
    <row r="7813" spans="2:2" x14ac:dyDescent="0.2">
      <c r="B7813" s="35"/>
    </row>
    <row r="7814" spans="2:2" x14ac:dyDescent="0.2">
      <c r="B7814" s="35"/>
    </row>
    <row r="7815" spans="2:2" x14ac:dyDescent="0.2">
      <c r="B7815" s="35"/>
    </row>
    <row r="7816" spans="2:2" x14ac:dyDescent="0.2">
      <c r="B7816" s="35"/>
    </row>
    <row r="7817" spans="2:2" x14ac:dyDescent="0.2">
      <c r="B7817" s="35"/>
    </row>
    <row r="7818" spans="2:2" x14ac:dyDescent="0.2">
      <c r="B7818" s="35"/>
    </row>
    <row r="7819" spans="2:2" x14ac:dyDescent="0.2">
      <c r="B7819" s="35"/>
    </row>
    <row r="7820" spans="2:2" x14ac:dyDescent="0.2">
      <c r="B7820" s="35"/>
    </row>
    <row r="7821" spans="2:2" x14ac:dyDescent="0.2">
      <c r="B7821" s="35"/>
    </row>
    <row r="7822" spans="2:2" x14ac:dyDescent="0.2">
      <c r="B7822" s="35"/>
    </row>
    <row r="7823" spans="2:2" x14ac:dyDescent="0.2">
      <c r="B7823" s="35"/>
    </row>
    <row r="7824" spans="2:2" x14ac:dyDescent="0.2">
      <c r="B7824" s="35"/>
    </row>
    <row r="7825" spans="2:2" x14ac:dyDescent="0.2">
      <c r="B7825" s="35"/>
    </row>
    <row r="7826" spans="2:2" x14ac:dyDescent="0.2">
      <c r="B7826" s="35"/>
    </row>
    <row r="7827" spans="2:2" x14ac:dyDescent="0.2">
      <c r="B7827" s="35"/>
    </row>
    <row r="7828" spans="2:2" x14ac:dyDescent="0.2">
      <c r="B7828" s="35"/>
    </row>
    <row r="7829" spans="2:2" x14ac:dyDescent="0.2">
      <c r="B7829" s="35"/>
    </row>
    <row r="7830" spans="2:2" x14ac:dyDescent="0.2">
      <c r="B7830" s="35"/>
    </row>
    <row r="7831" spans="2:2" x14ac:dyDescent="0.2">
      <c r="B7831" s="35"/>
    </row>
    <row r="7832" spans="2:2" x14ac:dyDescent="0.2">
      <c r="B7832" s="35"/>
    </row>
    <row r="7833" spans="2:2" x14ac:dyDescent="0.2">
      <c r="B7833" s="35"/>
    </row>
    <row r="7834" spans="2:2" x14ac:dyDescent="0.2">
      <c r="B7834" s="35"/>
    </row>
    <row r="7835" spans="2:2" x14ac:dyDescent="0.2">
      <c r="B7835" s="35"/>
    </row>
    <row r="7836" spans="2:2" x14ac:dyDescent="0.2">
      <c r="B7836" s="35"/>
    </row>
    <row r="7837" spans="2:2" x14ac:dyDescent="0.2">
      <c r="B7837" s="35"/>
    </row>
    <row r="7838" spans="2:2" x14ac:dyDescent="0.2">
      <c r="B7838" s="35"/>
    </row>
    <row r="7839" spans="2:2" x14ac:dyDescent="0.2">
      <c r="B7839" s="35"/>
    </row>
    <row r="7840" spans="2:2" x14ac:dyDescent="0.2">
      <c r="B7840" s="35"/>
    </row>
    <row r="7841" spans="2:2" x14ac:dyDescent="0.2">
      <c r="B7841" s="35"/>
    </row>
    <row r="7842" spans="2:2" x14ac:dyDescent="0.2">
      <c r="B7842" s="35"/>
    </row>
    <row r="7843" spans="2:2" x14ac:dyDescent="0.2">
      <c r="B7843" s="35"/>
    </row>
    <row r="7844" spans="2:2" x14ac:dyDescent="0.2">
      <c r="B7844" s="35"/>
    </row>
    <row r="7845" spans="2:2" x14ac:dyDescent="0.2">
      <c r="B7845" s="35"/>
    </row>
    <row r="7846" spans="2:2" x14ac:dyDescent="0.2">
      <c r="B7846" s="35"/>
    </row>
    <row r="7847" spans="2:2" x14ac:dyDescent="0.2">
      <c r="B7847" s="35"/>
    </row>
    <row r="7848" spans="2:2" x14ac:dyDescent="0.2">
      <c r="B7848" s="35"/>
    </row>
    <row r="7849" spans="2:2" x14ac:dyDescent="0.2">
      <c r="B7849" s="35"/>
    </row>
    <row r="7850" spans="2:2" x14ac:dyDescent="0.2">
      <c r="B7850" s="35"/>
    </row>
    <row r="7851" spans="2:2" x14ac:dyDescent="0.2">
      <c r="B7851" s="35"/>
    </row>
    <row r="7852" spans="2:2" x14ac:dyDescent="0.2">
      <c r="B7852" s="35"/>
    </row>
    <row r="7853" spans="2:2" x14ac:dyDescent="0.2">
      <c r="B7853" s="35"/>
    </row>
    <row r="7854" spans="2:2" x14ac:dyDescent="0.2">
      <c r="B7854" s="35"/>
    </row>
    <row r="7855" spans="2:2" x14ac:dyDescent="0.2">
      <c r="B7855" s="35"/>
    </row>
    <row r="7856" spans="2:2" x14ac:dyDescent="0.2">
      <c r="B7856" s="35"/>
    </row>
    <row r="7857" spans="2:2" x14ac:dyDescent="0.2">
      <c r="B7857" s="35"/>
    </row>
    <row r="7858" spans="2:2" x14ac:dyDescent="0.2">
      <c r="B7858" s="35"/>
    </row>
    <row r="7859" spans="2:2" x14ac:dyDescent="0.2">
      <c r="B7859" s="35"/>
    </row>
    <row r="7860" spans="2:2" x14ac:dyDescent="0.2">
      <c r="B7860" s="35"/>
    </row>
    <row r="7861" spans="2:2" x14ac:dyDescent="0.2">
      <c r="B7861" s="35"/>
    </row>
    <row r="7862" spans="2:2" x14ac:dyDescent="0.2">
      <c r="B7862" s="35"/>
    </row>
    <row r="7863" spans="2:2" x14ac:dyDescent="0.2">
      <c r="B7863" s="35"/>
    </row>
    <row r="7864" spans="2:2" x14ac:dyDescent="0.2">
      <c r="B7864" s="35"/>
    </row>
    <row r="7865" spans="2:2" x14ac:dyDescent="0.2">
      <c r="B7865" s="35"/>
    </row>
    <row r="7866" spans="2:2" x14ac:dyDescent="0.2">
      <c r="B7866" s="35"/>
    </row>
    <row r="7867" spans="2:2" x14ac:dyDescent="0.2">
      <c r="B7867" s="35"/>
    </row>
    <row r="7868" spans="2:2" x14ac:dyDescent="0.2">
      <c r="B7868" s="35"/>
    </row>
    <row r="7869" spans="2:2" x14ac:dyDescent="0.2">
      <c r="B7869" s="35"/>
    </row>
    <row r="7870" spans="2:2" x14ac:dyDescent="0.2">
      <c r="B7870" s="35"/>
    </row>
    <row r="7871" spans="2:2" x14ac:dyDescent="0.2">
      <c r="B7871" s="35"/>
    </row>
    <row r="7872" spans="2:2" x14ac:dyDescent="0.2">
      <c r="B7872" s="35"/>
    </row>
    <row r="7873" spans="2:2" x14ac:dyDescent="0.2">
      <c r="B7873" s="35"/>
    </row>
    <row r="7874" spans="2:2" x14ac:dyDescent="0.2">
      <c r="B7874" s="35"/>
    </row>
    <row r="7875" spans="2:2" x14ac:dyDescent="0.2">
      <c r="B7875" s="35"/>
    </row>
    <row r="7876" spans="2:2" x14ac:dyDescent="0.2">
      <c r="B7876" s="35"/>
    </row>
    <row r="7877" spans="2:2" x14ac:dyDescent="0.2">
      <c r="B7877" s="35"/>
    </row>
    <row r="7878" spans="2:2" x14ac:dyDescent="0.2">
      <c r="B7878" s="35"/>
    </row>
    <row r="7879" spans="2:2" x14ac:dyDescent="0.2">
      <c r="B7879" s="35"/>
    </row>
    <row r="7880" spans="2:2" x14ac:dyDescent="0.2">
      <c r="B7880" s="35"/>
    </row>
    <row r="7881" spans="2:2" x14ac:dyDescent="0.2">
      <c r="B7881" s="35"/>
    </row>
    <row r="7882" spans="2:2" x14ac:dyDescent="0.2">
      <c r="B7882" s="35"/>
    </row>
    <row r="7883" spans="2:2" x14ac:dyDescent="0.2">
      <c r="B7883" s="35"/>
    </row>
    <row r="7884" spans="2:2" x14ac:dyDescent="0.2">
      <c r="B7884" s="35"/>
    </row>
    <row r="7885" spans="2:2" x14ac:dyDescent="0.2">
      <c r="B7885" s="35"/>
    </row>
    <row r="7886" spans="2:2" x14ac:dyDescent="0.2">
      <c r="B7886" s="35"/>
    </row>
    <row r="7887" spans="2:2" x14ac:dyDescent="0.2">
      <c r="B7887" s="35"/>
    </row>
    <row r="7888" spans="2:2" x14ac:dyDescent="0.2">
      <c r="B7888" s="35"/>
    </row>
    <row r="7889" spans="2:2" x14ac:dyDescent="0.2">
      <c r="B7889" s="35"/>
    </row>
    <row r="7890" spans="2:2" x14ac:dyDescent="0.2">
      <c r="B7890" s="35"/>
    </row>
    <row r="7891" spans="2:2" x14ac:dyDescent="0.2">
      <c r="B7891" s="35"/>
    </row>
    <row r="7892" spans="2:2" x14ac:dyDescent="0.2">
      <c r="B7892" s="35"/>
    </row>
    <row r="7893" spans="2:2" x14ac:dyDescent="0.2">
      <c r="B7893" s="35"/>
    </row>
    <row r="7894" spans="2:2" x14ac:dyDescent="0.2">
      <c r="B7894" s="35"/>
    </row>
    <row r="7895" spans="2:2" x14ac:dyDescent="0.2">
      <c r="B7895" s="35"/>
    </row>
    <row r="7896" spans="2:2" x14ac:dyDescent="0.2">
      <c r="B7896" s="35"/>
    </row>
    <row r="7897" spans="2:2" x14ac:dyDescent="0.2">
      <c r="B7897" s="35"/>
    </row>
    <row r="7898" spans="2:2" x14ac:dyDescent="0.2">
      <c r="B7898" s="35"/>
    </row>
    <row r="7899" spans="2:2" x14ac:dyDescent="0.2">
      <c r="B7899" s="35"/>
    </row>
    <row r="7900" spans="2:2" x14ac:dyDescent="0.2">
      <c r="B7900" s="35"/>
    </row>
    <row r="7901" spans="2:2" x14ac:dyDescent="0.2">
      <c r="B7901" s="35"/>
    </row>
    <row r="7902" spans="2:2" x14ac:dyDescent="0.2">
      <c r="B7902" s="35"/>
    </row>
    <row r="7903" spans="2:2" x14ac:dyDescent="0.2">
      <c r="B7903" s="35"/>
    </row>
    <row r="7904" spans="2:2" x14ac:dyDescent="0.2">
      <c r="B7904" s="35"/>
    </row>
    <row r="7905" spans="2:2" x14ac:dyDescent="0.2">
      <c r="B7905" s="35"/>
    </row>
    <row r="7906" spans="2:2" x14ac:dyDescent="0.2">
      <c r="B7906" s="35"/>
    </row>
    <row r="7907" spans="2:2" x14ac:dyDescent="0.2">
      <c r="B7907" s="35"/>
    </row>
    <row r="7908" spans="2:2" x14ac:dyDescent="0.2">
      <c r="B7908" s="35"/>
    </row>
    <row r="7909" spans="2:2" x14ac:dyDescent="0.2">
      <c r="B7909" s="35"/>
    </row>
    <row r="7910" spans="2:2" x14ac:dyDescent="0.2">
      <c r="B7910" s="35"/>
    </row>
    <row r="7911" spans="2:2" x14ac:dyDescent="0.2">
      <c r="B7911" s="35"/>
    </row>
    <row r="7912" spans="2:2" x14ac:dyDescent="0.2">
      <c r="B7912" s="35"/>
    </row>
    <row r="7913" spans="2:2" x14ac:dyDescent="0.2">
      <c r="B7913" s="35"/>
    </row>
    <row r="7914" spans="2:2" x14ac:dyDescent="0.2">
      <c r="B7914" s="35"/>
    </row>
    <row r="7915" spans="2:2" x14ac:dyDescent="0.2">
      <c r="B7915" s="35"/>
    </row>
    <row r="7916" spans="2:2" x14ac:dyDescent="0.2">
      <c r="B7916" s="35"/>
    </row>
    <row r="7917" spans="2:2" x14ac:dyDescent="0.2">
      <c r="B7917" s="35"/>
    </row>
    <row r="7918" spans="2:2" x14ac:dyDescent="0.2">
      <c r="B7918" s="35"/>
    </row>
    <row r="7919" spans="2:2" x14ac:dyDescent="0.2">
      <c r="B7919" s="35"/>
    </row>
    <row r="7920" spans="2:2" x14ac:dyDescent="0.2">
      <c r="B7920" s="35"/>
    </row>
    <row r="7921" spans="2:2" x14ac:dyDescent="0.2">
      <c r="B7921" s="35"/>
    </row>
    <row r="7922" spans="2:2" x14ac:dyDescent="0.2">
      <c r="B7922" s="35"/>
    </row>
    <row r="7923" spans="2:2" x14ac:dyDescent="0.2">
      <c r="B7923" s="35"/>
    </row>
    <row r="7924" spans="2:2" x14ac:dyDescent="0.2">
      <c r="B7924" s="35"/>
    </row>
    <row r="7925" spans="2:2" x14ac:dyDescent="0.2">
      <c r="B7925" s="35"/>
    </row>
    <row r="7926" spans="2:2" x14ac:dyDescent="0.2">
      <c r="B7926" s="35"/>
    </row>
    <row r="7927" spans="2:2" x14ac:dyDescent="0.2">
      <c r="B7927" s="35"/>
    </row>
    <row r="7928" spans="2:2" x14ac:dyDescent="0.2">
      <c r="B7928" s="35"/>
    </row>
    <row r="7929" spans="2:2" x14ac:dyDescent="0.2">
      <c r="B7929" s="35"/>
    </row>
    <row r="7930" spans="2:2" x14ac:dyDescent="0.2">
      <c r="B7930" s="35"/>
    </row>
    <row r="7931" spans="2:2" x14ac:dyDescent="0.2">
      <c r="B7931" s="35"/>
    </row>
    <row r="7932" spans="2:2" x14ac:dyDescent="0.2">
      <c r="B7932" s="35"/>
    </row>
    <row r="7933" spans="2:2" x14ac:dyDescent="0.2">
      <c r="B7933" s="35"/>
    </row>
    <row r="7934" spans="2:2" x14ac:dyDescent="0.2">
      <c r="B7934" s="35"/>
    </row>
    <row r="7935" spans="2:2" x14ac:dyDescent="0.2">
      <c r="B7935" s="35"/>
    </row>
    <row r="7936" spans="2:2" x14ac:dyDescent="0.2">
      <c r="B7936" s="35"/>
    </row>
    <row r="7937" spans="2:2" x14ac:dyDescent="0.2">
      <c r="B7937" s="35"/>
    </row>
    <row r="7938" spans="2:2" x14ac:dyDescent="0.2">
      <c r="B7938" s="35"/>
    </row>
    <row r="7939" spans="2:2" x14ac:dyDescent="0.2">
      <c r="B7939" s="35"/>
    </row>
    <row r="7940" spans="2:2" x14ac:dyDescent="0.2">
      <c r="B7940" s="35"/>
    </row>
    <row r="7941" spans="2:2" x14ac:dyDescent="0.2">
      <c r="B7941" s="35"/>
    </row>
    <row r="7942" spans="2:2" x14ac:dyDescent="0.2">
      <c r="B7942" s="35"/>
    </row>
    <row r="7943" spans="2:2" x14ac:dyDescent="0.2">
      <c r="B7943" s="35"/>
    </row>
    <row r="7944" spans="2:2" x14ac:dyDescent="0.2">
      <c r="B7944" s="35"/>
    </row>
    <row r="7945" spans="2:2" x14ac:dyDescent="0.2">
      <c r="B7945" s="35"/>
    </row>
    <row r="7946" spans="2:2" x14ac:dyDescent="0.2">
      <c r="B7946" s="35"/>
    </row>
    <row r="7947" spans="2:2" x14ac:dyDescent="0.2">
      <c r="B7947" s="35"/>
    </row>
    <row r="7948" spans="2:2" x14ac:dyDescent="0.2">
      <c r="B7948" s="35"/>
    </row>
    <row r="7949" spans="2:2" x14ac:dyDescent="0.2">
      <c r="B7949" s="35"/>
    </row>
    <row r="7950" spans="2:2" x14ac:dyDescent="0.2">
      <c r="B7950" s="35"/>
    </row>
    <row r="7951" spans="2:2" x14ac:dyDescent="0.2">
      <c r="B7951" s="35"/>
    </row>
    <row r="7952" spans="2:2" x14ac:dyDescent="0.2">
      <c r="B7952" s="35"/>
    </row>
    <row r="7953" spans="2:2" x14ac:dyDescent="0.2">
      <c r="B7953" s="35"/>
    </row>
    <row r="7954" spans="2:2" x14ac:dyDescent="0.2">
      <c r="B7954" s="35"/>
    </row>
    <row r="7955" spans="2:2" x14ac:dyDescent="0.2">
      <c r="B7955" s="35"/>
    </row>
    <row r="7956" spans="2:2" x14ac:dyDescent="0.2">
      <c r="B7956" s="35"/>
    </row>
    <row r="7957" spans="2:2" x14ac:dyDescent="0.2">
      <c r="B7957" s="35"/>
    </row>
    <row r="7958" spans="2:2" x14ac:dyDescent="0.2">
      <c r="B7958" s="35"/>
    </row>
    <row r="7959" spans="2:2" x14ac:dyDescent="0.2">
      <c r="B7959" s="35"/>
    </row>
    <row r="7960" spans="2:2" x14ac:dyDescent="0.2">
      <c r="B7960" s="35"/>
    </row>
    <row r="7961" spans="2:2" x14ac:dyDescent="0.2">
      <c r="B7961" s="35"/>
    </row>
    <row r="7962" spans="2:2" x14ac:dyDescent="0.2">
      <c r="B7962" s="35"/>
    </row>
    <row r="7963" spans="2:2" x14ac:dyDescent="0.2">
      <c r="B7963" s="35"/>
    </row>
    <row r="7964" spans="2:2" x14ac:dyDescent="0.2">
      <c r="B7964" s="35"/>
    </row>
    <row r="7965" spans="2:2" x14ac:dyDescent="0.2">
      <c r="B7965" s="35"/>
    </row>
    <row r="7966" spans="2:2" x14ac:dyDescent="0.2">
      <c r="B7966" s="35"/>
    </row>
    <row r="7967" spans="2:2" x14ac:dyDescent="0.2">
      <c r="B7967" s="35"/>
    </row>
    <row r="7968" spans="2:2" x14ac:dyDescent="0.2">
      <c r="B7968" s="35"/>
    </row>
    <row r="7969" spans="2:2" x14ac:dyDescent="0.2">
      <c r="B7969" s="35"/>
    </row>
    <row r="7970" spans="2:2" x14ac:dyDescent="0.2">
      <c r="B7970" s="35"/>
    </row>
    <row r="7971" spans="2:2" x14ac:dyDescent="0.2">
      <c r="B7971" s="35"/>
    </row>
    <row r="7972" spans="2:2" x14ac:dyDescent="0.2">
      <c r="B7972" s="35"/>
    </row>
    <row r="7973" spans="2:2" x14ac:dyDescent="0.2">
      <c r="B7973" s="35"/>
    </row>
    <row r="7974" spans="2:2" x14ac:dyDescent="0.2">
      <c r="B7974" s="35"/>
    </row>
    <row r="7975" spans="2:2" x14ac:dyDescent="0.2">
      <c r="B7975" s="35"/>
    </row>
    <row r="7976" spans="2:2" x14ac:dyDescent="0.2">
      <c r="B7976" s="35"/>
    </row>
    <row r="7977" spans="2:2" x14ac:dyDescent="0.2">
      <c r="B7977" s="35"/>
    </row>
    <row r="7978" spans="2:2" x14ac:dyDescent="0.2">
      <c r="B7978" s="35"/>
    </row>
    <row r="7979" spans="2:2" x14ac:dyDescent="0.2">
      <c r="B7979" s="35"/>
    </row>
    <row r="7980" spans="2:2" x14ac:dyDescent="0.2">
      <c r="B7980" s="35"/>
    </row>
    <row r="7981" spans="2:2" x14ac:dyDescent="0.2">
      <c r="B7981" s="35"/>
    </row>
    <row r="7982" spans="2:2" x14ac:dyDescent="0.2">
      <c r="B7982" s="35"/>
    </row>
    <row r="7983" spans="2:2" x14ac:dyDescent="0.2">
      <c r="B7983" s="35"/>
    </row>
    <row r="7984" spans="2:2" x14ac:dyDescent="0.2">
      <c r="B7984" s="35"/>
    </row>
    <row r="7985" spans="2:2" x14ac:dyDescent="0.2">
      <c r="B7985" s="35"/>
    </row>
    <row r="7986" spans="2:2" x14ac:dyDescent="0.2">
      <c r="B7986" s="35"/>
    </row>
    <row r="7987" spans="2:2" x14ac:dyDescent="0.2">
      <c r="B7987" s="35"/>
    </row>
    <row r="7988" spans="2:2" x14ac:dyDescent="0.2">
      <c r="B7988" s="35"/>
    </row>
    <row r="7989" spans="2:2" x14ac:dyDescent="0.2">
      <c r="B7989" s="35"/>
    </row>
    <row r="7990" spans="2:2" x14ac:dyDescent="0.2">
      <c r="B7990" s="35"/>
    </row>
    <row r="7991" spans="2:2" x14ac:dyDescent="0.2">
      <c r="B7991" s="35"/>
    </row>
    <row r="7992" spans="2:2" x14ac:dyDescent="0.2">
      <c r="B7992" s="35"/>
    </row>
    <row r="7993" spans="2:2" x14ac:dyDescent="0.2">
      <c r="B7993" s="35"/>
    </row>
    <row r="7994" spans="2:2" x14ac:dyDescent="0.2">
      <c r="B7994" s="35"/>
    </row>
    <row r="7995" spans="2:2" x14ac:dyDescent="0.2">
      <c r="B7995" s="35"/>
    </row>
    <row r="7996" spans="2:2" x14ac:dyDescent="0.2">
      <c r="B7996" s="35"/>
    </row>
    <row r="7997" spans="2:2" x14ac:dyDescent="0.2">
      <c r="B7997" s="35"/>
    </row>
    <row r="7998" spans="2:2" x14ac:dyDescent="0.2">
      <c r="B7998" s="35"/>
    </row>
    <row r="7999" spans="2:2" x14ac:dyDescent="0.2">
      <c r="B7999" s="35"/>
    </row>
    <row r="8000" spans="2:2" x14ac:dyDescent="0.2">
      <c r="B8000" s="35"/>
    </row>
    <row r="8001" spans="2:2" x14ac:dyDescent="0.2">
      <c r="B8001" s="35"/>
    </row>
    <row r="8002" spans="2:2" x14ac:dyDescent="0.2">
      <c r="B8002" s="35"/>
    </row>
    <row r="8003" spans="2:2" x14ac:dyDescent="0.2">
      <c r="B8003" s="35"/>
    </row>
    <row r="8004" spans="2:2" x14ac:dyDescent="0.2">
      <c r="B8004" s="35"/>
    </row>
    <row r="8005" spans="2:2" x14ac:dyDescent="0.2">
      <c r="B8005" s="35"/>
    </row>
    <row r="8006" spans="2:2" x14ac:dyDescent="0.2">
      <c r="B8006" s="35"/>
    </row>
    <row r="8007" spans="2:2" x14ac:dyDescent="0.2">
      <c r="B8007" s="35"/>
    </row>
    <row r="8008" spans="2:2" x14ac:dyDescent="0.2">
      <c r="B8008" s="35"/>
    </row>
    <row r="8009" spans="2:2" x14ac:dyDescent="0.2">
      <c r="B8009" s="35"/>
    </row>
    <row r="8010" spans="2:2" x14ac:dyDescent="0.2">
      <c r="B8010" s="35"/>
    </row>
    <row r="8011" spans="2:2" x14ac:dyDescent="0.2">
      <c r="B8011" s="35"/>
    </row>
    <row r="8012" spans="2:2" x14ac:dyDescent="0.2">
      <c r="B8012" s="35"/>
    </row>
    <row r="8013" spans="2:2" x14ac:dyDescent="0.2">
      <c r="B8013" s="35"/>
    </row>
    <row r="8014" spans="2:2" x14ac:dyDescent="0.2">
      <c r="B8014" s="35"/>
    </row>
    <row r="8015" spans="2:2" x14ac:dyDescent="0.2">
      <c r="B8015" s="35"/>
    </row>
    <row r="8016" spans="2:2" x14ac:dyDescent="0.2">
      <c r="B8016" s="35"/>
    </row>
    <row r="8017" spans="2:2" x14ac:dyDescent="0.2">
      <c r="B8017" s="35"/>
    </row>
    <row r="8018" spans="2:2" x14ac:dyDescent="0.2">
      <c r="B8018" s="35"/>
    </row>
    <row r="8019" spans="2:2" x14ac:dyDescent="0.2">
      <c r="B8019" s="35"/>
    </row>
    <row r="8020" spans="2:2" x14ac:dyDescent="0.2">
      <c r="B8020" s="35"/>
    </row>
    <row r="8021" spans="2:2" x14ac:dyDescent="0.2">
      <c r="B8021" s="35"/>
    </row>
    <row r="8022" spans="2:2" x14ac:dyDescent="0.2">
      <c r="B8022" s="35"/>
    </row>
    <row r="8023" spans="2:2" x14ac:dyDescent="0.2">
      <c r="B8023" s="35"/>
    </row>
    <row r="8024" spans="2:2" x14ac:dyDescent="0.2">
      <c r="B8024" s="35"/>
    </row>
    <row r="8025" spans="2:2" x14ac:dyDescent="0.2">
      <c r="B8025" s="35"/>
    </row>
    <row r="8026" spans="2:2" x14ac:dyDescent="0.2">
      <c r="B8026" s="35"/>
    </row>
    <row r="8027" spans="2:2" x14ac:dyDescent="0.2">
      <c r="B8027" s="35"/>
    </row>
    <row r="8028" spans="2:2" x14ac:dyDescent="0.2">
      <c r="B8028" s="35"/>
    </row>
    <row r="8029" spans="2:2" x14ac:dyDescent="0.2">
      <c r="B8029" s="35"/>
    </row>
    <row r="8030" spans="2:2" x14ac:dyDescent="0.2">
      <c r="B8030" s="35"/>
    </row>
    <row r="8031" spans="2:2" x14ac:dyDescent="0.2">
      <c r="B8031" s="35"/>
    </row>
    <row r="8032" spans="2:2" x14ac:dyDescent="0.2">
      <c r="B8032" s="35"/>
    </row>
    <row r="8033" spans="2:2" x14ac:dyDescent="0.2">
      <c r="B8033" s="35"/>
    </row>
    <row r="8034" spans="2:2" x14ac:dyDescent="0.2">
      <c r="B8034" s="35"/>
    </row>
    <row r="8035" spans="2:2" x14ac:dyDescent="0.2">
      <c r="B8035" s="35"/>
    </row>
    <row r="8036" spans="2:2" x14ac:dyDescent="0.2">
      <c r="B8036" s="35"/>
    </row>
    <row r="8037" spans="2:2" x14ac:dyDescent="0.2">
      <c r="B8037" s="35"/>
    </row>
    <row r="8038" spans="2:2" x14ac:dyDescent="0.2">
      <c r="B8038" s="35"/>
    </row>
    <row r="8039" spans="2:2" x14ac:dyDescent="0.2">
      <c r="B8039" s="35"/>
    </row>
    <row r="8040" spans="2:2" x14ac:dyDescent="0.2">
      <c r="B8040" s="35"/>
    </row>
    <row r="8041" spans="2:2" x14ac:dyDescent="0.2">
      <c r="B8041" s="35"/>
    </row>
    <row r="8042" spans="2:2" x14ac:dyDescent="0.2">
      <c r="B8042" s="35"/>
    </row>
    <row r="8043" spans="2:2" x14ac:dyDescent="0.2">
      <c r="B8043" s="35"/>
    </row>
    <row r="8044" spans="2:2" x14ac:dyDescent="0.2">
      <c r="B8044" s="35"/>
    </row>
    <row r="8045" spans="2:2" x14ac:dyDescent="0.2">
      <c r="B8045" s="35"/>
    </row>
    <row r="8046" spans="2:2" x14ac:dyDescent="0.2">
      <c r="B8046" s="35"/>
    </row>
    <row r="8047" spans="2:2" x14ac:dyDescent="0.2">
      <c r="B8047" s="35"/>
    </row>
    <row r="8048" spans="2:2" x14ac:dyDescent="0.2">
      <c r="B8048" s="35"/>
    </row>
    <row r="8049" spans="2:2" x14ac:dyDescent="0.2">
      <c r="B8049" s="35"/>
    </row>
    <row r="8050" spans="2:2" x14ac:dyDescent="0.2">
      <c r="B8050" s="35"/>
    </row>
    <row r="8051" spans="2:2" x14ac:dyDescent="0.2">
      <c r="B8051" s="35"/>
    </row>
    <row r="8052" spans="2:2" x14ac:dyDescent="0.2">
      <c r="B8052" s="35"/>
    </row>
    <row r="8053" spans="2:2" x14ac:dyDescent="0.2">
      <c r="B8053" s="35"/>
    </row>
    <row r="8054" spans="2:2" x14ac:dyDescent="0.2">
      <c r="B8054" s="35"/>
    </row>
    <row r="8055" spans="2:2" x14ac:dyDescent="0.2">
      <c r="B8055" s="35"/>
    </row>
    <row r="8056" spans="2:2" x14ac:dyDescent="0.2">
      <c r="B8056" s="35"/>
    </row>
    <row r="8057" spans="2:2" x14ac:dyDescent="0.2">
      <c r="B8057" s="35"/>
    </row>
    <row r="8058" spans="2:2" x14ac:dyDescent="0.2">
      <c r="B8058" s="35"/>
    </row>
    <row r="8059" spans="2:2" x14ac:dyDescent="0.2">
      <c r="B8059" s="35"/>
    </row>
    <row r="8060" spans="2:2" x14ac:dyDescent="0.2">
      <c r="B8060" s="35"/>
    </row>
    <row r="8061" spans="2:2" x14ac:dyDescent="0.2">
      <c r="B8061" s="35"/>
    </row>
    <row r="8062" spans="2:2" x14ac:dyDescent="0.2">
      <c r="B8062" s="35"/>
    </row>
    <row r="8063" spans="2:2" x14ac:dyDescent="0.2">
      <c r="B8063" s="35"/>
    </row>
    <row r="8064" spans="2:2" x14ac:dyDescent="0.2">
      <c r="B8064" s="35"/>
    </row>
    <row r="8065" spans="2:2" x14ac:dyDescent="0.2">
      <c r="B8065" s="35"/>
    </row>
    <row r="8066" spans="2:2" x14ac:dyDescent="0.2">
      <c r="B8066" s="35"/>
    </row>
    <row r="8067" spans="2:2" x14ac:dyDescent="0.2">
      <c r="B8067" s="35"/>
    </row>
    <row r="8068" spans="2:2" x14ac:dyDescent="0.2">
      <c r="B8068" s="35"/>
    </row>
    <row r="8069" spans="2:2" x14ac:dyDescent="0.2">
      <c r="B8069" s="35"/>
    </row>
    <row r="8070" spans="2:2" x14ac:dyDescent="0.2">
      <c r="B8070" s="35"/>
    </row>
    <row r="8071" spans="2:2" x14ac:dyDescent="0.2">
      <c r="B8071" s="35"/>
    </row>
    <row r="8072" spans="2:2" x14ac:dyDescent="0.2">
      <c r="B8072" s="35"/>
    </row>
    <row r="8073" spans="2:2" x14ac:dyDescent="0.2">
      <c r="B8073" s="35"/>
    </row>
    <row r="8074" spans="2:2" x14ac:dyDescent="0.2">
      <c r="B8074" s="35"/>
    </row>
    <row r="8075" spans="2:2" x14ac:dyDescent="0.2">
      <c r="B8075" s="35"/>
    </row>
    <row r="8076" spans="2:2" x14ac:dyDescent="0.2">
      <c r="B8076" s="35"/>
    </row>
    <row r="8077" spans="2:2" x14ac:dyDescent="0.2">
      <c r="B8077" s="35"/>
    </row>
    <row r="8078" spans="2:2" x14ac:dyDescent="0.2">
      <c r="B8078" s="35"/>
    </row>
    <row r="8079" spans="2:2" x14ac:dyDescent="0.2">
      <c r="B8079" s="35"/>
    </row>
    <row r="8080" spans="2:2" x14ac:dyDescent="0.2">
      <c r="B8080" s="35"/>
    </row>
    <row r="8081" spans="2:2" x14ac:dyDescent="0.2">
      <c r="B8081" s="35"/>
    </row>
    <row r="8082" spans="2:2" x14ac:dyDescent="0.2">
      <c r="B8082" s="35"/>
    </row>
    <row r="8083" spans="2:2" x14ac:dyDescent="0.2">
      <c r="B8083" s="35"/>
    </row>
    <row r="8084" spans="2:2" x14ac:dyDescent="0.2">
      <c r="B8084" s="35"/>
    </row>
    <row r="8085" spans="2:2" x14ac:dyDescent="0.2">
      <c r="B8085" s="35"/>
    </row>
    <row r="8086" spans="2:2" x14ac:dyDescent="0.2">
      <c r="B8086" s="35"/>
    </row>
    <row r="8087" spans="2:2" x14ac:dyDescent="0.2">
      <c r="B8087" s="35"/>
    </row>
    <row r="8088" spans="2:2" x14ac:dyDescent="0.2">
      <c r="B8088" s="35"/>
    </row>
    <row r="8089" spans="2:2" x14ac:dyDescent="0.2">
      <c r="B8089" s="35"/>
    </row>
    <row r="8090" spans="2:2" x14ac:dyDescent="0.2">
      <c r="B8090" s="35"/>
    </row>
    <row r="8091" spans="2:2" x14ac:dyDescent="0.2">
      <c r="B8091" s="35"/>
    </row>
    <row r="8092" spans="2:2" x14ac:dyDescent="0.2">
      <c r="B8092" s="35"/>
    </row>
    <row r="8093" spans="2:2" x14ac:dyDescent="0.2">
      <c r="B8093" s="35"/>
    </row>
    <row r="8094" spans="2:2" x14ac:dyDescent="0.2">
      <c r="B8094" s="35"/>
    </row>
    <row r="8095" spans="2:2" x14ac:dyDescent="0.2">
      <c r="B8095" s="35"/>
    </row>
    <row r="8096" spans="2:2" x14ac:dyDescent="0.2">
      <c r="B8096" s="35"/>
    </row>
    <row r="8097" spans="2:2" x14ac:dyDescent="0.2">
      <c r="B8097" s="35"/>
    </row>
    <row r="8098" spans="2:2" x14ac:dyDescent="0.2">
      <c r="B8098" s="35"/>
    </row>
    <row r="8099" spans="2:2" x14ac:dyDescent="0.2">
      <c r="B8099" s="35"/>
    </row>
    <row r="8100" spans="2:2" x14ac:dyDescent="0.2">
      <c r="B8100" s="35"/>
    </row>
    <row r="8101" spans="2:2" x14ac:dyDescent="0.2">
      <c r="B8101" s="35"/>
    </row>
    <row r="8102" spans="2:2" x14ac:dyDescent="0.2">
      <c r="B8102" s="35"/>
    </row>
    <row r="8103" spans="2:2" x14ac:dyDescent="0.2">
      <c r="B8103" s="35"/>
    </row>
    <row r="8104" spans="2:2" x14ac:dyDescent="0.2">
      <c r="B8104" s="35"/>
    </row>
    <row r="8105" spans="2:2" x14ac:dyDescent="0.2">
      <c r="B8105" s="35"/>
    </row>
    <row r="8106" spans="2:2" x14ac:dyDescent="0.2">
      <c r="B8106" s="35"/>
    </row>
    <row r="8107" spans="2:2" x14ac:dyDescent="0.2">
      <c r="B8107" s="35"/>
    </row>
    <row r="8108" spans="2:2" x14ac:dyDescent="0.2">
      <c r="B8108" s="35"/>
    </row>
    <row r="8109" spans="2:2" x14ac:dyDescent="0.2">
      <c r="B8109" s="35"/>
    </row>
    <row r="8110" spans="2:2" x14ac:dyDescent="0.2">
      <c r="B8110" s="35"/>
    </row>
    <row r="8111" spans="2:2" x14ac:dyDescent="0.2">
      <c r="B8111" s="35"/>
    </row>
    <row r="8112" spans="2:2" x14ac:dyDescent="0.2">
      <c r="B8112" s="35"/>
    </row>
    <row r="8113" spans="2:2" x14ac:dyDescent="0.2">
      <c r="B8113" s="35"/>
    </row>
    <row r="8114" spans="2:2" x14ac:dyDescent="0.2">
      <c r="B8114" s="35"/>
    </row>
    <row r="8115" spans="2:2" x14ac:dyDescent="0.2">
      <c r="B8115" s="35"/>
    </row>
    <row r="8116" spans="2:2" x14ac:dyDescent="0.2">
      <c r="B8116" s="35"/>
    </row>
    <row r="8117" spans="2:2" x14ac:dyDescent="0.2">
      <c r="B8117" s="35"/>
    </row>
    <row r="8118" spans="2:2" x14ac:dyDescent="0.2">
      <c r="B8118" s="35"/>
    </row>
    <row r="8119" spans="2:2" x14ac:dyDescent="0.2">
      <c r="B8119" s="35"/>
    </row>
    <row r="8120" spans="2:2" x14ac:dyDescent="0.2">
      <c r="B8120" s="35"/>
    </row>
    <row r="8121" spans="2:2" x14ac:dyDescent="0.2">
      <c r="B8121" s="35"/>
    </row>
    <row r="8122" spans="2:2" x14ac:dyDescent="0.2">
      <c r="B8122" s="35"/>
    </row>
    <row r="8123" spans="2:2" x14ac:dyDescent="0.2">
      <c r="B8123" s="35"/>
    </row>
    <row r="8124" spans="2:2" x14ac:dyDescent="0.2">
      <c r="B8124" s="35"/>
    </row>
    <row r="8125" spans="2:2" x14ac:dyDescent="0.2">
      <c r="B8125" s="35"/>
    </row>
    <row r="8126" spans="2:2" x14ac:dyDescent="0.2">
      <c r="B8126" s="35"/>
    </row>
    <row r="8127" spans="2:2" x14ac:dyDescent="0.2">
      <c r="B8127" s="35"/>
    </row>
    <row r="8128" spans="2:2" x14ac:dyDescent="0.2">
      <c r="B8128" s="35"/>
    </row>
    <row r="8129" spans="2:2" x14ac:dyDescent="0.2">
      <c r="B8129" s="35"/>
    </row>
    <row r="8130" spans="2:2" x14ac:dyDescent="0.2">
      <c r="B8130" s="35"/>
    </row>
    <row r="8131" spans="2:2" x14ac:dyDescent="0.2">
      <c r="B8131" s="35"/>
    </row>
    <row r="8132" spans="2:2" x14ac:dyDescent="0.2">
      <c r="B8132" s="35"/>
    </row>
    <row r="8133" spans="2:2" x14ac:dyDescent="0.2">
      <c r="B8133" s="35"/>
    </row>
    <row r="8134" spans="2:2" x14ac:dyDescent="0.2">
      <c r="B8134" s="35"/>
    </row>
    <row r="8135" spans="2:2" x14ac:dyDescent="0.2">
      <c r="B8135" s="35"/>
    </row>
    <row r="8136" spans="2:2" x14ac:dyDescent="0.2">
      <c r="B8136" s="35"/>
    </row>
    <row r="8137" spans="2:2" x14ac:dyDescent="0.2">
      <c r="B8137" s="35"/>
    </row>
    <row r="8138" spans="2:2" x14ac:dyDescent="0.2">
      <c r="B8138" s="35"/>
    </row>
    <row r="8139" spans="2:2" x14ac:dyDescent="0.2">
      <c r="B8139" s="35"/>
    </row>
    <row r="8140" spans="2:2" x14ac:dyDescent="0.2">
      <c r="B8140" s="35"/>
    </row>
    <row r="8141" spans="2:2" x14ac:dyDescent="0.2">
      <c r="B8141" s="35"/>
    </row>
    <row r="8142" spans="2:2" x14ac:dyDescent="0.2">
      <c r="B8142" s="35"/>
    </row>
    <row r="8143" spans="2:2" x14ac:dyDescent="0.2">
      <c r="B8143" s="35"/>
    </row>
    <row r="8144" spans="2:2" x14ac:dyDescent="0.2">
      <c r="B8144" s="35"/>
    </row>
    <row r="8145" spans="2:2" x14ac:dyDescent="0.2">
      <c r="B8145" s="35"/>
    </row>
    <row r="8146" spans="2:2" x14ac:dyDescent="0.2">
      <c r="B8146" s="35"/>
    </row>
    <row r="8147" spans="2:2" x14ac:dyDescent="0.2">
      <c r="B8147" s="35"/>
    </row>
    <row r="8148" spans="2:2" x14ac:dyDescent="0.2">
      <c r="B8148" s="35"/>
    </row>
    <row r="8149" spans="2:2" x14ac:dyDescent="0.2">
      <c r="B8149" s="35"/>
    </row>
    <row r="8150" spans="2:2" x14ac:dyDescent="0.2">
      <c r="B8150" s="35"/>
    </row>
    <row r="8151" spans="2:2" x14ac:dyDescent="0.2">
      <c r="B8151" s="35"/>
    </row>
    <row r="8152" spans="2:2" x14ac:dyDescent="0.2">
      <c r="B8152" s="35"/>
    </row>
    <row r="8153" spans="2:2" x14ac:dyDescent="0.2">
      <c r="B8153" s="35"/>
    </row>
    <row r="8154" spans="2:2" x14ac:dyDescent="0.2">
      <c r="B8154" s="35"/>
    </row>
    <row r="8155" spans="2:2" x14ac:dyDescent="0.2">
      <c r="B8155" s="35"/>
    </row>
    <row r="8156" spans="2:2" x14ac:dyDescent="0.2">
      <c r="B8156" s="35"/>
    </row>
    <row r="8157" spans="2:2" x14ac:dyDescent="0.2">
      <c r="B8157" s="35"/>
    </row>
    <row r="8158" spans="2:2" x14ac:dyDescent="0.2">
      <c r="B8158" s="35"/>
    </row>
    <row r="8159" spans="2:2" x14ac:dyDescent="0.2">
      <c r="B8159" s="35"/>
    </row>
    <row r="8160" spans="2:2" x14ac:dyDescent="0.2">
      <c r="B8160" s="35"/>
    </row>
    <row r="8161" spans="2:2" x14ac:dyDescent="0.2">
      <c r="B8161" s="35"/>
    </row>
    <row r="8162" spans="2:2" x14ac:dyDescent="0.2">
      <c r="B8162" s="35"/>
    </row>
    <row r="8163" spans="2:2" x14ac:dyDescent="0.2">
      <c r="B8163" s="35"/>
    </row>
    <row r="8164" spans="2:2" x14ac:dyDescent="0.2">
      <c r="B8164" s="35"/>
    </row>
    <row r="8165" spans="2:2" x14ac:dyDescent="0.2">
      <c r="B8165" s="35"/>
    </row>
    <row r="8166" spans="2:2" x14ac:dyDescent="0.2">
      <c r="B8166" s="35"/>
    </row>
    <row r="8167" spans="2:2" x14ac:dyDescent="0.2">
      <c r="B8167" s="35"/>
    </row>
    <row r="8168" spans="2:2" x14ac:dyDescent="0.2">
      <c r="B8168" s="35"/>
    </row>
    <row r="8169" spans="2:2" x14ac:dyDescent="0.2">
      <c r="B8169" s="35"/>
    </row>
    <row r="8170" spans="2:2" x14ac:dyDescent="0.2">
      <c r="B8170" s="35"/>
    </row>
    <row r="8171" spans="2:2" x14ac:dyDescent="0.2">
      <c r="B8171" s="35"/>
    </row>
    <row r="8172" spans="2:2" x14ac:dyDescent="0.2">
      <c r="B8172" s="35"/>
    </row>
    <row r="8173" spans="2:2" x14ac:dyDescent="0.2">
      <c r="B8173" s="35"/>
    </row>
    <row r="8174" spans="2:2" x14ac:dyDescent="0.2">
      <c r="B8174" s="35"/>
    </row>
    <row r="8175" spans="2:2" x14ac:dyDescent="0.2">
      <c r="B8175" s="35"/>
    </row>
    <row r="8176" spans="2:2" x14ac:dyDescent="0.2">
      <c r="B8176" s="35"/>
    </row>
    <row r="8177" spans="2:2" x14ac:dyDescent="0.2">
      <c r="B8177" s="35"/>
    </row>
    <row r="8178" spans="2:2" x14ac:dyDescent="0.2">
      <c r="B8178" s="35"/>
    </row>
    <row r="8179" spans="2:2" x14ac:dyDescent="0.2">
      <c r="B8179" s="35"/>
    </row>
    <row r="8180" spans="2:2" x14ac:dyDescent="0.2">
      <c r="B8180" s="35"/>
    </row>
    <row r="8181" spans="2:2" x14ac:dyDescent="0.2">
      <c r="B8181" s="35"/>
    </row>
    <row r="8182" spans="2:2" x14ac:dyDescent="0.2">
      <c r="B8182" s="35"/>
    </row>
    <row r="8183" spans="2:2" x14ac:dyDescent="0.2">
      <c r="B8183" s="35"/>
    </row>
    <row r="8184" spans="2:2" x14ac:dyDescent="0.2">
      <c r="B8184" s="35"/>
    </row>
    <row r="8185" spans="2:2" x14ac:dyDescent="0.2">
      <c r="B8185" s="35"/>
    </row>
    <row r="8186" spans="2:2" x14ac:dyDescent="0.2">
      <c r="B8186" s="35"/>
    </row>
    <row r="8187" spans="2:2" x14ac:dyDescent="0.2">
      <c r="B8187" s="35"/>
    </row>
    <row r="8188" spans="2:2" x14ac:dyDescent="0.2">
      <c r="B8188" s="35"/>
    </row>
    <row r="8189" spans="2:2" x14ac:dyDescent="0.2">
      <c r="B8189" s="35"/>
    </row>
    <row r="8190" spans="2:2" x14ac:dyDescent="0.2">
      <c r="B8190" s="35"/>
    </row>
    <row r="8191" spans="2:2" x14ac:dyDescent="0.2">
      <c r="B8191" s="35"/>
    </row>
    <row r="8192" spans="2:2" x14ac:dyDescent="0.2">
      <c r="B8192" s="35"/>
    </row>
    <row r="8193" spans="2:2" x14ac:dyDescent="0.2">
      <c r="B8193" s="35"/>
    </row>
    <row r="8194" spans="2:2" x14ac:dyDescent="0.2">
      <c r="B8194" s="35"/>
    </row>
    <row r="8195" spans="2:2" x14ac:dyDescent="0.2">
      <c r="B8195" s="35"/>
    </row>
    <row r="8196" spans="2:2" x14ac:dyDescent="0.2">
      <c r="B8196" s="35"/>
    </row>
    <row r="8197" spans="2:2" x14ac:dyDescent="0.2">
      <c r="B8197" s="35"/>
    </row>
    <row r="8198" spans="2:2" x14ac:dyDescent="0.2">
      <c r="B8198" s="35"/>
    </row>
    <row r="8199" spans="2:2" x14ac:dyDescent="0.2">
      <c r="B8199" s="35"/>
    </row>
    <row r="8200" spans="2:2" x14ac:dyDescent="0.2">
      <c r="B8200" s="35"/>
    </row>
    <row r="8201" spans="2:2" x14ac:dyDescent="0.2">
      <c r="B8201" s="35"/>
    </row>
    <row r="8202" spans="2:2" x14ac:dyDescent="0.2">
      <c r="B8202" s="35"/>
    </row>
    <row r="8203" spans="2:2" x14ac:dyDescent="0.2">
      <c r="B8203" s="35"/>
    </row>
    <row r="8204" spans="2:2" x14ac:dyDescent="0.2">
      <c r="B8204" s="35"/>
    </row>
    <row r="8205" spans="2:2" x14ac:dyDescent="0.2">
      <c r="B8205" s="35"/>
    </row>
    <row r="8206" spans="2:2" x14ac:dyDescent="0.2">
      <c r="B8206" s="35"/>
    </row>
    <row r="8207" spans="2:2" x14ac:dyDescent="0.2">
      <c r="B8207" s="35"/>
    </row>
    <row r="8208" spans="2:2" x14ac:dyDescent="0.2">
      <c r="B8208" s="35"/>
    </row>
    <row r="8209" spans="2:2" x14ac:dyDescent="0.2">
      <c r="B8209" s="35"/>
    </row>
    <row r="8210" spans="2:2" x14ac:dyDescent="0.2">
      <c r="B8210" s="35"/>
    </row>
    <row r="8211" spans="2:2" x14ac:dyDescent="0.2">
      <c r="B8211" s="35"/>
    </row>
    <row r="8212" spans="2:2" x14ac:dyDescent="0.2">
      <c r="B8212" s="35"/>
    </row>
    <row r="8213" spans="2:2" x14ac:dyDescent="0.2">
      <c r="B8213" s="35"/>
    </row>
    <row r="8214" spans="2:2" x14ac:dyDescent="0.2">
      <c r="B8214" s="35"/>
    </row>
    <row r="8215" spans="2:2" x14ac:dyDescent="0.2">
      <c r="B8215" s="35"/>
    </row>
    <row r="8216" spans="2:2" x14ac:dyDescent="0.2">
      <c r="B8216" s="35"/>
    </row>
    <row r="8217" spans="2:2" x14ac:dyDescent="0.2">
      <c r="B8217" s="35"/>
    </row>
    <row r="8218" spans="2:2" x14ac:dyDescent="0.2">
      <c r="B8218" s="35"/>
    </row>
    <row r="8219" spans="2:2" x14ac:dyDescent="0.2">
      <c r="B8219" s="35"/>
    </row>
    <row r="8220" spans="2:2" x14ac:dyDescent="0.2">
      <c r="B8220" s="35"/>
    </row>
    <row r="8221" spans="2:2" x14ac:dyDescent="0.2">
      <c r="B8221" s="35"/>
    </row>
    <row r="8222" spans="2:2" x14ac:dyDescent="0.2">
      <c r="B8222" s="35"/>
    </row>
    <row r="8223" spans="2:2" x14ac:dyDescent="0.2">
      <c r="B8223" s="35"/>
    </row>
    <row r="8224" spans="2:2" x14ac:dyDescent="0.2">
      <c r="B8224" s="35"/>
    </row>
    <row r="8225" spans="2:2" x14ac:dyDescent="0.2">
      <c r="B8225" s="35"/>
    </row>
    <row r="8226" spans="2:2" x14ac:dyDescent="0.2">
      <c r="B8226" s="35"/>
    </row>
    <row r="8227" spans="2:2" x14ac:dyDescent="0.2">
      <c r="B8227" s="35"/>
    </row>
    <row r="8228" spans="2:2" x14ac:dyDescent="0.2">
      <c r="B8228" s="35"/>
    </row>
    <row r="8229" spans="2:2" x14ac:dyDescent="0.2">
      <c r="B8229" s="35"/>
    </row>
    <row r="8230" spans="2:2" x14ac:dyDescent="0.2">
      <c r="B8230" s="35"/>
    </row>
    <row r="8231" spans="2:2" x14ac:dyDescent="0.2">
      <c r="B8231" s="35"/>
    </row>
    <row r="8232" spans="2:2" x14ac:dyDescent="0.2">
      <c r="B8232" s="35"/>
    </row>
    <row r="8233" spans="2:2" x14ac:dyDescent="0.2">
      <c r="B8233" s="35"/>
    </row>
    <row r="8234" spans="2:2" x14ac:dyDescent="0.2">
      <c r="B8234" s="35"/>
    </row>
    <row r="8235" spans="2:2" x14ac:dyDescent="0.2">
      <c r="B8235" s="35"/>
    </row>
    <row r="8236" spans="2:2" x14ac:dyDescent="0.2">
      <c r="B8236" s="35"/>
    </row>
    <row r="8237" spans="2:2" x14ac:dyDescent="0.2">
      <c r="B8237" s="35"/>
    </row>
    <row r="8238" spans="2:2" x14ac:dyDescent="0.2">
      <c r="B8238" s="35"/>
    </row>
    <row r="8239" spans="2:2" x14ac:dyDescent="0.2">
      <c r="B8239" s="35"/>
    </row>
    <row r="8240" spans="2:2" x14ac:dyDescent="0.2">
      <c r="B8240" s="35"/>
    </row>
    <row r="8241" spans="2:2" x14ac:dyDescent="0.2">
      <c r="B8241" s="35"/>
    </row>
    <row r="8242" spans="2:2" x14ac:dyDescent="0.2">
      <c r="B8242" s="35"/>
    </row>
    <row r="8243" spans="2:2" x14ac:dyDescent="0.2">
      <c r="B8243" s="35"/>
    </row>
    <row r="8244" spans="2:2" x14ac:dyDescent="0.2">
      <c r="B8244" s="35"/>
    </row>
    <row r="8245" spans="2:2" x14ac:dyDescent="0.2">
      <c r="B8245" s="35"/>
    </row>
    <row r="8246" spans="2:2" x14ac:dyDescent="0.2">
      <c r="B8246" s="35"/>
    </row>
    <row r="8247" spans="2:2" x14ac:dyDescent="0.2">
      <c r="B8247" s="35"/>
    </row>
    <row r="8248" spans="2:2" x14ac:dyDescent="0.2">
      <c r="B8248" s="35"/>
    </row>
    <row r="8249" spans="2:2" x14ac:dyDescent="0.2">
      <c r="B8249" s="35"/>
    </row>
    <row r="8250" spans="2:2" x14ac:dyDescent="0.2">
      <c r="B8250" s="35"/>
    </row>
    <row r="8251" spans="2:2" x14ac:dyDescent="0.2">
      <c r="B8251" s="35"/>
    </row>
    <row r="8252" spans="2:2" x14ac:dyDescent="0.2">
      <c r="B8252" s="35"/>
    </row>
    <row r="8253" spans="2:2" x14ac:dyDescent="0.2">
      <c r="B8253" s="35"/>
    </row>
    <row r="8254" spans="2:2" x14ac:dyDescent="0.2">
      <c r="B8254" s="35"/>
    </row>
    <row r="8255" spans="2:2" x14ac:dyDescent="0.2">
      <c r="B8255" s="35"/>
    </row>
    <row r="8256" spans="2:2" x14ac:dyDescent="0.2">
      <c r="B8256" s="35"/>
    </row>
    <row r="8257" spans="2:2" x14ac:dyDescent="0.2">
      <c r="B8257" s="35"/>
    </row>
    <row r="8258" spans="2:2" x14ac:dyDescent="0.2">
      <c r="B8258" s="35"/>
    </row>
    <row r="8259" spans="2:2" x14ac:dyDescent="0.2">
      <c r="B8259" s="35"/>
    </row>
    <row r="8260" spans="2:2" x14ac:dyDescent="0.2">
      <c r="B8260" s="35"/>
    </row>
    <row r="8261" spans="2:2" x14ac:dyDescent="0.2">
      <c r="B8261" s="35"/>
    </row>
    <row r="8262" spans="2:2" x14ac:dyDescent="0.2">
      <c r="B8262" s="35"/>
    </row>
    <row r="8263" spans="2:2" x14ac:dyDescent="0.2">
      <c r="B8263" s="35"/>
    </row>
    <row r="8264" spans="2:2" x14ac:dyDescent="0.2">
      <c r="B8264" s="35"/>
    </row>
    <row r="8265" spans="2:2" x14ac:dyDescent="0.2">
      <c r="B8265" s="35"/>
    </row>
    <row r="8266" spans="2:2" x14ac:dyDescent="0.2">
      <c r="B8266" s="35"/>
    </row>
    <row r="8267" spans="2:2" x14ac:dyDescent="0.2">
      <c r="B8267" s="35"/>
    </row>
    <row r="8268" spans="2:2" x14ac:dyDescent="0.2">
      <c r="B8268" s="35"/>
    </row>
    <row r="8269" spans="2:2" x14ac:dyDescent="0.2">
      <c r="B8269" s="35"/>
    </row>
    <row r="8270" spans="2:2" x14ac:dyDescent="0.2">
      <c r="B8270" s="35"/>
    </row>
    <row r="8271" spans="2:2" x14ac:dyDescent="0.2">
      <c r="B8271" s="35"/>
    </row>
    <row r="8272" spans="2:2" x14ac:dyDescent="0.2">
      <c r="B8272" s="35"/>
    </row>
    <row r="8273" spans="2:2" x14ac:dyDescent="0.2">
      <c r="B8273" s="35"/>
    </row>
    <row r="8274" spans="2:2" x14ac:dyDescent="0.2">
      <c r="B8274" s="35"/>
    </row>
    <row r="8275" spans="2:2" x14ac:dyDescent="0.2">
      <c r="B8275" s="35"/>
    </row>
    <row r="8276" spans="2:2" x14ac:dyDescent="0.2">
      <c r="B8276" s="35"/>
    </row>
    <row r="8277" spans="2:2" x14ac:dyDescent="0.2">
      <c r="B8277" s="35"/>
    </row>
    <row r="8278" spans="2:2" x14ac:dyDescent="0.2">
      <c r="B8278" s="35"/>
    </row>
    <row r="8279" spans="2:2" x14ac:dyDescent="0.2">
      <c r="B8279" s="35"/>
    </row>
    <row r="8280" spans="2:2" x14ac:dyDescent="0.2">
      <c r="B8280" s="35"/>
    </row>
    <row r="8281" spans="2:2" x14ac:dyDescent="0.2">
      <c r="B8281" s="35"/>
    </row>
    <row r="8282" spans="2:2" x14ac:dyDescent="0.2">
      <c r="B8282" s="35"/>
    </row>
    <row r="8283" spans="2:2" x14ac:dyDescent="0.2">
      <c r="B8283" s="35"/>
    </row>
    <row r="8284" spans="2:2" x14ac:dyDescent="0.2">
      <c r="B8284" s="35"/>
    </row>
    <row r="8285" spans="2:2" x14ac:dyDescent="0.2">
      <c r="B8285" s="35"/>
    </row>
    <row r="8286" spans="2:2" x14ac:dyDescent="0.2">
      <c r="B8286" s="35"/>
    </row>
    <row r="8287" spans="2:2" x14ac:dyDescent="0.2">
      <c r="B8287" s="35"/>
    </row>
    <row r="8288" spans="2:2" x14ac:dyDescent="0.2">
      <c r="B8288" s="35"/>
    </row>
    <row r="8289" spans="2:2" x14ac:dyDescent="0.2">
      <c r="B8289" s="35"/>
    </row>
    <row r="8290" spans="2:2" x14ac:dyDescent="0.2">
      <c r="B8290" s="35"/>
    </row>
    <row r="8291" spans="2:2" x14ac:dyDescent="0.2">
      <c r="B8291" s="35"/>
    </row>
    <row r="8292" spans="2:2" x14ac:dyDescent="0.2">
      <c r="B8292" s="35"/>
    </row>
    <row r="8293" spans="2:2" x14ac:dyDescent="0.2">
      <c r="B8293" s="35"/>
    </row>
    <row r="8294" spans="2:2" x14ac:dyDescent="0.2">
      <c r="B8294" s="35"/>
    </row>
    <row r="8295" spans="2:2" x14ac:dyDescent="0.2">
      <c r="B8295" s="35"/>
    </row>
    <row r="8296" spans="2:2" x14ac:dyDescent="0.2">
      <c r="B8296" s="35"/>
    </row>
    <row r="8297" spans="2:2" x14ac:dyDescent="0.2">
      <c r="B8297" s="35"/>
    </row>
    <row r="8298" spans="2:2" x14ac:dyDescent="0.2">
      <c r="B8298" s="35"/>
    </row>
    <row r="8299" spans="2:2" x14ac:dyDescent="0.2">
      <c r="B8299" s="35"/>
    </row>
    <row r="8300" spans="2:2" x14ac:dyDescent="0.2">
      <c r="B8300" s="35"/>
    </row>
    <row r="8301" spans="2:2" x14ac:dyDescent="0.2">
      <c r="B8301" s="35"/>
    </row>
    <row r="8302" spans="2:2" x14ac:dyDescent="0.2">
      <c r="B8302" s="35"/>
    </row>
    <row r="8303" spans="2:2" x14ac:dyDescent="0.2">
      <c r="B8303" s="35"/>
    </row>
    <row r="8304" spans="2:2" x14ac:dyDescent="0.2">
      <c r="B8304" s="35"/>
    </row>
    <row r="8305" spans="2:2" x14ac:dyDescent="0.2">
      <c r="B8305" s="35"/>
    </row>
    <row r="8306" spans="2:2" x14ac:dyDescent="0.2">
      <c r="B8306" s="35"/>
    </row>
    <row r="8307" spans="2:2" x14ac:dyDescent="0.2">
      <c r="B8307" s="35"/>
    </row>
    <row r="8308" spans="2:2" x14ac:dyDescent="0.2">
      <c r="B8308" s="35"/>
    </row>
    <row r="8309" spans="2:2" x14ac:dyDescent="0.2">
      <c r="B8309" s="35"/>
    </row>
    <row r="8310" spans="2:2" x14ac:dyDescent="0.2">
      <c r="B8310" s="35"/>
    </row>
    <row r="8311" spans="2:2" x14ac:dyDescent="0.2">
      <c r="B8311" s="35"/>
    </row>
    <row r="8312" spans="2:2" x14ac:dyDescent="0.2">
      <c r="B8312" s="35"/>
    </row>
    <row r="8313" spans="2:2" x14ac:dyDescent="0.2">
      <c r="B8313" s="35"/>
    </row>
    <row r="8314" spans="2:2" x14ac:dyDescent="0.2">
      <c r="B8314" s="35"/>
    </row>
    <row r="8315" spans="2:2" x14ac:dyDescent="0.2">
      <c r="B8315" s="35"/>
    </row>
    <row r="8316" spans="2:2" x14ac:dyDescent="0.2">
      <c r="B8316" s="35"/>
    </row>
    <row r="8317" spans="2:2" x14ac:dyDescent="0.2">
      <c r="B8317" s="35"/>
    </row>
    <row r="8318" spans="2:2" x14ac:dyDescent="0.2">
      <c r="B8318" s="35"/>
    </row>
    <row r="8319" spans="2:2" x14ac:dyDescent="0.2">
      <c r="B8319" s="35"/>
    </row>
    <row r="8320" spans="2:2" x14ac:dyDescent="0.2">
      <c r="B8320" s="35"/>
    </row>
    <row r="8321" spans="2:2" x14ac:dyDescent="0.2">
      <c r="B8321" s="35"/>
    </row>
    <row r="8322" spans="2:2" x14ac:dyDescent="0.2">
      <c r="B8322" s="35"/>
    </row>
    <row r="8323" spans="2:2" x14ac:dyDescent="0.2">
      <c r="B8323" s="35"/>
    </row>
    <row r="8324" spans="2:2" x14ac:dyDescent="0.2">
      <c r="B8324" s="35"/>
    </row>
    <row r="8325" spans="2:2" x14ac:dyDescent="0.2">
      <c r="B8325" s="35"/>
    </row>
    <row r="8326" spans="2:2" x14ac:dyDescent="0.2">
      <c r="B8326" s="35"/>
    </row>
    <row r="8327" spans="2:2" x14ac:dyDescent="0.2">
      <c r="B8327" s="35"/>
    </row>
    <row r="8328" spans="2:2" x14ac:dyDescent="0.2">
      <c r="B8328" s="35"/>
    </row>
    <row r="8329" spans="2:2" x14ac:dyDescent="0.2">
      <c r="B8329" s="35"/>
    </row>
    <row r="8330" spans="2:2" x14ac:dyDescent="0.2">
      <c r="B8330" s="35"/>
    </row>
    <row r="8331" spans="2:2" x14ac:dyDescent="0.2">
      <c r="B8331" s="35"/>
    </row>
    <row r="8332" spans="2:2" x14ac:dyDescent="0.2">
      <c r="B8332" s="35"/>
    </row>
    <row r="8333" spans="2:2" x14ac:dyDescent="0.2">
      <c r="B8333" s="35"/>
    </row>
    <row r="8334" spans="2:2" x14ac:dyDescent="0.2">
      <c r="B8334" s="35"/>
    </row>
    <row r="8335" spans="2:2" x14ac:dyDescent="0.2">
      <c r="B8335" s="35"/>
    </row>
    <row r="8336" spans="2:2" x14ac:dyDescent="0.2">
      <c r="B8336" s="35"/>
    </row>
    <row r="8337" spans="2:2" x14ac:dyDescent="0.2">
      <c r="B8337" s="35"/>
    </row>
    <row r="8338" spans="2:2" x14ac:dyDescent="0.2">
      <c r="B8338" s="35"/>
    </row>
    <row r="8339" spans="2:2" x14ac:dyDescent="0.2">
      <c r="B8339" s="35"/>
    </row>
    <row r="8340" spans="2:2" x14ac:dyDescent="0.2">
      <c r="B8340" s="35"/>
    </row>
    <row r="8341" spans="2:2" x14ac:dyDescent="0.2">
      <c r="B8341" s="35"/>
    </row>
    <row r="8342" spans="2:2" x14ac:dyDescent="0.2">
      <c r="B8342" s="35"/>
    </row>
    <row r="8343" spans="2:2" x14ac:dyDescent="0.2">
      <c r="B8343" s="35"/>
    </row>
    <row r="8344" spans="2:2" x14ac:dyDescent="0.2">
      <c r="B8344" s="35"/>
    </row>
    <row r="8345" spans="2:2" x14ac:dyDescent="0.2">
      <c r="B8345" s="35"/>
    </row>
    <row r="8346" spans="2:2" x14ac:dyDescent="0.2">
      <c r="B8346" s="35"/>
    </row>
    <row r="8347" spans="2:2" x14ac:dyDescent="0.2">
      <c r="B8347" s="35"/>
    </row>
    <row r="8348" spans="2:2" x14ac:dyDescent="0.2">
      <c r="B8348" s="35"/>
    </row>
    <row r="8349" spans="2:2" x14ac:dyDescent="0.2">
      <c r="B8349" s="35"/>
    </row>
    <row r="8350" spans="2:2" x14ac:dyDescent="0.2">
      <c r="B8350" s="35"/>
    </row>
    <row r="8351" spans="2:2" x14ac:dyDescent="0.2">
      <c r="B8351" s="35"/>
    </row>
    <row r="8352" spans="2:2" x14ac:dyDescent="0.2">
      <c r="B8352" s="35"/>
    </row>
    <row r="8353" spans="2:2" x14ac:dyDescent="0.2">
      <c r="B8353" s="35"/>
    </row>
    <row r="8354" spans="2:2" x14ac:dyDescent="0.2">
      <c r="B8354" s="35"/>
    </row>
    <row r="8355" spans="2:2" x14ac:dyDescent="0.2">
      <c r="B8355" s="35"/>
    </row>
    <row r="8356" spans="2:2" x14ac:dyDescent="0.2">
      <c r="B8356" s="35"/>
    </row>
    <row r="8357" spans="2:2" x14ac:dyDescent="0.2">
      <c r="B8357" s="35"/>
    </row>
    <row r="8358" spans="2:2" x14ac:dyDescent="0.2">
      <c r="B8358" s="35"/>
    </row>
    <row r="8359" spans="2:2" x14ac:dyDescent="0.2">
      <c r="B8359" s="35"/>
    </row>
    <row r="8360" spans="2:2" x14ac:dyDescent="0.2">
      <c r="B8360" s="35"/>
    </row>
    <row r="8361" spans="2:2" x14ac:dyDescent="0.2">
      <c r="B8361" s="35"/>
    </row>
    <row r="8362" spans="2:2" x14ac:dyDescent="0.2">
      <c r="B8362" s="35"/>
    </row>
    <row r="8363" spans="2:2" x14ac:dyDescent="0.2">
      <c r="B8363" s="35"/>
    </row>
    <row r="8364" spans="2:2" x14ac:dyDescent="0.2">
      <c r="B8364" s="35"/>
    </row>
    <row r="8365" spans="2:2" x14ac:dyDescent="0.2">
      <c r="B8365" s="35"/>
    </row>
    <row r="8366" spans="2:2" x14ac:dyDescent="0.2">
      <c r="B8366" s="35"/>
    </row>
    <row r="8367" spans="2:2" x14ac:dyDescent="0.2">
      <c r="B8367" s="35"/>
    </row>
    <row r="8368" spans="2:2" x14ac:dyDescent="0.2">
      <c r="B8368" s="35"/>
    </row>
    <row r="8369" spans="2:2" x14ac:dyDescent="0.2">
      <c r="B8369" s="35"/>
    </row>
    <row r="8370" spans="2:2" x14ac:dyDescent="0.2">
      <c r="B8370" s="35"/>
    </row>
    <row r="8371" spans="2:2" x14ac:dyDescent="0.2">
      <c r="B8371" s="35"/>
    </row>
    <row r="8372" spans="2:2" x14ac:dyDescent="0.2">
      <c r="B8372" s="35"/>
    </row>
    <row r="8373" spans="2:2" x14ac:dyDescent="0.2">
      <c r="B8373" s="35"/>
    </row>
    <row r="8374" spans="2:2" x14ac:dyDescent="0.2">
      <c r="B8374" s="35"/>
    </row>
    <row r="8375" spans="2:2" x14ac:dyDescent="0.2">
      <c r="B8375" s="35"/>
    </row>
    <row r="8376" spans="2:2" x14ac:dyDescent="0.2">
      <c r="B8376" s="35"/>
    </row>
    <row r="8377" spans="2:2" x14ac:dyDescent="0.2">
      <c r="B8377" s="35"/>
    </row>
    <row r="8378" spans="2:2" x14ac:dyDescent="0.2">
      <c r="B8378" s="35"/>
    </row>
    <row r="8379" spans="2:2" x14ac:dyDescent="0.2">
      <c r="B8379" s="35"/>
    </row>
    <row r="8380" spans="2:2" x14ac:dyDescent="0.2">
      <c r="B8380" s="35"/>
    </row>
    <row r="8381" spans="2:2" x14ac:dyDescent="0.2">
      <c r="B8381" s="35"/>
    </row>
    <row r="8382" spans="2:2" x14ac:dyDescent="0.2">
      <c r="B8382" s="35"/>
    </row>
    <row r="8383" spans="2:2" x14ac:dyDescent="0.2">
      <c r="B8383" s="35"/>
    </row>
    <row r="8384" spans="2:2" x14ac:dyDescent="0.2">
      <c r="B8384" s="35"/>
    </row>
    <row r="8385" spans="2:2" x14ac:dyDescent="0.2">
      <c r="B8385" s="35"/>
    </row>
    <row r="8386" spans="2:2" x14ac:dyDescent="0.2">
      <c r="B8386" s="35"/>
    </row>
    <row r="8387" spans="2:2" x14ac:dyDescent="0.2">
      <c r="B8387" s="35"/>
    </row>
    <row r="8388" spans="2:2" x14ac:dyDescent="0.2">
      <c r="B8388" s="35"/>
    </row>
    <row r="8389" spans="2:2" x14ac:dyDescent="0.2">
      <c r="B8389" s="35"/>
    </row>
    <row r="8390" spans="2:2" x14ac:dyDescent="0.2">
      <c r="B8390" s="35"/>
    </row>
    <row r="8391" spans="2:2" x14ac:dyDescent="0.2">
      <c r="B8391" s="35"/>
    </row>
    <row r="8392" spans="2:2" x14ac:dyDescent="0.2">
      <c r="B8392" s="35"/>
    </row>
    <row r="8393" spans="2:2" x14ac:dyDescent="0.2">
      <c r="B8393" s="35"/>
    </row>
    <row r="8394" spans="2:2" x14ac:dyDescent="0.2">
      <c r="B8394" s="35"/>
    </row>
    <row r="8395" spans="2:2" x14ac:dyDescent="0.2">
      <c r="B8395" s="35"/>
    </row>
    <row r="8396" spans="2:2" x14ac:dyDescent="0.2">
      <c r="B8396" s="35"/>
    </row>
    <row r="8397" spans="2:2" x14ac:dyDescent="0.2">
      <c r="B8397" s="35"/>
    </row>
    <row r="8398" spans="2:2" x14ac:dyDescent="0.2">
      <c r="B8398" s="35"/>
    </row>
    <row r="8399" spans="2:2" x14ac:dyDescent="0.2">
      <c r="B8399" s="35"/>
    </row>
    <row r="8400" spans="2:2" x14ac:dyDescent="0.2">
      <c r="B8400" s="35"/>
    </row>
    <row r="8401" spans="2:2" x14ac:dyDescent="0.2">
      <c r="B8401" s="35"/>
    </row>
    <row r="8402" spans="2:2" x14ac:dyDescent="0.2">
      <c r="B8402" s="35"/>
    </row>
    <row r="8403" spans="2:2" x14ac:dyDescent="0.2">
      <c r="B8403" s="35"/>
    </row>
    <row r="8404" spans="2:2" x14ac:dyDescent="0.2">
      <c r="B8404" s="35"/>
    </row>
    <row r="8405" spans="2:2" x14ac:dyDescent="0.2">
      <c r="B8405" s="35"/>
    </row>
    <row r="8406" spans="2:2" x14ac:dyDescent="0.2">
      <c r="B8406" s="35"/>
    </row>
    <row r="8407" spans="2:2" x14ac:dyDescent="0.2">
      <c r="B8407" s="35"/>
    </row>
    <row r="8408" spans="2:2" x14ac:dyDescent="0.2">
      <c r="B8408" s="35"/>
    </row>
    <row r="8409" spans="2:2" x14ac:dyDescent="0.2">
      <c r="B8409" s="35"/>
    </row>
    <row r="8410" spans="2:2" x14ac:dyDescent="0.2">
      <c r="B8410" s="35"/>
    </row>
    <row r="8411" spans="2:2" x14ac:dyDescent="0.2">
      <c r="B8411" s="35"/>
    </row>
    <row r="8412" spans="2:2" x14ac:dyDescent="0.2">
      <c r="B8412" s="35"/>
    </row>
    <row r="8413" spans="2:2" x14ac:dyDescent="0.2">
      <c r="B8413" s="35"/>
    </row>
    <row r="8414" spans="2:2" x14ac:dyDescent="0.2">
      <c r="B8414" s="35"/>
    </row>
    <row r="8415" spans="2:2" x14ac:dyDescent="0.2">
      <c r="B8415" s="35"/>
    </row>
    <row r="8416" spans="2:2" x14ac:dyDescent="0.2">
      <c r="B8416" s="35"/>
    </row>
    <row r="8417" spans="2:2" x14ac:dyDescent="0.2">
      <c r="B8417" s="35"/>
    </row>
    <row r="8418" spans="2:2" x14ac:dyDescent="0.2">
      <c r="B8418" s="35"/>
    </row>
    <row r="8419" spans="2:2" x14ac:dyDescent="0.2">
      <c r="B8419" s="35"/>
    </row>
    <row r="8420" spans="2:2" x14ac:dyDescent="0.2">
      <c r="B8420" s="35"/>
    </row>
    <row r="8421" spans="2:2" x14ac:dyDescent="0.2">
      <c r="B8421" s="35"/>
    </row>
    <row r="8422" spans="2:2" x14ac:dyDescent="0.2">
      <c r="B8422" s="35"/>
    </row>
    <row r="8423" spans="2:2" x14ac:dyDescent="0.2">
      <c r="B8423" s="35"/>
    </row>
    <row r="8424" spans="2:2" x14ac:dyDescent="0.2">
      <c r="B8424" s="35"/>
    </row>
    <row r="8425" spans="2:2" x14ac:dyDescent="0.2">
      <c r="B8425" s="35"/>
    </row>
    <row r="8426" spans="2:2" x14ac:dyDescent="0.2">
      <c r="B8426" s="35"/>
    </row>
    <row r="8427" spans="2:2" x14ac:dyDescent="0.2">
      <c r="B8427" s="35"/>
    </row>
    <row r="8428" spans="2:2" x14ac:dyDescent="0.2">
      <c r="B8428" s="35"/>
    </row>
    <row r="8429" spans="2:2" x14ac:dyDescent="0.2">
      <c r="B8429" s="35"/>
    </row>
    <row r="8430" spans="2:2" x14ac:dyDescent="0.2">
      <c r="B8430" s="35"/>
    </row>
    <row r="8431" spans="2:2" x14ac:dyDescent="0.2">
      <c r="B8431" s="35"/>
    </row>
    <row r="8432" spans="2:2" x14ac:dyDescent="0.2">
      <c r="B8432" s="35"/>
    </row>
    <row r="8433" spans="2:2" x14ac:dyDescent="0.2">
      <c r="B8433" s="35"/>
    </row>
    <row r="8434" spans="2:2" x14ac:dyDescent="0.2">
      <c r="B8434" s="35"/>
    </row>
    <row r="8435" spans="2:2" x14ac:dyDescent="0.2">
      <c r="B8435" s="35"/>
    </row>
    <row r="8436" spans="2:2" x14ac:dyDescent="0.2">
      <c r="B8436" s="35"/>
    </row>
    <row r="8437" spans="2:2" x14ac:dyDescent="0.2">
      <c r="B8437" s="35"/>
    </row>
    <row r="8438" spans="2:2" x14ac:dyDescent="0.2">
      <c r="B8438" s="35"/>
    </row>
    <row r="8439" spans="2:2" x14ac:dyDescent="0.2">
      <c r="B8439" s="35"/>
    </row>
    <row r="8440" spans="2:2" x14ac:dyDescent="0.2">
      <c r="B8440" s="35"/>
    </row>
    <row r="8441" spans="2:2" x14ac:dyDescent="0.2">
      <c r="B8441" s="35"/>
    </row>
    <row r="8442" spans="2:2" x14ac:dyDescent="0.2">
      <c r="B8442" s="35"/>
    </row>
    <row r="8443" spans="2:2" x14ac:dyDescent="0.2">
      <c r="B8443" s="35"/>
    </row>
    <row r="8444" spans="2:2" x14ac:dyDescent="0.2">
      <c r="B8444" s="35"/>
    </row>
    <row r="8445" spans="2:2" x14ac:dyDescent="0.2">
      <c r="B8445" s="35"/>
    </row>
    <row r="8446" spans="2:2" x14ac:dyDescent="0.2">
      <c r="B8446" s="35"/>
    </row>
    <row r="8447" spans="2:2" x14ac:dyDescent="0.2">
      <c r="B8447" s="35"/>
    </row>
    <row r="8448" spans="2:2" x14ac:dyDescent="0.2">
      <c r="B8448" s="35"/>
    </row>
    <row r="8449" spans="2:2" x14ac:dyDescent="0.2">
      <c r="B8449" s="35"/>
    </row>
    <row r="8450" spans="2:2" x14ac:dyDescent="0.2">
      <c r="B8450" s="35"/>
    </row>
    <row r="8451" spans="2:2" x14ac:dyDescent="0.2">
      <c r="B8451" s="35"/>
    </row>
    <row r="8452" spans="2:2" x14ac:dyDescent="0.2">
      <c r="B8452" s="35"/>
    </row>
    <row r="8453" spans="2:2" x14ac:dyDescent="0.2">
      <c r="B8453" s="35"/>
    </row>
    <row r="8454" spans="2:2" x14ac:dyDescent="0.2">
      <c r="B8454" s="35"/>
    </row>
    <row r="8455" spans="2:2" x14ac:dyDescent="0.2">
      <c r="B8455" s="35"/>
    </row>
    <row r="8456" spans="2:2" x14ac:dyDescent="0.2">
      <c r="B8456" s="35"/>
    </row>
    <row r="8457" spans="2:2" x14ac:dyDescent="0.2">
      <c r="B8457" s="35"/>
    </row>
    <row r="8458" spans="2:2" x14ac:dyDescent="0.2">
      <c r="B8458" s="35"/>
    </row>
    <row r="8459" spans="2:2" x14ac:dyDescent="0.2">
      <c r="B8459" s="35"/>
    </row>
    <row r="8460" spans="2:2" x14ac:dyDescent="0.2">
      <c r="B8460" s="35"/>
    </row>
    <row r="8461" spans="2:2" x14ac:dyDescent="0.2">
      <c r="B8461" s="35"/>
    </row>
    <row r="8462" spans="2:2" x14ac:dyDescent="0.2">
      <c r="B8462" s="35"/>
    </row>
    <row r="8463" spans="2:2" x14ac:dyDescent="0.2">
      <c r="B8463" s="35"/>
    </row>
    <row r="8464" spans="2:2" x14ac:dyDescent="0.2">
      <c r="B8464" s="35"/>
    </row>
    <row r="8465" spans="2:2" x14ac:dyDescent="0.2">
      <c r="B8465" s="35"/>
    </row>
    <row r="8466" spans="2:2" x14ac:dyDescent="0.2">
      <c r="B8466" s="35"/>
    </row>
    <row r="8467" spans="2:2" x14ac:dyDescent="0.2">
      <c r="B8467" s="35"/>
    </row>
    <row r="8468" spans="2:2" x14ac:dyDescent="0.2">
      <c r="B8468" s="35"/>
    </row>
    <row r="8469" spans="2:2" x14ac:dyDescent="0.2">
      <c r="B8469" s="35"/>
    </row>
    <row r="8470" spans="2:2" x14ac:dyDescent="0.2">
      <c r="B8470" s="35"/>
    </row>
    <row r="8471" spans="2:2" x14ac:dyDescent="0.2">
      <c r="B8471" s="35"/>
    </row>
    <row r="8472" spans="2:2" x14ac:dyDescent="0.2">
      <c r="B8472" s="35"/>
    </row>
    <row r="8473" spans="2:2" x14ac:dyDescent="0.2">
      <c r="B8473" s="35"/>
    </row>
    <row r="8474" spans="2:2" x14ac:dyDescent="0.2">
      <c r="B8474" s="35"/>
    </row>
    <row r="8475" spans="2:2" x14ac:dyDescent="0.2">
      <c r="B8475" s="35"/>
    </row>
    <row r="8476" spans="2:2" x14ac:dyDescent="0.2">
      <c r="B8476" s="35"/>
    </row>
    <row r="8477" spans="2:2" x14ac:dyDescent="0.2">
      <c r="B8477" s="35"/>
    </row>
    <row r="8478" spans="2:2" x14ac:dyDescent="0.2">
      <c r="B8478" s="35"/>
    </row>
    <row r="8479" spans="2:2" x14ac:dyDescent="0.2">
      <c r="B8479" s="35"/>
    </row>
    <row r="8480" spans="2:2" x14ac:dyDescent="0.2">
      <c r="B8480" s="35"/>
    </row>
    <row r="8481" spans="2:2" x14ac:dyDescent="0.2">
      <c r="B8481" s="35"/>
    </row>
    <row r="8482" spans="2:2" x14ac:dyDescent="0.2">
      <c r="B8482" s="35"/>
    </row>
    <row r="8483" spans="2:2" x14ac:dyDescent="0.2">
      <c r="B8483" s="35"/>
    </row>
    <row r="8484" spans="2:2" x14ac:dyDescent="0.2">
      <c r="B8484" s="35"/>
    </row>
    <row r="8485" spans="2:2" x14ac:dyDescent="0.2">
      <c r="B8485" s="35"/>
    </row>
    <row r="8486" spans="2:2" x14ac:dyDescent="0.2">
      <c r="B8486" s="35"/>
    </row>
    <row r="8487" spans="2:2" x14ac:dyDescent="0.2">
      <c r="B8487" s="35"/>
    </row>
    <row r="8488" spans="2:2" x14ac:dyDescent="0.2">
      <c r="B8488" s="35"/>
    </row>
    <row r="8489" spans="2:2" x14ac:dyDescent="0.2">
      <c r="B8489" s="35"/>
    </row>
    <row r="8490" spans="2:2" x14ac:dyDescent="0.2">
      <c r="B8490" s="35"/>
    </row>
    <row r="8491" spans="2:2" x14ac:dyDescent="0.2">
      <c r="B8491" s="35"/>
    </row>
    <row r="8492" spans="2:2" x14ac:dyDescent="0.2">
      <c r="B8492" s="35"/>
    </row>
    <row r="8493" spans="2:2" x14ac:dyDescent="0.2">
      <c r="B8493" s="35"/>
    </row>
    <row r="8494" spans="2:2" x14ac:dyDescent="0.2">
      <c r="B8494" s="35"/>
    </row>
    <row r="8495" spans="2:2" x14ac:dyDescent="0.2">
      <c r="B8495" s="35"/>
    </row>
    <row r="8496" spans="2:2" x14ac:dyDescent="0.2">
      <c r="B8496" s="35"/>
    </row>
    <row r="8497" spans="2:2" x14ac:dyDescent="0.2">
      <c r="B8497" s="35"/>
    </row>
    <row r="8498" spans="2:2" x14ac:dyDescent="0.2">
      <c r="B8498" s="35"/>
    </row>
    <row r="8499" spans="2:2" x14ac:dyDescent="0.2">
      <c r="B8499" s="35"/>
    </row>
    <row r="8500" spans="2:2" x14ac:dyDescent="0.2">
      <c r="B8500" s="35"/>
    </row>
    <row r="8501" spans="2:2" x14ac:dyDescent="0.2">
      <c r="B8501" s="35"/>
    </row>
    <row r="8502" spans="2:2" x14ac:dyDescent="0.2">
      <c r="B8502" s="35"/>
    </row>
    <row r="8503" spans="2:2" x14ac:dyDescent="0.2">
      <c r="B8503" s="35"/>
    </row>
    <row r="8504" spans="2:2" x14ac:dyDescent="0.2">
      <c r="B8504" s="35"/>
    </row>
    <row r="8505" spans="2:2" x14ac:dyDescent="0.2">
      <c r="B8505" s="35"/>
    </row>
    <row r="8506" spans="2:2" x14ac:dyDescent="0.2">
      <c r="B8506" s="35"/>
    </row>
    <row r="8507" spans="2:2" x14ac:dyDescent="0.2">
      <c r="B8507" s="35"/>
    </row>
    <row r="8508" spans="2:2" x14ac:dyDescent="0.2">
      <c r="B8508" s="35"/>
    </row>
    <row r="8509" spans="2:2" x14ac:dyDescent="0.2">
      <c r="B8509" s="35"/>
    </row>
    <row r="8510" spans="2:2" x14ac:dyDescent="0.2">
      <c r="B8510" s="35"/>
    </row>
    <row r="8511" spans="2:2" x14ac:dyDescent="0.2">
      <c r="B8511" s="35"/>
    </row>
    <row r="8512" spans="2:2" x14ac:dyDescent="0.2">
      <c r="B8512" s="35"/>
    </row>
    <row r="8513" spans="2:2" x14ac:dyDescent="0.2">
      <c r="B8513" s="35"/>
    </row>
    <row r="8514" spans="2:2" x14ac:dyDescent="0.2">
      <c r="B8514" s="35"/>
    </row>
    <row r="8515" spans="2:2" x14ac:dyDescent="0.2">
      <c r="B8515" s="35"/>
    </row>
    <row r="8516" spans="2:2" x14ac:dyDescent="0.2">
      <c r="B8516" s="35"/>
    </row>
    <row r="8517" spans="2:2" x14ac:dyDescent="0.2">
      <c r="B8517" s="35"/>
    </row>
    <row r="8518" spans="2:2" x14ac:dyDescent="0.2">
      <c r="B8518" s="35"/>
    </row>
    <row r="8519" spans="2:2" x14ac:dyDescent="0.2">
      <c r="B8519" s="35"/>
    </row>
    <row r="8520" spans="2:2" x14ac:dyDescent="0.2">
      <c r="B8520" s="35"/>
    </row>
    <row r="8521" spans="2:2" x14ac:dyDescent="0.2">
      <c r="B8521" s="35"/>
    </row>
    <row r="8522" spans="2:2" x14ac:dyDescent="0.2">
      <c r="B8522" s="35"/>
    </row>
    <row r="8523" spans="2:2" x14ac:dyDescent="0.2">
      <c r="B8523" s="35"/>
    </row>
    <row r="8524" spans="2:2" x14ac:dyDescent="0.2">
      <c r="B8524" s="35"/>
    </row>
    <row r="8525" spans="2:2" x14ac:dyDescent="0.2">
      <c r="B8525" s="35"/>
    </row>
    <row r="8526" spans="2:2" x14ac:dyDescent="0.2">
      <c r="B8526" s="35"/>
    </row>
    <row r="8527" spans="2:2" x14ac:dyDescent="0.2">
      <c r="B8527" s="35"/>
    </row>
    <row r="8528" spans="2:2" x14ac:dyDescent="0.2">
      <c r="B8528" s="35"/>
    </row>
    <row r="8529" spans="2:2" x14ac:dyDescent="0.2">
      <c r="B8529" s="35"/>
    </row>
    <row r="8530" spans="2:2" x14ac:dyDescent="0.2">
      <c r="B8530" s="35"/>
    </row>
    <row r="8531" spans="2:2" x14ac:dyDescent="0.2">
      <c r="B8531" s="35"/>
    </row>
    <row r="8532" spans="2:2" x14ac:dyDescent="0.2">
      <c r="B8532" s="35"/>
    </row>
    <row r="8533" spans="2:2" x14ac:dyDescent="0.2">
      <c r="B8533" s="35"/>
    </row>
    <row r="8534" spans="2:2" x14ac:dyDescent="0.2">
      <c r="B8534" s="35"/>
    </row>
    <row r="8535" spans="2:2" x14ac:dyDescent="0.2">
      <c r="B8535" s="35"/>
    </row>
    <row r="8536" spans="2:2" x14ac:dyDescent="0.2">
      <c r="B8536" s="35"/>
    </row>
    <row r="8537" spans="2:2" x14ac:dyDescent="0.2">
      <c r="B8537" s="35"/>
    </row>
    <row r="8538" spans="2:2" x14ac:dyDescent="0.2">
      <c r="B8538" s="35"/>
    </row>
    <row r="8539" spans="2:2" x14ac:dyDescent="0.2">
      <c r="B8539" s="35"/>
    </row>
    <row r="8540" spans="2:2" x14ac:dyDescent="0.2">
      <c r="B8540" s="35"/>
    </row>
    <row r="8541" spans="2:2" x14ac:dyDescent="0.2">
      <c r="B8541" s="35"/>
    </row>
    <row r="8542" spans="2:2" x14ac:dyDescent="0.2">
      <c r="B8542" s="35"/>
    </row>
    <row r="8543" spans="2:2" x14ac:dyDescent="0.2">
      <c r="B8543" s="35"/>
    </row>
    <row r="8544" spans="2:2" x14ac:dyDescent="0.2">
      <c r="B8544" s="35"/>
    </row>
    <row r="8545" spans="2:2" x14ac:dyDescent="0.2">
      <c r="B8545" s="35"/>
    </row>
    <row r="8546" spans="2:2" x14ac:dyDescent="0.2">
      <c r="B8546" s="35"/>
    </row>
    <row r="8547" spans="2:2" x14ac:dyDescent="0.2">
      <c r="B8547" s="35"/>
    </row>
    <row r="8548" spans="2:2" x14ac:dyDescent="0.2">
      <c r="B8548" s="35"/>
    </row>
    <row r="8549" spans="2:2" x14ac:dyDescent="0.2">
      <c r="B8549" s="35"/>
    </row>
    <row r="8550" spans="2:2" x14ac:dyDescent="0.2">
      <c r="B8550" s="35"/>
    </row>
    <row r="8551" spans="2:2" x14ac:dyDescent="0.2">
      <c r="B8551" s="35"/>
    </row>
    <row r="8552" spans="2:2" x14ac:dyDescent="0.2">
      <c r="B8552" s="35"/>
    </row>
    <row r="8553" spans="2:2" x14ac:dyDescent="0.2">
      <c r="B8553" s="35"/>
    </row>
    <row r="8554" spans="2:2" x14ac:dyDescent="0.2">
      <c r="B8554" s="35"/>
    </row>
    <row r="8555" spans="2:2" x14ac:dyDescent="0.2">
      <c r="B8555" s="35"/>
    </row>
    <row r="8556" spans="2:2" x14ac:dyDescent="0.2">
      <c r="B8556" s="35"/>
    </row>
    <row r="8557" spans="2:2" x14ac:dyDescent="0.2">
      <c r="B8557" s="35"/>
    </row>
    <row r="8558" spans="2:2" x14ac:dyDescent="0.2">
      <c r="B8558" s="35"/>
    </row>
    <row r="8559" spans="2:2" x14ac:dyDescent="0.2">
      <c r="B8559" s="35"/>
    </row>
    <row r="8560" spans="2:2" x14ac:dyDescent="0.2">
      <c r="B8560" s="35"/>
    </row>
    <row r="8561" spans="2:2" x14ac:dyDescent="0.2">
      <c r="B8561" s="35"/>
    </row>
    <row r="8562" spans="2:2" x14ac:dyDescent="0.2">
      <c r="B8562" s="35"/>
    </row>
    <row r="8563" spans="2:2" x14ac:dyDescent="0.2">
      <c r="B8563" s="35"/>
    </row>
    <row r="8564" spans="2:2" x14ac:dyDescent="0.2">
      <c r="B8564" s="35"/>
    </row>
    <row r="8565" spans="2:2" x14ac:dyDescent="0.2">
      <c r="B8565" s="35"/>
    </row>
    <row r="8566" spans="2:2" x14ac:dyDescent="0.2">
      <c r="B8566" s="35"/>
    </row>
    <row r="8567" spans="2:2" x14ac:dyDescent="0.2">
      <c r="B8567" s="35"/>
    </row>
    <row r="8568" spans="2:2" x14ac:dyDescent="0.2">
      <c r="B8568" s="35"/>
    </row>
    <row r="8569" spans="2:2" x14ac:dyDescent="0.2">
      <c r="B8569" s="35"/>
    </row>
    <row r="8570" spans="2:2" x14ac:dyDescent="0.2">
      <c r="B8570" s="35"/>
    </row>
    <row r="8571" spans="2:2" x14ac:dyDescent="0.2">
      <c r="B8571" s="35"/>
    </row>
    <row r="8572" spans="2:2" x14ac:dyDescent="0.2">
      <c r="B8572" s="35"/>
    </row>
    <row r="8573" spans="2:2" x14ac:dyDescent="0.2">
      <c r="B8573" s="35"/>
    </row>
    <row r="8574" spans="2:2" x14ac:dyDescent="0.2">
      <c r="B8574" s="35"/>
    </row>
    <row r="8575" spans="2:2" x14ac:dyDescent="0.2">
      <c r="B8575" s="35"/>
    </row>
    <row r="8576" spans="2:2" x14ac:dyDescent="0.2">
      <c r="B8576" s="35"/>
    </row>
    <row r="8577" spans="2:2" x14ac:dyDescent="0.2">
      <c r="B8577" s="35"/>
    </row>
    <row r="8578" spans="2:2" x14ac:dyDescent="0.2">
      <c r="B8578" s="35"/>
    </row>
    <row r="8579" spans="2:2" x14ac:dyDescent="0.2">
      <c r="B8579" s="35"/>
    </row>
    <row r="8580" spans="2:2" x14ac:dyDescent="0.2">
      <c r="B8580" s="35"/>
    </row>
    <row r="8581" spans="2:2" x14ac:dyDescent="0.2">
      <c r="B8581" s="35"/>
    </row>
    <row r="8582" spans="2:2" x14ac:dyDescent="0.2">
      <c r="B8582" s="35"/>
    </row>
    <row r="8583" spans="2:2" x14ac:dyDescent="0.2">
      <c r="B8583" s="35"/>
    </row>
    <row r="8584" spans="2:2" x14ac:dyDescent="0.2">
      <c r="B8584" s="35"/>
    </row>
    <row r="8585" spans="2:2" x14ac:dyDescent="0.2">
      <c r="B8585" s="35"/>
    </row>
    <row r="8586" spans="2:2" x14ac:dyDescent="0.2">
      <c r="B8586" s="35"/>
    </row>
    <row r="8587" spans="2:2" x14ac:dyDescent="0.2">
      <c r="B8587" s="35"/>
    </row>
    <row r="8588" spans="2:2" x14ac:dyDescent="0.2">
      <c r="B8588" s="35"/>
    </row>
    <row r="8589" spans="2:2" x14ac:dyDescent="0.2">
      <c r="B8589" s="35"/>
    </row>
    <row r="8590" spans="2:2" x14ac:dyDescent="0.2">
      <c r="B8590" s="35"/>
    </row>
    <row r="8591" spans="2:2" x14ac:dyDescent="0.2">
      <c r="B8591" s="35"/>
    </row>
    <row r="8592" spans="2:2" x14ac:dyDescent="0.2">
      <c r="B8592" s="35"/>
    </row>
    <row r="8593" spans="2:2" x14ac:dyDescent="0.2">
      <c r="B8593" s="35"/>
    </row>
    <row r="8594" spans="2:2" x14ac:dyDescent="0.2">
      <c r="B8594" s="35"/>
    </row>
    <row r="8595" spans="2:2" x14ac:dyDescent="0.2">
      <c r="B8595" s="35"/>
    </row>
    <row r="8596" spans="2:2" x14ac:dyDescent="0.2">
      <c r="B8596" s="35"/>
    </row>
    <row r="8597" spans="2:2" x14ac:dyDescent="0.2">
      <c r="B8597" s="35"/>
    </row>
    <row r="8598" spans="2:2" x14ac:dyDescent="0.2">
      <c r="B8598" s="35"/>
    </row>
    <row r="8599" spans="2:2" x14ac:dyDescent="0.2">
      <c r="B8599" s="35"/>
    </row>
    <row r="8600" spans="2:2" x14ac:dyDescent="0.2">
      <c r="B8600" s="35"/>
    </row>
    <row r="8601" spans="2:2" x14ac:dyDescent="0.2">
      <c r="B8601" s="35"/>
    </row>
    <row r="8602" spans="2:2" x14ac:dyDescent="0.2">
      <c r="B8602" s="35"/>
    </row>
    <row r="8603" spans="2:2" x14ac:dyDescent="0.2">
      <c r="B8603" s="35"/>
    </row>
    <row r="8604" spans="2:2" x14ac:dyDescent="0.2">
      <c r="B8604" s="35"/>
    </row>
    <row r="8605" spans="2:2" x14ac:dyDescent="0.2">
      <c r="B8605" s="35"/>
    </row>
    <row r="8606" spans="2:2" x14ac:dyDescent="0.2">
      <c r="B8606" s="35"/>
    </row>
    <row r="8607" spans="2:2" x14ac:dyDescent="0.2">
      <c r="B8607" s="35"/>
    </row>
    <row r="8608" spans="2:2" x14ac:dyDescent="0.2">
      <c r="B8608" s="35"/>
    </row>
    <row r="8609" spans="2:2" x14ac:dyDescent="0.2">
      <c r="B8609" s="35"/>
    </row>
    <row r="8610" spans="2:2" x14ac:dyDescent="0.2">
      <c r="B8610" s="35"/>
    </row>
    <row r="8611" spans="2:2" x14ac:dyDescent="0.2">
      <c r="B8611" s="35"/>
    </row>
    <row r="8612" spans="2:2" x14ac:dyDescent="0.2">
      <c r="B8612" s="35"/>
    </row>
    <row r="8613" spans="2:2" x14ac:dyDescent="0.2">
      <c r="B8613" s="35"/>
    </row>
    <row r="8614" spans="2:2" x14ac:dyDescent="0.2">
      <c r="B8614" s="35"/>
    </row>
    <row r="8615" spans="2:2" x14ac:dyDescent="0.2">
      <c r="B8615" s="35"/>
    </row>
    <row r="8616" spans="2:2" x14ac:dyDescent="0.2">
      <c r="B8616" s="35"/>
    </row>
    <row r="8617" spans="2:2" x14ac:dyDescent="0.2">
      <c r="B8617" s="35"/>
    </row>
    <row r="8618" spans="2:2" x14ac:dyDescent="0.2">
      <c r="B8618" s="35"/>
    </row>
    <row r="8619" spans="2:2" x14ac:dyDescent="0.2">
      <c r="B8619" s="35"/>
    </row>
    <row r="8620" spans="2:2" x14ac:dyDescent="0.2">
      <c r="B8620" s="35"/>
    </row>
    <row r="8621" spans="2:2" x14ac:dyDescent="0.2">
      <c r="B8621" s="35"/>
    </row>
    <row r="8622" spans="2:2" x14ac:dyDescent="0.2">
      <c r="B8622" s="35"/>
    </row>
    <row r="8623" spans="2:2" x14ac:dyDescent="0.2">
      <c r="B8623" s="35"/>
    </row>
    <row r="8624" spans="2:2" x14ac:dyDescent="0.2">
      <c r="B8624" s="35"/>
    </row>
    <row r="8625" spans="2:2" x14ac:dyDescent="0.2">
      <c r="B8625" s="35"/>
    </row>
    <row r="8626" spans="2:2" x14ac:dyDescent="0.2">
      <c r="B8626" s="35"/>
    </row>
    <row r="8627" spans="2:2" x14ac:dyDescent="0.2">
      <c r="B8627" s="35"/>
    </row>
    <row r="8628" spans="2:2" x14ac:dyDescent="0.2">
      <c r="B8628" s="35"/>
    </row>
    <row r="8629" spans="2:2" x14ac:dyDescent="0.2">
      <c r="B8629" s="35"/>
    </row>
    <row r="8630" spans="2:2" x14ac:dyDescent="0.2">
      <c r="B8630" s="35"/>
    </row>
    <row r="8631" spans="2:2" x14ac:dyDescent="0.2">
      <c r="B8631" s="35"/>
    </row>
    <row r="8632" spans="2:2" x14ac:dyDescent="0.2">
      <c r="B8632" s="35"/>
    </row>
    <row r="8633" spans="2:2" x14ac:dyDescent="0.2">
      <c r="B8633" s="35"/>
    </row>
    <row r="8634" spans="2:2" x14ac:dyDescent="0.2">
      <c r="B8634" s="35"/>
    </row>
    <row r="8635" spans="2:2" x14ac:dyDescent="0.2">
      <c r="B8635" s="35"/>
    </row>
    <row r="8636" spans="2:2" x14ac:dyDescent="0.2">
      <c r="B8636" s="35"/>
    </row>
    <row r="8637" spans="2:2" x14ac:dyDescent="0.2">
      <c r="B8637" s="35"/>
    </row>
    <row r="8638" spans="2:2" x14ac:dyDescent="0.2">
      <c r="B8638" s="35"/>
    </row>
    <row r="8639" spans="2:2" x14ac:dyDescent="0.2">
      <c r="B8639" s="35"/>
    </row>
    <row r="8640" spans="2:2" x14ac:dyDescent="0.2">
      <c r="B8640" s="35"/>
    </row>
    <row r="8641" spans="2:2" x14ac:dyDescent="0.2">
      <c r="B8641" s="35"/>
    </row>
    <row r="8642" spans="2:2" x14ac:dyDescent="0.2">
      <c r="B8642" s="35"/>
    </row>
    <row r="8643" spans="2:2" x14ac:dyDescent="0.2">
      <c r="B8643" s="35"/>
    </row>
    <row r="8644" spans="2:2" x14ac:dyDescent="0.2">
      <c r="B8644" s="35"/>
    </row>
    <row r="8645" spans="2:2" x14ac:dyDescent="0.2">
      <c r="B8645" s="35"/>
    </row>
    <row r="8646" spans="2:2" x14ac:dyDescent="0.2">
      <c r="B8646" s="35"/>
    </row>
    <row r="8647" spans="2:2" x14ac:dyDescent="0.2">
      <c r="B8647" s="35"/>
    </row>
    <row r="8648" spans="2:2" x14ac:dyDescent="0.2">
      <c r="B8648" s="35"/>
    </row>
    <row r="8649" spans="2:2" x14ac:dyDescent="0.2">
      <c r="B8649" s="35"/>
    </row>
    <row r="8650" spans="2:2" x14ac:dyDescent="0.2">
      <c r="B8650" s="35"/>
    </row>
    <row r="8651" spans="2:2" x14ac:dyDescent="0.2">
      <c r="B8651" s="35"/>
    </row>
    <row r="8652" spans="2:2" x14ac:dyDescent="0.2">
      <c r="B8652" s="35"/>
    </row>
    <row r="8653" spans="2:2" x14ac:dyDescent="0.2">
      <c r="B8653" s="35"/>
    </row>
    <row r="8654" spans="2:2" x14ac:dyDescent="0.2">
      <c r="B8654" s="35"/>
    </row>
    <row r="8655" spans="2:2" x14ac:dyDescent="0.2">
      <c r="B8655" s="35"/>
    </row>
    <row r="8656" spans="2:2" x14ac:dyDescent="0.2">
      <c r="B8656" s="35"/>
    </row>
    <row r="8657" spans="2:2" x14ac:dyDescent="0.2">
      <c r="B8657" s="35"/>
    </row>
    <row r="8658" spans="2:2" x14ac:dyDescent="0.2">
      <c r="B8658" s="35"/>
    </row>
    <row r="8659" spans="2:2" x14ac:dyDescent="0.2">
      <c r="B8659" s="35"/>
    </row>
    <row r="8660" spans="2:2" x14ac:dyDescent="0.2">
      <c r="B8660" s="35"/>
    </row>
    <row r="8661" spans="2:2" x14ac:dyDescent="0.2">
      <c r="B8661" s="35"/>
    </row>
    <row r="8662" spans="2:2" x14ac:dyDescent="0.2">
      <c r="B8662" s="35"/>
    </row>
    <row r="8663" spans="2:2" x14ac:dyDescent="0.2">
      <c r="B8663" s="35"/>
    </row>
    <row r="8664" spans="2:2" x14ac:dyDescent="0.2">
      <c r="B8664" s="35"/>
    </row>
    <row r="8665" spans="2:2" x14ac:dyDescent="0.2">
      <c r="B8665" s="35"/>
    </row>
    <row r="8666" spans="2:2" x14ac:dyDescent="0.2">
      <c r="B8666" s="35"/>
    </row>
    <row r="8667" spans="2:2" x14ac:dyDescent="0.2">
      <c r="B8667" s="35"/>
    </row>
    <row r="8668" spans="2:2" x14ac:dyDescent="0.2">
      <c r="B8668" s="35"/>
    </row>
    <row r="8669" spans="2:2" x14ac:dyDescent="0.2">
      <c r="B8669" s="35"/>
    </row>
    <row r="8670" spans="2:2" x14ac:dyDescent="0.2">
      <c r="B8670" s="35"/>
    </row>
    <row r="8671" spans="2:2" x14ac:dyDescent="0.2">
      <c r="B8671" s="35"/>
    </row>
    <row r="8672" spans="2:2" x14ac:dyDescent="0.2">
      <c r="B8672" s="35"/>
    </row>
    <row r="8673" spans="2:2" x14ac:dyDescent="0.2">
      <c r="B8673" s="35"/>
    </row>
    <row r="8674" spans="2:2" x14ac:dyDescent="0.2">
      <c r="B8674" s="35"/>
    </row>
    <row r="8675" spans="2:2" x14ac:dyDescent="0.2">
      <c r="B8675" s="35"/>
    </row>
    <row r="8676" spans="2:2" x14ac:dyDescent="0.2">
      <c r="B8676" s="35"/>
    </row>
    <row r="8677" spans="2:2" x14ac:dyDescent="0.2">
      <c r="B8677" s="35"/>
    </row>
    <row r="8678" spans="2:2" x14ac:dyDescent="0.2">
      <c r="B8678" s="35"/>
    </row>
    <row r="8679" spans="2:2" x14ac:dyDescent="0.2">
      <c r="B8679" s="35"/>
    </row>
    <row r="8680" spans="2:2" x14ac:dyDescent="0.2">
      <c r="B8680" s="35"/>
    </row>
    <row r="8681" spans="2:2" x14ac:dyDescent="0.2">
      <c r="B8681" s="35"/>
    </row>
    <row r="8682" spans="2:2" x14ac:dyDescent="0.2">
      <c r="B8682" s="35"/>
    </row>
    <row r="8683" spans="2:2" x14ac:dyDescent="0.2">
      <c r="B8683" s="35"/>
    </row>
    <row r="8684" spans="2:2" x14ac:dyDescent="0.2">
      <c r="B8684" s="35"/>
    </row>
    <row r="8685" spans="2:2" x14ac:dyDescent="0.2">
      <c r="B8685" s="35"/>
    </row>
    <row r="8686" spans="2:2" x14ac:dyDescent="0.2">
      <c r="B8686" s="35"/>
    </row>
    <row r="8687" spans="2:2" x14ac:dyDescent="0.2">
      <c r="B8687" s="35"/>
    </row>
    <row r="8688" spans="2:2" x14ac:dyDescent="0.2">
      <c r="B8688" s="35"/>
    </row>
    <row r="8689" spans="2:2" x14ac:dyDescent="0.2">
      <c r="B8689" s="35"/>
    </row>
    <row r="8690" spans="2:2" x14ac:dyDescent="0.2">
      <c r="B8690" s="35"/>
    </row>
    <row r="8691" spans="2:2" x14ac:dyDescent="0.2">
      <c r="B8691" s="35"/>
    </row>
    <row r="8692" spans="2:2" x14ac:dyDescent="0.2">
      <c r="B8692" s="35"/>
    </row>
    <row r="8693" spans="2:2" x14ac:dyDescent="0.2">
      <c r="B8693" s="35"/>
    </row>
    <row r="8694" spans="2:2" x14ac:dyDescent="0.2">
      <c r="B8694" s="35"/>
    </row>
    <row r="8695" spans="2:2" x14ac:dyDescent="0.2">
      <c r="B8695" s="35"/>
    </row>
    <row r="8696" spans="2:2" x14ac:dyDescent="0.2">
      <c r="B8696" s="35"/>
    </row>
    <row r="8697" spans="2:2" x14ac:dyDescent="0.2">
      <c r="B8697" s="35"/>
    </row>
    <row r="8698" spans="2:2" x14ac:dyDescent="0.2">
      <c r="B8698" s="35"/>
    </row>
    <row r="8699" spans="2:2" x14ac:dyDescent="0.2">
      <c r="B8699" s="35"/>
    </row>
    <row r="8700" spans="2:2" x14ac:dyDescent="0.2">
      <c r="B8700" s="35"/>
    </row>
    <row r="8701" spans="2:2" x14ac:dyDescent="0.2">
      <c r="B8701" s="35"/>
    </row>
    <row r="8702" spans="2:2" x14ac:dyDescent="0.2">
      <c r="B8702" s="35"/>
    </row>
    <row r="8703" spans="2:2" x14ac:dyDescent="0.2">
      <c r="B8703" s="35"/>
    </row>
    <row r="8704" spans="2:2" x14ac:dyDescent="0.2">
      <c r="B8704" s="35"/>
    </row>
    <row r="8705" spans="2:2" x14ac:dyDescent="0.2">
      <c r="B8705" s="35"/>
    </row>
    <row r="8706" spans="2:2" x14ac:dyDescent="0.2">
      <c r="B8706" s="35"/>
    </row>
    <row r="8707" spans="2:2" x14ac:dyDescent="0.2">
      <c r="B8707" s="35"/>
    </row>
    <row r="8708" spans="2:2" x14ac:dyDescent="0.2">
      <c r="B8708" s="35"/>
    </row>
    <row r="8709" spans="2:2" x14ac:dyDescent="0.2">
      <c r="B8709" s="35"/>
    </row>
    <row r="8710" spans="2:2" x14ac:dyDescent="0.2">
      <c r="B8710" s="35"/>
    </row>
    <row r="8711" spans="2:2" x14ac:dyDescent="0.2">
      <c r="B8711" s="35"/>
    </row>
    <row r="8712" spans="2:2" x14ac:dyDescent="0.2">
      <c r="B8712" s="35"/>
    </row>
    <row r="8713" spans="2:2" x14ac:dyDescent="0.2">
      <c r="B8713" s="35"/>
    </row>
    <row r="8714" spans="2:2" x14ac:dyDescent="0.2">
      <c r="B8714" s="35"/>
    </row>
    <row r="8715" spans="2:2" x14ac:dyDescent="0.2">
      <c r="B8715" s="35"/>
    </row>
    <row r="8716" spans="2:2" x14ac:dyDescent="0.2">
      <c r="B8716" s="35"/>
    </row>
    <row r="8717" spans="2:2" x14ac:dyDescent="0.2">
      <c r="B8717" s="35"/>
    </row>
    <row r="8718" spans="2:2" x14ac:dyDescent="0.2">
      <c r="B8718" s="35"/>
    </row>
    <row r="8719" spans="2:2" x14ac:dyDescent="0.2">
      <c r="B8719" s="35"/>
    </row>
    <row r="8720" spans="2:2" x14ac:dyDescent="0.2">
      <c r="B8720" s="35"/>
    </row>
    <row r="8721" spans="2:2" x14ac:dyDescent="0.2">
      <c r="B8721" s="35"/>
    </row>
    <row r="8722" spans="2:2" x14ac:dyDescent="0.2">
      <c r="B8722" s="35"/>
    </row>
    <row r="8723" spans="2:2" x14ac:dyDescent="0.2">
      <c r="B8723" s="35"/>
    </row>
    <row r="8724" spans="2:2" x14ac:dyDescent="0.2">
      <c r="B8724" s="35"/>
    </row>
    <row r="8725" spans="2:2" x14ac:dyDescent="0.2">
      <c r="B8725" s="35"/>
    </row>
    <row r="8726" spans="2:2" x14ac:dyDescent="0.2">
      <c r="B8726" s="35"/>
    </row>
    <row r="8727" spans="2:2" x14ac:dyDescent="0.2">
      <c r="B8727" s="35"/>
    </row>
    <row r="8728" spans="2:2" x14ac:dyDescent="0.2">
      <c r="B8728" s="35"/>
    </row>
    <row r="8729" spans="2:2" x14ac:dyDescent="0.2">
      <c r="B8729" s="35"/>
    </row>
    <row r="8730" spans="2:2" x14ac:dyDescent="0.2">
      <c r="B8730" s="35"/>
    </row>
    <row r="8731" spans="2:2" x14ac:dyDescent="0.2">
      <c r="B8731" s="35"/>
    </row>
    <row r="8732" spans="2:2" x14ac:dyDescent="0.2">
      <c r="B8732" s="35"/>
    </row>
    <row r="8733" spans="2:2" x14ac:dyDescent="0.2">
      <c r="B8733" s="35"/>
    </row>
    <row r="8734" spans="2:2" x14ac:dyDescent="0.2">
      <c r="B8734" s="35"/>
    </row>
    <row r="8735" spans="2:2" x14ac:dyDescent="0.2">
      <c r="B8735" s="35"/>
    </row>
    <row r="8736" spans="2:2" x14ac:dyDescent="0.2">
      <c r="B8736" s="35"/>
    </row>
    <row r="8737" spans="2:2" x14ac:dyDescent="0.2">
      <c r="B8737" s="35"/>
    </row>
    <row r="8738" spans="2:2" x14ac:dyDescent="0.2">
      <c r="B8738" s="35"/>
    </row>
    <row r="8739" spans="2:2" x14ac:dyDescent="0.2">
      <c r="B8739" s="35"/>
    </row>
    <row r="8740" spans="2:2" x14ac:dyDescent="0.2">
      <c r="B8740" s="35"/>
    </row>
    <row r="8741" spans="2:2" x14ac:dyDescent="0.2">
      <c r="B8741" s="35"/>
    </row>
    <row r="8742" spans="2:2" x14ac:dyDescent="0.2">
      <c r="B8742" s="35"/>
    </row>
    <row r="8743" spans="2:2" x14ac:dyDescent="0.2">
      <c r="B8743" s="35"/>
    </row>
    <row r="8744" spans="2:2" x14ac:dyDescent="0.2">
      <c r="B8744" s="35"/>
    </row>
    <row r="8745" spans="2:2" x14ac:dyDescent="0.2">
      <c r="B8745" s="35"/>
    </row>
    <row r="8746" spans="2:2" x14ac:dyDescent="0.2">
      <c r="B8746" s="35"/>
    </row>
    <row r="8747" spans="2:2" x14ac:dyDescent="0.2">
      <c r="B8747" s="35"/>
    </row>
    <row r="8748" spans="2:2" x14ac:dyDescent="0.2">
      <c r="B8748" s="35"/>
    </row>
    <row r="8749" spans="2:2" x14ac:dyDescent="0.2">
      <c r="B8749" s="35"/>
    </row>
    <row r="8750" spans="2:2" x14ac:dyDescent="0.2">
      <c r="B8750" s="35"/>
    </row>
    <row r="8751" spans="2:2" x14ac:dyDescent="0.2">
      <c r="B8751" s="35"/>
    </row>
    <row r="8752" spans="2:2" x14ac:dyDescent="0.2">
      <c r="B8752" s="35"/>
    </row>
    <row r="8753" spans="2:2" x14ac:dyDescent="0.2">
      <c r="B8753" s="35"/>
    </row>
    <row r="8754" spans="2:2" x14ac:dyDescent="0.2">
      <c r="B8754" s="35"/>
    </row>
    <row r="8755" spans="2:2" x14ac:dyDescent="0.2">
      <c r="B8755" s="35"/>
    </row>
    <row r="8756" spans="2:2" x14ac:dyDescent="0.2">
      <c r="B8756" s="35"/>
    </row>
    <row r="8757" spans="2:2" x14ac:dyDescent="0.2">
      <c r="B8757" s="35"/>
    </row>
    <row r="8758" spans="2:2" x14ac:dyDescent="0.2">
      <c r="B8758" s="35"/>
    </row>
    <row r="8759" spans="2:2" x14ac:dyDescent="0.2">
      <c r="B8759" s="35"/>
    </row>
    <row r="8760" spans="2:2" x14ac:dyDescent="0.2">
      <c r="B8760" s="35"/>
    </row>
    <row r="8761" spans="2:2" x14ac:dyDescent="0.2">
      <c r="B8761" s="35"/>
    </row>
    <row r="8762" spans="2:2" x14ac:dyDescent="0.2">
      <c r="B8762" s="35"/>
    </row>
    <row r="8763" spans="2:2" x14ac:dyDescent="0.2">
      <c r="B8763" s="35"/>
    </row>
    <row r="8764" spans="2:2" x14ac:dyDescent="0.2">
      <c r="B8764" s="35"/>
    </row>
    <row r="8765" spans="2:2" x14ac:dyDescent="0.2">
      <c r="B8765" s="35"/>
    </row>
    <row r="8766" spans="2:2" x14ac:dyDescent="0.2">
      <c r="B8766" s="35"/>
    </row>
    <row r="8767" spans="2:2" x14ac:dyDescent="0.2">
      <c r="B8767" s="35"/>
    </row>
    <row r="8768" spans="2:2" x14ac:dyDescent="0.2">
      <c r="B8768" s="35"/>
    </row>
    <row r="8769" spans="2:2" x14ac:dyDescent="0.2">
      <c r="B8769" s="35"/>
    </row>
    <row r="8770" spans="2:2" x14ac:dyDescent="0.2">
      <c r="B8770" s="35"/>
    </row>
    <row r="8771" spans="2:2" x14ac:dyDescent="0.2">
      <c r="B8771" s="35"/>
    </row>
    <row r="8772" spans="2:2" x14ac:dyDescent="0.2">
      <c r="B8772" s="35"/>
    </row>
    <row r="8773" spans="2:2" x14ac:dyDescent="0.2">
      <c r="B8773" s="35"/>
    </row>
    <row r="8774" spans="2:2" x14ac:dyDescent="0.2">
      <c r="B8774" s="35"/>
    </row>
    <row r="8775" spans="2:2" x14ac:dyDescent="0.2">
      <c r="B8775" s="35"/>
    </row>
    <row r="8776" spans="2:2" x14ac:dyDescent="0.2">
      <c r="B8776" s="35"/>
    </row>
    <row r="8777" spans="2:2" x14ac:dyDescent="0.2">
      <c r="B8777" s="35"/>
    </row>
    <row r="8778" spans="2:2" x14ac:dyDescent="0.2">
      <c r="B8778" s="35"/>
    </row>
    <row r="8779" spans="2:2" x14ac:dyDescent="0.2">
      <c r="B8779" s="35"/>
    </row>
    <row r="8780" spans="2:2" x14ac:dyDescent="0.2">
      <c r="B8780" s="35"/>
    </row>
    <row r="8781" spans="2:2" x14ac:dyDescent="0.2">
      <c r="B8781" s="35"/>
    </row>
    <row r="8782" spans="2:2" x14ac:dyDescent="0.2">
      <c r="B8782" s="35"/>
    </row>
    <row r="8783" spans="2:2" x14ac:dyDescent="0.2">
      <c r="B8783" s="35"/>
    </row>
    <row r="8784" spans="2:2" x14ac:dyDescent="0.2">
      <c r="B8784" s="35"/>
    </row>
    <row r="8785" spans="2:2" x14ac:dyDescent="0.2">
      <c r="B8785" s="35"/>
    </row>
    <row r="8786" spans="2:2" x14ac:dyDescent="0.2">
      <c r="B8786" s="35"/>
    </row>
    <row r="8787" spans="2:2" x14ac:dyDescent="0.2">
      <c r="B8787" s="35"/>
    </row>
    <row r="8788" spans="2:2" x14ac:dyDescent="0.2">
      <c r="B8788" s="35"/>
    </row>
    <row r="8789" spans="2:2" x14ac:dyDescent="0.2">
      <c r="B8789" s="35"/>
    </row>
    <row r="8790" spans="2:2" x14ac:dyDescent="0.2">
      <c r="B8790" s="35"/>
    </row>
    <row r="8791" spans="2:2" x14ac:dyDescent="0.2">
      <c r="B8791" s="35"/>
    </row>
    <row r="8792" spans="2:2" x14ac:dyDescent="0.2">
      <c r="B8792" s="35"/>
    </row>
    <row r="8793" spans="2:2" x14ac:dyDescent="0.2">
      <c r="B8793" s="35"/>
    </row>
    <row r="8794" spans="2:2" x14ac:dyDescent="0.2">
      <c r="B8794" s="35"/>
    </row>
    <row r="8795" spans="2:2" x14ac:dyDescent="0.2">
      <c r="B8795" s="35"/>
    </row>
    <row r="8796" spans="2:2" x14ac:dyDescent="0.2">
      <c r="B8796" s="35"/>
    </row>
    <row r="8797" spans="2:2" x14ac:dyDescent="0.2">
      <c r="B8797" s="35"/>
    </row>
    <row r="8798" spans="2:2" x14ac:dyDescent="0.2">
      <c r="B8798" s="35"/>
    </row>
    <row r="8799" spans="2:2" x14ac:dyDescent="0.2">
      <c r="B8799" s="35"/>
    </row>
    <row r="8800" spans="2:2" x14ac:dyDescent="0.2">
      <c r="B8800" s="35"/>
    </row>
    <row r="8801" spans="2:2" x14ac:dyDescent="0.2">
      <c r="B8801" s="35"/>
    </row>
    <row r="8802" spans="2:2" x14ac:dyDescent="0.2">
      <c r="B8802" s="35"/>
    </row>
    <row r="8803" spans="2:2" x14ac:dyDescent="0.2">
      <c r="B8803" s="35"/>
    </row>
    <row r="8804" spans="2:2" x14ac:dyDescent="0.2">
      <c r="B8804" s="35"/>
    </row>
    <row r="8805" spans="2:2" x14ac:dyDescent="0.2">
      <c r="B8805" s="35"/>
    </row>
    <row r="8806" spans="2:2" x14ac:dyDescent="0.2">
      <c r="B8806" s="35"/>
    </row>
    <row r="8807" spans="2:2" x14ac:dyDescent="0.2">
      <c r="B8807" s="35"/>
    </row>
    <row r="8808" spans="2:2" x14ac:dyDescent="0.2">
      <c r="B8808" s="35"/>
    </row>
    <row r="8809" spans="2:2" x14ac:dyDescent="0.2">
      <c r="B8809" s="35"/>
    </row>
    <row r="8810" spans="2:2" x14ac:dyDescent="0.2">
      <c r="B8810" s="35"/>
    </row>
    <row r="8811" spans="2:2" x14ac:dyDescent="0.2">
      <c r="B8811" s="35"/>
    </row>
    <row r="8812" spans="2:2" x14ac:dyDescent="0.2">
      <c r="B8812" s="35"/>
    </row>
    <row r="8813" spans="2:2" x14ac:dyDescent="0.2">
      <c r="B8813" s="35"/>
    </row>
    <row r="8814" spans="2:2" x14ac:dyDescent="0.2">
      <c r="B8814" s="35"/>
    </row>
    <row r="8815" spans="2:2" x14ac:dyDescent="0.2">
      <c r="B8815" s="35"/>
    </row>
    <row r="8816" spans="2:2" x14ac:dyDescent="0.2">
      <c r="B8816" s="35"/>
    </row>
    <row r="8817" spans="2:2" x14ac:dyDescent="0.2">
      <c r="B8817" s="35"/>
    </row>
    <row r="8818" spans="2:2" x14ac:dyDescent="0.2">
      <c r="B8818" s="35"/>
    </row>
    <row r="8819" spans="2:2" x14ac:dyDescent="0.2">
      <c r="B8819" s="35"/>
    </row>
    <row r="8820" spans="2:2" x14ac:dyDescent="0.2">
      <c r="B8820" s="35"/>
    </row>
    <row r="8821" spans="2:2" x14ac:dyDescent="0.2">
      <c r="B8821" s="35"/>
    </row>
    <row r="8822" spans="2:2" x14ac:dyDescent="0.2">
      <c r="B8822" s="35"/>
    </row>
    <row r="8823" spans="2:2" x14ac:dyDescent="0.2">
      <c r="B8823" s="35"/>
    </row>
    <row r="8824" spans="2:2" x14ac:dyDescent="0.2">
      <c r="B8824" s="35"/>
    </row>
    <row r="8825" spans="2:2" x14ac:dyDescent="0.2">
      <c r="B8825" s="35"/>
    </row>
    <row r="8826" spans="2:2" x14ac:dyDescent="0.2">
      <c r="B8826" s="35"/>
    </row>
    <row r="8827" spans="2:2" x14ac:dyDescent="0.2">
      <c r="B8827" s="35"/>
    </row>
    <row r="8828" spans="2:2" x14ac:dyDescent="0.2">
      <c r="B8828" s="35"/>
    </row>
    <row r="8829" spans="2:2" x14ac:dyDescent="0.2">
      <c r="B8829" s="35"/>
    </row>
    <row r="8830" spans="2:2" x14ac:dyDescent="0.2">
      <c r="B8830" s="35"/>
    </row>
    <row r="8831" spans="2:2" x14ac:dyDescent="0.2">
      <c r="B8831" s="35"/>
    </row>
    <row r="8832" spans="2:2" x14ac:dyDescent="0.2">
      <c r="B8832" s="35"/>
    </row>
    <row r="8833" spans="2:2" x14ac:dyDescent="0.2">
      <c r="B8833" s="35"/>
    </row>
    <row r="8834" spans="2:2" x14ac:dyDescent="0.2">
      <c r="B8834" s="35"/>
    </row>
    <row r="8835" spans="2:2" x14ac:dyDescent="0.2">
      <c r="B8835" s="35"/>
    </row>
    <row r="8836" spans="2:2" x14ac:dyDescent="0.2">
      <c r="B8836" s="35"/>
    </row>
    <row r="8837" spans="2:2" x14ac:dyDescent="0.2">
      <c r="B8837" s="35"/>
    </row>
    <row r="8838" spans="2:2" x14ac:dyDescent="0.2">
      <c r="B8838" s="35"/>
    </row>
    <row r="8839" spans="2:2" x14ac:dyDescent="0.2">
      <c r="B8839" s="35"/>
    </row>
    <row r="8840" spans="2:2" x14ac:dyDescent="0.2">
      <c r="B8840" s="35"/>
    </row>
    <row r="8841" spans="2:2" x14ac:dyDescent="0.2">
      <c r="B8841" s="35"/>
    </row>
    <row r="8842" spans="2:2" x14ac:dyDescent="0.2">
      <c r="B8842" s="35"/>
    </row>
    <row r="8843" spans="2:2" x14ac:dyDescent="0.2">
      <c r="B8843" s="35"/>
    </row>
    <row r="8844" spans="2:2" x14ac:dyDescent="0.2">
      <c r="B8844" s="35"/>
    </row>
    <row r="8845" spans="2:2" x14ac:dyDescent="0.2">
      <c r="B8845" s="35"/>
    </row>
    <row r="8846" spans="2:2" x14ac:dyDescent="0.2">
      <c r="B8846" s="35"/>
    </row>
    <row r="8847" spans="2:2" x14ac:dyDescent="0.2">
      <c r="B8847" s="35"/>
    </row>
    <row r="8848" spans="2:2" x14ac:dyDescent="0.2">
      <c r="B8848" s="35"/>
    </row>
    <row r="8849" spans="2:2" x14ac:dyDescent="0.2">
      <c r="B8849" s="35"/>
    </row>
    <row r="8850" spans="2:2" x14ac:dyDescent="0.2">
      <c r="B8850" s="35"/>
    </row>
    <row r="8851" spans="2:2" x14ac:dyDescent="0.2">
      <c r="B8851" s="35"/>
    </row>
    <row r="8852" spans="2:2" x14ac:dyDescent="0.2">
      <c r="B8852" s="35"/>
    </row>
    <row r="8853" spans="2:2" x14ac:dyDescent="0.2">
      <c r="B8853" s="35"/>
    </row>
    <row r="8854" spans="2:2" x14ac:dyDescent="0.2">
      <c r="B8854" s="35"/>
    </row>
    <row r="8855" spans="2:2" x14ac:dyDescent="0.2">
      <c r="B8855" s="35"/>
    </row>
    <row r="8856" spans="2:2" x14ac:dyDescent="0.2">
      <c r="B8856" s="35"/>
    </row>
    <row r="8857" spans="2:2" x14ac:dyDescent="0.2">
      <c r="B8857" s="35"/>
    </row>
    <row r="8858" spans="2:2" x14ac:dyDescent="0.2">
      <c r="B8858" s="35"/>
    </row>
    <row r="8859" spans="2:2" x14ac:dyDescent="0.2">
      <c r="B8859" s="35"/>
    </row>
    <row r="8860" spans="2:2" x14ac:dyDescent="0.2">
      <c r="B8860" s="35"/>
    </row>
    <row r="8861" spans="2:2" x14ac:dyDescent="0.2">
      <c r="B8861" s="35"/>
    </row>
    <row r="8862" spans="2:2" x14ac:dyDescent="0.2">
      <c r="B8862" s="35"/>
    </row>
    <row r="8863" spans="2:2" x14ac:dyDescent="0.2">
      <c r="B8863" s="35"/>
    </row>
    <row r="8864" spans="2:2" x14ac:dyDescent="0.2">
      <c r="B8864" s="35"/>
    </row>
    <row r="8865" spans="2:2" x14ac:dyDescent="0.2">
      <c r="B8865" s="35"/>
    </row>
    <row r="8866" spans="2:2" x14ac:dyDescent="0.2">
      <c r="B8866" s="35"/>
    </row>
    <row r="8867" spans="2:2" x14ac:dyDescent="0.2">
      <c r="B8867" s="35"/>
    </row>
    <row r="8868" spans="2:2" x14ac:dyDescent="0.2">
      <c r="B8868" s="35"/>
    </row>
    <row r="8869" spans="2:2" x14ac:dyDescent="0.2">
      <c r="B8869" s="35"/>
    </row>
    <row r="8870" spans="2:2" x14ac:dyDescent="0.2">
      <c r="B8870" s="35"/>
    </row>
    <row r="8871" spans="2:2" x14ac:dyDescent="0.2">
      <c r="B8871" s="35"/>
    </row>
    <row r="8872" spans="2:2" x14ac:dyDescent="0.2">
      <c r="B8872" s="35"/>
    </row>
    <row r="8873" spans="2:2" x14ac:dyDescent="0.2">
      <c r="B8873" s="35"/>
    </row>
    <row r="8874" spans="2:2" x14ac:dyDescent="0.2">
      <c r="B8874" s="35"/>
    </row>
    <row r="8875" spans="2:2" x14ac:dyDescent="0.2">
      <c r="B8875" s="35"/>
    </row>
    <row r="8876" spans="2:2" x14ac:dyDescent="0.2">
      <c r="B8876" s="35"/>
    </row>
    <row r="8877" spans="2:2" x14ac:dyDescent="0.2">
      <c r="B8877" s="35"/>
    </row>
    <row r="8878" spans="2:2" x14ac:dyDescent="0.2">
      <c r="B8878" s="35"/>
    </row>
    <row r="8879" spans="2:2" x14ac:dyDescent="0.2">
      <c r="B8879" s="35"/>
    </row>
    <row r="8880" spans="2:2" x14ac:dyDescent="0.2">
      <c r="B8880" s="35"/>
    </row>
    <row r="8881" spans="2:2" x14ac:dyDescent="0.2">
      <c r="B8881" s="35"/>
    </row>
    <row r="8882" spans="2:2" x14ac:dyDescent="0.2">
      <c r="B8882" s="35"/>
    </row>
    <row r="8883" spans="2:2" x14ac:dyDescent="0.2">
      <c r="B8883" s="35"/>
    </row>
    <row r="8884" spans="2:2" x14ac:dyDescent="0.2">
      <c r="B8884" s="35"/>
    </row>
    <row r="8885" spans="2:2" x14ac:dyDescent="0.2">
      <c r="B8885" s="35"/>
    </row>
    <row r="8886" spans="2:2" x14ac:dyDescent="0.2">
      <c r="B8886" s="35"/>
    </row>
    <row r="8887" spans="2:2" x14ac:dyDescent="0.2">
      <c r="B8887" s="35"/>
    </row>
    <row r="8888" spans="2:2" x14ac:dyDescent="0.2">
      <c r="B8888" s="35"/>
    </row>
    <row r="8889" spans="2:2" x14ac:dyDescent="0.2">
      <c r="B8889" s="35"/>
    </row>
    <row r="8890" spans="2:2" x14ac:dyDescent="0.2">
      <c r="B8890" s="35"/>
    </row>
    <row r="8891" spans="2:2" x14ac:dyDescent="0.2">
      <c r="B8891" s="35"/>
    </row>
    <row r="8892" spans="2:2" x14ac:dyDescent="0.2">
      <c r="B8892" s="35"/>
    </row>
    <row r="8893" spans="2:2" x14ac:dyDescent="0.2">
      <c r="B8893" s="35"/>
    </row>
    <row r="8894" spans="2:2" x14ac:dyDescent="0.2">
      <c r="B8894" s="35"/>
    </row>
    <row r="8895" spans="2:2" x14ac:dyDescent="0.2">
      <c r="B8895" s="35"/>
    </row>
    <row r="8896" spans="2:2" x14ac:dyDescent="0.2">
      <c r="B8896" s="35"/>
    </row>
    <row r="8897" spans="2:2" x14ac:dyDescent="0.2">
      <c r="B8897" s="35"/>
    </row>
    <row r="8898" spans="2:2" x14ac:dyDescent="0.2">
      <c r="B8898" s="35"/>
    </row>
    <row r="8899" spans="2:2" x14ac:dyDescent="0.2">
      <c r="B8899" s="35"/>
    </row>
    <row r="8900" spans="2:2" x14ac:dyDescent="0.2">
      <c r="B8900" s="35"/>
    </row>
    <row r="8901" spans="2:2" x14ac:dyDescent="0.2">
      <c r="B8901" s="35"/>
    </row>
    <row r="8902" spans="2:2" x14ac:dyDescent="0.2">
      <c r="B8902" s="35"/>
    </row>
    <row r="8903" spans="2:2" x14ac:dyDescent="0.2">
      <c r="B8903" s="35"/>
    </row>
    <row r="8904" spans="2:2" x14ac:dyDescent="0.2">
      <c r="B8904" s="35"/>
    </row>
    <row r="8905" spans="2:2" x14ac:dyDescent="0.2">
      <c r="B8905" s="35"/>
    </row>
    <row r="8906" spans="2:2" x14ac:dyDescent="0.2">
      <c r="B8906" s="35"/>
    </row>
    <row r="8907" spans="2:2" x14ac:dyDescent="0.2">
      <c r="B8907" s="35"/>
    </row>
    <row r="8908" spans="2:2" x14ac:dyDescent="0.2">
      <c r="B8908" s="35"/>
    </row>
    <row r="8909" spans="2:2" x14ac:dyDescent="0.2">
      <c r="B8909" s="35"/>
    </row>
    <row r="8910" spans="2:2" x14ac:dyDescent="0.2">
      <c r="B8910" s="35"/>
    </row>
    <row r="8911" spans="2:2" x14ac:dyDescent="0.2">
      <c r="B8911" s="35"/>
    </row>
    <row r="8912" spans="2:2" x14ac:dyDescent="0.2">
      <c r="B8912" s="35"/>
    </row>
    <row r="8913" spans="2:2" x14ac:dyDescent="0.2">
      <c r="B8913" s="35"/>
    </row>
    <row r="8914" spans="2:2" x14ac:dyDescent="0.2">
      <c r="B8914" s="35"/>
    </row>
    <row r="8915" spans="2:2" x14ac:dyDescent="0.2">
      <c r="B8915" s="35"/>
    </row>
    <row r="8916" spans="2:2" x14ac:dyDescent="0.2">
      <c r="B8916" s="35"/>
    </row>
    <row r="8917" spans="2:2" x14ac:dyDescent="0.2">
      <c r="B8917" s="35"/>
    </row>
    <row r="8918" spans="2:2" x14ac:dyDescent="0.2">
      <c r="B8918" s="35"/>
    </row>
    <row r="8919" spans="2:2" x14ac:dyDescent="0.2">
      <c r="B8919" s="35"/>
    </row>
    <row r="8920" spans="2:2" x14ac:dyDescent="0.2">
      <c r="B8920" s="35"/>
    </row>
    <row r="8921" spans="2:2" x14ac:dyDescent="0.2">
      <c r="B8921" s="35"/>
    </row>
    <row r="8922" spans="2:2" x14ac:dyDescent="0.2">
      <c r="B8922" s="35"/>
    </row>
    <row r="8923" spans="2:2" x14ac:dyDescent="0.2">
      <c r="B8923" s="35"/>
    </row>
    <row r="8924" spans="2:2" x14ac:dyDescent="0.2">
      <c r="B8924" s="35"/>
    </row>
    <row r="8925" spans="2:2" x14ac:dyDescent="0.2">
      <c r="B8925" s="35"/>
    </row>
    <row r="8926" spans="2:2" x14ac:dyDescent="0.2">
      <c r="B8926" s="35"/>
    </row>
    <row r="8927" spans="2:2" x14ac:dyDescent="0.2">
      <c r="B8927" s="35"/>
    </row>
    <row r="8928" spans="2:2" x14ac:dyDescent="0.2">
      <c r="B8928" s="35"/>
    </row>
    <row r="8929" spans="2:2" x14ac:dyDescent="0.2">
      <c r="B8929" s="35"/>
    </row>
    <row r="8930" spans="2:2" x14ac:dyDescent="0.2">
      <c r="B8930" s="35"/>
    </row>
    <row r="8931" spans="2:2" x14ac:dyDescent="0.2">
      <c r="B8931" s="35"/>
    </row>
    <row r="8932" spans="2:2" x14ac:dyDescent="0.2">
      <c r="B8932" s="35"/>
    </row>
    <row r="8933" spans="2:2" x14ac:dyDescent="0.2">
      <c r="B8933" s="35"/>
    </row>
    <row r="8934" spans="2:2" x14ac:dyDescent="0.2">
      <c r="B8934" s="35"/>
    </row>
    <row r="8935" spans="2:2" x14ac:dyDescent="0.2">
      <c r="B8935" s="35"/>
    </row>
    <row r="8936" spans="2:2" x14ac:dyDescent="0.2">
      <c r="B8936" s="35"/>
    </row>
    <row r="8937" spans="2:2" x14ac:dyDescent="0.2">
      <c r="B8937" s="35"/>
    </row>
    <row r="8938" spans="2:2" x14ac:dyDescent="0.2">
      <c r="B8938" s="35"/>
    </row>
    <row r="8939" spans="2:2" x14ac:dyDescent="0.2">
      <c r="B8939" s="35"/>
    </row>
    <row r="8940" spans="2:2" x14ac:dyDescent="0.2">
      <c r="B8940" s="35"/>
    </row>
    <row r="8941" spans="2:2" x14ac:dyDescent="0.2">
      <c r="B8941" s="35"/>
    </row>
    <row r="8942" spans="2:2" x14ac:dyDescent="0.2">
      <c r="B8942" s="35"/>
    </row>
    <row r="8943" spans="2:2" x14ac:dyDescent="0.2">
      <c r="B8943" s="35"/>
    </row>
    <row r="8944" spans="2:2" x14ac:dyDescent="0.2">
      <c r="B8944" s="35"/>
    </row>
    <row r="8945" spans="2:2" x14ac:dyDescent="0.2">
      <c r="B8945" s="35"/>
    </row>
    <row r="8946" spans="2:2" x14ac:dyDescent="0.2">
      <c r="B8946" s="35"/>
    </row>
    <row r="8947" spans="2:2" x14ac:dyDescent="0.2">
      <c r="B8947" s="35"/>
    </row>
    <row r="8948" spans="2:2" x14ac:dyDescent="0.2">
      <c r="B8948" s="35"/>
    </row>
    <row r="8949" spans="2:2" x14ac:dyDescent="0.2">
      <c r="B8949" s="35"/>
    </row>
    <row r="8950" spans="2:2" x14ac:dyDescent="0.2">
      <c r="B8950" s="35"/>
    </row>
    <row r="8951" spans="2:2" x14ac:dyDescent="0.2">
      <c r="B8951" s="35"/>
    </row>
    <row r="8952" spans="2:2" x14ac:dyDescent="0.2">
      <c r="B8952" s="35"/>
    </row>
    <row r="8953" spans="2:2" x14ac:dyDescent="0.2">
      <c r="B8953" s="35"/>
    </row>
    <row r="8954" spans="2:2" x14ac:dyDescent="0.2">
      <c r="B8954" s="35"/>
    </row>
    <row r="8955" spans="2:2" x14ac:dyDescent="0.2">
      <c r="B8955" s="35"/>
    </row>
    <row r="8956" spans="2:2" x14ac:dyDescent="0.2">
      <c r="B8956" s="35"/>
    </row>
    <row r="8957" spans="2:2" x14ac:dyDescent="0.2">
      <c r="B8957" s="35"/>
    </row>
    <row r="8958" spans="2:2" x14ac:dyDescent="0.2">
      <c r="B8958" s="35"/>
    </row>
    <row r="8959" spans="2:2" x14ac:dyDescent="0.2">
      <c r="B8959" s="35"/>
    </row>
    <row r="8960" spans="2:2" x14ac:dyDescent="0.2">
      <c r="B8960" s="35"/>
    </row>
    <row r="8961" spans="2:2" x14ac:dyDescent="0.2">
      <c r="B8961" s="35"/>
    </row>
    <row r="8962" spans="2:2" x14ac:dyDescent="0.2">
      <c r="B8962" s="35"/>
    </row>
    <row r="8963" spans="2:2" x14ac:dyDescent="0.2">
      <c r="B8963" s="35"/>
    </row>
    <row r="8964" spans="2:2" x14ac:dyDescent="0.2">
      <c r="B8964" s="35"/>
    </row>
    <row r="8965" spans="2:2" x14ac:dyDescent="0.2">
      <c r="B8965" s="35"/>
    </row>
    <row r="8966" spans="2:2" x14ac:dyDescent="0.2">
      <c r="B8966" s="35"/>
    </row>
    <row r="8967" spans="2:2" x14ac:dyDescent="0.2">
      <c r="B8967" s="35"/>
    </row>
    <row r="8968" spans="2:2" x14ac:dyDescent="0.2">
      <c r="B8968" s="35"/>
    </row>
    <row r="8969" spans="2:2" x14ac:dyDescent="0.2">
      <c r="B8969" s="35"/>
    </row>
    <row r="8970" spans="2:2" x14ac:dyDescent="0.2">
      <c r="B8970" s="35"/>
    </row>
    <row r="8971" spans="2:2" x14ac:dyDescent="0.2">
      <c r="B8971" s="35"/>
    </row>
    <row r="8972" spans="2:2" x14ac:dyDescent="0.2">
      <c r="B8972" s="35"/>
    </row>
    <row r="8973" spans="2:2" x14ac:dyDescent="0.2">
      <c r="B8973" s="35"/>
    </row>
    <row r="8974" spans="2:2" x14ac:dyDescent="0.2">
      <c r="B8974" s="35"/>
    </row>
    <row r="8975" spans="2:2" x14ac:dyDescent="0.2">
      <c r="B8975" s="35"/>
    </row>
    <row r="8976" spans="2:2" x14ac:dyDescent="0.2">
      <c r="B8976" s="35"/>
    </row>
    <row r="8977" spans="2:2" x14ac:dyDescent="0.2">
      <c r="B8977" s="35"/>
    </row>
    <row r="8978" spans="2:2" x14ac:dyDescent="0.2">
      <c r="B8978" s="35"/>
    </row>
    <row r="8979" spans="2:2" x14ac:dyDescent="0.2">
      <c r="B8979" s="35"/>
    </row>
    <row r="8980" spans="2:2" x14ac:dyDescent="0.2">
      <c r="B8980" s="35"/>
    </row>
    <row r="8981" spans="2:2" x14ac:dyDescent="0.2">
      <c r="B8981" s="35"/>
    </row>
    <row r="8982" spans="2:2" x14ac:dyDescent="0.2">
      <c r="B8982" s="35"/>
    </row>
    <row r="8983" spans="2:2" x14ac:dyDescent="0.2">
      <c r="B8983" s="35"/>
    </row>
    <row r="8984" spans="2:2" x14ac:dyDescent="0.2">
      <c r="B8984" s="35"/>
    </row>
    <row r="8985" spans="2:2" x14ac:dyDescent="0.2">
      <c r="B8985" s="35"/>
    </row>
    <row r="8986" spans="2:2" x14ac:dyDescent="0.2">
      <c r="B8986" s="35"/>
    </row>
    <row r="8987" spans="2:2" x14ac:dyDescent="0.2">
      <c r="B8987" s="35"/>
    </row>
    <row r="8988" spans="2:2" x14ac:dyDescent="0.2">
      <c r="B8988" s="35"/>
    </row>
    <row r="8989" spans="2:2" x14ac:dyDescent="0.2">
      <c r="B8989" s="35"/>
    </row>
    <row r="8990" spans="2:2" x14ac:dyDescent="0.2">
      <c r="B8990" s="35"/>
    </row>
    <row r="8991" spans="2:2" x14ac:dyDescent="0.2">
      <c r="B8991" s="35"/>
    </row>
    <row r="8992" spans="2:2" x14ac:dyDescent="0.2">
      <c r="B8992" s="35"/>
    </row>
    <row r="8993" spans="2:2" x14ac:dyDescent="0.2">
      <c r="B8993" s="35"/>
    </row>
    <row r="8994" spans="2:2" x14ac:dyDescent="0.2">
      <c r="B8994" s="35"/>
    </row>
    <row r="8995" spans="2:2" x14ac:dyDescent="0.2">
      <c r="B8995" s="35"/>
    </row>
    <row r="8996" spans="2:2" x14ac:dyDescent="0.2">
      <c r="B8996" s="35"/>
    </row>
    <row r="8997" spans="2:2" x14ac:dyDescent="0.2">
      <c r="B8997" s="35"/>
    </row>
    <row r="8998" spans="2:2" x14ac:dyDescent="0.2">
      <c r="B8998" s="35"/>
    </row>
    <row r="8999" spans="2:2" x14ac:dyDescent="0.2">
      <c r="B8999" s="35"/>
    </row>
    <row r="9000" spans="2:2" x14ac:dyDescent="0.2">
      <c r="B9000" s="35"/>
    </row>
    <row r="9001" spans="2:2" x14ac:dyDescent="0.2">
      <c r="B9001" s="35"/>
    </row>
    <row r="9002" spans="2:2" x14ac:dyDescent="0.2">
      <c r="B9002" s="35"/>
    </row>
    <row r="9003" spans="2:2" x14ac:dyDescent="0.2">
      <c r="B9003" s="35"/>
    </row>
    <row r="9004" spans="2:2" x14ac:dyDescent="0.2">
      <c r="B9004" s="35"/>
    </row>
    <row r="9005" spans="2:2" x14ac:dyDescent="0.2">
      <c r="B9005" s="35"/>
    </row>
    <row r="9006" spans="2:2" x14ac:dyDescent="0.2">
      <c r="B9006" s="35"/>
    </row>
    <row r="9007" spans="2:2" x14ac:dyDescent="0.2">
      <c r="B9007" s="35"/>
    </row>
    <row r="9008" spans="2:2" x14ac:dyDescent="0.2">
      <c r="B9008" s="35"/>
    </row>
    <row r="9009" spans="2:2" x14ac:dyDescent="0.2">
      <c r="B9009" s="35"/>
    </row>
    <row r="9010" spans="2:2" x14ac:dyDescent="0.2">
      <c r="B9010" s="35"/>
    </row>
    <row r="9011" spans="2:2" x14ac:dyDescent="0.2">
      <c r="B9011" s="35"/>
    </row>
    <row r="9012" spans="2:2" x14ac:dyDescent="0.2">
      <c r="B9012" s="35"/>
    </row>
    <row r="9013" spans="2:2" x14ac:dyDescent="0.2">
      <c r="B9013" s="35"/>
    </row>
    <row r="9014" spans="2:2" x14ac:dyDescent="0.2">
      <c r="B9014" s="35"/>
    </row>
    <row r="9015" spans="2:2" x14ac:dyDescent="0.2">
      <c r="B9015" s="35"/>
    </row>
    <row r="9016" spans="2:2" x14ac:dyDescent="0.2">
      <c r="B9016" s="35"/>
    </row>
    <row r="9017" spans="2:2" x14ac:dyDescent="0.2">
      <c r="B9017" s="35"/>
    </row>
    <row r="9018" spans="2:2" x14ac:dyDescent="0.2">
      <c r="B9018" s="35"/>
    </row>
    <row r="9019" spans="2:2" x14ac:dyDescent="0.2">
      <c r="B9019" s="35"/>
    </row>
    <row r="9020" spans="2:2" x14ac:dyDescent="0.2">
      <c r="B9020" s="35"/>
    </row>
    <row r="9021" spans="2:2" x14ac:dyDescent="0.2">
      <c r="B9021" s="35"/>
    </row>
    <row r="9022" spans="2:2" x14ac:dyDescent="0.2">
      <c r="B9022" s="35"/>
    </row>
    <row r="9023" spans="2:2" x14ac:dyDescent="0.2">
      <c r="B9023" s="35"/>
    </row>
    <row r="9024" spans="2:2" x14ac:dyDescent="0.2">
      <c r="B9024" s="35"/>
    </row>
    <row r="9025" spans="2:2" x14ac:dyDescent="0.2">
      <c r="B9025" s="35"/>
    </row>
    <row r="9026" spans="2:2" x14ac:dyDescent="0.2">
      <c r="B9026" s="35"/>
    </row>
    <row r="9027" spans="2:2" x14ac:dyDescent="0.2">
      <c r="B9027" s="35"/>
    </row>
    <row r="9028" spans="2:2" x14ac:dyDescent="0.2">
      <c r="B9028" s="35"/>
    </row>
    <row r="9029" spans="2:2" x14ac:dyDescent="0.2">
      <c r="B9029" s="35"/>
    </row>
    <row r="9030" spans="2:2" x14ac:dyDescent="0.2">
      <c r="B9030" s="35"/>
    </row>
    <row r="9031" spans="2:2" x14ac:dyDescent="0.2">
      <c r="B9031" s="35"/>
    </row>
    <row r="9032" spans="2:2" x14ac:dyDescent="0.2">
      <c r="B9032" s="35"/>
    </row>
    <row r="9033" spans="2:2" x14ac:dyDescent="0.2">
      <c r="B9033" s="35"/>
    </row>
    <row r="9034" spans="2:2" x14ac:dyDescent="0.2">
      <c r="B9034" s="35"/>
    </row>
    <row r="9035" spans="2:2" x14ac:dyDescent="0.2">
      <c r="B9035" s="35"/>
    </row>
    <row r="9036" spans="2:2" x14ac:dyDescent="0.2">
      <c r="B9036" s="35"/>
    </row>
    <row r="9037" spans="2:2" x14ac:dyDescent="0.2">
      <c r="B9037" s="35"/>
    </row>
    <row r="9038" spans="2:2" x14ac:dyDescent="0.2">
      <c r="B9038" s="35"/>
    </row>
    <row r="9039" spans="2:2" x14ac:dyDescent="0.2">
      <c r="B9039" s="35"/>
    </row>
    <row r="9040" spans="2:2" x14ac:dyDescent="0.2">
      <c r="B9040" s="35"/>
    </row>
    <row r="9041" spans="2:2" x14ac:dyDescent="0.2">
      <c r="B9041" s="35"/>
    </row>
    <row r="9042" spans="2:2" x14ac:dyDescent="0.2">
      <c r="B9042" s="35"/>
    </row>
    <row r="9043" spans="2:2" x14ac:dyDescent="0.2">
      <c r="B9043" s="35"/>
    </row>
    <row r="9044" spans="2:2" x14ac:dyDescent="0.2">
      <c r="B9044" s="35"/>
    </row>
    <row r="9045" spans="2:2" x14ac:dyDescent="0.2">
      <c r="B9045" s="35"/>
    </row>
    <row r="9046" spans="2:2" x14ac:dyDescent="0.2">
      <c r="B9046" s="35"/>
    </row>
    <row r="9047" spans="2:2" x14ac:dyDescent="0.2">
      <c r="B9047" s="35"/>
    </row>
    <row r="9048" spans="2:2" x14ac:dyDescent="0.2">
      <c r="B9048" s="35"/>
    </row>
    <row r="9049" spans="2:2" x14ac:dyDescent="0.2">
      <c r="B9049" s="35"/>
    </row>
    <row r="9050" spans="2:2" x14ac:dyDescent="0.2">
      <c r="B9050" s="35"/>
    </row>
    <row r="9051" spans="2:2" x14ac:dyDescent="0.2">
      <c r="B9051" s="35"/>
    </row>
    <row r="9052" spans="2:2" x14ac:dyDescent="0.2">
      <c r="B9052" s="35"/>
    </row>
    <row r="9053" spans="2:2" x14ac:dyDescent="0.2">
      <c r="B9053" s="35"/>
    </row>
    <row r="9054" spans="2:2" x14ac:dyDescent="0.2">
      <c r="B9054" s="35"/>
    </row>
    <row r="9055" spans="2:2" x14ac:dyDescent="0.2">
      <c r="B9055" s="35"/>
    </row>
    <row r="9056" spans="2:2" x14ac:dyDescent="0.2">
      <c r="B9056" s="35"/>
    </row>
    <row r="9057" spans="2:2" x14ac:dyDescent="0.2">
      <c r="B9057" s="35"/>
    </row>
    <row r="9058" spans="2:2" x14ac:dyDescent="0.2">
      <c r="B9058" s="35"/>
    </row>
    <row r="9059" spans="2:2" x14ac:dyDescent="0.2">
      <c r="B9059" s="35"/>
    </row>
    <row r="9060" spans="2:2" x14ac:dyDescent="0.2">
      <c r="B9060" s="35"/>
    </row>
    <row r="9061" spans="2:2" x14ac:dyDescent="0.2">
      <c r="B9061" s="35"/>
    </row>
    <row r="9062" spans="2:2" x14ac:dyDescent="0.2">
      <c r="B9062" s="35"/>
    </row>
    <row r="9063" spans="2:2" x14ac:dyDescent="0.2">
      <c r="B9063" s="35"/>
    </row>
    <row r="9064" spans="2:2" x14ac:dyDescent="0.2">
      <c r="B9064" s="35"/>
    </row>
    <row r="9065" spans="2:2" x14ac:dyDescent="0.2">
      <c r="B9065" s="35"/>
    </row>
    <row r="9066" spans="2:2" x14ac:dyDescent="0.2">
      <c r="B9066" s="35"/>
    </row>
    <row r="9067" spans="2:2" x14ac:dyDescent="0.2">
      <c r="B9067" s="35"/>
    </row>
    <row r="9068" spans="2:2" x14ac:dyDescent="0.2">
      <c r="B9068" s="35"/>
    </row>
    <row r="9069" spans="2:2" x14ac:dyDescent="0.2">
      <c r="B9069" s="35"/>
    </row>
    <row r="9070" spans="2:2" x14ac:dyDescent="0.2">
      <c r="B9070" s="35"/>
    </row>
    <row r="9071" spans="2:2" x14ac:dyDescent="0.2">
      <c r="B9071" s="35"/>
    </row>
    <row r="9072" spans="2:2" x14ac:dyDescent="0.2">
      <c r="B9072" s="35"/>
    </row>
    <row r="9073" spans="2:2" x14ac:dyDescent="0.2">
      <c r="B9073" s="35"/>
    </row>
    <row r="9074" spans="2:2" x14ac:dyDescent="0.2">
      <c r="B9074" s="35"/>
    </row>
    <row r="9075" spans="2:2" x14ac:dyDescent="0.2">
      <c r="B9075" s="35"/>
    </row>
    <row r="9076" spans="2:2" x14ac:dyDescent="0.2">
      <c r="B9076" s="35"/>
    </row>
    <row r="9077" spans="2:2" x14ac:dyDescent="0.2">
      <c r="B9077" s="35"/>
    </row>
    <row r="9078" spans="2:2" x14ac:dyDescent="0.2">
      <c r="B9078" s="35"/>
    </row>
    <row r="9079" spans="2:2" x14ac:dyDescent="0.2">
      <c r="B9079" s="35"/>
    </row>
    <row r="9080" spans="2:2" x14ac:dyDescent="0.2">
      <c r="B9080" s="35"/>
    </row>
    <row r="9081" spans="2:2" x14ac:dyDescent="0.2">
      <c r="B9081" s="35"/>
    </row>
    <row r="9082" spans="2:2" x14ac:dyDescent="0.2">
      <c r="B9082" s="35"/>
    </row>
    <row r="9083" spans="2:2" x14ac:dyDescent="0.2">
      <c r="B9083" s="35"/>
    </row>
    <row r="9084" spans="2:2" x14ac:dyDescent="0.2">
      <c r="B9084" s="35"/>
    </row>
    <row r="9085" spans="2:2" x14ac:dyDescent="0.2">
      <c r="B9085" s="35"/>
    </row>
    <row r="9086" spans="2:2" x14ac:dyDescent="0.2">
      <c r="B9086" s="35"/>
    </row>
    <row r="9087" spans="2:2" x14ac:dyDescent="0.2">
      <c r="B9087" s="35"/>
    </row>
    <row r="9088" spans="2:2" x14ac:dyDescent="0.2">
      <c r="B9088" s="35"/>
    </row>
    <row r="9089" spans="2:2" x14ac:dyDescent="0.2">
      <c r="B9089" s="35"/>
    </row>
    <row r="9090" spans="2:2" x14ac:dyDescent="0.2">
      <c r="B9090" s="35"/>
    </row>
    <row r="9091" spans="2:2" x14ac:dyDescent="0.2">
      <c r="B9091" s="35"/>
    </row>
    <row r="9092" spans="2:2" x14ac:dyDescent="0.2">
      <c r="B9092" s="35"/>
    </row>
    <row r="9093" spans="2:2" x14ac:dyDescent="0.2">
      <c r="B9093" s="35"/>
    </row>
    <row r="9094" spans="2:2" x14ac:dyDescent="0.2">
      <c r="B9094" s="35"/>
    </row>
    <row r="9095" spans="2:2" x14ac:dyDescent="0.2">
      <c r="B9095" s="35"/>
    </row>
    <row r="9096" spans="2:2" x14ac:dyDescent="0.2">
      <c r="B9096" s="35"/>
    </row>
    <row r="9097" spans="2:2" x14ac:dyDescent="0.2">
      <c r="B9097" s="35"/>
    </row>
    <row r="9098" spans="2:2" x14ac:dyDescent="0.2">
      <c r="B9098" s="35"/>
    </row>
    <row r="9099" spans="2:2" x14ac:dyDescent="0.2">
      <c r="B9099" s="35"/>
    </row>
    <row r="9100" spans="2:2" x14ac:dyDescent="0.2">
      <c r="B9100" s="35"/>
    </row>
    <row r="9101" spans="2:2" x14ac:dyDescent="0.2">
      <c r="B9101" s="35"/>
    </row>
    <row r="9102" spans="2:2" x14ac:dyDescent="0.2">
      <c r="B9102" s="35"/>
    </row>
    <row r="9103" spans="2:2" x14ac:dyDescent="0.2">
      <c r="B9103" s="35"/>
    </row>
    <row r="9104" spans="2:2" x14ac:dyDescent="0.2">
      <c r="B9104" s="35"/>
    </row>
    <row r="9105" spans="2:2" x14ac:dyDescent="0.2">
      <c r="B9105" s="35"/>
    </row>
    <row r="9106" spans="2:2" x14ac:dyDescent="0.2">
      <c r="B9106" s="35"/>
    </row>
    <row r="9107" spans="2:2" x14ac:dyDescent="0.2">
      <c r="B9107" s="35"/>
    </row>
    <row r="9108" spans="2:2" x14ac:dyDescent="0.2">
      <c r="B9108" s="35"/>
    </row>
    <row r="9109" spans="2:2" x14ac:dyDescent="0.2">
      <c r="B9109" s="35"/>
    </row>
    <row r="9110" spans="2:2" x14ac:dyDescent="0.2">
      <c r="B9110" s="35"/>
    </row>
    <row r="9111" spans="2:2" x14ac:dyDescent="0.2">
      <c r="B9111" s="35"/>
    </row>
    <row r="9112" spans="2:2" x14ac:dyDescent="0.2">
      <c r="B9112" s="35"/>
    </row>
    <row r="9113" spans="2:2" x14ac:dyDescent="0.2">
      <c r="B9113" s="35"/>
    </row>
    <row r="9114" spans="2:2" x14ac:dyDescent="0.2">
      <c r="B9114" s="35"/>
    </row>
    <row r="9115" spans="2:2" x14ac:dyDescent="0.2">
      <c r="B9115" s="35"/>
    </row>
    <row r="9116" spans="2:2" x14ac:dyDescent="0.2">
      <c r="B9116" s="35"/>
    </row>
    <row r="9117" spans="2:2" x14ac:dyDescent="0.2">
      <c r="B9117" s="35"/>
    </row>
    <row r="9118" spans="2:2" x14ac:dyDescent="0.2">
      <c r="B9118" s="35"/>
    </row>
    <row r="9119" spans="2:2" x14ac:dyDescent="0.2">
      <c r="B9119" s="35"/>
    </row>
    <row r="9120" spans="2:2" x14ac:dyDescent="0.2">
      <c r="B9120" s="35"/>
    </row>
    <row r="9121" spans="2:2" x14ac:dyDescent="0.2">
      <c r="B9121" s="35"/>
    </row>
    <row r="9122" spans="2:2" x14ac:dyDescent="0.2">
      <c r="B9122" s="35"/>
    </row>
    <row r="9123" spans="2:2" x14ac:dyDescent="0.2">
      <c r="B9123" s="35"/>
    </row>
    <row r="9124" spans="2:2" x14ac:dyDescent="0.2">
      <c r="B9124" s="35"/>
    </row>
    <row r="9125" spans="2:2" x14ac:dyDescent="0.2">
      <c r="B9125" s="35"/>
    </row>
    <row r="9126" spans="2:2" x14ac:dyDescent="0.2">
      <c r="B9126" s="35"/>
    </row>
    <row r="9127" spans="2:2" x14ac:dyDescent="0.2">
      <c r="B9127" s="35"/>
    </row>
    <row r="9128" spans="2:2" x14ac:dyDescent="0.2">
      <c r="B9128" s="35"/>
    </row>
    <row r="9129" spans="2:2" x14ac:dyDescent="0.2">
      <c r="B9129" s="35"/>
    </row>
    <row r="9130" spans="2:2" x14ac:dyDescent="0.2">
      <c r="B9130" s="35"/>
    </row>
    <row r="9131" spans="2:2" x14ac:dyDescent="0.2">
      <c r="B9131" s="35"/>
    </row>
    <row r="9132" spans="2:2" x14ac:dyDescent="0.2">
      <c r="B9132" s="35"/>
    </row>
    <row r="9133" spans="2:2" x14ac:dyDescent="0.2">
      <c r="B9133" s="35"/>
    </row>
    <row r="9134" spans="2:2" x14ac:dyDescent="0.2">
      <c r="B9134" s="35"/>
    </row>
    <row r="9135" spans="2:2" x14ac:dyDescent="0.2">
      <c r="B9135" s="35"/>
    </row>
    <row r="9136" spans="2:2" x14ac:dyDescent="0.2">
      <c r="B9136" s="35"/>
    </row>
    <row r="9137" spans="2:2" x14ac:dyDescent="0.2">
      <c r="B9137" s="35"/>
    </row>
    <row r="9138" spans="2:2" x14ac:dyDescent="0.2">
      <c r="B9138" s="35"/>
    </row>
    <row r="9139" spans="2:2" x14ac:dyDescent="0.2">
      <c r="B9139" s="35"/>
    </row>
    <row r="9140" spans="2:2" x14ac:dyDescent="0.2">
      <c r="B9140" s="35"/>
    </row>
    <row r="9141" spans="2:2" x14ac:dyDescent="0.2">
      <c r="B9141" s="35"/>
    </row>
    <row r="9142" spans="2:2" x14ac:dyDescent="0.2">
      <c r="B9142" s="35"/>
    </row>
    <row r="9143" spans="2:2" x14ac:dyDescent="0.2">
      <c r="B9143" s="35"/>
    </row>
    <row r="9144" spans="2:2" x14ac:dyDescent="0.2">
      <c r="B9144" s="35"/>
    </row>
    <row r="9145" spans="2:2" x14ac:dyDescent="0.2">
      <c r="B9145" s="35"/>
    </row>
    <row r="9146" spans="2:2" x14ac:dyDescent="0.2">
      <c r="B9146" s="35"/>
    </row>
    <row r="9147" spans="2:2" x14ac:dyDescent="0.2">
      <c r="B9147" s="35"/>
    </row>
    <row r="9148" spans="2:2" x14ac:dyDescent="0.2">
      <c r="B9148" s="35"/>
    </row>
    <row r="9149" spans="2:2" x14ac:dyDescent="0.2">
      <c r="B9149" s="35"/>
    </row>
    <row r="9150" spans="2:2" x14ac:dyDescent="0.2">
      <c r="B9150" s="35"/>
    </row>
    <row r="9151" spans="2:2" x14ac:dyDescent="0.2">
      <c r="B9151" s="35"/>
    </row>
    <row r="9152" spans="2:2" x14ac:dyDescent="0.2">
      <c r="B9152" s="35"/>
    </row>
    <row r="9153" spans="2:2" x14ac:dyDescent="0.2">
      <c r="B9153" s="35"/>
    </row>
    <row r="9154" spans="2:2" x14ac:dyDescent="0.2">
      <c r="B9154" s="35"/>
    </row>
    <row r="9155" spans="2:2" x14ac:dyDescent="0.2">
      <c r="B9155" s="35"/>
    </row>
    <row r="9156" spans="2:2" x14ac:dyDescent="0.2">
      <c r="B9156" s="35"/>
    </row>
    <row r="9157" spans="2:2" x14ac:dyDescent="0.2">
      <c r="B9157" s="35"/>
    </row>
    <row r="9158" spans="2:2" x14ac:dyDescent="0.2">
      <c r="B9158" s="35"/>
    </row>
    <row r="9159" spans="2:2" x14ac:dyDescent="0.2">
      <c r="B9159" s="35"/>
    </row>
    <row r="9160" spans="2:2" x14ac:dyDescent="0.2">
      <c r="B9160" s="35"/>
    </row>
    <row r="9161" spans="2:2" x14ac:dyDescent="0.2">
      <c r="B9161" s="35"/>
    </row>
    <row r="9162" spans="2:2" x14ac:dyDescent="0.2">
      <c r="B9162" s="35"/>
    </row>
    <row r="9163" spans="2:2" x14ac:dyDescent="0.2">
      <c r="B9163" s="35"/>
    </row>
    <row r="9164" spans="2:2" x14ac:dyDescent="0.2">
      <c r="B9164" s="35"/>
    </row>
    <row r="9165" spans="2:2" x14ac:dyDescent="0.2">
      <c r="B9165" s="35"/>
    </row>
    <row r="9166" spans="2:2" x14ac:dyDescent="0.2">
      <c r="B9166" s="35"/>
    </row>
    <row r="9167" spans="2:2" x14ac:dyDescent="0.2">
      <c r="B9167" s="35"/>
    </row>
    <row r="9168" spans="2:2" x14ac:dyDescent="0.2">
      <c r="B9168" s="35"/>
    </row>
    <row r="9169" spans="2:2" x14ac:dyDescent="0.2">
      <c r="B9169" s="35"/>
    </row>
    <row r="9170" spans="2:2" x14ac:dyDescent="0.2">
      <c r="B9170" s="35"/>
    </row>
    <row r="9171" spans="2:2" x14ac:dyDescent="0.2">
      <c r="B9171" s="35"/>
    </row>
    <row r="9172" spans="2:2" x14ac:dyDescent="0.2">
      <c r="B9172" s="35"/>
    </row>
    <row r="9173" spans="2:2" x14ac:dyDescent="0.2">
      <c r="B9173" s="35"/>
    </row>
    <row r="9174" spans="2:2" x14ac:dyDescent="0.2">
      <c r="B9174" s="35"/>
    </row>
    <row r="9175" spans="2:2" x14ac:dyDescent="0.2">
      <c r="B9175" s="35"/>
    </row>
    <row r="9176" spans="2:2" x14ac:dyDescent="0.2">
      <c r="B9176" s="35"/>
    </row>
    <row r="9177" spans="2:2" x14ac:dyDescent="0.2">
      <c r="B9177" s="35"/>
    </row>
    <row r="9178" spans="2:2" x14ac:dyDescent="0.2">
      <c r="B9178" s="35"/>
    </row>
    <row r="9179" spans="2:2" x14ac:dyDescent="0.2">
      <c r="B9179" s="35"/>
    </row>
    <row r="9180" spans="2:2" x14ac:dyDescent="0.2">
      <c r="B9180" s="35"/>
    </row>
    <row r="9181" spans="2:2" x14ac:dyDescent="0.2">
      <c r="B9181" s="35"/>
    </row>
    <row r="9182" spans="2:2" x14ac:dyDescent="0.2">
      <c r="B9182" s="35"/>
    </row>
    <row r="9183" spans="2:2" x14ac:dyDescent="0.2">
      <c r="B9183" s="35"/>
    </row>
    <row r="9184" spans="2:2" x14ac:dyDescent="0.2">
      <c r="B9184" s="35"/>
    </row>
    <row r="9185" spans="2:2" x14ac:dyDescent="0.2">
      <c r="B9185" s="35"/>
    </row>
    <row r="9186" spans="2:2" x14ac:dyDescent="0.2">
      <c r="B9186" s="35"/>
    </row>
    <row r="9187" spans="2:2" x14ac:dyDescent="0.2">
      <c r="B9187" s="35"/>
    </row>
    <row r="9188" spans="2:2" x14ac:dyDescent="0.2">
      <c r="B9188" s="35"/>
    </row>
    <row r="9189" spans="2:2" x14ac:dyDescent="0.2">
      <c r="B9189" s="35"/>
    </row>
    <row r="9190" spans="2:2" x14ac:dyDescent="0.2">
      <c r="B9190" s="35"/>
    </row>
    <row r="9191" spans="2:2" x14ac:dyDescent="0.2">
      <c r="B9191" s="35"/>
    </row>
    <row r="9192" spans="2:2" x14ac:dyDescent="0.2">
      <c r="B9192" s="35"/>
    </row>
    <row r="9193" spans="2:2" x14ac:dyDescent="0.2">
      <c r="B9193" s="35"/>
    </row>
    <row r="9194" spans="2:2" x14ac:dyDescent="0.2">
      <c r="B9194" s="35"/>
    </row>
    <row r="9195" spans="2:2" x14ac:dyDescent="0.2">
      <c r="B9195" s="35"/>
    </row>
    <row r="9196" spans="2:2" x14ac:dyDescent="0.2">
      <c r="B9196" s="35"/>
    </row>
    <row r="9197" spans="2:2" x14ac:dyDescent="0.2">
      <c r="B9197" s="35"/>
    </row>
    <row r="9198" spans="2:2" x14ac:dyDescent="0.2">
      <c r="B9198" s="35"/>
    </row>
    <row r="9199" spans="2:2" x14ac:dyDescent="0.2">
      <c r="B9199" s="35"/>
    </row>
    <row r="9200" spans="2:2" x14ac:dyDescent="0.2">
      <c r="B9200" s="35"/>
    </row>
    <row r="9201" spans="2:2" x14ac:dyDescent="0.2">
      <c r="B9201" s="35"/>
    </row>
    <row r="9202" spans="2:2" x14ac:dyDescent="0.2">
      <c r="B9202" s="35"/>
    </row>
    <row r="9203" spans="2:2" x14ac:dyDescent="0.2">
      <c r="B9203" s="35"/>
    </row>
    <row r="9204" spans="2:2" x14ac:dyDescent="0.2">
      <c r="B9204" s="35"/>
    </row>
    <row r="9205" spans="2:2" x14ac:dyDescent="0.2">
      <c r="B9205" s="35"/>
    </row>
    <row r="9206" spans="2:2" x14ac:dyDescent="0.2">
      <c r="B9206" s="35"/>
    </row>
    <row r="9207" spans="2:2" x14ac:dyDescent="0.2">
      <c r="B9207" s="35"/>
    </row>
    <row r="9208" spans="2:2" x14ac:dyDescent="0.2">
      <c r="B9208" s="35"/>
    </row>
    <row r="9209" spans="2:2" x14ac:dyDescent="0.2">
      <c r="B9209" s="35"/>
    </row>
    <row r="9210" spans="2:2" x14ac:dyDescent="0.2">
      <c r="B9210" s="35"/>
    </row>
    <row r="9211" spans="2:2" x14ac:dyDescent="0.2">
      <c r="B9211" s="35"/>
    </row>
    <row r="9212" spans="2:2" x14ac:dyDescent="0.2">
      <c r="B9212" s="35"/>
    </row>
    <row r="9213" spans="2:2" x14ac:dyDescent="0.2">
      <c r="B9213" s="35"/>
    </row>
    <row r="9214" spans="2:2" x14ac:dyDescent="0.2">
      <c r="B9214" s="35"/>
    </row>
    <row r="9215" spans="2:2" x14ac:dyDescent="0.2">
      <c r="B9215" s="35"/>
    </row>
    <row r="9216" spans="2:2" x14ac:dyDescent="0.2">
      <c r="B9216" s="35"/>
    </row>
    <row r="9217" spans="2:2" x14ac:dyDescent="0.2">
      <c r="B9217" s="35"/>
    </row>
    <row r="9218" spans="2:2" x14ac:dyDescent="0.2">
      <c r="B9218" s="35"/>
    </row>
    <row r="9219" spans="2:2" x14ac:dyDescent="0.2">
      <c r="B9219" s="35"/>
    </row>
    <row r="9220" spans="2:2" x14ac:dyDescent="0.2">
      <c r="B9220" s="35"/>
    </row>
    <row r="9221" spans="2:2" x14ac:dyDescent="0.2">
      <c r="B9221" s="35"/>
    </row>
    <row r="9222" spans="2:2" x14ac:dyDescent="0.2">
      <c r="B9222" s="35"/>
    </row>
    <row r="9223" spans="2:2" x14ac:dyDescent="0.2">
      <c r="B9223" s="35"/>
    </row>
    <row r="9224" spans="2:2" x14ac:dyDescent="0.2">
      <c r="B9224" s="35"/>
    </row>
    <row r="9225" spans="2:2" x14ac:dyDescent="0.2">
      <c r="B9225" s="35"/>
    </row>
    <row r="9226" spans="2:2" x14ac:dyDescent="0.2">
      <c r="B9226" s="35"/>
    </row>
    <row r="9227" spans="2:2" x14ac:dyDescent="0.2">
      <c r="B9227" s="35"/>
    </row>
    <row r="9228" spans="2:2" x14ac:dyDescent="0.2">
      <c r="B9228" s="35"/>
    </row>
    <row r="9229" spans="2:2" x14ac:dyDescent="0.2">
      <c r="B9229" s="35"/>
    </row>
    <row r="9230" spans="2:2" x14ac:dyDescent="0.2">
      <c r="B9230" s="35"/>
    </row>
    <row r="9231" spans="2:2" x14ac:dyDescent="0.2">
      <c r="B9231" s="35"/>
    </row>
    <row r="9232" spans="2:2" x14ac:dyDescent="0.2">
      <c r="B9232" s="35"/>
    </row>
    <row r="9233" spans="2:2" x14ac:dyDescent="0.2">
      <c r="B9233" s="35"/>
    </row>
    <row r="9234" spans="2:2" x14ac:dyDescent="0.2">
      <c r="B9234" s="35"/>
    </row>
    <row r="9235" spans="2:2" x14ac:dyDescent="0.2">
      <c r="B9235" s="35"/>
    </row>
    <row r="9236" spans="2:2" x14ac:dyDescent="0.2">
      <c r="B9236" s="35"/>
    </row>
    <row r="9237" spans="2:2" x14ac:dyDescent="0.2">
      <c r="B9237" s="35"/>
    </row>
    <row r="9238" spans="2:2" x14ac:dyDescent="0.2">
      <c r="B9238" s="35"/>
    </row>
    <row r="9239" spans="2:2" x14ac:dyDescent="0.2">
      <c r="B9239" s="35"/>
    </row>
    <row r="9240" spans="2:2" x14ac:dyDescent="0.2">
      <c r="B9240" s="35"/>
    </row>
    <row r="9241" spans="2:2" x14ac:dyDescent="0.2">
      <c r="B9241" s="35"/>
    </row>
    <row r="9242" spans="2:2" x14ac:dyDescent="0.2">
      <c r="B9242" s="35"/>
    </row>
    <row r="9243" spans="2:2" x14ac:dyDescent="0.2">
      <c r="B9243" s="35"/>
    </row>
    <row r="9244" spans="2:2" x14ac:dyDescent="0.2">
      <c r="B9244" s="35"/>
    </row>
    <row r="9245" spans="2:2" x14ac:dyDescent="0.2">
      <c r="B9245" s="35"/>
    </row>
    <row r="9246" spans="2:2" x14ac:dyDescent="0.2">
      <c r="B9246" s="35"/>
    </row>
    <row r="9247" spans="2:2" x14ac:dyDescent="0.2">
      <c r="B9247" s="35"/>
    </row>
    <row r="9248" spans="2:2" x14ac:dyDescent="0.2">
      <c r="B9248" s="35"/>
    </row>
    <row r="9249" spans="2:2" x14ac:dyDescent="0.2">
      <c r="B9249" s="35"/>
    </row>
    <row r="9250" spans="2:2" x14ac:dyDescent="0.2">
      <c r="B9250" s="35"/>
    </row>
    <row r="9251" spans="2:2" x14ac:dyDescent="0.2">
      <c r="B9251" s="35"/>
    </row>
    <row r="9252" spans="2:2" x14ac:dyDescent="0.2">
      <c r="B9252" s="35"/>
    </row>
    <row r="9253" spans="2:2" x14ac:dyDescent="0.2">
      <c r="B9253" s="35"/>
    </row>
    <row r="9254" spans="2:2" x14ac:dyDescent="0.2">
      <c r="B9254" s="35"/>
    </row>
    <row r="9255" spans="2:2" x14ac:dyDescent="0.2">
      <c r="B9255" s="35"/>
    </row>
    <row r="9256" spans="2:2" x14ac:dyDescent="0.2">
      <c r="B9256" s="35"/>
    </row>
    <row r="9257" spans="2:2" x14ac:dyDescent="0.2">
      <c r="B9257" s="35"/>
    </row>
    <row r="9258" spans="2:2" x14ac:dyDescent="0.2">
      <c r="B9258" s="35"/>
    </row>
    <row r="9259" spans="2:2" x14ac:dyDescent="0.2">
      <c r="B9259" s="35"/>
    </row>
    <row r="9260" spans="2:2" x14ac:dyDescent="0.2">
      <c r="B9260" s="35"/>
    </row>
    <row r="9261" spans="2:2" x14ac:dyDescent="0.2">
      <c r="B9261" s="35"/>
    </row>
    <row r="9262" spans="2:2" x14ac:dyDescent="0.2">
      <c r="B9262" s="35"/>
    </row>
    <row r="9263" spans="2:2" x14ac:dyDescent="0.2">
      <c r="B9263" s="35"/>
    </row>
    <row r="9264" spans="2:2" x14ac:dyDescent="0.2">
      <c r="B9264" s="35"/>
    </row>
    <row r="9265" spans="2:2" x14ac:dyDescent="0.2">
      <c r="B9265" s="35"/>
    </row>
    <row r="9266" spans="2:2" x14ac:dyDescent="0.2">
      <c r="B9266" s="35"/>
    </row>
    <row r="9267" spans="2:2" x14ac:dyDescent="0.2">
      <c r="B9267" s="35"/>
    </row>
    <row r="9268" spans="2:2" x14ac:dyDescent="0.2">
      <c r="B9268" s="35"/>
    </row>
    <row r="9269" spans="2:2" x14ac:dyDescent="0.2">
      <c r="B9269" s="35"/>
    </row>
    <row r="9270" spans="2:2" x14ac:dyDescent="0.2">
      <c r="B9270" s="35"/>
    </row>
    <row r="9271" spans="2:2" x14ac:dyDescent="0.2">
      <c r="B9271" s="35"/>
    </row>
    <row r="9272" spans="2:2" x14ac:dyDescent="0.2">
      <c r="B9272" s="35"/>
    </row>
    <row r="9273" spans="2:2" x14ac:dyDescent="0.2">
      <c r="B9273" s="35"/>
    </row>
    <row r="9274" spans="2:2" x14ac:dyDescent="0.2">
      <c r="B9274" s="35"/>
    </row>
    <row r="9275" spans="2:2" x14ac:dyDescent="0.2">
      <c r="B9275" s="35"/>
    </row>
    <row r="9276" spans="2:2" x14ac:dyDescent="0.2">
      <c r="B9276" s="35"/>
    </row>
    <row r="9277" spans="2:2" x14ac:dyDescent="0.2">
      <c r="B9277" s="35"/>
    </row>
    <row r="9278" spans="2:2" x14ac:dyDescent="0.2">
      <c r="B9278" s="35"/>
    </row>
    <row r="9279" spans="2:2" x14ac:dyDescent="0.2">
      <c r="B9279" s="35"/>
    </row>
    <row r="9280" spans="2:2" x14ac:dyDescent="0.2">
      <c r="B9280" s="35"/>
    </row>
    <row r="9281" spans="2:2" x14ac:dyDescent="0.2">
      <c r="B9281" s="35"/>
    </row>
    <row r="9282" spans="2:2" x14ac:dyDescent="0.2">
      <c r="B9282" s="35"/>
    </row>
    <row r="9283" spans="2:2" x14ac:dyDescent="0.2">
      <c r="B9283" s="35"/>
    </row>
    <row r="9284" spans="2:2" x14ac:dyDescent="0.2">
      <c r="B9284" s="35"/>
    </row>
    <row r="9285" spans="2:2" x14ac:dyDescent="0.2">
      <c r="B9285" s="35"/>
    </row>
    <row r="9286" spans="2:2" x14ac:dyDescent="0.2">
      <c r="B9286" s="35"/>
    </row>
    <row r="9287" spans="2:2" x14ac:dyDescent="0.2">
      <c r="B9287" s="35"/>
    </row>
    <row r="9288" spans="2:2" x14ac:dyDescent="0.2">
      <c r="B9288" s="35"/>
    </row>
    <row r="9289" spans="2:2" x14ac:dyDescent="0.2">
      <c r="B9289" s="35"/>
    </row>
    <row r="9290" spans="2:2" x14ac:dyDescent="0.2">
      <c r="B9290" s="35"/>
    </row>
    <row r="9291" spans="2:2" x14ac:dyDescent="0.2">
      <c r="B9291" s="35"/>
    </row>
    <row r="9292" spans="2:2" x14ac:dyDescent="0.2">
      <c r="B9292" s="35"/>
    </row>
    <row r="9293" spans="2:2" x14ac:dyDescent="0.2">
      <c r="B9293" s="35"/>
    </row>
    <row r="9294" spans="2:2" x14ac:dyDescent="0.2">
      <c r="B9294" s="35"/>
    </row>
    <row r="9295" spans="2:2" x14ac:dyDescent="0.2">
      <c r="B9295" s="35"/>
    </row>
    <row r="9296" spans="2:2" x14ac:dyDescent="0.2">
      <c r="B9296" s="35"/>
    </row>
    <row r="9297" spans="2:2" x14ac:dyDescent="0.2">
      <c r="B9297" s="35"/>
    </row>
    <row r="9298" spans="2:2" x14ac:dyDescent="0.2">
      <c r="B9298" s="35"/>
    </row>
    <row r="9299" spans="2:2" x14ac:dyDescent="0.2">
      <c r="B9299" s="35"/>
    </row>
    <row r="9300" spans="2:2" x14ac:dyDescent="0.2">
      <c r="B9300" s="35"/>
    </row>
    <row r="9301" spans="2:2" x14ac:dyDescent="0.2">
      <c r="B9301" s="35"/>
    </row>
    <row r="9302" spans="2:2" x14ac:dyDescent="0.2">
      <c r="B9302" s="35"/>
    </row>
    <row r="9303" spans="2:2" x14ac:dyDescent="0.2">
      <c r="B9303" s="35"/>
    </row>
    <row r="9304" spans="2:2" x14ac:dyDescent="0.2">
      <c r="B9304" s="35"/>
    </row>
    <row r="9305" spans="2:2" x14ac:dyDescent="0.2">
      <c r="B9305" s="35"/>
    </row>
    <row r="9306" spans="2:2" x14ac:dyDescent="0.2">
      <c r="B9306" s="35"/>
    </row>
    <row r="9307" spans="2:2" x14ac:dyDescent="0.2">
      <c r="B9307" s="35"/>
    </row>
    <row r="9308" spans="2:2" x14ac:dyDescent="0.2">
      <c r="B9308" s="35"/>
    </row>
    <row r="9309" spans="2:2" x14ac:dyDescent="0.2">
      <c r="B9309" s="35"/>
    </row>
    <row r="9310" spans="2:2" x14ac:dyDescent="0.2">
      <c r="B9310" s="35"/>
    </row>
    <row r="9311" spans="2:2" x14ac:dyDescent="0.2">
      <c r="B9311" s="35"/>
    </row>
    <row r="9312" spans="2:2" x14ac:dyDescent="0.2">
      <c r="B9312" s="35"/>
    </row>
    <row r="9313" spans="2:2" x14ac:dyDescent="0.2">
      <c r="B9313" s="35"/>
    </row>
    <row r="9314" spans="2:2" x14ac:dyDescent="0.2">
      <c r="B9314" s="35"/>
    </row>
    <row r="9315" spans="2:2" x14ac:dyDescent="0.2">
      <c r="B9315" s="35"/>
    </row>
    <row r="9316" spans="2:2" x14ac:dyDescent="0.2">
      <c r="B9316" s="35"/>
    </row>
    <row r="9317" spans="2:2" x14ac:dyDescent="0.2">
      <c r="B9317" s="35"/>
    </row>
    <row r="9318" spans="2:2" x14ac:dyDescent="0.2">
      <c r="B9318" s="35"/>
    </row>
    <row r="9319" spans="2:2" x14ac:dyDescent="0.2">
      <c r="B9319" s="35"/>
    </row>
    <row r="9320" spans="2:2" x14ac:dyDescent="0.2">
      <c r="B9320" s="35"/>
    </row>
    <row r="9321" spans="2:2" x14ac:dyDescent="0.2">
      <c r="B9321" s="35"/>
    </row>
    <row r="9322" spans="2:2" x14ac:dyDescent="0.2">
      <c r="B9322" s="35"/>
    </row>
    <row r="9323" spans="2:2" x14ac:dyDescent="0.2">
      <c r="B9323" s="35"/>
    </row>
    <row r="9324" spans="2:2" x14ac:dyDescent="0.2">
      <c r="B9324" s="35"/>
    </row>
    <row r="9325" spans="2:2" x14ac:dyDescent="0.2">
      <c r="B9325" s="35"/>
    </row>
    <row r="9326" spans="2:2" x14ac:dyDescent="0.2">
      <c r="B9326" s="35"/>
    </row>
    <row r="9327" spans="2:2" x14ac:dyDescent="0.2">
      <c r="B9327" s="35"/>
    </row>
    <row r="9328" spans="2:2" x14ac:dyDescent="0.2">
      <c r="B9328" s="35"/>
    </row>
    <row r="9329" spans="2:2" x14ac:dyDescent="0.2">
      <c r="B9329" s="35"/>
    </row>
    <row r="9330" spans="2:2" x14ac:dyDescent="0.2">
      <c r="B9330" s="35"/>
    </row>
    <row r="9331" spans="2:2" x14ac:dyDescent="0.2">
      <c r="B9331" s="35"/>
    </row>
    <row r="9332" spans="2:2" x14ac:dyDescent="0.2">
      <c r="B9332" s="35"/>
    </row>
    <row r="9333" spans="2:2" x14ac:dyDescent="0.2">
      <c r="B9333" s="35"/>
    </row>
    <row r="9334" spans="2:2" x14ac:dyDescent="0.2">
      <c r="B9334" s="35"/>
    </row>
    <row r="9335" spans="2:2" x14ac:dyDescent="0.2">
      <c r="B9335" s="35"/>
    </row>
    <row r="9336" spans="2:2" x14ac:dyDescent="0.2">
      <c r="B9336" s="35"/>
    </row>
    <row r="9337" spans="2:2" x14ac:dyDescent="0.2">
      <c r="B9337" s="35"/>
    </row>
    <row r="9338" spans="2:2" x14ac:dyDescent="0.2">
      <c r="B9338" s="35"/>
    </row>
    <row r="9339" spans="2:2" x14ac:dyDescent="0.2">
      <c r="B9339" s="35"/>
    </row>
    <row r="9340" spans="2:2" x14ac:dyDescent="0.2">
      <c r="B9340" s="35"/>
    </row>
    <row r="9341" spans="2:2" x14ac:dyDescent="0.2">
      <c r="B9341" s="35"/>
    </row>
    <row r="9342" spans="2:2" x14ac:dyDescent="0.2">
      <c r="B9342" s="35"/>
    </row>
    <row r="9343" spans="2:2" x14ac:dyDescent="0.2">
      <c r="B9343" s="35"/>
    </row>
    <row r="9344" spans="2:2" x14ac:dyDescent="0.2">
      <c r="B9344" s="35"/>
    </row>
    <row r="9345" spans="2:2" x14ac:dyDescent="0.2">
      <c r="B9345" s="35"/>
    </row>
    <row r="9346" spans="2:2" x14ac:dyDescent="0.2">
      <c r="B9346" s="35"/>
    </row>
    <row r="9347" spans="2:2" x14ac:dyDescent="0.2">
      <c r="B9347" s="35"/>
    </row>
    <row r="9348" spans="2:2" x14ac:dyDescent="0.2">
      <c r="B9348" s="35"/>
    </row>
    <row r="9349" spans="2:2" x14ac:dyDescent="0.2">
      <c r="B9349" s="35"/>
    </row>
    <row r="9350" spans="2:2" x14ac:dyDescent="0.2">
      <c r="B9350" s="35"/>
    </row>
    <row r="9351" spans="2:2" x14ac:dyDescent="0.2">
      <c r="B9351" s="35"/>
    </row>
    <row r="9352" spans="2:2" x14ac:dyDescent="0.2">
      <c r="B9352" s="35"/>
    </row>
    <row r="9353" spans="2:2" x14ac:dyDescent="0.2">
      <c r="B9353" s="35"/>
    </row>
    <row r="9354" spans="2:2" x14ac:dyDescent="0.2">
      <c r="B9354" s="35"/>
    </row>
    <row r="9355" spans="2:2" x14ac:dyDescent="0.2">
      <c r="B9355" s="35"/>
    </row>
    <row r="9356" spans="2:2" x14ac:dyDescent="0.2">
      <c r="B9356" s="35"/>
    </row>
    <row r="9357" spans="2:2" x14ac:dyDescent="0.2">
      <c r="B9357" s="35"/>
    </row>
    <row r="9358" spans="2:2" x14ac:dyDescent="0.2">
      <c r="B9358" s="35"/>
    </row>
    <row r="9359" spans="2:2" x14ac:dyDescent="0.2">
      <c r="B9359" s="35"/>
    </row>
    <row r="9360" spans="2:2" x14ac:dyDescent="0.2">
      <c r="B9360" s="35"/>
    </row>
    <row r="9361" spans="2:2" x14ac:dyDescent="0.2">
      <c r="B9361" s="35"/>
    </row>
    <row r="9362" spans="2:2" x14ac:dyDescent="0.2">
      <c r="B9362" s="35"/>
    </row>
    <row r="9363" spans="2:2" x14ac:dyDescent="0.2">
      <c r="B9363" s="35"/>
    </row>
    <row r="9364" spans="2:2" x14ac:dyDescent="0.2">
      <c r="B9364" s="35"/>
    </row>
    <row r="9365" spans="2:2" x14ac:dyDescent="0.2">
      <c r="B9365" s="35"/>
    </row>
    <row r="9366" spans="2:2" x14ac:dyDescent="0.2">
      <c r="B9366" s="35"/>
    </row>
    <row r="9367" spans="2:2" x14ac:dyDescent="0.2">
      <c r="B9367" s="35"/>
    </row>
    <row r="9368" spans="2:2" x14ac:dyDescent="0.2">
      <c r="B9368" s="35"/>
    </row>
    <row r="9369" spans="2:2" x14ac:dyDescent="0.2">
      <c r="B9369" s="35"/>
    </row>
    <row r="9370" spans="2:2" x14ac:dyDescent="0.2">
      <c r="B9370" s="35"/>
    </row>
    <row r="9371" spans="2:2" x14ac:dyDescent="0.2">
      <c r="B9371" s="35"/>
    </row>
    <row r="9372" spans="2:2" x14ac:dyDescent="0.2">
      <c r="B9372" s="35"/>
    </row>
    <row r="9373" spans="2:2" x14ac:dyDescent="0.2">
      <c r="B9373" s="35"/>
    </row>
    <row r="9374" spans="2:2" x14ac:dyDescent="0.2">
      <c r="B9374" s="35"/>
    </row>
    <row r="9375" spans="2:2" x14ac:dyDescent="0.2">
      <c r="B9375" s="35"/>
    </row>
    <row r="9376" spans="2:2" x14ac:dyDescent="0.2">
      <c r="B9376" s="35"/>
    </row>
    <row r="9377" spans="2:2" x14ac:dyDescent="0.2">
      <c r="B9377" s="35"/>
    </row>
    <row r="9378" spans="2:2" x14ac:dyDescent="0.2">
      <c r="B9378" s="35"/>
    </row>
    <row r="9379" spans="2:2" x14ac:dyDescent="0.2">
      <c r="B9379" s="35"/>
    </row>
    <row r="9380" spans="2:2" x14ac:dyDescent="0.2">
      <c r="B9380" s="35"/>
    </row>
    <row r="9381" spans="2:2" x14ac:dyDescent="0.2">
      <c r="B9381" s="35"/>
    </row>
    <row r="9382" spans="2:2" x14ac:dyDescent="0.2">
      <c r="B9382" s="35"/>
    </row>
    <row r="9383" spans="2:2" x14ac:dyDescent="0.2">
      <c r="B9383" s="35"/>
    </row>
    <row r="9384" spans="2:2" x14ac:dyDescent="0.2">
      <c r="B9384" s="35"/>
    </row>
    <row r="9385" spans="2:2" x14ac:dyDescent="0.2">
      <c r="B9385" s="35"/>
    </row>
    <row r="9386" spans="2:2" x14ac:dyDescent="0.2">
      <c r="B9386" s="35"/>
    </row>
    <row r="9387" spans="2:2" x14ac:dyDescent="0.2">
      <c r="B9387" s="35"/>
    </row>
    <row r="9388" spans="2:2" x14ac:dyDescent="0.2">
      <c r="B9388" s="35"/>
    </row>
    <row r="9389" spans="2:2" x14ac:dyDescent="0.2">
      <c r="B9389" s="35"/>
    </row>
    <row r="9390" spans="2:2" x14ac:dyDescent="0.2">
      <c r="B9390" s="35"/>
    </row>
    <row r="9391" spans="2:2" x14ac:dyDescent="0.2">
      <c r="B9391" s="35"/>
    </row>
    <row r="9392" spans="2:2" x14ac:dyDescent="0.2">
      <c r="B9392" s="35"/>
    </row>
    <row r="9393" spans="2:2" x14ac:dyDescent="0.2">
      <c r="B9393" s="35"/>
    </row>
    <row r="9394" spans="2:2" x14ac:dyDescent="0.2">
      <c r="B9394" s="35"/>
    </row>
    <row r="9395" spans="2:2" x14ac:dyDescent="0.2">
      <c r="B9395" s="35"/>
    </row>
    <row r="9396" spans="2:2" x14ac:dyDescent="0.2">
      <c r="B9396" s="35"/>
    </row>
    <row r="9397" spans="2:2" x14ac:dyDescent="0.2">
      <c r="B9397" s="35"/>
    </row>
    <row r="9398" spans="2:2" x14ac:dyDescent="0.2">
      <c r="B9398" s="35"/>
    </row>
    <row r="9399" spans="2:2" x14ac:dyDescent="0.2">
      <c r="B9399" s="35"/>
    </row>
    <row r="9400" spans="2:2" x14ac:dyDescent="0.2">
      <c r="B9400" s="35"/>
    </row>
    <row r="9401" spans="2:2" x14ac:dyDescent="0.2">
      <c r="B9401" s="35"/>
    </row>
    <row r="9402" spans="2:2" x14ac:dyDescent="0.2">
      <c r="B9402" s="35"/>
    </row>
    <row r="9403" spans="2:2" x14ac:dyDescent="0.2">
      <c r="B9403" s="35"/>
    </row>
    <row r="9404" spans="2:2" x14ac:dyDescent="0.2">
      <c r="B9404" s="35"/>
    </row>
    <row r="9405" spans="2:2" x14ac:dyDescent="0.2">
      <c r="B9405" s="35"/>
    </row>
    <row r="9406" spans="2:2" x14ac:dyDescent="0.2">
      <c r="B9406" s="35"/>
    </row>
    <row r="9407" spans="2:2" x14ac:dyDescent="0.2">
      <c r="B9407" s="35"/>
    </row>
    <row r="9408" spans="2:2" x14ac:dyDescent="0.2">
      <c r="B9408" s="35"/>
    </row>
    <row r="9409" spans="2:2" x14ac:dyDescent="0.2">
      <c r="B9409" s="35"/>
    </row>
    <row r="9410" spans="2:2" x14ac:dyDescent="0.2">
      <c r="B9410" s="35"/>
    </row>
    <row r="9411" spans="2:2" x14ac:dyDescent="0.2">
      <c r="B9411" s="35"/>
    </row>
    <row r="9412" spans="2:2" x14ac:dyDescent="0.2">
      <c r="B9412" s="35"/>
    </row>
    <row r="9413" spans="2:2" x14ac:dyDescent="0.2">
      <c r="B9413" s="35"/>
    </row>
    <row r="9414" spans="2:2" x14ac:dyDescent="0.2">
      <c r="B9414" s="35"/>
    </row>
    <row r="9415" spans="2:2" x14ac:dyDescent="0.2">
      <c r="B9415" s="35"/>
    </row>
    <row r="9416" spans="2:2" x14ac:dyDescent="0.2">
      <c r="B9416" s="35"/>
    </row>
    <row r="9417" spans="2:2" x14ac:dyDescent="0.2">
      <c r="B9417" s="35"/>
    </row>
    <row r="9418" spans="2:2" x14ac:dyDescent="0.2">
      <c r="B9418" s="35"/>
    </row>
    <row r="9419" spans="2:2" x14ac:dyDescent="0.2">
      <c r="B9419" s="35"/>
    </row>
    <row r="9420" spans="2:2" x14ac:dyDescent="0.2">
      <c r="B9420" s="35"/>
    </row>
    <row r="9421" spans="2:2" x14ac:dyDescent="0.2">
      <c r="B9421" s="35"/>
    </row>
    <row r="9422" spans="2:2" x14ac:dyDescent="0.2">
      <c r="B9422" s="35"/>
    </row>
    <row r="9423" spans="2:2" x14ac:dyDescent="0.2">
      <c r="B9423" s="35"/>
    </row>
    <row r="9424" spans="2:2" x14ac:dyDescent="0.2">
      <c r="B9424" s="35"/>
    </row>
    <row r="9425" spans="2:2" x14ac:dyDescent="0.2">
      <c r="B9425" s="35"/>
    </row>
    <row r="9426" spans="2:2" x14ac:dyDescent="0.2">
      <c r="B9426" s="35"/>
    </row>
    <row r="9427" spans="2:2" x14ac:dyDescent="0.2">
      <c r="B9427" s="35"/>
    </row>
    <row r="9428" spans="2:2" x14ac:dyDescent="0.2">
      <c r="B9428" s="35"/>
    </row>
    <row r="9429" spans="2:2" x14ac:dyDescent="0.2">
      <c r="B9429" s="35"/>
    </row>
    <row r="9430" spans="2:2" x14ac:dyDescent="0.2">
      <c r="B9430" s="35"/>
    </row>
    <row r="9431" spans="2:2" x14ac:dyDescent="0.2">
      <c r="B9431" s="35"/>
    </row>
    <row r="9432" spans="2:2" x14ac:dyDescent="0.2">
      <c r="B9432" s="35"/>
    </row>
    <row r="9433" spans="2:2" x14ac:dyDescent="0.2">
      <c r="B9433" s="35"/>
    </row>
    <row r="9434" spans="2:2" x14ac:dyDescent="0.2">
      <c r="B9434" s="35"/>
    </row>
    <row r="9435" spans="2:2" x14ac:dyDescent="0.2">
      <c r="B9435" s="35"/>
    </row>
    <row r="9436" spans="2:2" x14ac:dyDescent="0.2">
      <c r="B9436" s="35"/>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D182C-B376-6D42-81EA-FD6EE95B9900}">
  <sheetPr>
    <tabColor rgb="FF00B0F0"/>
  </sheetPr>
  <dimension ref="B1:S33"/>
  <sheetViews>
    <sheetView zoomScale="106" workbookViewId="0">
      <selection activeCell="C32" sqref="C32"/>
    </sheetView>
  </sheetViews>
  <sheetFormatPr baseColWidth="10" defaultRowHeight="15" x14ac:dyDescent="0.2"/>
  <cols>
    <col min="2" max="2" width="11.5" customWidth="1"/>
    <col min="3" max="3" width="12.1640625" bestFit="1" customWidth="1"/>
    <col min="4" max="4" width="16.1640625" customWidth="1"/>
    <col min="5" max="5" width="12" customWidth="1"/>
    <col min="6" max="6" width="7.5" bestFit="1" customWidth="1"/>
    <col min="7" max="7" width="15.5" customWidth="1"/>
    <col min="8" max="8" width="7.5" bestFit="1" customWidth="1"/>
    <col min="10" max="10" width="7.5" bestFit="1" customWidth="1"/>
    <col min="11" max="11" width="19.5" customWidth="1"/>
    <col min="12" max="12" width="11.5" customWidth="1"/>
    <col min="13" max="13" width="14.1640625" customWidth="1"/>
    <col min="14" max="14" width="11.1640625" customWidth="1"/>
    <col min="15" max="15" width="22.5" customWidth="1"/>
    <col min="16" max="16" width="16.83203125" customWidth="1"/>
    <col min="17" max="18" width="14.1640625" customWidth="1"/>
    <col min="19" max="19" width="12.5" bestFit="1" customWidth="1"/>
  </cols>
  <sheetData>
    <row r="1" spans="2:19" x14ac:dyDescent="0.2">
      <c r="B1" t="s">
        <v>4</v>
      </c>
      <c r="C1" t="s">
        <v>6</v>
      </c>
      <c r="D1" s="17" t="s">
        <v>48</v>
      </c>
      <c r="E1" t="s">
        <v>17</v>
      </c>
      <c r="F1" s="4" t="s">
        <v>18</v>
      </c>
      <c r="G1" t="s">
        <v>19</v>
      </c>
      <c r="H1" s="4" t="s">
        <v>21</v>
      </c>
      <c r="I1" t="s">
        <v>22</v>
      </c>
      <c r="J1" s="4" t="s">
        <v>49</v>
      </c>
      <c r="K1" t="s">
        <v>50</v>
      </c>
      <c r="L1" s="4" t="s">
        <v>51</v>
      </c>
      <c r="M1" t="s">
        <v>52</v>
      </c>
      <c r="N1" s="4" t="s">
        <v>53</v>
      </c>
      <c r="O1" t="s">
        <v>54</v>
      </c>
      <c r="P1" t="s">
        <v>11</v>
      </c>
      <c r="Q1" t="s">
        <v>55</v>
      </c>
      <c r="R1" s="20" t="s">
        <v>43</v>
      </c>
      <c r="S1" s="20" t="s">
        <v>56</v>
      </c>
    </row>
    <row r="2" spans="2:19" x14ac:dyDescent="0.2">
      <c r="C2" s="3"/>
      <c r="D2" s="18" t="e">
        <f>(Table6[[#This Row],[Revenue]]-C1)/C1</f>
        <v>#VALUE!</v>
      </c>
      <c r="E2" s="3"/>
      <c r="F2" s="5" t="e">
        <f>Table6[[#This Row],[GrossProfit]]/Table6[[#This Row],[Revenue]]</f>
        <v>#DIV/0!</v>
      </c>
      <c r="G2" s="3"/>
      <c r="H2" s="5" t="e">
        <f>Table6[[#This Row],[OperatingProfit]]/Table6[[#This Row],[Revenue]]</f>
        <v>#DIV/0!</v>
      </c>
      <c r="I2" s="3"/>
      <c r="J2" s="5" t="e">
        <f>Table6[[#This Row],[NetProfit]]/Table6[[#This Row],[Revenue]]</f>
        <v>#DIV/0!</v>
      </c>
      <c r="K2" s="3"/>
      <c r="L2" s="5" t="e">
        <f>Table6[[#This Row],[CashFromOperations]]/Table6[[#This Row],[Revenue]]</f>
        <v>#DIV/0!</v>
      </c>
      <c r="M2" s="3"/>
      <c r="N2" s="5" t="e">
        <f>Table6[[#This Row],[FreeCashFlow]]/Table6[[#This Row],[Revenue]]</f>
        <v>#DIV/0!</v>
      </c>
      <c r="O2" s="3"/>
      <c r="P2" s="3"/>
      <c r="Q2" s="3"/>
      <c r="R2" s="23">
        <f>Table6[[#This Row],[CashAndCashEquivalents]]+Table6[[#This Row],[MarketSecurities]]</f>
        <v>0</v>
      </c>
      <c r="S2" s="23">
        <f>Table6[[#This Row],[CashAndCashEquivalents]]+Table6[[#This Row],[MarketSecurities]]+ABS(Table6[[#This Row],[TreasuryStock]])</f>
        <v>0</v>
      </c>
    </row>
    <row r="3" spans="2:19" x14ac:dyDescent="0.2">
      <c r="B3" t="s">
        <v>84</v>
      </c>
      <c r="C3" s="3">
        <v>8523</v>
      </c>
      <c r="D3" s="18" t="e">
        <f>(Table6[[#This Row],[Revenue]]-C2)/C2</f>
        <v>#DIV/0!</v>
      </c>
      <c r="E3" s="3">
        <v>2249</v>
      </c>
      <c r="F3" s="5">
        <f>Table6[[#This Row],[GrossProfit]]/Table6[[#This Row],[Revenue]]</f>
        <v>0.26387422269154054</v>
      </c>
      <c r="G3" s="3">
        <v>728</v>
      </c>
      <c r="H3" s="5">
        <f>Table6[[#This Row],[OperatingProfit]]/Table6[[#This Row],[Revenue]]</f>
        <v>8.5415933356799242E-2</v>
      </c>
      <c r="I3" s="3">
        <v>472</v>
      </c>
      <c r="J3" s="5">
        <f>Table6[[#This Row],[NetProfit]]/Table6[[#This Row],[Revenue]]</f>
        <v>5.5379561187375338E-2</v>
      </c>
      <c r="K3" s="3">
        <v>934</v>
      </c>
      <c r="L3" s="5">
        <f>Table6[[#This Row],[CashFromOperations]]/Table6[[#This Row],[Revenue]]</f>
        <v>0.10958582658688255</v>
      </c>
      <c r="M3" s="3">
        <v>204</v>
      </c>
      <c r="N3" s="5">
        <f>Table6[[#This Row],[FreeCashFlow]]/Table6[[#This Row],[Revenue]]</f>
        <v>2.3935234072509678E-2</v>
      </c>
      <c r="O3" s="3">
        <v>404</v>
      </c>
      <c r="P3" s="3">
        <v>484</v>
      </c>
      <c r="Q3" s="3">
        <v>-5</v>
      </c>
      <c r="R3" s="23">
        <f>Table6[[#This Row],[CashAndCashEquivalents]]+Table6[[#This Row],[MarketSecurities]]</f>
        <v>888</v>
      </c>
      <c r="S3" s="23">
        <f>Table6[[#This Row],[CashAndCashEquivalents]]+Table6[[#This Row],[MarketSecurities]]+ABS(Table6[[#This Row],[TreasuryStock]])</f>
        <v>893</v>
      </c>
    </row>
    <row r="4" spans="2:19" x14ac:dyDescent="0.2">
      <c r="B4" t="s">
        <v>85</v>
      </c>
      <c r="C4" s="3">
        <v>8608</v>
      </c>
      <c r="D4" s="18">
        <f>(Table6[[#This Row],[Revenue]]-C3)/C3</f>
        <v>9.9730141968790327E-3</v>
      </c>
      <c r="E4" s="3">
        <v>2883</v>
      </c>
      <c r="F4" s="5">
        <f>Table6[[#This Row],[GrossProfit]]/Table6[[#This Row],[Revenue]]</f>
        <v>0.33492100371747213</v>
      </c>
      <c r="G4" s="3">
        <v>926</v>
      </c>
      <c r="H4" s="5">
        <f>Table6[[#This Row],[OperatingProfit]]/Table6[[#This Row],[Revenue]]</f>
        <v>0.10757434944237919</v>
      </c>
      <c r="I4" s="3">
        <v>691</v>
      </c>
      <c r="J4" s="5">
        <f>Table6[[#This Row],[NetProfit]]/Table6[[#This Row],[Revenue]]</f>
        <v>8.0274163568773232E-2</v>
      </c>
      <c r="K4" s="3">
        <v>1532</v>
      </c>
      <c r="L4" s="5">
        <f>Table6[[#This Row],[CashFromOperations]]/Table6[[#This Row],[Revenue]]</f>
        <v>0.17797397769516729</v>
      </c>
      <c r="M4" s="3">
        <v>512</v>
      </c>
      <c r="N4" s="5">
        <f>Table6[[#This Row],[FreeCashFlow]]/Table6[[#This Row],[Revenue]]</f>
        <v>5.9479553903345722E-2</v>
      </c>
      <c r="O4" s="3">
        <v>760</v>
      </c>
      <c r="P4" s="3">
        <v>530</v>
      </c>
      <c r="Q4" s="3">
        <v>-6</v>
      </c>
      <c r="R4" s="23">
        <f>Table6[[#This Row],[CashAndCashEquivalents]]+Table6[[#This Row],[MarketSecurities]]</f>
        <v>1290</v>
      </c>
      <c r="S4" s="23">
        <f>Table6[[#This Row],[CashAndCashEquivalents]]+Table6[[#This Row],[MarketSecurities]]+ABS(Table6[[#This Row],[TreasuryStock]])</f>
        <v>1296</v>
      </c>
    </row>
    <row r="5" spans="2:19" x14ac:dyDescent="0.2">
      <c r="B5" t="s">
        <v>86</v>
      </c>
      <c r="C5" s="3">
        <v>11409</v>
      </c>
      <c r="D5" s="18">
        <f>(Table6[[#This Row],[Revenue]]-C4)/C4</f>
        <v>0.32539498141263939</v>
      </c>
      <c r="E5" s="3">
        <v>4008</v>
      </c>
      <c r="F5" s="5">
        <f>Table6[[#This Row],[GrossProfit]]/Table6[[#This Row],[Revenue]]</f>
        <v>0.35130160399684457</v>
      </c>
      <c r="G5" s="3">
        <v>1439</v>
      </c>
      <c r="H5" s="5">
        <f>Table6[[#This Row],[OperatingProfit]]/Table6[[#This Row],[Revenue]]</f>
        <v>0.1261284950477693</v>
      </c>
      <c r="I5" s="3">
        <v>1088</v>
      </c>
      <c r="J5" s="5">
        <f>Table6[[#This Row],[NetProfit]]/Table6[[#This Row],[Revenue]]</f>
        <v>9.5363309667806123E-2</v>
      </c>
      <c r="K5" s="3">
        <v>1667</v>
      </c>
      <c r="L5" s="5">
        <f>Table6[[#This Row],[CashFromOperations]]/Table6[[#This Row],[Revenue]]</f>
        <v>0.14611271802962572</v>
      </c>
      <c r="M5" s="3">
        <v>316</v>
      </c>
      <c r="N5" s="5">
        <f>Table6[[#This Row],[FreeCashFlow]]/Table6[[#This Row],[Revenue]]</f>
        <v>2.7697431852046629E-2</v>
      </c>
      <c r="O5" s="3">
        <v>1364</v>
      </c>
      <c r="P5" s="3">
        <v>189</v>
      </c>
      <c r="Q5" s="3">
        <v>-12</v>
      </c>
      <c r="R5" s="23">
        <f>Table6[[#This Row],[CashAndCashEquivalents]]+Table6[[#This Row],[MarketSecurities]]</f>
        <v>1553</v>
      </c>
      <c r="S5" s="23">
        <f>Table6[[#This Row],[CashAndCashEquivalents]]+Table6[[#This Row],[MarketSecurities]]+ABS(Table6[[#This Row],[TreasuryStock]])</f>
        <v>1565</v>
      </c>
    </row>
    <row r="6" spans="2:19" x14ac:dyDescent="0.2">
      <c r="B6" t="s">
        <v>87</v>
      </c>
      <c r="C6" s="3">
        <v>9940</v>
      </c>
      <c r="D6" s="18">
        <f>(Table6[[#This Row],[Revenue]]-C5)/C5</f>
        <v>-0.12875799807169777</v>
      </c>
      <c r="E6" s="3">
        <v>2794</v>
      </c>
      <c r="F6" s="5">
        <f>Table6[[#This Row],[GrossProfit]]/Table6[[#This Row],[Revenue]]</f>
        <v>0.28108651911468813</v>
      </c>
      <c r="G6" s="3">
        <v>-26</v>
      </c>
      <c r="H6" s="5">
        <f>Table6[[#This Row],[OperatingProfit]]/Table6[[#This Row],[Revenue]]</f>
        <v>-2.6156941649899397E-3</v>
      </c>
      <c r="I6" s="3">
        <v>63</v>
      </c>
      <c r="J6" s="5">
        <f>Table6[[#This Row],[NetProfit]]/Table6[[#This Row],[Revenue]]</f>
        <v>6.3380281690140847E-3</v>
      </c>
      <c r="K6" s="3">
        <v>884</v>
      </c>
      <c r="L6" s="5">
        <f>Table6[[#This Row],[CashFromOperations]]/Table6[[#This Row],[Revenue]]</f>
        <v>8.893360160965795E-2</v>
      </c>
      <c r="M6" s="3">
        <v>-1179</v>
      </c>
      <c r="N6" s="5">
        <f>Table6[[#This Row],[FreeCashFlow]]/Table6[[#This Row],[Revenue]]</f>
        <v>-0.11861167002012073</v>
      </c>
      <c r="O6" s="3">
        <v>964</v>
      </c>
      <c r="P6" s="3">
        <v>14</v>
      </c>
      <c r="Q6" s="3">
        <v>-12</v>
      </c>
      <c r="R6" s="23">
        <f>Table6[[#This Row],[CashAndCashEquivalents]]+Table6[[#This Row],[MarketSecurities]]</f>
        <v>978</v>
      </c>
      <c r="S6" s="23">
        <f>Table6[[#This Row],[CashAndCashEquivalents]]+Table6[[#This Row],[MarketSecurities]]+ABS(Table6[[#This Row],[TreasuryStock]])</f>
        <v>990</v>
      </c>
    </row>
    <row r="7" spans="2:19" x14ac:dyDescent="0.2">
      <c r="B7" t="s">
        <v>88</v>
      </c>
      <c r="C7" s="3">
        <v>9972</v>
      </c>
      <c r="D7" s="18">
        <f>(Table6[[#This Row],[Revenue]]-C6)/C6</f>
        <v>3.2193158953722333E-3</v>
      </c>
      <c r="E7" s="3">
        <v>3793</v>
      </c>
      <c r="F7" s="5">
        <f>Table6[[#This Row],[GrossProfit]]/Table6[[#This Row],[Revenue]]</f>
        <v>0.38036502206177297</v>
      </c>
      <c r="G7" s="3">
        <v>666</v>
      </c>
      <c r="H7" s="5">
        <f>Table6[[#This Row],[OperatingProfit]]/Table6[[#This Row],[Revenue]]</f>
        <v>6.6787003610108309E-2</v>
      </c>
      <c r="I7" s="3">
        <v>1842</v>
      </c>
      <c r="J7" s="5">
        <f>Table6[[#This Row],[NetProfit]]/Table6[[#This Row],[Revenue]]</f>
        <v>0.18471720818291215</v>
      </c>
      <c r="K7" s="3">
        <v>1944</v>
      </c>
      <c r="L7" s="5">
        <f>Table6[[#This Row],[CashFromOperations]]/Table6[[#This Row],[Revenue]]</f>
        <v>0.19494584837545126</v>
      </c>
      <c r="M7" s="3">
        <v>659</v>
      </c>
      <c r="N7" s="5">
        <f>Table6[[#This Row],[FreeCashFlow]]/Table6[[#This Row],[Revenue]]</f>
        <v>6.608503810669876E-2</v>
      </c>
      <c r="O7" s="3">
        <v>1015</v>
      </c>
      <c r="P7" s="3">
        <v>2005</v>
      </c>
      <c r="Q7" s="3">
        <v>-94</v>
      </c>
      <c r="R7" s="23">
        <f>Table6[[#This Row],[CashAndCashEquivalents]]+Table6[[#This Row],[MarketSecurities]]</f>
        <v>3020</v>
      </c>
      <c r="S7" s="23">
        <f>Table6[[#This Row],[CashAndCashEquivalents]]+Table6[[#This Row],[MarketSecurities]]+ABS(Table6[[#This Row],[TreasuryStock]])</f>
        <v>3114</v>
      </c>
    </row>
    <row r="8" spans="2:19" x14ac:dyDescent="0.2">
      <c r="B8" t="s">
        <v>89</v>
      </c>
      <c r="C8" s="3">
        <v>8875</v>
      </c>
      <c r="D8" s="18">
        <f>(Table6[[#This Row],[Revenue]]-C7)/C7</f>
        <v>-0.11000802246289611</v>
      </c>
      <c r="E8" s="3">
        <v>3270</v>
      </c>
      <c r="F8" s="5">
        <f>Table6[[#This Row],[GrossProfit]]/Table6[[#This Row],[Revenue]]</f>
        <v>0.36845070422535209</v>
      </c>
      <c r="G8" s="3">
        <v>456</v>
      </c>
      <c r="H8" s="5">
        <f>Table6[[#This Row],[OperatingProfit]]/Table6[[#This Row],[Revenue]]</f>
        <v>5.1380281690140847E-2</v>
      </c>
      <c r="I8" s="3">
        <v>452</v>
      </c>
      <c r="J8" s="5">
        <f>Table6[[#This Row],[NetProfit]]/Table6[[#This Row],[Revenue]]</f>
        <v>5.0929577464788732E-2</v>
      </c>
      <c r="K8" s="3">
        <v>1386</v>
      </c>
      <c r="L8" s="5">
        <f>Table6[[#This Row],[CashFromOperations]]/Table6[[#This Row],[Revenue]]</f>
        <v>0.15616901408450704</v>
      </c>
      <c r="M8" s="3">
        <v>319</v>
      </c>
      <c r="N8" s="5">
        <f>Table6[[#This Row],[FreeCashFlow]]/Table6[[#This Row],[Revenue]]</f>
        <v>3.5943661971830985E-2</v>
      </c>
      <c r="O8" s="3">
        <v>632</v>
      </c>
      <c r="P8" s="3">
        <v>1709</v>
      </c>
      <c r="Q8" s="3">
        <v>-134</v>
      </c>
      <c r="R8" s="23">
        <f>Table6[[#This Row],[CashAndCashEquivalents]]+Table6[[#This Row],[MarketSecurities]]</f>
        <v>2341</v>
      </c>
      <c r="S8" s="23">
        <f>Table6[[#This Row],[CashAndCashEquivalents]]+Table6[[#This Row],[MarketSecurities]]+ABS(Table6[[#This Row],[TreasuryStock]])</f>
        <v>2475</v>
      </c>
    </row>
    <row r="9" spans="2:19" x14ac:dyDescent="0.2">
      <c r="B9" t="s">
        <v>90</v>
      </c>
      <c r="C9" s="3">
        <v>9759</v>
      </c>
      <c r="D9" s="18">
        <f>(Table6[[#This Row],[Revenue]]-C8)/C8</f>
        <v>9.9605633802816895E-2</v>
      </c>
      <c r="E9" s="3">
        <v>4690</v>
      </c>
      <c r="F9" s="5">
        <f>Table6[[#This Row],[GrossProfit]]/Table6[[#This Row],[Revenue]]</f>
        <v>0.48058202684701301</v>
      </c>
      <c r="G9" s="3">
        <v>1755</v>
      </c>
      <c r="H9" s="5">
        <f>Table6[[#This Row],[OperatingProfit]]/Table6[[#This Row],[Revenue]]</f>
        <v>0.17983399938518291</v>
      </c>
      <c r="I9" s="3">
        <v>1451</v>
      </c>
      <c r="J9" s="5">
        <f>Table6[[#This Row],[NetProfit]]/Table6[[#This Row],[Revenue]]</f>
        <v>0.14868326672814838</v>
      </c>
      <c r="K9" s="3">
        <v>2357</v>
      </c>
      <c r="L9" s="5">
        <f>Table6[[#This Row],[CashFromOperations]]/Table6[[#This Row],[Revenue]]</f>
        <v>0.24152064760733682</v>
      </c>
      <c r="M9" s="3">
        <v>959</v>
      </c>
      <c r="N9" s="5">
        <f>Table6[[#This Row],[FreeCashFlow]]/Table6[[#This Row],[Revenue]]</f>
        <v>9.8268265191105653E-2</v>
      </c>
      <c r="O9" s="3">
        <v>781</v>
      </c>
      <c r="P9" s="3">
        <v>2045</v>
      </c>
      <c r="Q9" s="3">
        <v>-109</v>
      </c>
      <c r="R9" s="23">
        <f>Table6[[#This Row],[CashAndCashEquivalents]]+Table6[[#This Row],[MarketSecurities]]</f>
        <v>2826</v>
      </c>
      <c r="S9" s="23">
        <f>Table6[[#This Row],[CashAndCashEquivalents]]+Table6[[#This Row],[MarketSecurities]]+ABS(Table6[[#This Row],[TreasuryStock]])</f>
        <v>2935</v>
      </c>
    </row>
    <row r="10" spans="2:19" x14ac:dyDescent="0.2">
      <c r="B10" t="s">
        <v>91</v>
      </c>
      <c r="C10" s="3">
        <v>11875</v>
      </c>
      <c r="D10" s="18">
        <f>(Table6[[#This Row],[Revenue]]-C9)/C9</f>
        <v>0.21682549441541141</v>
      </c>
      <c r="E10" s="3">
        <v>5755</v>
      </c>
      <c r="F10" s="5">
        <f>Table6[[#This Row],[GrossProfit]]/Table6[[#This Row],[Revenue]]</f>
        <v>0.48463157894736841</v>
      </c>
      <c r="G10" s="3">
        <v>2339</v>
      </c>
      <c r="H10" s="5">
        <f>Table6[[#This Row],[OperatingProfit]]/Table6[[#This Row],[Revenue]]</f>
        <v>0.19696842105263157</v>
      </c>
      <c r="I10" s="3">
        <v>3058</v>
      </c>
      <c r="J10" s="5">
        <f>Table6[[#This Row],[NetProfit]]/Table6[[#This Row],[Revenue]]</f>
        <v>0.2575157894736842</v>
      </c>
      <c r="K10" s="3">
        <v>2185</v>
      </c>
      <c r="L10" s="5">
        <f>Table6[[#This Row],[CashFromOperations]]/Table6[[#This Row],[Revenue]]</f>
        <v>0.184</v>
      </c>
      <c r="M10" s="3">
        <v>-577</v>
      </c>
      <c r="N10" s="5">
        <f>Table6[[#This Row],[FreeCashFlow]]/Table6[[#This Row],[Revenue]]</f>
        <v>-4.858947368421053E-2</v>
      </c>
      <c r="O10" s="3">
        <v>745</v>
      </c>
      <c r="P10" s="3">
        <v>3258</v>
      </c>
      <c r="Q10" s="3">
        <v>-93</v>
      </c>
      <c r="R10" s="23">
        <f>Table6[[#This Row],[CashAndCashEquivalents]]+Table6[[#This Row],[MarketSecurities]]</f>
        <v>4003</v>
      </c>
      <c r="S10" s="23">
        <f>Table6[[#This Row],[CashAndCashEquivalents]]+Table6[[#This Row],[MarketSecurities]]+ABS(Table6[[#This Row],[TreasuryStock]])</f>
        <v>4096</v>
      </c>
    </row>
    <row r="11" spans="2:19" x14ac:dyDescent="0.2">
      <c r="B11" t="s">
        <v>92</v>
      </c>
      <c r="C11" s="3">
        <v>8201</v>
      </c>
      <c r="D11" s="18">
        <f>(Table6[[#This Row],[Revenue]]-C10)/C10</f>
        <v>-0.30938947368421055</v>
      </c>
      <c r="E11" s="3">
        <v>2377</v>
      </c>
      <c r="F11" s="5">
        <f>Table6[[#This Row],[GrossProfit]]/Table6[[#This Row],[Revenue]]</f>
        <v>0.28984270210949886</v>
      </c>
      <c r="G11" s="3">
        <v>-582</v>
      </c>
      <c r="H11" s="5">
        <f>Table6[[#This Row],[OperatingProfit]]/Table6[[#This Row],[Revenue]]</f>
        <v>-7.0966955249359837E-2</v>
      </c>
      <c r="I11" s="3">
        <v>-201</v>
      </c>
      <c r="J11" s="5">
        <f>Table6[[#This Row],[NetProfit]]/Table6[[#This Row],[Revenue]]</f>
        <v>-2.4509206194366542E-2</v>
      </c>
      <c r="K11" s="3">
        <v>1819</v>
      </c>
      <c r="L11" s="5">
        <f>Table6[[#This Row],[CashFromOperations]]/Table6[[#This Row],[Revenue]]</f>
        <v>0.22180221924155591</v>
      </c>
      <c r="M11" s="3">
        <v>29</v>
      </c>
      <c r="N11" s="5">
        <f>Table6[[#This Row],[FreeCashFlow]]/Table6[[#This Row],[Revenue]]</f>
        <v>3.5361541275454214E-3</v>
      </c>
      <c r="O11" s="3">
        <v>431</v>
      </c>
      <c r="P11" s="3">
        <v>2513</v>
      </c>
      <c r="Q11" s="3">
        <v>-235</v>
      </c>
      <c r="R11" s="23">
        <f>Table6[[#This Row],[CashAndCashEquivalents]]+Table6[[#This Row],[MarketSecurities]]</f>
        <v>2944</v>
      </c>
      <c r="S11" s="23">
        <f>Table6[[#This Row],[CashAndCashEquivalents]]+Table6[[#This Row],[MarketSecurities]]+ABS(Table6[[#This Row],[TreasuryStock]])</f>
        <v>3179</v>
      </c>
    </row>
    <row r="12" spans="2:19" x14ac:dyDescent="0.2">
      <c r="B12" t="s">
        <v>93</v>
      </c>
      <c r="C12" s="3">
        <v>8383</v>
      </c>
      <c r="D12" s="18">
        <f>(Table6[[#This Row],[Revenue]]-C11)/C11</f>
        <v>2.2192415559078162E-2</v>
      </c>
      <c r="E12" s="3">
        <v>3070</v>
      </c>
      <c r="F12" s="5">
        <f>Table6[[#This Row],[GrossProfit]]/Table6[[#This Row],[Revenue]]</f>
        <v>0.3662173446260289</v>
      </c>
      <c r="G12" s="3">
        <v>288</v>
      </c>
      <c r="H12" s="5">
        <f>Table6[[#This Row],[OperatingProfit]]/Table6[[#This Row],[Revenue]]</f>
        <v>3.4355242753190983E-2</v>
      </c>
      <c r="I12" s="3">
        <v>-344</v>
      </c>
      <c r="J12" s="5">
        <f>Table6[[#This Row],[NetProfit]]/Table6[[#This Row],[Revenue]]</f>
        <v>-4.1035428844089228E-2</v>
      </c>
      <c r="K12" s="3">
        <v>1992</v>
      </c>
      <c r="L12" s="5">
        <f>Table6[[#This Row],[CashFromOperations]]/Table6[[#This Row],[Revenue]]</f>
        <v>0.23762376237623761</v>
      </c>
      <c r="M12" s="3">
        <v>1190</v>
      </c>
      <c r="N12" s="5">
        <f>Table6[[#This Row],[FreeCashFlow]]/Table6[[#This Row],[Revenue]]</f>
        <v>0.14195395443158773</v>
      </c>
      <c r="O12" s="3">
        <v>949</v>
      </c>
      <c r="P12" s="3">
        <v>2063</v>
      </c>
      <c r="Q12" s="3">
        <v>-229</v>
      </c>
      <c r="R12" s="23">
        <f>Table6[[#This Row],[CashAndCashEquivalents]]+Table6[[#This Row],[MarketSecurities]]</f>
        <v>3012</v>
      </c>
      <c r="S12" s="23">
        <f>Table6[[#This Row],[CashAndCashEquivalents]]+Table6[[#This Row],[MarketSecurities]]+ABS(Table6[[#This Row],[TreasuryStock]])</f>
        <v>3241</v>
      </c>
    </row>
    <row r="13" spans="2:19" x14ac:dyDescent="0.2">
      <c r="B13" t="s">
        <v>94</v>
      </c>
      <c r="C13" s="3">
        <v>9834</v>
      </c>
      <c r="D13" s="18">
        <f>(Table6[[#This Row],[Revenue]]-C12)/C12</f>
        <v>0.17308839317666708</v>
      </c>
      <c r="E13" s="3">
        <v>3962</v>
      </c>
      <c r="F13" s="5">
        <f>Table6[[#This Row],[GrossProfit]]/Table6[[#This Row],[Revenue]]</f>
        <v>0.40288793980069149</v>
      </c>
      <c r="G13" s="3">
        <v>965</v>
      </c>
      <c r="H13" s="5">
        <f>Table6[[#This Row],[OperatingProfit]]/Table6[[#This Row],[Revenue]]</f>
        <v>9.8128940410819612E-2</v>
      </c>
      <c r="I13" s="3">
        <v>1198</v>
      </c>
      <c r="J13" s="5">
        <f>Table6[[#This Row],[NetProfit]]/Table6[[#This Row],[Revenue]]</f>
        <v>0.12182224933902787</v>
      </c>
      <c r="K13" s="3">
        <v>2151</v>
      </c>
      <c r="L13" s="5">
        <f>Table6[[#This Row],[CashFromOperations]]/Table6[[#This Row],[Revenue]]</f>
        <v>0.21873093349603417</v>
      </c>
      <c r="M13" s="3">
        <v>1351</v>
      </c>
      <c r="N13" s="5">
        <f>Table6[[#This Row],[FreeCashFlow]]/Table6[[#This Row],[Revenue]]</f>
        <v>0.13738051657514744</v>
      </c>
      <c r="O13" s="3">
        <v>1818</v>
      </c>
      <c r="P13" s="3">
        <v>2511</v>
      </c>
      <c r="Q13" s="3">
        <v>-135</v>
      </c>
      <c r="R13" s="23">
        <f>Table6[[#This Row],[CashAndCashEquivalents]]+Table6[[#This Row],[MarketSecurities]]</f>
        <v>4329</v>
      </c>
      <c r="S13" s="23">
        <f>Table6[[#This Row],[CashAndCashEquivalents]]+Table6[[#This Row],[MarketSecurities]]+ABS(Table6[[#This Row],[TreasuryStock]])</f>
        <v>4464</v>
      </c>
    </row>
    <row r="14" spans="2:19" x14ac:dyDescent="0.2">
      <c r="B14" t="s">
        <v>95</v>
      </c>
      <c r="C14" s="3">
        <v>11552</v>
      </c>
      <c r="D14" s="18">
        <f>(Table6[[#This Row],[Revenue]]-C13)/C13</f>
        <v>0.17470002033760423</v>
      </c>
      <c r="E14" s="3">
        <v>5257</v>
      </c>
      <c r="F14" s="5">
        <f>Table6[[#This Row],[GrossProfit]]/Table6[[#This Row],[Revenue]]</f>
        <v>0.45507271468144045</v>
      </c>
      <c r="G14" s="3">
        <v>1960</v>
      </c>
      <c r="H14" s="5">
        <f>Table6[[#This Row],[OperatingProfit]]/Table6[[#This Row],[Revenue]]</f>
        <v>0.16966759002770082</v>
      </c>
      <c r="I14" s="3">
        <v>1861</v>
      </c>
      <c r="J14" s="5">
        <f>Table6[[#This Row],[NetProfit]]/Table6[[#This Row],[Revenue]]</f>
        <v>0.16109764542936289</v>
      </c>
      <c r="K14" s="3">
        <v>3146</v>
      </c>
      <c r="L14" s="5">
        <f>Table6[[#This Row],[CashFromOperations]]/Table6[[#This Row],[Revenue]]</f>
        <v>0.27233379501385041</v>
      </c>
      <c r="M14" s="3">
        <v>1886</v>
      </c>
      <c r="N14" s="5">
        <f>Table6[[#This Row],[FreeCashFlow]]/Table6[[#This Row],[Revenue]]</f>
        <v>0.1632617728531856</v>
      </c>
      <c r="O14" s="3">
        <v>2668</v>
      </c>
      <c r="P14" s="3">
        <v>3690</v>
      </c>
      <c r="Q14" s="3">
        <v>-480</v>
      </c>
      <c r="R14" s="23">
        <f>Table6[[#This Row],[CashAndCashEquivalents]]+Table6[[#This Row],[MarketSecurities]]</f>
        <v>6358</v>
      </c>
      <c r="S14" s="23">
        <f>Table6[[#This Row],[CashAndCashEquivalents]]+Table6[[#This Row],[MarketSecurities]]+ABS(Table6[[#This Row],[TreasuryStock]])</f>
        <v>6838</v>
      </c>
    </row>
    <row r="15" spans="2:19" x14ac:dyDescent="0.2">
      <c r="B15" t="s">
        <v>96</v>
      </c>
      <c r="C15" s="3">
        <v>12335</v>
      </c>
      <c r="D15" s="18">
        <f>(Table6[[#This Row],[Revenue]]-C14)/C14</f>
        <v>6.7780470914127422E-2</v>
      </c>
      <c r="E15" s="3">
        <v>6016</v>
      </c>
      <c r="F15" s="5">
        <f>Table6[[#This Row],[GrossProfit]]/Table6[[#This Row],[Revenue]]</f>
        <v>0.48771787596270777</v>
      </c>
      <c r="G15" s="3">
        <v>2559</v>
      </c>
      <c r="H15" s="5">
        <f>Table6[[#This Row],[OperatingProfit]]/Table6[[#This Row],[Revenue]]</f>
        <v>0.20745845156059992</v>
      </c>
      <c r="I15" s="3">
        <v>2324</v>
      </c>
      <c r="J15" s="5">
        <f>Table6[[#This Row],[NetProfit]]/Table6[[#This Row],[Revenue]]</f>
        <v>0.18840697203080664</v>
      </c>
      <c r="K15" s="3">
        <v>3772</v>
      </c>
      <c r="L15" s="5">
        <f>Table6[[#This Row],[CashFromOperations]]/Table6[[#This Row],[Revenue]]</f>
        <v>0.30579651398459667</v>
      </c>
      <c r="M15" s="3">
        <v>2484</v>
      </c>
      <c r="N15" s="5">
        <f>Table6[[#This Row],[FreeCashFlow]]/Table6[[#This Row],[Revenue]]</f>
        <v>0.20137819213619781</v>
      </c>
      <c r="O15" s="3">
        <v>1214</v>
      </c>
      <c r="P15" s="3">
        <v>4116</v>
      </c>
      <c r="Q15" s="3">
        <v>-3856</v>
      </c>
      <c r="R15" s="23">
        <f>Table6[[#This Row],[CashAndCashEquivalents]]+Table6[[#This Row],[MarketSecurities]]</f>
        <v>5330</v>
      </c>
      <c r="S15" s="23">
        <f>Table6[[#This Row],[CashAndCashEquivalents]]+Table6[[#This Row],[MarketSecurities]]+ABS(Table6[[#This Row],[TreasuryStock]])</f>
        <v>9186</v>
      </c>
    </row>
    <row r="16" spans="2:19" x14ac:dyDescent="0.2">
      <c r="B16" t="s">
        <v>97</v>
      </c>
      <c r="C16" s="3">
        <v>14255</v>
      </c>
      <c r="D16" s="18">
        <f>(Table6[[#This Row],[Revenue]]-C15)/C15</f>
        <v>0.15565464126469397</v>
      </c>
      <c r="E16" s="3">
        <v>7259</v>
      </c>
      <c r="F16" s="5">
        <f>Table6[[#This Row],[GrossProfit]]/Table6[[#This Row],[Revenue]]</f>
        <v>0.50922483339179236</v>
      </c>
      <c r="G16" s="3">
        <v>3367</v>
      </c>
      <c r="H16" s="5">
        <f>Table6[[#This Row],[OperatingProfit]]/Table6[[#This Row],[Revenue]]</f>
        <v>0.23619782532444755</v>
      </c>
      <c r="I16" s="3">
        <v>4341</v>
      </c>
      <c r="J16" s="5">
        <f>Table6[[#This Row],[NetProfit]]/Table6[[#This Row],[Revenue]]</f>
        <v>0.30452472816555592</v>
      </c>
      <c r="K16" s="3">
        <v>2460</v>
      </c>
      <c r="L16" s="5">
        <f>Table6[[#This Row],[CashFromOperations]]/Table6[[#This Row],[Revenue]]</f>
        <v>0.17257102770957558</v>
      </c>
      <c r="M16" s="3">
        <v>1188</v>
      </c>
      <c r="N16" s="5">
        <f>Table6[[#This Row],[FreeCashFlow]]/Table6[[#This Row],[Revenue]]</f>
        <v>8.3339179235356012E-2</v>
      </c>
      <c r="O16" s="3">
        <v>1183</v>
      </c>
      <c r="P16" s="3">
        <v>2534</v>
      </c>
      <c r="Q16" s="3">
        <v>-8430</v>
      </c>
      <c r="R16" s="23">
        <f>Table6[[#This Row],[CashAndCashEquivalents]]+Table6[[#This Row],[MarketSecurities]]</f>
        <v>3717</v>
      </c>
      <c r="S16" s="23">
        <f>Table6[[#This Row],[CashAndCashEquivalents]]+Table6[[#This Row],[MarketSecurities]]+ABS(Table6[[#This Row],[TreasuryStock]])</f>
        <v>12147</v>
      </c>
    </row>
    <row r="17" spans="2:19" x14ac:dyDescent="0.2">
      <c r="B17" t="s">
        <v>98</v>
      </c>
      <c r="C17" s="3">
        <v>13835</v>
      </c>
      <c r="D17" s="18">
        <f>(Table6[[#This Row],[Revenue]]-C16)/C16</f>
        <v>-2.9463346194317782E-2</v>
      </c>
      <c r="E17" s="3">
        <v>7333</v>
      </c>
      <c r="F17" s="5">
        <f>Table6[[#This Row],[GrossProfit]]/Table6[[#This Row],[Revenue]]</f>
        <v>0.53003252620166241</v>
      </c>
      <c r="G17" s="3">
        <v>3497</v>
      </c>
      <c r="H17" s="5">
        <f>Table6[[#This Row],[OperatingProfit]]/Table6[[#This Row],[Revenue]]</f>
        <v>0.25276472714130827</v>
      </c>
      <c r="I17" s="3">
        <v>2657</v>
      </c>
      <c r="J17" s="5">
        <f>Table6[[#This Row],[NetProfit]]/Table6[[#This Row],[Revenue]]</f>
        <v>0.19204915070473436</v>
      </c>
      <c r="K17" s="3">
        <v>4406</v>
      </c>
      <c r="L17" s="5">
        <f>Table6[[#This Row],[CashFromOperations]]/Table6[[#This Row],[Revenue]]</f>
        <v>0.31846765449945791</v>
      </c>
      <c r="M17" s="3">
        <v>3720</v>
      </c>
      <c r="N17" s="5">
        <f>Table6[[#This Row],[FreeCashFlow]]/Table6[[#This Row],[Revenue]]</f>
        <v>0.26888326707625587</v>
      </c>
      <c r="O17" s="3">
        <v>1328</v>
      </c>
      <c r="P17" s="3">
        <v>1596</v>
      </c>
      <c r="Q17" s="3">
        <v>-12160</v>
      </c>
      <c r="R17" s="23">
        <f>Table6[[#This Row],[CashAndCashEquivalents]]+Table6[[#This Row],[MarketSecurities]]</f>
        <v>2924</v>
      </c>
      <c r="S17" s="23">
        <f>Table6[[#This Row],[CashAndCashEquivalents]]+Table6[[#This Row],[MarketSecurities]]+ABS(Table6[[#This Row],[TreasuryStock]])</f>
        <v>15084</v>
      </c>
    </row>
    <row r="18" spans="2:19" x14ac:dyDescent="0.2">
      <c r="B18" t="s">
        <v>99</v>
      </c>
      <c r="C18" s="3">
        <v>12501</v>
      </c>
      <c r="D18" s="18">
        <f>(Table6[[#This Row],[Revenue]]-C17)/C17</f>
        <v>-9.6422117817130462E-2</v>
      </c>
      <c r="E18" s="3">
        <v>6245</v>
      </c>
      <c r="F18" s="5">
        <f>Table6[[#This Row],[GrossProfit]]/Table6[[#This Row],[Revenue]]</f>
        <v>0.49956003519718423</v>
      </c>
      <c r="G18" s="3">
        <v>2691</v>
      </c>
      <c r="H18" s="5">
        <f>Table6[[#This Row],[OperatingProfit]]/Table6[[#This Row],[Revenue]]</f>
        <v>0.21526277897768178</v>
      </c>
      <c r="I18" s="3">
        <v>1920</v>
      </c>
      <c r="J18" s="5">
        <f>Table6[[#This Row],[NetProfit]]/Table6[[#This Row],[Revenue]]</f>
        <v>0.15358771298296137</v>
      </c>
      <c r="K18" s="3">
        <v>3330</v>
      </c>
      <c r="L18" s="5">
        <f>Table6[[#This Row],[CashFromOperations]]/Table6[[#This Row],[Revenue]]</f>
        <v>0.26637868970482359</v>
      </c>
      <c r="M18" s="3">
        <v>2567</v>
      </c>
      <c r="N18" s="5">
        <f>Table6[[#This Row],[FreeCashFlow]]/Table6[[#This Row],[Revenue]]</f>
        <v>0.20534357251419885</v>
      </c>
      <c r="O18" s="3">
        <v>1046</v>
      </c>
      <c r="P18" s="3">
        <v>1494</v>
      </c>
      <c r="Q18" s="3">
        <v>-13814</v>
      </c>
      <c r="R18" s="23">
        <f>Table6[[#This Row],[CashAndCashEquivalents]]+Table6[[#This Row],[MarketSecurities]]</f>
        <v>2540</v>
      </c>
      <c r="S18" s="23">
        <f>Table6[[#This Row],[CashAndCashEquivalents]]+Table6[[#This Row],[MarketSecurities]]+ABS(Table6[[#This Row],[TreasuryStock]])</f>
        <v>16354</v>
      </c>
    </row>
    <row r="19" spans="2:19" x14ac:dyDescent="0.2">
      <c r="B19" t="s">
        <v>100</v>
      </c>
      <c r="C19" s="3">
        <v>10427</v>
      </c>
      <c r="D19" s="18">
        <f>(Table6[[#This Row],[Revenue]]-C18)/C18</f>
        <v>-0.16590672746180304</v>
      </c>
      <c r="E19" s="3">
        <v>4999</v>
      </c>
      <c r="F19" s="5">
        <f>Table6[[#This Row],[GrossProfit]]/Table6[[#This Row],[Revenue]]</f>
        <v>0.47942840702023592</v>
      </c>
      <c r="G19" s="3">
        <v>2203</v>
      </c>
      <c r="H19" s="5">
        <f>Table6[[#This Row],[OperatingProfit]]/Table6[[#This Row],[Revenue]]</f>
        <v>0.21127841181547904</v>
      </c>
      <c r="I19" s="3">
        <v>1470</v>
      </c>
      <c r="J19" s="5">
        <f>Table6[[#This Row],[NetProfit]]/Table6[[#This Row],[Revenue]]</f>
        <v>0.14098014769348807</v>
      </c>
      <c r="K19" s="3">
        <v>2643</v>
      </c>
      <c r="L19" s="5">
        <f>Table6[[#This Row],[CashFromOperations]]/Table6[[#This Row],[Revenue]]</f>
        <v>0.25347655126114893</v>
      </c>
      <c r="M19" s="3">
        <v>1890</v>
      </c>
      <c r="N19" s="5">
        <f>Table6[[#This Row],[FreeCashFlow]]/Table6[[#This Row],[Revenue]]</f>
        <v>0.18126018989162751</v>
      </c>
      <c r="O19" s="3">
        <v>1182</v>
      </c>
      <c r="P19" s="3">
        <v>1743</v>
      </c>
      <c r="Q19" s="3">
        <v>-14549</v>
      </c>
      <c r="R19" s="23">
        <f>Table6[[#This Row],[CashAndCashEquivalents]]+Table6[[#This Row],[MarketSecurities]]</f>
        <v>2925</v>
      </c>
      <c r="S19" s="23">
        <f>Table6[[#This Row],[CashAndCashEquivalents]]+Table6[[#This Row],[MarketSecurities]]+ABS(Table6[[#This Row],[TreasuryStock]])</f>
        <v>17474</v>
      </c>
    </row>
    <row r="20" spans="2:19" x14ac:dyDescent="0.2">
      <c r="B20" t="s">
        <v>101</v>
      </c>
      <c r="C20" s="3">
        <v>13966</v>
      </c>
      <c r="D20" s="18">
        <f>(Table6[[#This Row],[Revenue]]-C19)/C19</f>
        <v>0.3394073079505131</v>
      </c>
      <c r="E20" s="3">
        <v>7492</v>
      </c>
      <c r="F20" s="5">
        <f>Table6[[#This Row],[GrossProfit]]/Table6[[#This Row],[Revenue]]</f>
        <v>0.53644565373048836</v>
      </c>
      <c r="G20" s="3">
        <v>4403</v>
      </c>
      <c r="H20" s="5">
        <f>Table6[[#This Row],[OperatingProfit]]/Table6[[#This Row],[Revenue]]</f>
        <v>0.31526564513819277</v>
      </c>
      <c r="I20" s="3">
        <v>3228</v>
      </c>
      <c r="J20" s="5">
        <f>Table6[[#This Row],[NetProfit]]/Table6[[#This Row],[Revenue]]</f>
        <v>0.23113275096663324</v>
      </c>
      <c r="K20" s="3">
        <v>3820</v>
      </c>
      <c r="L20" s="5">
        <f>Table6[[#This Row],[CashFromOperations]]/Table6[[#This Row],[Revenue]]</f>
        <v>0.27352140913647427</v>
      </c>
      <c r="M20" s="3">
        <v>2621</v>
      </c>
      <c r="N20" s="5">
        <f>Table6[[#This Row],[FreeCashFlow]]/Table6[[#This Row],[Revenue]]</f>
        <v>0.18767005584992125</v>
      </c>
      <c r="O20" s="3">
        <v>1319</v>
      </c>
      <c r="P20" s="3">
        <v>1753</v>
      </c>
      <c r="Q20" s="3">
        <v>-16411</v>
      </c>
      <c r="R20" s="23">
        <f>Table6[[#This Row],[CashAndCashEquivalents]]+Table6[[#This Row],[MarketSecurities]]</f>
        <v>3072</v>
      </c>
      <c r="S20" s="23">
        <f>Table6[[#This Row],[CashAndCashEquivalents]]+Table6[[#This Row],[MarketSecurities]]+ABS(Table6[[#This Row],[TreasuryStock]])</f>
        <v>19483</v>
      </c>
    </row>
    <row r="21" spans="2:19" x14ac:dyDescent="0.2">
      <c r="B21" t="s">
        <v>102</v>
      </c>
      <c r="C21" s="3">
        <v>13735</v>
      </c>
      <c r="D21" s="18">
        <f>(Table6[[#This Row],[Revenue]]-C20)/C20</f>
        <v>-1.6540168981812976E-2</v>
      </c>
      <c r="E21" s="3">
        <v>6772</v>
      </c>
      <c r="F21" s="5">
        <f>Table6[[#This Row],[GrossProfit]]/Table6[[#This Row],[Revenue]]</f>
        <v>0.49304696032034945</v>
      </c>
      <c r="G21" s="3">
        <v>3419</v>
      </c>
      <c r="H21" s="5">
        <f>Table6[[#This Row],[OperatingProfit]]/Table6[[#This Row],[Revenue]]</f>
        <v>0.24892610120131051</v>
      </c>
      <c r="I21" s="3">
        <v>2236</v>
      </c>
      <c r="J21" s="5">
        <f>Table6[[#This Row],[NetProfit]]/Table6[[#This Row],[Revenue]]</f>
        <v>0.16279577721150346</v>
      </c>
      <c r="K21" s="3">
        <v>3256</v>
      </c>
      <c r="L21" s="5">
        <f>Table6[[#This Row],[CashFromOperations]]/Table6[[#This Row],[Revenue]]</f>
        <v>0.23705860939206408</v>
      </c>
      <c r="M21" s="3">
        <v>2440</v>
      </c>
      <c r="N21" s="5">
        <f>Table6[[#This Row],[FreeCashFlow]]/Table6[[#This Row],[Revenue]]</f>
        <v>0.17764834364761559</v>
      </c>
      <c r="O21" s="3">
        <v>992</v>
      </c>
      <c r="P21" s="3">
        <v>1943</v>
      </c>
      <c r="Q21" s="3">
        <v>-17485</v>
      </c>
      <c r="R21" s="23">
        <f>Table6[[#This Row],[CashAndCashEquivalents]]+Table6[[#This Row],[MarketSecurities]]</f>
        <v>2935</v>
      </c>
      <c r="S21" s="23">
        <f>Table6[[#This Row],[CashAndCashEquivalents]]+Table6[[#This Row],[MarketSecurities]]+ABS(Table6[[#This Row],[TreasuryStock]])</f>
        <v>20420</v>
      </c>
    </row>
    <row r="22" spans="2:19" x14ac:dyDescent="0.2">
      <c r="B22" t="s">
        <v>103</v>
      </c>
      <c r="C22" s="3">
        <v>12825</v>
      </c>
      <c r="D22" s="18">
        <f>(Table6[[#This Row],[Revenue]]-C21)/C21</f>
        <v>-6.6254095376774666E-2</v>
      </c>
      <c r="E22" s="3">
        <v>6368</v>
      </c>
      <c r="F22" s="5">
        <f>Table6[[#This Row],[GrossProfit]]/Table6[[#This Row],[Revenue]]</f>
        <v>0.49653021442495127</v>
      </c>
      <c r="G22" s="3">
        <v>2687</v>
      </c>
      <c r="H22" s="5">
        <f>Table6[[#This Row],[OperatingProfit]]/Table6[[#This Row],[Revenue]]</f>
        <v>0.20951267056530215</v>
      </c>
      <c r="I22" s="3">
        <v>1759</v>
      </c>
      <c r="J22" s="5">
        <f>Table6[[#This Row],[NetProfit]]/Table6[[#This Row],[Revenue]]</f>
        <v>0.13715399610136453</v>
      </c>
      <c r="K22" s="3">
        <v>3414</v>
      </c>
      <c r="L22" s="5">
        <f>Table6[[#This Row],[CashFromOperations]]/Table6[[#This Row],[Revenue]]</f>
        <v>0.26619883040935671</v>
      </c>
      <c r="M22" s="3">
        <v>2919</v>
      </c>
      <c r="N22" s="5">
        <f>Table6[[#This Row],[FreeCashFlow]]/Table6[[#This Row],[Revenue]]</f>
        <v>0.22760233918128656</v>
      </c>
      <c r="O22" s="3">
        <v>1416</v>
      </c>
      <c r="P22" s="3">
        <v>2549</v>
      </c>
      <c r="Q22" s="3">
        <v>-18462</v>
      </c>
      <c r="R22" s="23">
        <f>Table6[[#This Row],[CashAndCashEquivalents]]+Table6[[#This Row],[MarketSecurities]]</f>
        <v>3965</v>
      </c>
      <c r="S22" s="23">
        <f>Table6[[#This Row],[CashAndCashEquivalents]]+Table6[[#This Row],[MarketSecurities]]+ABS(Table6[[#This Row],[TreasuryStock]])</f>
        <v>22427</v>
      </c>
    </row>
    <row r="23" spans="2:19" x14ac:dyDescent="0.2">
      <c r="B23" t="s">
        <v>104</v>
      </c>
      <c r="C23" s="3">
        <v>12205</v>
      </c>
      <c r="D23" s="18">
        <f>(Table6[[#This Row],[Revenue]]-C22)/C22</f>
        <v>-4.8343079922027292E-2</v>
      </c>
      <c r="E23" s="3">
        <v>6364</v>
      </c>
      <c r="F23" s="5">
        <f>Table6[[#This Row],[GrossProfit]]/Table6[[#This Row],[Revenue]]</f>
        <v>0.52142564522736579</v>
      </c>
      <c r="G23" s="3">
        <v>2984</v>
      </c>
      <c r="H23" s="5">
        <f>Table6[[#This Row],[OperatingProfit]]/Table6[[#This Row],[Revenue]]</f>
        <v>0.24448996312986482</v>
      </c>
      <c r="I23" s="3">
        <v>2162</v>
      </c>
      <c r="J23" s="5">
        <f>Table6[[#This Row],[NetProfit]]/Table6[[#This Row],[Revenue]]</f>
        <v>0.17714051618189267</v>
      </c>
      <c r="K23" s="3">
        <v>3384</v>
      </c>
      <c r="L23" s="5">
        <f>Table6[[#This Row],[CashFromOperations]]/Table6[[#This Row],[Revenue]]</f>
        <v>0.27726341663252763</v>
      </c>
      <c r="M23" s="3">
        <v>2972</v>
      </c>
      <c r="N23" s="5">
        <f>Table6[[#This Row],[FreeCashFlow]]/Table6[[#This Row],[Revenue]]</f>
        <v>0.24350675952478493</v>
      </c>
      <c r="O23" s="3">
        <v>1627</v>
      </c>
      <c r="P23" s="3">
        <v>2202</v>
      </c>
      <c r="Q23" s="3">
        <v>-19790</v>
      </c>
      <c r="R23" s="23">
        <f>Table6[[#This Row],[CashAndCashEquivalents]]+Table6[[#This Row],[MarketSecurities]]</f>
        <v>3829</v>
      </c>
      <c r="S23" s="23">
        <f>Table6[[#This Row],[CashAndCashEquivalents]]+Table6[[#This Row],[MarketSecurities]]+ABS(Table6[[#This Row],[TreasuryStock]])</f>
        <v>23619</v>
      </c>
    </row>
    <row r="24" spans="2:19" x14ac:dyDescent="0.2">
      <c r="B24" t="s">
        <v>105</v>
      </c>
      <c r="C24" s="3">
        <v>13045</v>
      </c>
      <c r="D24" s="18">
        <f>(Table6[[#This Row],[Revenue]]-C23)/C23</f>
        <v>6.8824252355591975E-2</v>
      </c>
      <c r="E24" s="3">
        <v>7427</v>
      </c>
      <c r="F24" s="5">
        <f>Table6[[#This Row],[GrossProfit]]/Table6[[#This Row],[Revenue]]</f>
        <v>0.56933691069375236</v>
      </c>
      <c r="G24" s="3">
        <v>4226</v>
      </c>
      <c r="H24" s="5">
        <f>Table6[[#This Row],[OperatingProfit]]/Table6[[#This Row],[Revenue]]</f>
        <v>0.32395553852050596</v>
      </c>
      <c r="I24" s="3">
        <v>2821</v>
      </c>
      <c r="J24" s="5">
        <f>Table6[[#This Row],[NetProfit]]/Table6[[#This Row],[Revenue]]</f>
        <v>0.21625143733231122</v>
      </c>
      <c r="K24" s="3">
        <v>4054</v>
      </c>
      <c r="L24" s="5">
        <f>Table6[[#This Row],[CashFromOperations]]/Table6[[#This Row],[Revenue]]</f>
        <v>0.31077041011881945</v>
      </c>
      <c r="M24" s="3">
        <v>3669</v>
      </c>
      <c r="N24" s="5">
        <f>Table6[[#This Row],[FreeCashFlow]]/Table6[[#This Row],[Revenue]]</f>
        <v>0.28125718666155614</v>
      </c>
      <c r="O24" s="3">
        <v>1199</v>
      </c>
      <c r="P24" s="3">
        <v>2342</v>
      </c>
      <c r="Q24" s="3">
        <v>-21840</v>
      </c>
      <c r="R24" s="23">
        <f>Table6[[#This Row],[CashAndCashEquivalents]]+Table6[[#This Row],[MarketSecurities]]</f>
        <v>3541</v>
      </c>
      <c r="S24" s="23">
        <f>Table6[[#This Row],[CashAndCashEquivalents]]+Table6[[#This Row],[MarketSecurities]]+ABS(Table6[[#This Row],[TreasuryStock]])</f>
        <v>25381</v>
      </c>
    </row>
    <row r="25" spans="2:19" x14ac:dyDescent="0.2">
      <c r="B25" t="s">
        <v>106</v>
      </c>
      <c r="C25" s="3">
        <v>13000</v>
      </c>
      <c r="D25" s="18">
        <f>(Table6[[#This Row],[Revenue]]-C24)/C24</f>
        <v>-3.4495975469528554E-3</v>
      </c>
      <c r="E25" s="3">
        <v>7575</v>
      </c>
      <c r="F25" s="5">
        <f>Table6[[#This Row],[GrossProfit]]/Table6[[#This Row],[Revenue]]</f>
        <v>0.58269230769230773</v>
      </c>
      <c r="G25" s="3">
        <v>4580</v>
      </c>
      <c r="H25" s="5">
        <f>Table6[[#This Row],[OperatingProfit]]/Table6[[#This Row],[Revenue]]</f>
        <v>0.35230769230769232</v>
      </c>
      <c r="I25" s="3">
        <v>2986</v>
      </c>
      <c r="J25" s="5">
        <f>Table6[[#This Row],[NetProfit]]/Table6[[#This Row],[Revenue]]</f>
        <v>0.2296923076923077</v>
      </c>
      <c r="K25" s="3">
        <v>4397</v>
      </c>
      <c r="L25" s="5">
        <f>Table6[[#This Row],[CashFromOperations]]/Table6[[#This Row],[Revenue]]</f>
        <v>0.33823076923076922</v>
      </c>
      <c r="M25" s="3">
        <v>3846</v>
      </c>
      <c r="N25" s="5">
        <f>Table6[[#This Row],[FreeCashFlow]]/Table6[[#This Row],[Revenue]]</f>
        <v>0.29584615384615387</v>
      </c>
      <c r="O25" s="3">
        <v>1000</v>
      </c>
      <c r="P25" s="3">
        <v>2218</v>
      </c>
      <c r="Q25" s="3">
        <v>-24068</v>
      </c>
      <c r="R25" s="23">
        <f>Table6[[#This Row],[CashAndCashEquivalents]]+Table6[[#This Row],[MarketSecurities]]</f>
        <v>3218</v>
      </c>
      <c r="S25" s="23">
        <f>Table6[[#This Row],[CashAndCashEquivalents]]+Table6[[#This Row],[MarketSecurities]]+ABS(Table6[[#This Row],[TreasuryStock]])</f>
        <v>27286</v>
      </c>
    </row>
    <row r="26" spans="2:19" x14ac:dyDescent="0.2">
      <c r="B26" t="s">
        <v>107</v>
      </c>
      <c r="C26" s="3">
        <v>13370</v>
      </c>
      <c r="D26" s="18">
        <f>(Table6[[#This Row],[Revenue]]-C25)/C25</f>
        <v>2.8461538461538462E-2</v>
      </c>
      <c r="E26" s="3">
        <v>8257</v>
      </c>
      <c r="F26" s="5">
        <f>Table6[[#This Row],[GrossProfit]]/Table6[[#This Row],[Revenue]]</f>
        <v>0.61757666417352286</v>
      </c>
      <c r="G26" s="3">
        <v>5159</v>
      </c>
      <c r="H26" s="5">
        <f>Table6[[#This Row],[OperatingProfit]]/Table6[[#This Row],[Revenue]]</f>
        <v>0.38586387434554975</v>
      </c>
      <c r="I26" s="3">
        <v>3595</v>
      </c>
      <c r="J26" s="5">
        <f>Table6[[#This Row],[NetProfit]]/Table6[[#This Row],[Revenue]]</f>
        <v>0.26888556469708302</v>
      </c>
      <c r="K26" s="3">
        <v>4614</v>
      </c>
      <c r="L26" s="5">
        <f>Table6[[#This Row],[CashFromOperations]]/Table6[[#This Row],[Revenue]]</f>
        <v>0.34510097232610321</v>
      </c>
      <c r="M26" s="3">
        <v>4083</v>
      </c>
      <c r="N26" s="5">
        <f>Table6[[#This Row],[FreeCashFlow]]/Table6[[#This Row],[Revenue]]</f>
        <v>0.30538519072550485</v>
      </c>
      <c r="O26" s="3">
        <v>1154</v>
      </c>
      <c r="P26" s="3">
        <v>2336</v>
      </c>
      <c r="Q26" s="3">
        <v>-25523</v>
      </c>
      <c r="R26" s="23">
        <f>Table6[[#This Row],[CashAndCashEquivalents]]+Table6[[#This Row],[MarketSecurities]]</f>
        <v>3490</v>
      </c>
      <c r="S26" s="23">
        <f>Table6[[#This Row],[CashAndCashEquivalents]]+Table6[[#This Row],[MarketSecurities]]+ABS(Table6[[#This Row],[TreasuryStock]])</f>
        <v>29013</v>
      </c>
    </row>
    <row r="27" spans="2:19" x14ac:dyDescent="0.2">
      <c r="B27" t="s">
        <v>108</v>
      </c>
      <c r="C27" s="3">
        <v>14961</v>
      </c>
      <c r="D27" s="18">
        <f>(Table6[[#This Row],[Revenue]]-C26)/C26</f>
        <v>0.11899775617053104</v>
      </c>
      <c r="E27" s="3">
        <v>9614</v>
      </c>
      <c r="F27" s="5">
        <f>Table6[[#This Row],[GrossProfit]]/Table6[[#This Row],[Revenue]]</f>
        <v>0.64260410400374302</v>
      </c>
      <c r="G27" s="3">
        <v>6412</v>
      </c>
      <c r="H27" s="5">
        <f>Table6[[#This Row],[OperatingProfit]]/Table6[[#This Row],[Revenue]]</f>
        <v>0.4285809772074059</v>
      </c>
      <c r="I27" s="3">
        <v>3682</v>
      </c>
      <c r="J27" s="5">
        <f>Table6[[#This Row],[NetProfit]]/Table6[[#This Row],[Revenue]]</f>
        <v>0.24610654368023527</v>
      </c>
      <c r="K27" s="3">
        <v>5363</v>
      </c>
      <c r="L27" s="5">
        <f>Table6[[#This Row],[CashFromOperations]]/Table6[[#This Row],[Revenue]]</f>
        <v>0.35846534322572021</v>
      </c>
      <c r="M27" s="3">
        <v>4668</v>
      </c>
      <c r="N27" s="5">
        <f>Table6[[#This Row],[FreeCashFlow]]/Table6[[#This Row],[Revenue]]</f>
        <v>0.31201122919590935</v>
      </c>
      <c r="O27" s="3">
        <v>1656</v>
      </c>
      <c r="P27" s="3">
        <v>2813</v>
      </c>
      <c r="Q27" s="3">
        <v>-27458</v>
      </c>
      <c r="R27" s="23">
        <f>Table6[[#This Row],[CashAndCashEquivalents]]+Table6[[#This Row],[MarketSecurities]]</f>
        <v>4469</v>
      </c>
      <c r="S27" s="23">
        <f>Table6[[#This Row],[CashAndCashEquivalents]]+Table6[[#This Row],[MarketSecurities]]+ABS(Table6[[#This Row],[TreasuryStock]])</f>
        <v>31927</v>
      </c>
    </row>
    <row r="28" spans="2:19" x14ac:dyDescent="0.2">
      <c r="B28" t="s">
        <v>109</v>
      </c>
      <c r="C28" s="3">
        <v>15784</v>
      </c>
      <c r="D28" s="18">
        <f>(Table6[[#This Row],[Revenue]]-C27)/C27</f>
        <v>5.5009691865517012E-2</v>
      </c>
      <c r="E28" s="3">
        <v>10277</v>
      </c>
      <c r="F28" s="5">
        <f>Table6[[#This Row],[GrossProfit]]/Table6[[#This Row],[Revenue]]</f>
        <v>0.65110238215914851</v>
      </c>
      <c r="G28" s="3">
        <v>7034</v>
      </c>
      <c r="H28" s="5">
        <f>Table6[[#This Row],[OperatingProfit]]/Table6[[#This Row],[Revenue]]</f>
        <v>0.44564115560060819</v>
      </c>
      <c r="I28" s="3">
        <v>5580</v>
      </c>
      <c r="J28" s="5">
        <f>Table6[[#This Row],[NetProfit]]/Table6[[#This Row],[Revenue]]</f>
        <v>0.35352255448555497</v>
      </c>
      <c r="K28" s="3">
        <v>7189</v>
      </c>
      <c r="L28" s="5">
        <f>Table6[[#This Row],[CashFromOperations]]/Table6[[#This Row],[Revenue]]</f>
        <v>0.45546122655854027</v>
      </c>
      <c r="M28" s="3">
        <v>6058</v>
      </c>
      <c r="N28" s="5">
        <f>Table6[[#This Row],[FreeCashFlow]]/Table6[[#This Row],[Revenue]]</f>
        <v>0.38380638621388746</v>
      </c>
      <c r="O28" s="3">
        <v>2438</v>
      </c>
      <c r="P28" s="3">
        <v>1795</v>
      </c>
      <c r="Q28" s="3">
        <v>-32130</v>
      </c>
      <c r="R28" s="23">
        <f>Table6[[#This Row],[CashAndCashEquivalents]]+Table6[[#This Row],[MarketSecurities]]</f>
        <v>4233</v>
      </c>
      <c r="S28" s="23">
        <f>Table6[[#This Row],[CashAndCashEquivalents]]+Table6[[#This Row],[MarketSecurities]]+ABS(Table6[[#This Row],[TreasuryStock]])</f>
        <v>36363</v>
      </c>
    </row>
    <row r="29" spans="2:19" x14ac:dyDescent="0.2">
      <c r="B29" t="s">
        <v>110</v>
      </c>
      <c r="C29" s="3">
        <v>14383</v>
      </c>
      <c r="D29" s="18">
        <f>(Table6[[#This Row],[Revenue]]-C28)/C28</f>
        <v>-8.8760770400405475E-2</v>
      </c>
      <c r="E29" s="3">
        <v>9164</v>
      </c>
      <c r="F29" s="5">
        <f>Table6[[#This Row],[GrossProfit]]/Table6[[#This Row],[Revenue]]</f>
        <v>0.63714106931794479</v>
      </c>
      <c r="G29" s="3">
        <v>5975</v>
      </c>
      <c r="H29" s="5">
        <f>Table6[[#This Row],[OperatingProfit]]/Table6[[#This Row],[Revenue]]</f>
        <v>0.4154209831050546</v>
      </c>
      <c r="I29" s="3">
        <v>5017</v>
      </c>
      <c r="J29" s="5">
        <f>Table6[[#This Row],[NetProfit]]/Table6[[#This Row],[Revenue]]</f>
        <v>0.34881457275950778</v>
      </c>
      <c r="K29" s="3">
        <v>6649</v>
      </c>
      <c r="L29" s="5">
        <f>Table6[[#This Row],[CashFromOperations]]/Table6[[#This Row],[Revenue]]</f>
        <v>0.46228186052979209</v>
      </c>
      <c r="M29" s="3">
        <v>5802</v>
      </c>
      <c r="N29" s="5">
        <f>Table6[[#This Row],[FreeCashFlow]]/Table6[[#This Row],[Revenue]]</f>
        <v>0.4033928943892095</v>
      </c>
      <c r="O29" s="3">
        <v>2437</v>
      </c>
      <c r="P29" s="3">
        <v>2950</v>
      </c>
      <c r="Q29" s="3">
        <v>-34495</v>
      </c>
      <c r="R29" s="23">
        <f>Table6[[#This Row],[CashAndCashEquivalents]]+Table6[[#This Row],[MarketSecurities]]</f>
        <v>5387</v>
      </c>
      <c r="S29" s="23">
        <f>Table6[[#This Row],[CashAndCashEquivalents]]+Table6[[#This Row],[MarketSecurities]]+ABS(Table6[[#This Row],[TreasuryStock]])</f>
        <v>39882</v>
      </c>
    </row>
    <row r="30" spans="2:19" x14ac:dyDescent="0.2">
      <c r="B30" t="s">
        <v>111</v>
      </c>
      <c r="C30" s="3">
        <v>14461</v>
      </c>
      <c r="D30" s="18">
        <f>(Table6[[#This Row],[Revenue]]-C29)/C29</f>
        <v>5.4230689007856497E-3</v>
      </c>
      <c r="E30" s="3">
        <v>9269</v>
      </c>
      <c r="F30" s="5">
        <f>Table6[[#This Row],[GrossProfit]]/Table6[[#This Row],[Revenue]]</f>
        <v>0.64096535509300878</v>
      </c>
      <c r="G30" s="3">
        <v>6116</v>
      </c>
      <c r="H30" s="5">
        <f>Table6[[#This Row],[OperatingProfit]]/Table6[[#This Row],[Revenue]]</f>
        <v>0.42293064103450662</v>
      </c>
      <c r="I30" s="3">
        <v>5595</v>
      </c>
      <c r="J30" s="5">
        <f>Table6[[#This Row],[NetProfit]]/Table6[[#This Row],[Revenue]]</f>
        <v>0.38690270382407854</v>
      </c>
      <c r="K30" s="3">
        <v>6139</v>
      </c>
      <c r="L30" s="5">
        <f>Table6[[#This Row],[CashFromOperations]]/Table6[[#This Row],[Revenue]]</f>
        <v>0.42452112578659845</v>
      </c>
      <c r="M30" s="3">
        <v>5490</v>
      </c>
      <c r="N30" s="5">
        <f>Table6[[#This Row],[FreeCashFlow]]/Table6[[#This Row],[Revenue]]</f>
        <v>0.37964179517322455</v>
      </c>
      <c r="O30" s="3">
        <v>3107</v>
      </c>
      <c r="P30" s="3">
        <v>3461</v>
      </c>
      <c r="Q30" s="3">
        <v>-36578</v>
      </c>
      <c r="R30" s="23">
        <f>Table6[[#This Row],[CashAndCashEquivalents]]+Table6[[#This Row],[MarketSecurities]]</f>
        <v>6568</v>
      </c>
      <c r="S30" s="23">
        <f>Table6[[#This Row],[CashAndCashEquivalents]]+Table6[[#This Row],[MarketSecurities]]+ABS(Table6[[#This Row],[TreasuryStock]])</f>
        <v>43146</v>
      </c>
    </row>
    <row r="31" spans="2:19" x14ac:dyDescent="0.2">
      <c r="B31" t="s">
        <v>112</v>
      </c>
      <c r="C31" s="3">
        <v>18344</v>
      </c>
      <c r="D31" s="18">
        <f>(Table6[[#This Row],[Revenue]]-C30)/C30</f>
        <v>0.26851531705967774</v>
      </c>
      <c r="E31" s="3">
        <v>12376</v>
      </c>
      <c r="F31" s="5">
        <f>Table6[[#This Row],[GrossProfit]]/Table6[[#This Row],[Revenue]]</f>
        <v>0.67466201482773658</v>
      </c>
      <c r="G31" s="3">
        <v>9156</v>
      </c>
      <c r="H31" s="5">
        <f>Table6[[#This Row],[OperatingProfit]]/Table6[[#This Row],[Revenue]]</f>
        <v>0.49912778020061055</v>
      </c>
      <c r="I31" s="3">
        <v>7769</v>
      </c>
      <c r="J31" s="5">
        <f>Table6[[#This Row],[NetProfit]]/Table6[[#This Row],[Revenue]]</f>
        <v>0.42351722634103794</v>
      </c>
      <c r="K31" s="3">
        <v>8756</v>
      </c>
      <c r="L31" s="5">
        <f>Table6[[#This Row],[CashFromOperations]]/Table6[[#This Row],[Revenue]]</f>
        <v>0.47732228521587439</v>
      </c>
      <c r="M31" s="3">
        <v>6294</v>
      </c>
      <c r="N31" s="5">
        <f>Table6[[#This Row],[FreeCashFlow]]/Table6[[#This Row],[Revenue]]</f>
        <v>0.34310946358482336</v>
      </c>
      <c r="O31" s="3">
        <v>4631</v>
      </c>
      <c r="P31" s="3">
        <v>5108</v>
      </c>
      <c r="Q31" s="3">
        <v>-36800</v>
      </c>
      <c r="R31" s="23">
        <f>Table6[[#This Row],[CashAndCashEquivalents]]+Table6[[#This Row],[MarketSecurities]]</f>
        <v>9739</v>
      </c>
      <c r="S31" s="23">
        <f>Table6[[#This Row],[CashAndCashEquivalents]]+Table6[[#This Row],[MarketSecurities]]+ABS(Table6[[#This Row],[TreasuryStock]])</f>
        <v>46539</v>
      </c>
    </row>
    <row r="32" spans="2:19" x14ac:dyDescent="0.2">
      <c r="B32" t="s">
        <v>113</v>
      </c>
      <c r="C32" s="3">
        <v>20028</v>
      </c>
      <c r="D32" s="18">
        <f>(Table6[[#This Row],[Revenue]]-C31)/C31</f>
        <v>9.1801133885739211E-2</v>
      </c>
      <c r="E32" s="3">
        <v>13771</v>
      </c>
      <c r="F32" s="5">
        <f>Table6[[#This Row],[GrossProfit]]/Table6[[#This Row],[Revenue]]</f>
        <v>0.68758737767126021</v>
      </c>
      <c r="G32" s="3">
        <v>10397</v>
      </c>
      <c r="H32" s="5">
        <f>Table6[[#This Row],[OperatingProfit]]/Table6[[#This Row],[Revenue]]</f>
        <v>0.51912322748152584</v>
      </c>
      <c r="I32" s="3">
        <v>8749</v>
      </c>
      <c r="J32" s="5">
        <f>Table6[[#This Row],[NetProfit]]/Table6[[#This Row],[Revenue]]</f>
        <v>0.43683842620331537</v>
      </c>
      <c r="K32" s="3">
        <v>8720</v>
      </c>
      <c r="L32" s="5">
        <f>Table6[[#This Row],[CashFromOperations]]/Table6[[#This Row],[Revenue]]</f>
        <v>0.43539045336528859</v>
      </c>
      <c r="M32" s="3">
        <v>5923</v>
      </c>
      <c r="N32" s="5">
        <f>Table6[[#This Row],[FreeCashFlow]]/Table6[[#This Row],[Revenue]]</f>
        <v>0.29573596964250048</v>
      </c>
      <c r="O32" s="3">
        <v>3050</v>
      </c>
      <c r="P32" s="3">
        <v>6017</v>
      </c>
      <c r="Q32" s="3">
        <v>-40214</v>
      </c>
      <c r="R32" s="23">
        <f>Table6[[#This Row],[CashAndCashEquivalents]]+Table6[[#This Row],[MarketSecurities]]</f>
        <v>9067</v>
      </c>
      <c r="S32" s="23">
        <f>Table6[[#This Row],[CashAndCashEquivalents]]+Table6[[#This Row],[MarketSecurities]]+ABS(Table6[[#This Row],[TreasuryStock]])</f>
        <v>49281</v>
      </c>
    </row>
    <row r="33" spans="2:19" x14ac:dyDescent="0.2">
      <c r="B33" t="s">
        <v>114</v>
      </c>
      <c r="C33" s="3"/>
      <c r="D33" s="18">
        <f>(Table6[[#This Row],[Revenue]]-C32)/C32</f>
        <v>-1</v>
      </c>
      <c r="E33" s="3"/>
      <c r="F33" s="5" t="e">
        <f>Table6[[#This Row],[GrossProfit]]/Table6[[#This Row],[Revenue]]</f>
        <v>#DIV/0!</v>
      </c>
      <c r="G33" s="3"/>
      <c r="H33" s="5" t="e">
        <f>Table6[[#This Row],[OperatingProfit]]/Table6[[#This Row],[Revenue]]</f>
        <v>#DIV/0!</v>
      </c>
      <c r="I33" s="3"/>
      <c r="J33" s="5" t="e">
        <f>Table6[[#This Row],[NetProfit]]/Table6[[#This Row],[Revenue]]</f>
        <v>#DIV/0!</v>
      </c>
      <c r="K33" s="3"/>
      <c r="L33" s="5" t="e">
        <f>Table6[[#This Row],[CashFromOperations]]/Table6[[#This Row],[Revenue]]</f>
        <v>#DIV/0!</v>
      </c>
      <c r="M33" s="3"/>
      <c r="N33" s="5" t="e">
        <f>Table6[[#This Row],[FreeCashFlow]]/Table6[[#This Row],[Revenue]]</f>
        <v>#DIV/0!</v>
      </c>
      <c r="O33" s="3"/>
      <c r="P33" s="3"/>
      <c r="Q33" s="3"/>
      <c r="R33" s="23">
        <f>Table6[[#This Row],[CashAndCashEquivalents]]+Table6[[#This Row],[MarketSecurities]]</f>
        <v>0</v>
      </c>
      <c r="S33" s="23">
        <f>Table6[[#This Row],[CashAndCashEquivalents]]+Table6[[#This Row],[MarketSecurities]]+ABS(Table6[[#This Row],[TreasuryStock]])</f>
        <v>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5C2BAF-C382-C645-B375-FB32F8A22A1C}">
  <sheetPr>
    <tabColor rgb="FF00B0F0"/>
  </sheetPr>
  <dimension ref="B1:J33"/>
  <sheetViews>
    <sheetView workbookViewId="0">
      <selection activeCell="J32" sqref="J32"/>
    </sheetView>
  </sheetViews>
  <sheetFormatPr baseColWidth="10" defaultRowHeight="15" x14ac:dyDescent="0.2"/>
  <cols>
    <col min="2" max="2" width="11.5" customWidth="1"/>
    <col min="3" max="4" width="12.1640625" bestFit="1" customWidth="1"/>
    <col min="5" max="5" width="12.5" customWidth="1"/>
    <col min="7" max="7" width="13" customWidth="1"/>
    <col min="9" max="9" width="13.6640625" customWidth="1"/>
    <col min="10" max="10" width="12.1640625" bestFit="1" customWidth="1"/>
  </cols>
  <sheetData>
    <row r="1" spans="2:10" x14ac:dyDescent="0.2">
      <c r="B1" t="s">
        <v>4</v>
      </c>
      <c r="C1" t="s">
        <v>6</v>
      </c>
      <c r="D1" t="s">
        <v>16</v>
      </c>
      <c r="E1" s="4" t="s">
        <v>57</v>
      </c>
      <c r="F1" t="s">
        <v>20</v>
      </c>
      <c r="G1" s="4" t="s">
        <v>58</v>
      </c>
      <c r="H1" t="s">
        <v>23</v>
      </c>
      <c r="I1" s="4" t="s">
        <v>24</v>
      </c>
      <c r="J1" s="20" t="s">
        <v>59</v>
      </c>
    </row>
    <row r="2" spans="2:10" x14ac:dyDescent="0.2">
      <c r="C2" s="3"/>
      <c r="D2" s="3"/>
      <c r="E2" s="5" t="e">
        <f>Table8[[#This Row],[COGS]]/Table8[[#This Row],[Revenue]]</f>
        <v>#DIV/0!</v>
      </c>
      <c r="F2" s="3"/>
      <c r="G2" s="5" t="e">
        <f>Table8[[#This Row],[OPEX]]/Table8[[#This Row],[Revenue]]</f>
        <v>#DIV/0!</v>
      </c>
      <c r="H2" s="3"/>
      <c r="I2" s="5" t="e">
        <f>ABS(Table8[[#This Row],[CAPEX]]/Table8[[#This Row],[Revenue]])</f>
        <v>#DIV/0!</v>
      </c>
      <c r="J2" s="21">
        <f>Table8[[#This Row],[COGS]]+Table8[[#This Row],[OPEX]]-Table8[[#This Row],[CAPEX]]</f>
        <v>0</v>
      </c>
    </row>
    <row r="3" spans="2:10" x14ac:dyDescent="0.2">
      <c r="B3" t="s">
        <v>84</v>
      </c>
      <c r="C3" s="3">
        <v>8523</v>
      </c>
      <c r="D3" s="3">
        <v>6274</v>
      </c>
      <c r="E3" s="5">
        <f>Table8[[#This Row],[COGS]]/Table8[[#This Row],[Revenue]]</f>
        <v>0.73612577730845952</v>
      </c>
      <c r="F3" s="3">
        <v>1521</v>
      </c>
      <c r="G3" s="5">
        <f>Table8[[#This Row],[OPEX]]/Table8[[#This Row],[Revenue]]</f>
        <v>0.17845828933474128</v>
      </c>
      <c r="H3" s="3">
        <v>-730</v>
      </c>
      <c r="I3" s="5">
        <f>ABS(Table8[[#This Row],[CAPEX]]/Table8[[#This Row],[Revenue]])</f>
        <v>8.5650592514372875E-2</v>
      </c>
      <c r="J3" s="21">
        <f>Table8[[#This Row],[COGS]]+Table8[[#This Row],[OPEX]]-Table8[[#This Row],[CAPEX]]</f>
        <v>8525</v>
      </c>
    </row>
    <row r="4" spans="2:10" x14ac:dyDescent="0.2">
      <c r="B4" t="s">
        <v>85</v>
      </c>
      <c r="C4" s="3">
        <v>8608</v>
      </c>
      <c r="D4" s="3">
        <v>5725</v>
      </c>
      <c r="E4" s="5">
        <f>Table8[[#This Row],[COGS]]/Table8[[#This Row],[Revenue]]</f>
        <v>0.66507899628252787</v>
      </c>
      <c r="F4" s="3">
        <v>1957</v>
      </c>
      <c r="G4" s="5">
        <f>Table8[[#This Row],[OPEX]]/Table8[[#This Row],[Revenue]]</f>
        <v>0.22734665427509293</v>
      </c>
      <c r="H4" s="3">
        <v>-1020</v>
      </c>
      <c r="I4" s="5">
        <f>ABS(Table8[[#This Row],[CAPEX]]/Table8[[#This Row],[Revenue]])</f>
        <v>0.11849442379182157</v>
      </c>
      <c r="J4" s="21">
        <f>Table8[[#This Row],[COGS]]+Table8[[#This Row],[OPEX]]-Table8[[#This Row],[CAPEX]]</f>
        <v>8702</v>
      </c>
    </row>
    <row r="5" spans="2:10" x14ac:dyDescent="0.2">
      <c r="B5" t="s">
        <v>86</v>
      </c>
      <c r="C5" s="3">
        <v>11409</v>
      </c>
      <c r="D5" s="3">
        <v>7401</v>
      </c>
      <c r="E5" s="5">
        <f>Table8[[#This Row],[COGS]]/Table8[[#This Row],[Revenue]]</f>
        <v>0.64869839600315538</v>
      </c>
      <c r="F5" s="3">
        <v>2569</v>
      </c>
      <c r="G5" s="5">
        <f>Table8[[#This Row],[OPEX]]/Table8[[#This Row],[Revenue]]</f>
        <v>0.2251731089490753</v>
      </c>
      <c r="H5" s="3">
        <v>-1351</v>
      </c>
      <c r="I5" s="5">
        <f>ABS(Table8[[#This Row],[CAPEX]]/Table8[[#This Row],[Revenue]])</f>
        <v>0.1184152861775791</v>
      </c>
      <c r="J5" s="21">
        <f>Table8[[#This Row],[COGS]]+Table8[[#This Row],[OPEX]]-Table8[[#This Row],[CAPEX]]</f>
        <v>11321</v>
      </c>
    </row>
    <row r="6" spans="2:10" x14ac:dyDescent="0.2">
      <c r="B6" t="s">
        <v>87</v>
      </c>
      <c r="C6" s="3">
        <v>9940</v>
      </c>
      <c r="D6" s="3">
        <v>7146</v>
      </c>
      <c r="E6" s="5">
        <f>Table8[[#This Row],[COGS]]/Table8[[#This Row],[Revenue]]</f>
        <v>0.71891348088531182</v>
      </c>
      <c r="F6" s="3">
        <v>2820</v>
      </c>
      <c r="G6" s="5">
        <f>Table8[[#This Row],[OPEX]]/Table8[[#This Row],[Revenue]]</f>
        <v>0.28370221327967809</v>
      </c>
      <c r="H6" s="3">
        <v>-2063</v>
      </c>
      <c r="I6" s="5">
        <f>ABS(Table8[[#This Row],[CAPEX]]/Table8[[#This Row],[Revenue]])</f>
        <v>0.20754527162977868</v>
      </c>
      <c r="J6" s="21">
        <f>Table8[[#This Row],[COGS]]+Table8[[#This Row],[OPEX]]-Table8[[#This Row],[CAPEX]]</f>
        <v>12029</v>
      </c>
    </row>
    <row r="7" spans="2:10" x14ac:dyDescent="0.2">
      <c r="B7" t="s">
        <v>88</v>
      </c>
      <c r="C7" s="3">
        <v>9972</v>
      </c>
      <c r="D7" s="3">
        <v>6179</v>
      </c>
      <c r="E7" s="5">
        <f>Table8[[#This Row],[COGS]]/Table8[[#This Row],[Revenue]]</f>
        <v>0.61963497793822708</v>
      </c>
      <c r="F7" s="3">
        <v>3127</v>
      </c>
      <c r="G7" s="5">
        <f>Table8[[#This Row],[OPEX]]/Table8[[#This Row],[Revenue]]</f>
        <v>0.31357801845166466</v>
      </c>
      <c r="H7" s="3">
        <v>-1285</v>
      </c>
      <c r="I7" s="5">
        <f>ABS(Table8[[#This Row],[CAPEX]]/Table8[[#This Row],[Revenue]])</f>
        <v>0.12886081026875251</v>
      </c>
      <c r="J7" s="21">
        <f>Table8[[#This Row],[COGS]]+Table8[[#This Row],[OPEX]]-Table8[[#This Row],[CAPEX]]</f>
        <v>10591</v>
      </c>
    </row>
    <row r="8" spans="2:10" x14ac:dyDescent="0.2">
      <c r="B8" t="s">
        <v>89</v>
      </c>
      <c r="C8" s="3">
        <v>8875</v>
      </c>
      <c r="D8" s="3">
        <v>5605</v>
      </c>
      <c r="E8" s="5">
        <f>Table8[[#This Row],[COGS]]/Table8[[#This Row],[Revenue]]</f>
        <v>0.63154929577464791</v>
      </c>
      <c r="F8" s="3">
        <v>2814</v>
      </c>
      <c r="G8" s="5">
        <f>Table8[[#This Row],[OPEX]]/Table8[[#This Row],[Revenue]]</f>
        <v>0.31707042253521128</v>
      </c>
      <c r="H8" s="3">
        <v>-1067</v>
      </c>
      <c r="I8" s="5">
        <f>ABS(Table8[[#This Row],[CAPEX]]/Table8[[#This Row],[Revenue]])</f>
        <v>0.12022535211267606</v>
      </c>
      <c r="J8" s="21">
        <f>Table8[[#This Row],[COGS]]+Table8[[#This Row],[OPEX]]-Table8[[#This Row],[CAPEX]]</f>
        <v>9486</v>
      </c>
    </row>
    <row r="9" spans="2:10" x14ac:dyDescent="0.2">
      <c r="B9" t="s">
        <v>90</v>
      </c>
      <c r="C9" s="3">
        <v>9759</v>
      </c>
      <c r="D9" s="3">
        <v>5069</v>
      </c>
      <c r="E9" s="5">
        <f>Table8[[#This Row],[COGS]]/Table8[[#This Row],[Revenue]]</f>
        <v>0.51941797315298699</v>
      </c>
      <c r="F9" s="3">
        <v>2935</v>
      </c>
      <c r="G9" s="5">
        <f>Table8[[#This Row],[OPEX]]/Table8[[#This Row],[Revenue]]</f>
        <v>0.3007480274618301</v>
      </c>
      <c r="H9" s="3">
        <v>-1398</v>
      </c>
      <c r="I9" s="5">
        <f>ABS(Table8[[#This Row],[CAPEX]]/Table8[[#This Row],[Revenue]])</f>
        <v>0.14325238241623117</v>
      </c>
      <c r="J9" s="21">
        <f>Table8[[#This Row],[COGS]]+Table8[[#This Row],[OPEX]]-Table8[[#This Row],[CAPEX]]</f>
        <v>9402</v>
      </c>
    </row>
    <row r="10" spans="2:10" x14ac:dyDescent="0.2">
      <c r="B10" t="s">
        <v>91</v>
      </c>
      <c r="C10" s="3">
        <v>11875</v>
      </c>
      <c r="D10" s="3">
        <v>6120</v>
      </c>
      <c r="E10" s="5">
        <f>Table8[[#This Row],[COGS]]/Table8[[#This Row],[Revenue]]</f>
        <v>0.51536842105263159</v>
      </c>
      <c r="F10" s="3">
        <v>3416</v>
      </c>
      <c r="G10" s="5">
        <f>Table8[[#This Row],[OPEX]]/Table8[[#This Row],[Revenue]]</f>
        <v>0.28766315789473684</v>
      </c>
      <c r="H10" s="3">
        <v>-2762</v>
      </c>
      <c r="I10" s="5">
        <f>ABS(Table8[[#This Row],[CAPEX]]/Table8[[#This Row],[Revenue]])</f>
        <v>0.23258947368421051</v>
      </c>
      <c r="J10" s="21">
        <f>Table8[[#This Row],[COGS]]+Table8[[#This Row],[OPEX]]-Table8[[#This Row],[CAPEX]]</f>
        <v>12298</v>
      </c>
    </row>
    <row r="11" spans="2:10" x14ac:dyDescent="0.2">
      <c r="B11" t="s">
        <v>92</v>
      </c>
      <c r="C11" s="3">
        <v>8201</v>
      </c>
      <c r="D11" s="3">
        <v>5824</v>
      </c>
      <c r="E11" s="5">
        <f>Table8[[#This Row],[COGS]]/Table8[[#This Row],[Revenue]]</f>
        <v>0.71015729789050119</v>
      </c>
      <c r="F11" s="3">
        <v>2959</v>
      </c>
      <c r="G11" s="5">
        <f>Table8[[#This Row],[OPEX]]/Table8[[#This Row],[Revenue]]</f>
        <v>0.36080965735885867</v>
      </c>
      <c r="H11" s="3">
        <v>-1790</v>
      </c>
      <c r="I11" s="5">
        <f>ABS(Table8[[#This Row],[CAPEX]]/Table8[[#This Row],[Revenue]])</f>
        <v>0.21826606511401048</v>
      </c>
      <c r="J11" s="21">
        <f>Table8[[#This Row],[COGS]]+Table8[[#This Row],[OPEX]]-Table8[[#This Row],[CAPEX]]</f>
        <v>10573</v>
      </c>
    </row>
    <row r="12" spans="2:10" x14ac:dyDescent="0.2">
      <c r="B12" t="s">
        <v>93</v>
      </c>
      <c r="C12" s="3">
        <v>8383</v>
      </c>
      <c r="D12" s="3">
        <v>5313</v>
      </c>
      <c r="E12" s="5">
        <f>Table8[[#This Row],[COGS]]/Table8[[#This Row],[Revenue]]</f>
        <v>0.63378265537397116</v>
      </c>
      <c r="F12" s="3">
        <v>2782</v>
      </c>
      <c r="G12" s="5">
        <f>Table8[[#This Row],[OPEX]]/Table8[[#This Row],[Revenue]]</f>
        <v>0.33186210187283788</v>
      </c>
      <c r="H12" s="3">
        <v>-802</v>
      </c>
      <c r="I12" s="5">
        <f>ABS(Table8[[#This Row],[CAPEX]]/Table8[[#This Row],[Revenue]])</f>
        <v>9.5669807944649882E-2</v>
      </c>
      <c r="J12" s="21">
        <f>Table8[[#This Row],[COGS]]+Table8[[#This Row],[OPEX]]-Table8[[#This Row],[CAPEX]]</f>
        <v>8897</v>
      </c>
    </row>
    <row r="13" spans="2:10" x14ac:dyDescent="0.2">
      <c r="B13" t="s">
        <v>94</v>
      </c>
      <c r="C13" s="3">
        <v>9834</v>
      </c>
      <c r="D13" s="3">
        <v>5872</v>
      </c>
      <c r="E13" s="5">
        <f>Table8[[#This Row],[COGS]]/Table8[[#This Row],[Revenue]]</f>
        <v>0.59711206019930851</v>
      </c>
      <c r="F13" s="3">
        <v>2997</v>
      </c>
      <c r="G13" s="5">
        <f>Table8[[#This Row],[OPEX]]/Table8[[#This Row],[Revenue]]</f>
        <v>0.30475899938987189</v>
      </c>
      <c r="H13" s="3">
        <v>-800</v>
      </c>
      <c r="I13" s="5">
        <f>ABS(Table8[[#This Row],[CAPEX]]/Table8[[#This Row],[Revenue]])</f>
        <v>8.1350416920886723E-2</v>
      </c>
      <c r="J13" s="21">
        <f>Table8[[#This Row],[COGS]]+Table8[[#This Row],[OPEX]]-Table8[[#This Row],[CAPEX]]</f>
        <v>9669</v>
      </c>
    </row>
    <row r="14" spans="2:10" x14ac:dyDescent="0.2">
      <c r="B14" t="s">
        <v>95</v>
      </c>
      <c r="C14" s="3">
        <v>11552</v>
      </c>
      <c r="D14" s="3">
        <v>6295</v>
      </c>
      <c r="E14" s="5">
        <f>Table8[[#This Row],[COGS]]/Table8[[#This Row],[Revenue]]</f>
        <v>0.54492728531855961</v>
      </c>
      <c r="F14" s="3">
        <v>3297</v>
      </c>
      <c r="G14" s="5">
        <f>Table8[[#This Row],[OPEX]]/Table8[[#This Row],[Revenue]]</f>
        <v>0.28540512465373963</v>
      </c>
      <c r="H14" s="3">
        <v>-1260</v>
      </c>
      <c r="I14" s="5">
        <f>ABS(Table8[[#This Row],[CAPEX]]/Table8[[#This Row],[Revenue]])</f>
        <v>0.10907202216066482</v>
      </c>
      <c r="J14" s="21">
        <f>Table8[[#This Row],[COGS]]+Table8[[#This Row],[OPEX]]-Table8[[#This Row],[CAPEX]]</f>
        <v>10852</v>
      </c>
    </row>
    <row r="15" spans="2:10" x14ac:dyDescent="0.2">
      <c r="B15" t="s">
        <v>96</v>
      </c>
      <c r="C15" s="3">
        <v>12335</v>
      </c>
      <c r="D15" s="3">
        <v>6319</v>
      </c>
      <c r="E15" s="5">
        <f>Table8[[#This Row],[COGS]]/Table8[[#This Row],[Revenue]]</f>
        <v>0.51228212403729223</v>
      </c>
      <c r="F15" s="3">
        <v>3457</v>
      </c>
      <c r="G15" s="5">
        <f>Table8[[#This Row],[OPEX]]/Table8[[#This Row],[Revenue]]</f>
        <v>0.28025942440210783</v>
      </c>
      <c r="H15" s="3">
        <v>-1288</v>
      </c>
      <c r="I15" s="5">
        <f>ABS(Table8[[#This Row],[CAPEX]]/Table8[[#This Row],[Revenue]])</f>
        <v>0.10441832184839886</v>
      </c>
      <c r="J15" s="21">
        <f>Table8[[#This Row],[COGS]]+Table8[[#This Row],[OPEX]]-Table8[[#This Row],[CAPEX]]</f>
        <v>11064</v>
      </c>
    </row>
    <row r="16" spans="2:10" x14ac:dyDescent="0.2">
      <c r="B16" t="s">
        <v>97</v>
      </c>
      <c r="C16" s="3">
        <v>14255</v>
      </c>
      <c r="D16" s="3">
        <v>6996</v>
      </c>
      <c r="E16" s="5">
        <f>Table8[[#This Row],[COGS]]/Table8[[#This Row],[Revenue]]</f>
        <v>0.49077516660820764</v>
      </c>
      <c r="F16" s="3">
        <v>3892</v>
      </c>
      <c r="G16" s="5">
        <f>Table8[[#This Row],[OPEX]]/Table8[[#This Row],[Revenue]]</f>
        <v>0.27302700806734481</v>
      </c>
      <c r="H16" s="3">
        <v>-1272</v>
      </c>
      <c r="I16" s="5">
        <f>ABS(Table8[[#This Row],[CAPEX]]/Table8[[#This Row],[Revenue]])</f>
        <v>8.9231848474219569E-2</v>
      </c>
      <c r="J16" s="21">
        <f>Table8[[#This Row],[COGS]]+Table8[[#This Row],[OPEX]]-Table8[[#This Row],[CAPEX]]</f>
        <v>12160</v>
      </c>
    </row>
    <row r="17" spans="2:10" x14ac:dyDescent="0.2">
      <c r="B17" t="s">
        <v>98</v>
      </c>
      <c r="C17" s="3">
        <v>13835</v>
      </c>
      <c r="D17" s="3">
        <v>6502</v>
      </c>
      <c r="E17" s="5">
        <f>Table8[[#This Row],[COGS]]/Table8[[#This Row],[Revenue]]</f>
        <v>0.46996747379833753</v>
      </c>
      <c r="F17" s="3">
        <v>3836</v>
      </c>
      <c r="G17" s="5">
        <f>Table8[[#This Row],[OPEX]]/Table8[[#This Row],[Revenue]]</f>
        <v>0.27726779906035415</v>
      </c>
      <c r="H17" s="3">
        <v>-686</v>
      </c>
      <c r="I17" s="5">
        <f>ABS(Table8[[#This Row],[CAPEX]]/Table8[[#This Row],[Revenue]])</f>
        <v>4.9584387423202023E-2</v>
      </c>
      <c r="J17" s="21">
        <f>Table8[[#This Row],[COGS]]+Table8[[#This Row],[OPEX]]-Table8[[#This Row],[CAPEX]]</f>
        <v>11024</v>
      </c>
    </row>
    <row r="18" spans="2:10" x14ac:dyDescent="0.2">
      <c r="B18" t="s">
        <v>99</v>
      </c>
      <c r="C18" s="3">
        <v>12501</v>
      </c>
      <c r="D18" s="3">
        <v>6256</v>
      </c>
      <c r="E18" s="5">
        <f>Table8[[#This Row],[COGS]]/Table8[[#This Row],[Revenue]]</f>
        <v>0.50043996480281583</v>
      </c>
      <c r="F18" s="3">
        <v>3554</v>
      </c>
      <c r="G18" s="5">
        <f>Table8[[#This Row],[OPEX]]/Table8[[#This Row],[Revenue]]</f>
        <v>0.28429725621950241</v>
      </c>
      <c r="H18" s="3">
        <v>-763</v>
      </c>
      <c r="I18" s="5">
        <f>ABS(Table8[[#This Row],[CAPEX]]/Table8[[#This Row],[Revenue]])</f>
        <v>6.1035117190624752E-2</v>
      </c>
      <c r="J18" s="21">
        <f>Table8[[#This Row],[COGS]]+Table8[[#This Row],[OPEX]]-Table8[[#This Row],[CAPEX]]</f>
        <v>10573</v>
      </c>
    </row>
    <row r="19" spans="2:10" x14ac:dyDescent="0.2">
      <c r="B19" t="s">
        <v>100</v>
      </c>
      <c r="C19" s="3">
        <v>10427</v>
      </c>
      <c r="D19" s="3">
        <v>5428</v>
      </c>
      <c r="E19" s="5">
        <f>Table8[[#This Row],[COGS]]/Table8[[#This Row],[Revenue]]</f>
        <v>0.52057159297976408</v>
      </c>
      <c r="F19" s="3">
        <v>2796</v>
      </c>
      <c r="G19" s="5">
        <f>Table8[[#This Row],[OPEX]]/Table8[[#This Row],[Revenue]]</f>
        <v>0.26814999520475691</v>
      </c>
      <c r="H19" s="3">
        <v>-753</v>
      </c>
      <c r="I19" s="5">
        <f>ABS(Table8[[#This Row],[CAPEX]]/Table8[[#This Row],[Revenue]])</f>
        <v>7.2216361369521434E-2</v>
      </c>
      <c r="J19" s="21">
        <f>Table8[[#This Row],[COGS]]+Table8[[#This Row],[OPEX]]-Table8[[#This Row],[CAPEX]]</f>
        <v>8977</v>
      </c>
    </row>
    <row r="20" spans="2:10" x14ac:dyDescent="0.2">
      <c r="B20" t="s">
        <v>101</v>
      </c>
      <c r="C20" s="3">
        <v>13966</v>
      </c>
      <c r="D20" s="3">
        <v>6474</v>
      </c>
      <c r="E20" s="5">
        <f>Table8[[#This Row],[COGS]]/Table8[[#This Row],[Revenue]]</f>
        <v>0.4635543462695117</v>
      </c>
      <c r="F20" s="3">
        <v>3089</v>
      </c>
      <c r="G20" s="5">
        <f>Table8[[#This Row],[OPEX]]/Table8[[#This Row],[Revenue]]</f>
        <v>0.22118000859229558</v>
      </c>
      <c r="H20" s="3">
        <v>-1199</v>
      </c>
      <c r="I20" s="5">
        <f>ABS(Table8[[#This Row],[CAPEX]]/Table8[[#This Row],[Revenue]])</f>
        <v>8.5851353286553064E-2</v>
      </c>
      <c r="J20" s="21">
        <f>Table8[[#This Row],[COGS]]+Table8[[#This Row],[OPEX]]-Table8[[#This Row],[CAPEX]]</f>
        <v>10762</v>
      </c>
    </row>
    <row r="21" spans="2:10" x14ac:dyDescent="0.2">
      <c r="B21" t="s">
        <v>102</v>
      </c>
      <c r="C21" s="3">
        <v>13735</v>
      </c>
      <c r="D21" s="3">
        <v>6963</v>
      </c>
      <c r="E21" s="5">
        <f>Table8[[#This Row],[COGS]]/Table8[[#This Row],[Revenue]]</f>
        <v>0.50695303967965055</v>
      </c>
      <c r="F21" s="3">
        <v>3353</v>
      </c>
      <c r="G21" s="5">
        <f>Table8[[#This Row],[OPEX]]/Table8[[#This Row],[Revenue]]</f>
        <v>0.24412085911903894</v>
      </c>
      <c r="H21" s="3">
        <v>-816</v>
      </c>
      <c r="I21" s="5">
        <f>ABS(Table8[[#This Row],[CAPEX]]/Table8[[#This Row],[Revenue]])</f>
        <v>5.9410265744448486E-2</v>
      </c>
      <c r="J21" s="21">
        <f>Table8[[#This Row],[COGS]]+Table8[[#This Row],[OPEX]]-Table8[[#This Row],[CAPEX]]</f>
        <v>11132</v>
      </c>
    </row>
    <row r="22" spans="2:10" x14ac:dyDescent="0.2">
      <c r="B22" t="s">
        <v>103</v>
      </c>
      <c r="C22" s="3">
        <v>12825</v>
      </c>
      <c r="D22" s="3">
        <v>6457</v>
      </c>
      <c r="E22" s="5">
        <f>Table8[[#This Row],[COGS]]/Table8[[#This Row],[Revenue]]</f>
        <v>0.50346978557504873</v>
      </c>
      <c r="F22" s="3">
        <v>3681</v>
      </c>
      <c r="G22" s="5">
        <f>Table8[[#This Row],[OPEX]]/Table8[[#This Row],[Revenue]]</f>
        <v>0.28701754385964912</v>
      </c>
      <c r="H22" s="3">
        <v>-495</v>
      </c>
      <c r="I22" s="5">
        <f>ABS(Table8[[#This Row],[CAPEX]]/Table8[[#This Row],[Revenue]])</f>
        <v>3.8596491228070177E-2</v>
      </c>
      <c r="J22" s="21">
        <f>Table8[[#This Row],[COGS]]+Table8[[#This Row],[OPEX]]-Table8[[#This Row],[CAPEX]]</f>
        <v>10633</v>
      </c>
    </row>
    <row r="23" spans="2:10" x14ac:dyDescent="0.2">
      <c r="B23" t="s">
        <v>104</v>
      </c>
      <c r="C23" s="3">
        <v>12205</v>
      </c>
      <c r="D23" s="3">
        <v>5841</v>
      </c>
      <c r="E23" s="5">
        <f>Table8[[#This Row],[COGS]]/Table8[[#This Row],[Revenue]]</f>
        <v>0.47857435477263416</v>
      </c>
      <c r="F23" s="3">
        <v>3380</v>
      </c>
      <c r="G23" s="5">
        <f>Table8[[#This Row],[OPEX]]/Table8[[#This Row],[Revenue]]</f>
        <v>0.27693568209750102</v>
      </c>
      <c r="H23" s="3">
        <v>-412</v>
      </c>
      <c r="I23" s="5">
        <f>ABS(Table8[[#This Row],[CAPEX]]/Table8[[#This Row],[Revenue]])</f>
        <v>3.3756657107742727E-2</v>
      </c>
      <c r="J23" s="21">
        <f>Table8[[#This Row],[COGS]]+Table8[[#This Row],[OPEX]]-Table8[[#This Row],[CAPEX]]</f>
        <v>9633</v>
      </c>
    </row>
    <row r="24" spans="2:10" x14ac:dyDescent="0.2">
      <c r="B24" t="s">
        <v>105</v>
      </c>
      <c r="C24" s="3">
        <v>13045</v>
      </c>
      <c r="D24" s="3">
        <v>5618</v>
      </c>
      <c r="E24" s="5">
        <f>Table8[[#This Row],[COGS]]/Table8[[#This Row],[Revenue]]</f>
        <v>0.43066308930624758</v>
      </c>
      <c r="F24" s="3">
        <v>3201</v>
      </c>
      <c r="G24" s="5">
        <f>Table8[[#This Row],[OPEX]]/Table8[[#This Row],[Revenue]]</f>
        <v>0.24538137217324646</v>
      </c>
      <c r="H24" s="3">
        <v>-385</v>
      </c>
      <c r="I24" s="5">
        <f>ABS(Table8[[#This Row],[CAPEX]]/Table8[[#This Row],[Revenue]])</f>
        <v>2.9513223457263319E-2</v>
      </c>
      <c r="J24" s="21">
        <f>Table8[[#This Row],[COGS]]+Table8[[#This Row],[OPEX]]-Table8[[#This Row],[CAPEX]]</f>
        <v>9204</v>
      </c>
    </row>
    <row r="25" spans="2:10" x14ac:dyDescent="0.2">
      <c r="B25" t="s">
        <v>106</v>
      </c>
      <c r="C25" s="3">
        <v>13000</v>
      </c>
      <c r="D25" s="3">
        <v>5425</v>
      </c>
      <c r="E25" s="5">
        <f>Table8[[#This Row],[COGS]]/Table8[[#This Row],[Revenue]]</f>
        <v>0.41730769230769232</v>
      </c>
      <c r="F25" s="3">
        <v>2995</v>
      </c>
      <c r="G25" s="5">
        <f>Table8[[#This Row],[OPEX]]/Table8[[#This Row],[Revenue]]</f>
        <v>0.23038461538461538</v>
      </c>
      <c r="H25" s="3">
        <v>-551</v>
      </c>
      <c r="I25" s="5">
        <f>ABS(Table8[[#This Row],[CAPEX]]/Table8[[#This Row],[Revenue]])</f>
        <v>4.2384615384615382E-2</v>
      </c>
      <c r="J25" s="21">
        <f>Table8[[#This Row],[COGS]]+Table8[[#This Row],[OPEX]]-Table8[[#This Row],[CAPEX]]</f>
        <v>8971</v>
      </c>
    </row>
    <row r="26" spans="2:10" x14ac:dyDescent="0.2">
      <c r="B26" t="s">
        <v>107</v>
      </c>
      <c r="C26" s="3">
        <v>13370</v>
      </c>
      <c r="D26" s="3">
        <v>5113</v>
      </c>
      <c r="E26" s="5">
        <f>Table8[[#This Row],[COGS]]/Table8[[#This Row],[Revenue]]</f>
        <v>0.3824233358264772</v>
      </c>
      <c r="F26" s="3">
        <v>3098</v>
      </c>
      <c r="G26" s="5">
        <f>Table8[[#This Row],[OPEX]]/Table8[[#This Row],[Revenue]]</f>
        <v>0.23171278982797308</v>
      </c>
      <c r="H26" s="3">
        <v>-531</v>
      </c>
      <c r="I26" s="5">
        <f>ABS(Table8[[#This Row],[CAPEX]]/Table8[[#This Row],[Revenue]])</f>
        <v>3.9715781600598354E-2</v>
      </c>
      <c r="J26" s="21">
        <f>Table8[[#This Row],[COGS]]+Table8[[#This Row],[OPEX]]-Table8[[#This Row],[CAPEX]]</f>
        <v>8742</v>
      </c>
    </row>
    <row r="27" spans="2:10" x14ac:dyDescent="0.2">
      <c r="B27" t="s">
        <v>108</v>
      </c>
      <c r="C27" s="3">
        <v>14961</v>
      </c>
      <c r="D27" s="3">
        <v>5347</v>
      </c>
      <c r="E27" s="5">
        <f>Table8[[#This Row],[COGS]]/Table8[[#This Row],[Revenue]]</f>
        <v>0.35739589599625693</v>
      </c>
      <c r="F27" s="3">
        <v>3202</v>
      </c>
      <c r="G27" s="5">
        <f>Table8[[#This Row],[OPEX]]/Table8[[#This Row],[Revenue]]</f>
        <v>0.21402312679633714</v>
      </c>
      <c r="H27" s="3">
        <v>-695</v>
      </c>
      <c r="I27" s="5">
        <f>ABS(Table8[[#This Row],[CAPEX]]/Table8[[#This Row],[Revenue]])</f>
        <v>4.6454114029810839E-2</v>
      </c>
      <c r="J27" s="21">
        <f>Table8[[#This Row],[COGS]]+Table8[[#This Row],[OPEX]]-Table8[[#This Row],[CAPEX]]</f>
        <v>9244</v>
      </c>
    </row>
    <row r="28" spans="2:10" x14ac:dyDescent="0.2">
      <c r="B28" t="s">
        <v>109</v>
      </c>
      <c r="C28" s="3">
        <v>15784</v>
      </c>
      <c r="D28" s="3">
        <v>5507</v>
      </c>
      <c r="E28" s="5">
        <f>Table8[[#This Row],[COGS]]/Table8[[#This Row],[Revenue]]</f>
        <v>0.34889761784085149</v>
      </c>
      <c r="F28" s="3">
        <v>3243</v>
      </c>
      <c r="G28" s="5">
        <f>Table8[[#This Row],[OPEX]]/Table8[[#This Row],[Revenue]]</f>
        <v>0.20546122655854029</v>
      </c>
      <c r="H28" s="3">
        <v>-1131</v>
      </c>
      <c r="I28" s="5">
        <f>ABS(Table8[[#This Row],[CAPEX]]/Table8[[#This Row],[Revenue]])</f>
        <v>7.1654840344652818E-2</v>
      </c>
      <c r="J28" s="21">
        <f>Table8[[#This Row],[COGS]]+Table8[[#This Row],[OPEX]]-Table8[[#This Row],[CAPEX]]</f>
        <v>9881</v>
      </c>
    </row>
    <row r="29" spans="2:10" x14ac:dyDescent="0.2">
      <c r="B29" t="s">
        <v>110</v>
      </c>
      <c r="C29" s="3">
        <v>14383</v>
      </c>
      <c r="D29" s="3">
        <v>5219</v>
      </c>
      <c r="E29" s="5">
        <f>Table8[[#This Row],[COGS]]/Table8[[#This Row],[Revenue]]</f>
        <v>0.36285893068205521</v>
      </c>
      <c r="F29" s="3">
        <v>3189</v>
      </c>
      <c r="G29" s="5">
        <f>Table8[[#This Row],[OPEX]]/Table8[[#This Row],[Revenue]]</f>
        <v>0.22172008621289022</v>
      </c>
      <c r="H29" s="3">
        <v>-847</v>
      </c>
      <c r="I29" s="5">
        <f>ABS(Table8[[#This Row],[CAPEX]]/Table8[[#This Row],[Revenue]])</f>
        <v>5.888896614058263E-2</v>
      </c>
      <c r="J29" s="21">
        <f>Table8[[#This Row],[COGS]]+Table8[[#This Row],[OPEX]]-Table8[[#This Row],[CAPEX]]</f>
        <v>9255</v>
      </c>
    </row>
    <row r="30" spans="2:10" x14ac:dyDescent="0.2">
      <c r="B30" t="s">
        <v>111</v>
      </c>
      <c r="C30" s="3">
        <v>14461</v>
      </c>
      <c r="D30" s="3">
        <v>5192</v>
      </c>
      <c r="E30" s="5">
        <f>Table8[[#This Row],[COGS]]/Table8[[#This Row],[Revenue]]</f>
        <v>0.35903464490699122</v>
      </c>
      <c r="F30" s="3">
        <v>3153</v>
      </c>
      <c r="G30" s="5">
        <f>Table8[[#This Row],[OPEX]]/Table8[[#This Row],[Revenue]]</f>
        <v>0.21803471405850217</v>
      </c>
      <c r="H30" s="3">
        <v>-649</v>
      </c>
      <c r="I30" s="5">
        <f>ABS(Table8[[#This Row],[CAPEX]]/Table8[[#This Row],[Revenue]])</f>
        <v>4.4879330613373902E-2</v>
      </c>
      <c r="J30" s="21">
        <f>Table8[[#This Row],[COGS]]+Table8[[#This Row],[OPEX]]-Table8[[#This Row],[CAPEX]]</f>
        <v>8994</v>
      </c>
    </row>
    <row r="31" spans="2:10" x14ac:dyDescent="0.2">
      <c r="B31" t="s">
        <v>112</v>
      </c>
      <c r="C31" s="3">
        <v>18344</v>
      </c>
      <c r="D31" s="3">
        <v>5968</v>
      </c>
      <c r="E31" s="5">
        <f>Table8[[#This Row],[COGS]]/Table8[[#This Row],[Revenue]]</f>
        <v>0.32533798517226342</v>
      </c>
      <c r="F31" s="3">
        <v>3220</v>
      </c>
      <c r="G31" s="5">
        <f>Table8[[#This Row],[OPEX]]/Table8[[#This Row],[Revenue]]</f>
        <v>0.17553423462712603</v>
      </c>
      <c r="H31" s="3">
        <v>-2462</v>
      </c>
      <c r="I31" s="5">
        <f>ABS(Table8[[#This Row],[CAPEX]]/Table8[[#This Row],[Revenue]])</f>
        <v>0.13421282163105103</v>
      </c>
      <c r="J31" s="21">
        <f>Table8[[#This Row],[COGS]]+Table8[[#This Row],[OPEX]]-Table8[[#This Row],[CAPEX]]</f>
        <v>11650</v>
      </c>
    </row>
    <row r="32" spans="2:10" x14ac:dyDescent="0.2">
      <c r="B32" t="s">
        <v>113</v>
      </c>
      <c r="C32" s="3">
        <v>20028</v>
      </c>
      <c r="D32" s="3">
        <v>6257</v>
      </c>
      <c r="E32" s="5">
        <f>Table8[[#This Row],[COGS]]/Table8[[#This Row],[Revenue]]</f>
        <v>0.31241262232873979</v>
      </c>
      <c r="F32" s="3">
        <v>3374</v>
      </c>
      <c r="G32" s="5">
        <f>Table8[[#This Row],[OPEX]]/Table8[[#This Row],[Revenue]]</f>
        <v>0.16846415018973437</v>
      </c>
      <c r="H32" s="3">
        <v>-2797</v>
      </c>
      <c r="I32" s="5">
        <f>ABS(Table8[[#This Row],[CAPEX]]/Table8[[#This Row],[Revenue]])</f>
        <v>0.1396544837227881</v>
      </c>
      <c r="J32" s="21">
        <f>Table8[[#This Row],[COGS]]+Table8[[#This Row],[OPEX]]-Table8[[#This Row],[CAPEX]]</f>
        <v>12428</v>
      </c>
    </row>
    <row r="33" spans="2:10" x14ac:dyDescent="0.2">
      <c r="B33" t="s">
        <v>114</v>
      </c>
      <c r="C33" s="3"/>
      <c r="D33" s="3"/>
      <c r="E33" s="5" t="e">
        <f>Table8[[#This Row],[COGS]]/Table8[[#This Row],[Revenue]]</f>
        <v>#DIV/0!</v>
      </c>
      <c r="F33" s="3"/>
      <c r="G33" s="5" t="e">
        <f>Table8[[#This Row],[OPEX]]/Table8[[#This Row],[Revenue]]</f>
        <v>#DIV/0!</v>
      </c>
      <c r="H33" s="3"/>
      <c r="I33" s="5" t="e">
        <f>ABS(Table8[[#This Row],[CAPEX]]/Table8[[#This Row],[Revenue]])</f>
        <v>#DIV/0!</v>
      </c>
      <c r="J33" s="21">
        <f>Table8[[#This Row],[COGS]]+Table8[[#This Row],[OPEX]]-Table8[[#This Row],[CAPEX]]</f>
        <v>0</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AED69-3122-1845-B6D5-A0CFC27CC5FA}">
  <sheetPr>
    <tabColor rgb="FF00B0F0"/>
  </sheetPr>
  <dimension ref="B1:L33"/>
  <sheetViews>
    <sheetView workbookViewId="0">
      <selection activeCell="L32" sqref="L24:L32"/>
    </sheetView>
  </sheetViews>
  <sheetFormatPr baseColWidth="10" defaultRowHeight="15" x14ac:dyDescent="0.2"/>
  <cols>
    <col min="2" max="2" width="11.5" customWidth="1"/>
    <col min="3" max="3" width="12.1640625" bestFit="1" customWidth="1"/>
    <col min="4" max="4" width="14.1640625" customWidth="1"/>
    <col min="5" max="5" width="11" bestFit="1" customWidth="1"/>
    <col min="6" max="6" width="14.33203125" customWidth="1"/>
    <col min="7" max="7" width="12" customWidth="1"/>
    <col min="8" max="8" width="17" customWidth="1"/>
    <col min="9" max="9" width="14.6640625" customWidth="1"/>
    <col min="10" max="10" width="13.5" customWidth="1"/>
    <col min="11" max="11" width="11.5" customWidth="1"/>
    <col min="12" max="12" width="8.5" bestFit="1" customWidth="1"/>
  </cols>
  <sheetData>
    <row r="1" spans="2:12" x14ac:dyDescent="0.2">
      <c r="B1" t="s">
        <v>4</v>
      </c>
      <c r="C1" t="s">
        <v>6</v>
      </c>
      <c r="D1" t="s">
        <v>52</v>
      </c>
      <c r="E1" t="s">
        <v>43</v>
      </c>
      <c r="F1" t="s">
        <v>12</v>
      </c>
      <c r="G1" t="s">
        <v>13</v>
      </c>
      <c r="H1" t="s">
        <v>14</v>
      </c>
      <c r="I1" t="s">
        <v>15</v>
      </c>
      <c r="J1" s="20" t="s">
        <v>44</v>
      </c>
      <c r="K1" t="s">
        <v>60</v>
      </c>
      <c r="L1" s="28" t="s">
        <v>61</v>
      </c>
    </row>
    <row r="2" spans="2:12" x14ac:dyDescent="0.2">
      <c r="C2" s="3"/>
      <c r="D2" s="3"/>
      <c r="E2" s="3"/>
      <c r="F2" s="3"/>
      <c r="G2" s="3"/>
      <c r="H2" s="3"/>
      <c r="I2" s="3"/>
      <c r="J2" s="27" t="e">
        <f>Table12[[#This Row],[CurrentAssets]]/Table12[[#This Row],[CurrentLiabilities]]</f>
        <v>#DIV/0!</v>
      </c>
      <c r="K2" s="3"/>
      <c r="L2" s="29" t="e">
        <f>(Table12[[#This Row],[LongLiabilities]]+Table12[[#This Row],[CurrentLiabilities]])/(Table12[[#This Row],[TotalCash]]+Table12[[#This Row],[FreeCashFlow]])</f>
        <v>#DIV/0!</v>
      </c>
    </row>
    <row r="3" spans="2:12" x14ac:dyDescent="0.2">
      <c r="B3" t="s">
        <v>84</v>
      </c>
      <c r="C3" s="3">
        <v>8523</v>
      </c>
      <c r="D3" s="3">
        <v>204</v>
      </c>
      <c r="E3" s="3">
        <v>888</v>
      </c>
      <c r="F3" s="3">
        <v>3314</v>
      </c>
      <c r="G3" s="3">
        <v>2679</v>
      </c>
      <c r="H3" s="3">
        <v>2001</v>
      </c>
      <c r="I3" s="3">
        <v>1677</v>
      </c>
      <c r="J3" s="27">
        <f>Table12[[#This Row],[CurrentAssets]]/Table12[[#This Row],[CurrentLiabilities]]</f>
        <v>1.6561719140429785</v>
      </c>
      <c r="K3" s="3">
        <v>211</v>
      </c>
      <c r="L3" s="29">
        <f>(Table12[[#This Row],[LongLiabilities]]+Table12[[#This Row],[CurrentLiabilities]])/(Table12[[#This Row],[TotalCash]]+Table12[[#This Row],[FreeCashFlow]])</f>
        <v>3.3681318681318682</v>
      </c>
    </row>
    <row r="4" spans="2:12" x14ac:dyDescent="0.2">
      <c r="B4" t="s">
        <v>85</v>
      </c>
      <c r="C4" s="3">
        <v>8608</v>
      </c>
      <c r="D4" s="3">
        <v>512</v>
      </c>
      <c r="E4" s="3">
        <v>1290</v>
      </c>
      <c r="F4" s="3">
        <v>4017</v>
      </c>
      <c r="G4" s="3">
        <v>2972</v>
      </c>
      <c r="H4" s="3">
        <v>2199</v>
      </c>
      <c r="I4" s="3">
        <v>1751</v>
      </c>
      <c r="J4" s="27">
        <f>Table12[[#This Row],[CurrentAssets]]/Table12[[#This Row],[CurrentLiabilities]]</f>
        <v>1.8267394270122783</v>
      </c>
      <c r="K4" s="3">
        <v>12</v>
      </c>
      <c r="L4" s="29">
        <f>(Table12[[#This Row],[LongLiabilities]]+Table12[[#This Row],[CurrentLiabilities]])/(Table12[[#This Row],[TotalCash]]+Table12[[#This Row],[FreeCashFlow]])</f>
        <v>2.1920088790233074</v>
      </c>
    </row>
    <row r="5" spans="2:12" x14ac:dyDescent="0.2">
      <c r="B5" t="s">
        <v>86</v>
      </c>
      <c r="C5" s="3">
        <v>11409</v>
      </c>
      <c r="D5" s="3">
        <v>316</v>
      </c>
      <c r="E5" s="3">
        <v>1553</v>
      </c>
      <c r="F5" s="3">
        <v>5445</v>
      </c>
      <c r="G5" s="3">
        <v>3303</v>
      </c>
      <c r="H5" s="3">
        <v>2879</v>
      </c>
      <c r="I5" s="3">
        <v>1774</v>
      </c>
      <c r="J5" s="27">
        <f>Table12[[#This Row],[CurrentAssets]]/Table12[[#This Row],[CurrentLiabilities]]</f>
        <v>1.8912816950329976</v>
      </c>
      <c r="K5" s="3">
        <v>27</v>
      </c>
      <c r="L5" s="29">
        <f>(Table12[[#This Row],[LongLiabilities]]+Table12[[#This Row],[CurrentLiabilities]])/(Table12[[#This Row],[TotalCash]]+Table12[[#This Row],[FreeCashFlow]])</f>
        <v>2.4895666131621188</v>
      </c>
    </row>
    <row r="6" spans="2:12" x14ac:dyDescent="0.2">
      <c r="B6" t="s">
        <v>87</v>
      </c>
      <c r="C6" s="3">
        <v>9940</v>
      </c>
      <c r="D6" s="3">
        <v>-1179</v>
      </c>
      <c r="E6" s="3">
        <v>978</v>
      </c>
      <c r="F6" s="3">
        <v>4454</v>
      </c>
      <c r="G6" s="3">
        <v>4906</v>
      </c>
      <c r="H6" s="3">
        <v>2486</v>
      </c>
      <c r="I6" s="3">
        <v>2777</v>
      </c>
      <c r="J6" s="27">
        <f>Table12[[#This Row],[CurrentAssets]]/Table12[[#This Row],[CurrentLiabilities]]</f>
        <v>1.7916331456154464</v>
      </c>
      <c r="K6" s="3">
        <v>314</v>
      </c>
      <c r="L6" s="29">
        <f>(Table12[[#This Row],[LongLiabilities]]+Table12[[#This Row],[CurrentLiabilities]])/(Table12[[#This Row],[TotalCash]]+Table12[[#This Row],[FreeCashFlow]])</f>
        <v>-26.184079601990049</v>
      </c>
    </row>
    <row r="7" spans="2:12" x14ac:dyDescent="0.2">
      <c r="B7" t="s">
        <v>88</v>
      </c>
      <c r="C7" s="3">
        <v>9972</v>
      </c>
      <c r="D7" s="3">
        <v>659</v>
      </c>
      <c r="E7" s="3">
        <v>3020</v>
      </c>
      <c r="F7" s="3">
        <v>6103</v>
      </c>
      <c r="G7" s="3">
        <v>4746</v>
      </c>
      <c r="H7" s="3">
        <v>2496</v>
      </c>
      <c r="I7" s="3">
        <v>2439</v>
      </c>
      <c r="J7" s="27">
        <f>Table12[[#This Row],[CurrentAssets]]/Table12[[#This Row],[CurrentLiabilities]]</f>
        <v>2.4451121794871793</v>
      </c>
      <c r="K7" s="3">
        <v>71</v>
      </c>
      <c r="L7" s="29">
        <f>(Table12[[#This Row],[LongLiabilities]]+Table12[[#This Row],[CurrentLiabilities]])/(Table12[[#This Row],[TotalCash]]+Table12[[#This Row],[FreeCashFlow]])</f>
        <v>1.3413971187822777</v>
      </c>
    </row>
    <row r="8" spans="2:12" x14ac:dyDescent="0.2">
      <c r="B8" t="s">
        <v>89</v>
      </c>
      <c r="C8" s="3">
        <v>8875</v>
      </c>
      <c r="D8" s="3">
        <v>319</v>
      </c>
      <c r="E8" s="3">
        <v>2341</v>
      </c>
      <c r="F8" s="3">
        <v>4999</v>
      </c>
      <c r="G8" s="3">
        <v>6491</v>
      </c>
      <c r="H8" s="3">
        <v>2223</v>
      </c>
      <c r="I8" s="3">
        <v>2531</v>
      </c>
      <c r="J8" s="27">
        <f>Table12[[#This Row],[CurrentAssets]]/Table12[[#This Row],[CurrentLiabilities]]</f>
        <v>2.2487629329734591</v>
      </c>
      <c r="K8" s="3">
        <v>267</v>
      </c>
      <c r="L8" s="29">
        <f>(Table12[[#This Row],[LongLiabilities]]+Table12[[#This Row],[CurrentLiabilities]])/(Table12[[#This Row],[TotalCash]]+Table12[[#This Row],[FreeCashFlow]])</f>
        <v>1.7872180451127819</v>
      </c>
    </row>
    <row r="9" spans="2:12" x14ac:dyDescent="0.2">
      <c r="B9" t="s">
        <v>90</v>
      </c>
      <c r="C9" s="3">
        <v>9759</v>
      </c>
      <c r="D9" s="3">
        <v>959</v>
      </c>
      <c r="E9" s="3">
        <v>2826</v>
      </c>
      <c r="F9" s="3">
        <v>6353</v>
      </c>
      <c r="G9" s="3">
        <v>9074</v>
      </c>
      <c r="H9" s="3">
        <v>2697</v>
      </c>
      <c r="I9" s="3">
        <v>3152</v>
      </c>
      <c r="J9" s="27">
        <f>Table12[[#This Row],[CurrentAssets]]/Table12[[#This Row],[CurrentLiabilities]]</f>
        <v>2.3555802743789394</v>
      </c>
      <c r="K9" s="3">
        <v>331</v>
      </c>
      <c r="L9" s="29">
        <f>(Table12[[#This Row],[LongLiabilities]]+Table12[[#This Row],[CurrentLiabilities]])/(Table12[[#This Row],[TotalCash]]+Table12[[#This Row],[FreeCashFlow]])</f>
        <v>1.5453104359313079</v>
      </c>
    </row>
    <row r="10" spans="2:12" x14ac:dyDescent="0.2">
      <c r="B10" t="s">
        <v>91</v>
      </c>
      <c r="C10" s="3">
        <v>11875</v>
      </c>
      <c r="D10" s="3">
        <v>-577</v>
      </c>
      <c r="E10" s="3">
        <v>4003</v>
      </c>
      <c r="F10" s="3">
        <v>8115</v>
      </c>
      <c r="G10" s="3">
        <v>9605</v>
      </c>
      <c r="H10" s="3">
        <v>2813</v>
      </c>
      <c r="I10" s="3">
        <v>2319</v>
      </c>
      <c r="J10" s="27">
        <f>Table12[[#This Row],[CurrentAssets]]/Table12[[#This Row],[CurrentLiabilities]]</f>
        <v>2.8848204763597582</v>
      </c>
      <c r="K10" s="3">
        <v>148</v>
      </c>
      <c r="L10" s="29">
        <f>(Table12[[#This Row],[LongLiabilities]]+Table12[[#This Row],[CurrentLiabilities]])/(Table12[[#This Row],[TotalCash]]+Table12[[#This Row],[FreeCashFlow]])</f>
        <v>1.4979568009340338</v>
      </c>
    </row>
    <row r="11" spans="2:12" x14ac:dyDescent="0.2">
      <c r="B11" t="s">
        <v>92</v>
      </c>
      <c r="C11" s="3">
        <v>8201</v>
      </c>
      <c r="D11" s="3">
        <v>29</v>
      </c>
      <c r="E11" s="3">
        <v>2944</v>
      </c>
      <c r="F11" s="3">
        <v>5775</v>
      </c>
      <c r="G11" s="3">
        <v>10004</v>
      </c>
      <c r="H11" s="3">
        <v>1580</v>
      </c>
      <c r="I11" s="3">
        <v>2320</v>
      </c>
      <c r="J11" s="27">
        <f>Table12[[#This Row],[CurrentAssets]]/Table12[[#This Row],[CurrentLiabilities]]</f>
        <v>3.6550632911392404</v>
      </c>
      <c r="K11" s="3">
        <v>38</v>
      </c>
      <c r="L11" s="29">
        <f>(Table12[[#This Row],[LongLiabilities]]+Table12[[#This Row],[CurrentLiabilities]])/(Table12[[#This Row],[TotalCash]]+Table12[[#This Row],[FreeCashFlow]])</f>
        <v>1.311806256306761</v>
      </c>
    </row>
    <row r="12" spans="2:12" x14ac:dyDescent="0.2">
      <c r="B12" t="s">
        <v>93</v>
      </c>
      <c r="C12" s="3">
        <v>8383</v>
      </c>
      <c r="D12" s="3">
        <v>1190</v>
      </c>
      <c r="E12" s="3">
        <v>3012</v>
      </c>
      <c r="F12" s="3">
        <v>6126</v>
      </c>
      <c r="G12" s="3">
        <v>8553</v>
      </c>
      <c r="H12" s="3">
        <v>1934</v>
      </c>
      <c r="I12" s="3">
        <v>2011</v>
      </c>
      <c r="J12" s="27">
        <f>Table12[[#This Row],[CurrentAssets]]/Table12[[#This Row],[CurrentLiabilities]]</f>
        <v>3.1675284384694931</v>
      </c>
      <c r="K12" s="3">
        <v>422</v>
      </c>
      <c r="L12" s="29">
        <f>(Table12[[#This Row],[LongLiabilities]]+Table12[[#This Row],[CurrentLiabilities]])/(Table12[[#This Row],[TotalCash]]+Table12[[#This Row],[FreeCashFlow]])</f>
        <v>0.938838648262732</v>
      </c>
    </row>
    <row r="13" spans="2:12" x14ac:dyDescent="0.2">
      <c r="B13" t="s">
        <v>94</v>
      </c>
      <c r="C13" s="3">
        <v>9834</v>
      </c>
      <c r="D13" s="3">
        <v>1351</v>
      </c>
      <c r="E13" s="3">
        <v>4329</v>
      </c>
      <c r="F13" s="3">
        <v>7709</v>
      </c>
      <c r="G13" s="3">
        <v>7801</v>
      </c>
      <c r="H13" s="3">
        <v>2200</v>
      </c>
      <c r="I13" s="3">
        <v>1446</v>
      </c>
      <c r="J13" s="27">
        <f>Table12[[#This Row],[CurrentAssets]]/Table12[[#This Row],[CurrentLiabilities]]</f>
        <v>3.5040909090909089</v>
      </c>
      <c r="K13" s="3">
        <v>437</v>
      </c>
      <c r="L13" s="29">
        <f>(Table12[[#This Row],[LongLiabilities]]+Table12[[#This Row],[CurrentLiabilities]])/(Table12[[#This Row],[TotalCash]]+Table12[[#This Row],[FreeCashFlow]])</f>
        <v>0.6419014084507042</v>
      </c>
    </row>
    <row r="14" spans="2:12" x14ac:dyDescent="0.2">
      <c r="B14" t="s">
        <v>95</v>
      </c>
      <c r="C14" s="3">
        <v>11552</v>
      </c>
      <c r="D14" s="3">
        <v>1886</v>
      </c>
      <c r="E14" s="3">
        <v>6358</v>
      </c>
      <c r="F14" s="3">
        <v>10190</v>
      </c>
      <c r="G14" s="3">
        <v>6109</v>
      </c>
      <c r="H14" s="3">
        <v>1925</v>
      </c>
      <c r="I14" s="3">
        <v>1311</v>
      </c>
      <c r="J14" s="27">
        <f>Table12[[#This Row],[CurrentAssets]]/Table12[[#This Row],[CurrentLiabilities]]</f>
        <v>5.2935064935064933</v>
      </c>
      <c r="K14" s="3">
        <v>11</v>
      </c>
      <c r="L14" s="29">
        <f>(Table12[[#This Row],[LongLiabilities]]+Table12[[#This Row],[CurrentLiabilities]])/(Table12[[#This Row],[TotalCash]]+Table12[[#This Row],[FreeCashFlow]])</f>
        <v>0.39252789907811741</v>
      </c>
    </row>
    <row r="15" spans="2:12" x14ac:dyDescent="0.2">
      <c r="B15" t="s">
        <v>96</v>
      </c>
      <c r="C15" s="3">
        <v>12335</v>
      </c>
      <c r="D15" s="3">
        <v>2484</v>
      </c>
      <c r="E15" s="3">
        <v>5330</v>
      </c>
      <c r="F15" s="3">
        <v>9412</v>
      </c>
      <c r="G15" s="3">
        <v>5651</v>
      </c>
      <c r="H15" s="3">
        <v>2377</v>
      </c>
      <c r="I15" s="3">
        <v>749</v>
      </c>
      <c r="J15" s="27">
        <f>Table12[[#This Row],[CurrentAssets]]/Table12[[#This Row],[CurrentLiabilities]]</f>
        <v>3.9596129575094658</v>
      </c>
      <c r="K15" s="3">
        <v>301</v>
      </c>
      <c r="L15" s="29">
        <f>(Table12[[#This Row],[LongLiabilities]]+Table12[[#This Row],[CurrentLiabilities]])/(Table12[[#This Row],[TotalCash]]+Table12[[#This Row],[FreeCashFlow]])</f>
        <v>0.40005119017148705</v>
      </c>
    </row>
    <row r="16" spans="2:12" x14ac:dyDescent="0.2">
      <c r="B16" t="s">
        <v>97</v>
      </c>
      <c r="C16" s="3">
        <v>14255</v>
      </c>
      <c r="D16" s="3">
        <v>1188</v>
      </c>
      <c r="E16" s="3">
        <v>3717</v>
      </c>
      <c r="F16" s="3">
        <v>7854</v>
      </c>
      <c r="G16" s="3">
        <v>6076</v>
      </c>
      <c r="H16" s="3">
        <v>2078</v>
      </c>
      <c r="I16" s="3">
        <v>492</v>
      </c>
      <c r="J16" s="27">
        <f>Table12[[#This Row],[CurrentAssets]]/Table12[[#This Row],[CurrentLiabilities]]</f>
        <v>3.7795957651588066</v>
      </c>
      <c r="K16" s="3">
        <v>43</v>
      </c>
      <c r="L16" s="29">
        <f>(Table12[[#This Row],[LongLiabilities]]+Table12[[#This Row],[CurrentLiabilities]])/(Table12[[#This Row],[TotalCash]]+Table12[[#This Row],[FreeCashFlow]])</f>
        <v>0.52395514780835883</v>
      </c>
    </row>
    <row r="17" spans="2:12" x14ac:dyDescent="0.2">
      <c r="B17" t="s">
        <v>98</v>
      </c>
      <c r="C17" s="3">
        <v>13835</v>
      </c>
      <c r="D17" s="3">
        <v>3720</v>
      </c>
      <c r="E17" s="3">
        <v>2924</v>
      </c>
      <c r="F17" s="3">
        <v>6918</v>
      </c>
      <c r="G17" s="3">
        <v>5749</v>
      </c>
      <c r="H17" s="3">
        <v>2025</v>
      </c>
      <c r="I17" s="3">
        <v>667</v>
      </c>
      <c r="J17" s="27">
        <f>Table12[[#This Row],[CurrentAssets]]/Table12[[#This Row],[CurrentLiabilities]]</f>
        <v>3.4162962962962964</v>
      </c>
      <c r="K17" s="3">
        <v>0</v>
      </c>
      <c r="L17" s="29">
        <f>(Table12[[#This Row],[LongLiabilities]]+Table12[[#This Row],[CurrentLiabilities]])/(Table12[[#This Row],[TotalCash]]+Table12[[#This Row],[FreeCashFlow]])</f>
        <v>0.40517760385310053</v>
      </c>
    </row>
    <row r="18" spans="2:12" x14ac:dyDescent="0.2">
      <c r="B18" t="s">
        <v>99</v>
      </c>
      <c r="C18" s="3">
        <v>12501</v>
      </c>
      <c r="D18" s="3">
        <v>2567</v>
      </c>
      <c r="E18" s="3">
        <v>2540</v>
      </c>
      <c r="F18" s="3">
        <v>5790</v>
      </c>
      <c r="G18" s="3">
        <v>6133</v>
      </c>
      <c r="H18" s="3">
        <v>1532</v>
      </c>
      <c r="I18" s="3">
        <v>1065</v>
      </c>
      <c r="J18" s="27">
        <f>Table12[[#This Row],[CurrentAssets]]/Table12[[#This Row],[CurrentLiabilities]]</f>
        <v>3.7793733681462141</v>
      </c>
      <c r="K18" s="3">
        <v>0</v>
      </c>
      <c r="L18" s="29">
        <f>(Table12[[#This Row],[LongLiabilities]]+Table12[[#This Row],[CurrentLiabilities]])/(Table12[[#This Row],[TotalCash]]+Table12[[#This Row],[FreeCashFlow]])</f>
        <v>0.50851772077540636</v>
      </c>
    </row>
    <row r="19" spans="2:12" x14ac:dyDescent="0.2">
      <c r="B19" t="s">
        <v>100</v>
      </c>
      <c r="C19" s="3">
        <v>10427</v>
      </c>
      <c r="D19" s="3">
        <v>1890</v>
      </c>
      <c r="E19" s="3">
        <v>2925</v>
      </c>
      <c r="F19" s="3">
        <v>6114</v>
      </c>
      <c r="G19" s="3">
        <v>6005</v>
      </c>
      <c r="H19" s="3">
        <v>1587</v>
      </c>
      <c r="I19" s="3">
        <v>810</v>
      </c>
      <c r="J19" s="27">
        <f>Table12[[#This Row],[CurrentAssets]]/Table12[[#This Row],[CurrentLiabilities]]</f>
        <v>3.8525519848771266</v>
      </c>
      <c r="K19" s="3">
        <v>0</v>
      </c>
      <c r="L19" s="29">
        <f>(Table12[[#This Row],[LongLiabilities]]+Table12[[#This Row],[CurrentLiabilities]])/(Table12[[#This Row],[TotalCash]]+Table12[[#This Row],[FreeCashFlow]])</f>
        <v>0.49781931464174456</v>
      </c>
    </row>
    <row r="20" spans="2:12" x14ac:dyDescent="0.2">
      <c r="B20" t="s">
        <v>101</v>
      </c>
      <c r="C20" s="3">
        <v>13966</v>
      </c>
      <c r="D20" s="3">
        <v>2621</v>
      </c>
      <c r="E20" s="3">
        <v>3072</v>
      </c>
      <c r="F20" s="3">
        <v>7060</v>
      </c>
      <c r="G20" s="3">
        <v>6341</v>
      </c>
      <c r="H20" s="3">
        <v>1981</v>
      </c>
      <c r="I20" s="3">
        <v>983</v>
      </c>
      <c r="J20" s="27">
        <f>Table12[[#This Row],[CurrentAssets]]/Table12[[#This Row],[CurrentLiabilities]]</f>
        <v>3.5638566380615853</v>
      </c>
      <c r="K20" s="3">
        <v>0</v>
      </c>
      <c r="L20" s="29">
        <f>(Table12[[#This Row],[LongLiabilities]]+Table12[[#This Row],[CurrentLiabilities]])/(Table12[[#This Row],[TotalCash]]+Table12[[#This Row],[FreeCashFlow]])</f>
        <v>0.52063938169682067</v>
      </c>
    </row>
    <row r="21" spans="2:12" x14ac:dyDescent="0.2">
      <c r="B21" t="s">
        <v>102</v>
      </c>
      <c r="C21" s="3">
        <v>13735</v>
      </c>
      <c r="D21" s="3">
        <v>2440</v>
      </c>
      <c r="E21" s="3">
        <v>2935</v>
      </c>
      <c r="F21" s="3">
        <v>7828</v>
      </c>
      <c r="G21" s="3">
        <v>12669</v>
      </c>
      <c r="H21" s="3">
        <v>3499</v>
      </c>
      <c r="I21" s="3">
        <v>6046</v>
      </c>
      <c r="J21" s="27">
        <f>Table12[[#This Row],[CurrentAssets]]/Table12[[#This Row],[CurrentLiabilities]]</f>
        <v>2.237210631609031</v>
      </c>
      <c r="K21" s="3">
        <v>1381</v>
      </c>
      <c r="L21" s="29">
        <f>(Table12[[#This Row],[LongLiabilities]]+Table12[[#This Row],[CurrentLiabilities]])/(Table12[[#This Row],[TotalCash]]+Table12[[#This Row],[FreeCashFlow]])</f>
        <v>1.7758139534883721</v>
      </c>
    </row>
    <row r="22" spans="2:12" x14ac:dyDescent="0.2">
      <c r="B22" t="s">
        <v>103</v>
      </c>
      <c r="C22" s="3">
        <v>12825</v>
      </c>
      <c r="D22" s="3">
        <v>2919</v>
      </c>
      <c r="E22" s="3">
        <v>3965</v>
      </c>
      <c r="F22" s="3">
        <v>8230</v>
      </c>
      <c r="G22" s="3">
        <v>11791</v>
      </c>
      <c r="H22" s="3">
        <v>3430</v>
      </c>
      <c r="I22" s="3">
        <v>5630</v>
      </c>
      <c r="J22" s="27">
        <f>Table12[[#This Row],[CurrentAssets]]/Table12[[#This Row],[CurrentLiabilities]]</f>
        <v>2.3994169096209914</v>
      </c>
      <c r="K22" s="3">
        <v>1500</v>
      </c>
      <c r="L22" s="29">
        <f>(Table12[[#This Row],[LongLiabilities]]+Table12[[#This Row],[CurrentLiabilities]])/(Table12[[#This Row],[TotalCash]]+Table12[[#This Row],[FreeCashFlow]])</f>
        <v>1.31609529343405</v>
      </c>
    </row>
    <row r="23" spans="2:12" x14ac:dyDescent="0.2">
      <c r="B23" t="s">
        <v>104</v>
      </c>
      <c r="C23" s="3">
        <v>12205</v>
      </c>
      <c r="D23" s="3">
        <v>2972</v>
      </c>
      <c r="E23" s="3">
        <v>3829</v>
      </c>
      <c r="F23" s="3">
        <v>8019</v>
      </c>
      <c r="G23" s="3">
        <v>10919</v>
      </c>
      <c r="H23" s="3">
        <v>2747</v>
      </c>
      <c r="I23" s="3">
        <v>5384</v>
      </c>
      <c r="J23" s="27">
        <f>Table12[[#This Row],[CurrentAssets]]/Table12[[#This Row],[CurrentLiabilities]]</f>
        <v>2.9191845649799784</v>
      </c>
      <c r="K23" s="3">
        <v>1000</v>
      </c>
      <c r="L23" s="29">
        <f>(Table12[[#This Row],[LongLiabilities]]+Table12[[#This Row],[CurrentLiabilities]])/(Table12[[#This Row],[TotalCash]]+Table12[[#This Row],[FreeCashFlow]])</f>
        <v>1.1955594765475666</v>
      </c>
    </row>
    <row r="24" spans="2:12" x14ac:dyDescent="0.2">
      <c r="B24" t="s">
        <v>105</v>
      </c>
      <c r="C24" s="3">
        <v>13045</v>
      </c>
      <c r="D24" s="3">
        <v>3669</v>
      </c>
      <c r="E24" s="3">
        <v>3541</v>
      </c>
      <c r="F24" s="3">
        <v>7421</v>
      </c>
      <c r="G24" s="3">
        <v>9951</v>
      </c>
      <c r="H24" s="3">
        <v>2658</v>
      </c>
      <c r="I24" s="3">
        <v>4324</v>
      </c>
      <c r="J24" s="27">
        <f>Table12[[#This Row],[CurrentAssets]]/Table12[[#This Row],[CurrentLiabilities]]</f>
        <v>2.7919488337095562</v>
      </c>
      <c r="K24" s="3">
        <v>1001</v>
      </c>
      <c r="L24" s="29">
        <f>(Table12[[#This Row],[LongLiabilities]]+Table12[[#This Row],[CurrentLiabilities]])/(Table12[[#This Row],[TotalCash]]+Table12[[#This Row],[FreeCashFlow]])</f>
        <v>0.96837725381414697</v>
      </c>
    </row>
    <row r="25" spans="2:12" x14ac:dyDescent="0.2">
      <c r="B25" t="s">
        <v>106</v>
      </c>
      <c r="C25" s="3">
        <v>13000</v>
      </c>
      <c r="D25" s="3">
        <v>3846</v>
      </c>
      <c r="E25" s="3">
        <v>3218</v>
      </c>
      <c r="F25" s="3">
        <v>7074</v>
      </c>
      <c r="G25" s="3">
        <v>9156</v>
      </c>
      <c r="H25" s="3">
        <v>2555</v>
      </c>
      <c r="I25" s="3">
        <v>3729</v>
      </c>
      <c r="J25" s="27">
        <f>Table12[[#This Row],[CurrentAssets]]/Table12[[#This Row],[CurrentLiabilities]]</f>
        <v>2.768688845401174</v>
      </c>
      <c r="K25" s="3">
        <v>1000</v>
      </c>
      <c r="L25" s="29">
        <f>(Table12[[#This Row],[LongLiabilities]]+Table12[[#This Row],[CurrentLiabilities]])/(Table12[[#This Row],[TotalCash]]+Table12[[#This Row],[FreeCashFlow]])</f>
        <v>0.88958097395243485</v>
      </c>
    </row>
    <row r="26" spans="2:12" x14ac:dyDescent="0.2">
      <c r="B26" t="s">
        <v>107</v>
      </c>
      <c r="C26" s="3">
        <v>13370</v>
      </c>
      <c r="D26" s="3">
        <v>4083</v>
      </c>
      <c r="E26" s="3">
        <v>3490</v>
      </c>
      <c r="F26" s="3">
        <v>7457</v>
      </c>
      <c r="G26" s="3">
        <v>8974</v>
      </c>
      <c r="H26" s="3">
        <v>2264</v>
      </c>
      <c r="I26" s="3">
        <v>3694</v>
      </c>
      <c r="J26" s="27">
        <f>Table12[[#This Row],[CurrentAssets]]/Table12[[#This Row],[CurrentLiabilities]]</f>
        <v>3.2937279151943462</v>
      </c>
      <c r="K26" s="3">
        <v>631</v>
      </c>
      <c r="L26" s="29">
        <f>(Table12[[#This Row],[LongLiabilities]]+Table12[[#This Row],[CurrentLiabilities]])/(Table12[[#This Row],[TotalCash]]+Table12[[#This Row],[FreeCashFlow]])</f>
        <v>0.78674237422421767</v>
      </c>
    </row>
    <row r="27" spans="2:12" x14ac:dyDescent="0.2">
      <c r="B27" t="s">
        <v>108</v>
      </c>
      <c r="C27" s="3">
        <v>14961</v>
      </c>
      <c r="D27" s="3">
        <v>4668</v>
      </c>
      <c r="E27" s="3">
        <v>4469</v>
      </c>
      <c r="F27" s="3">
        <v>8734</v>
      </c>
      <c r="G27" s="3">
        <v>8908</v>
      </c>
      <c r="H27" s="3">
        <v>2258</v>
      </c>
      <c r="I27" s="3">
        <v>5047</v>
      </c>
      <c r="J27" s="27">
        <f>Table12[[#This Row],[CurrentAssets]]/Table12[[#This Row],[CurrentLiabilities]]</f>
        <v>3.8680248007085916</v>
      </c>
      <c r="K27" s="3">
        <v>500</v>
      </c>
      <c r="L27" s="29">
        <f>(Table12[[#This Row],[LongLiabilities]]+Table12[[#This Row],[CurrentLiabilities]])/(Table12[[#This Row],[TotalCash]]+Table12[[#This Row],[FreeCashFlow]])</f>
        <v>0.79949655247893181</v>
      </c>
    </row>
    <row r="28" spans="2:12" x14ac:dyDescent="0.2">
      <c r="B28" t="s">
        <v>109</v>
      </c>
      <c r="C28" s="3">
        <v>15784</v>
      </c>
      <c r="D28" s="3">
        <v>6058</v>
      </c>
      <c r="E28" s="3">
        <v>4233</v>
      </c>
      <c r="F28" s="3">
        <v>8097</v>
      </c>
      <c r="G28" s="3">
        <v>9040</v>
      </c>
      <c r="H28" s="3">
        <v>2474</v>
      </c>
      <c r="I28" s="3">
        <v>5669</v>
      </c>
      <c r="J28" s="27">
        <f>Table12[[#This Row],[CurrentAssets]]/Table12[[#This Row],[CurrentLiabilities]]</f>
        <v>3.2728375101050928</v>
      </c>
      <c r="K28" s="3">
        <v>749</v>
      </c>
      <c r="L28" s="29">
        <f>(Table12[[#This Row],[LongLiabilities]]+Table12[[#This Row],[CurrentLiabilities]])/(Table12[[#This Row],[TotalCash]]+Table12[[#This Row],[FreeCashFlow]])</f>
        <v>0.79127392867554169</v>
      </c>
    </row>
    <row r="29" spans="2:12" x14ac:dyDescent="0.2">
      <c r="B29" t="s">
        <v>110</v>
      </c>
      <c r="C29" s="3">
        <v>14383</v>
      </c>
      <c r="D29" s="3">
        <v>5802</v>
      </c>
      <c r="E29" s="3">
        <v>5387</v>
      </c>
      <c r="F29" s="3">
        <v>8761</v>
      </c>
      <c r="G29" s="3">
        <v>9257</v>
      </c>
      <c r="H29" s="3">
        <v>2123</v>
      </c>
      <c r="I29" s="3">
        <v>6988</v>
      </c>
      <c r="J29" s="27">
        <f>Table12[[#This Row],[CurrentAssets]]/Table12[[#This Row],[CurrentLiabilities]]</f>
        <v>4.1267074894017899</v>
      </c>
      <c r="K29" s="3">
        <v>500</v>
      </c>
      <c r="L29" s="29">
        <f>(Table12[[#This Row],[LongLiabilities]]+Table12[[#This Row],[CurrentLiabilities]])/(Table12[[#This Row],[TotalCash]]+Table12[[#This Row],[FreeCashFlow]])</f>
        <v>0.81428188399320767</v>
      </c>
    </row>
    <row r="30" spans="2:12" x14ac:dyDescent="0.2">
      <c r="B30" t="s">
        <v>111</v>
      </c>
      <c r="C30" s="3">
        <v>14461</v>
      </c>
      <c r="D30" s="3">
        <v>5490</v>
      </c>
      <c r="E30" s="3">
        <v>6568</v>
      </c>
      <c r="F30" s="3">
        <v>10239</v>
      </c>
      <c r="G30" s="3">
        <v>9112</v>
      </c>
      <c r="H30" s="3">
        <v>2390</v>
      </c>
      <c r="I30" s="3">
        <v>7774</v>
      </c>
      <c r="J30" s="27">
        <f>Table12[[#This Row],[CurrentAssets]]/Table12[[#This Row],[CurrentLiabilities]]</f>
        <v>4.2841004184100422</v>
      </c>
      <c r="K30" s="3">
        <v>550</v>
      </c>
      <c r="L30" s="29">
        <f>(Table12[[#This Row],[LongLiabilities]]+Table12[[#This Row],[CurrentLiabilities]])/(Table12[[#This Row],[TotalCash]]+Table12[[#This Row],[FreeCashFlow]])</f>
        <v>0.84292585835130207</v>
      </c>
    </row>
    <row r="31" spans="2:12" x14ac:dyDescent="0.2">
      <c r="B31" t="s">
        <v>112</v>
      </c>
      <c r="C31" s="3">
        <v>18344</v>
      </c>
      <c r="D31" s="3">
        <v>6294</v>
      </c>
      <c r="E31" s="3">
        <v>9739</v>
      </c>
      <c r="F31" s="3">
        <v>13685</v>
      </c>
      <c r="G31" s="3">
        <v>10991</v>
      </c>
      <c r="H31" s="3">
        <v>2569</v>
      </c>
      <c r="I31" s="3">
        <v>8774</v>
      </c>
      <c r="J31" s="27">
        <f>Table12[[#This Row],[CurrentAssets]]/Table12[[#This Row],[CurrentLiabilities]]</f>
        <v>5.3269754768392374</v>
      </c>
      <c r="K31" s="3">
        <v>500</v>
      </c>
      <c r="L31" s="29">
        <f>(Table12[[#This Row],[LongLiabilities]]+Table12[[#This Row],[CurrentLiabilities]])/(Table12[[#This Row],[TotalCash]]+Table12[[#This Row],[FreeCashFlow]])</f>
        <v>0.70747832595272253</v>
      </c>
    </row>
    <row r="32" spans="2:12" x14ac:dyDescent="0.2">
      <c r="B32" t="s">
        <v>113</v>
      </c>
      <c r="C32" s="3">
        <v>20028</v>
      </c>
      <c r="D32" s="3">
        <v>5923</v>
      </c>
      <c r="E32" s="3">
        <v>9067</v>
      </c>
      <c r="F32" s="3">
        <v>14021</v>
      </c>
      <c r="G32" s="3">
        <v>13186</v>
      </c>
      <c r="H32" s="3">
        <v>2985</v>
      </c>
      <c r="I32" s="3">
        <v>9645</v>
      </c>
      <c r="J32" s="27">
        <f>Table12[[#This Row],[CurrentAssets]]/Table12[[#This Row],[CurrentLiabilities]]</f>
        <v>4.6971524288107203</v>
      </c>
      <c r="K32" s="3">
        <v>500</v>
      </c>
      <c r="L32" s="29">
        <f>(Table12[[#This Row],[LongLiabilities]]+Table12[[#This Row],[CurrentLiabilities]])/(Table12[[#This Row],[TotalCash]]+Table12[[#This Row],[FreeCashFlow]])</f>
        <v>0.84256170780520345</v>
      </c>
    </row>
    <row r="33" spans="2:12" x14ac:dyDescent="0.2">
      <c r="B33" t="s">
        <v>114</v>
      </c>
      <c r="C33" s="3"/>
      <c r="D33" s="3"/>
      <c r="E33" s="3"/>
      <c r="F33" s="3"/>
      <c r="G33" s="3"/>
      <c r="H33" s="3"/>
      <c r="I33" s="3"/>
      <c r="J33" s="27" t="e">
        <f>Table12[[#This Row],[CurrentAssets]]/Table12[[#This Row],[CurrentLiabilities]]</f>
        <v>#DIV/0!</v>
      </c>
      <c r="K33" s="3"/>
      <c r="L33" s="29" t="e">
        <f>(Table12[[#This Row],[LongLiabilities]]+Table12[[#This Row],[CurrentLiabilities]])/(Table12[[#This Row],[TotalCash]]+Table12[[#This Row],[FreeCashFlow]])</f>
        <v>#DIV/0!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8F236-3E07-324F-AE60-A1F68A829D17}">
  <sheetPr>
    <tabColor rgb="FF00B0F0"/>
  </sheetPr>
  <dimension ref="B1:Q33"/>
  <sheetViews>
    <sheetView workbookViewId="0">
      <selection activeCell="P32" sqref="P23:P32"/>
    </sheetView>
  </sheetViews>
  <sheetFormatPr baseColWidth="10" defaultRowHeight="15" x14ac:dyDescent="0.2"/>
  <cols>
    <col min="2" max="2" width="11.5" customWidth="1"/>
    <col min="3" max="3" width="12.1640625" bestFit="1" customWidth="1"/>
    <col min="4" max="4" width="14.1640625" customWidth="1"/>
    <col min="5" max="5" width="11" bestFit="1" customWidth="1"/>
    <col min="6" max="6" width="11.1640625" customWidth="1"/>
    <col min="7" max="7" width="11.5" customWidth="1"/>
    <col min="8" max="8" width="11.83203125" customWidth="1"/>
    <col min="9" max="9" width="13.6640625" customWidth="1"/>
    <col min="10" max="10" width="13.1640625" customWidth="1"/>
    <col min="11" max="11" width="15.1640625" bestFit="1" customWidth="1"/>
    <col min="12" max="12" width="12.33203125" customWidth="1"/>
    <col min="13" max="13" width="14.1640625" customWidth="1"/>
    <col min="14" max="14" width="17.83203125" customWidth="1"/>
    <col min="15" max="15" width="13.6640625" customWidth="1"/>
    <col min="16" max="16" width="14" customWidth="1"/>
    <col min="17" max="17" width="14.1640625" customWidth="1"/>
  </cols>
  <sheetData>
    <row r="1" spans="2:17" x14ac:dyDescent="0.2">
      <c r="B1" t="s">
        <v>4</v>
      </c>
      <c r="C1" s="3" t="s">
        <v>6</v>
      </c>
      <c r="D1" s="3" t="s">
        <v>52</v>
      </c>
      <c r="E1" s="3" t="s">
        <v>43</v>
      </c>
      <c r="F1" s="3" t="s">
        <v>25</v>
      </c>
      <c r="G1" s="4" t="s">
        <v>26</v>
      </c>
      <c r="H1" s="17" t="s">
        <v>62</v>
      </c>
      <c r="I1" s="3" t="s">
        <v>8</v>
      </c>
      <c r="J1" s="20" t="s">
        <v>63</v>
      </c>
      <c r="K1" s="17" t="s">
        <v>64</v>
      </c>
      <c r="L1" t="s">
        <v>45</v>
      </c>
      <c r="M1" t="s">
        <v>65</v>
      </c>
      <c r="N1" t="s">
        <v>9</v>
      </c>
      <c r="O1" s="17" t="s">
        <v>66</v>
      </c>
      <c r="P1" s="20" t="s">
        <v>67</v>
      </c>
      <c r="Q1" s="4" t="s">
        <v>68</v>
      </c>
    </row>
    <row r="2" spans="2:17" x14ac:dyDescent="0.2">
      <c r="C2" s="3"/>
      <c r="D2" s="3"/>
      <c r="E2" s="3"/>
      <c r="F2" s="3"/>
      <c r="G2" s="5" t="e">
        <f>ABS(Table13[[#This Row],[Dividends]]/Table13[[#This Row],[FreeCashFlow]])</f>
        <v>#DIV/0!</v>
      </c>
      <c r="H2" s="18" t="e">
        <f>(ABS(Table13[[#This Row],[Dividends]])-ABS(F1))/ABS(F1)</f>
        <v>#VALUE!</v>
      </c>
      <c r="I2" s="3"/>
      <c r="J2" s="27" t="e">
        <f>Table13[[#This Row],[MarketValue]]/Table13[[#This Row],[Revenue]]</f>
        <v>#DIV/0!</v>
      </c>
      <c r="K2" s="18" t="e">
        <f>(Table13[[#This Row],[MarketValue]]-I1)/I1</f>
        <v>#VALUE!</v>
      </c>
      <c r="O2" s="25" t="e">
        <f>(Table13[[#This Row],[SharesOutstanding]]-N1)/N1</f>
        <v>#VALUE!</v>
      </c>
      <c r="P2" s="22">
        <f>ABS(Table13[[#This Row],[Dividends]])+ABS(Table13[[#This Row],[ShareBuyBack]])-Table13[[#This Row],[ShareIssues]]</f>
        <v>0</v>
      </c>
      <c r="Q2" s="5" t="e">
        <f>Table13[[#This Row],[OwnerReturn]]/Table13[[#This Row],[FreeCashFlow]]</f>
        <v>#DIV/0!</v>
      </c>
    </row>
    <row r="3" spans="2:17" x14ac:dyDescent="0.2">
      <c r="B3" t="s">
        <v>84</v>
      </c>
      <c r="C3" s="3">
        <v>8523</v>
      </c>
      <c r="D3" s="3">
        <v>204</v>
      </c>
      <c r="E3" s="3">
        <v>888</v>
      </c>
      <c r="F3" s="3">
        <v>-86</v>
      </c>
      <c r="G3" s="5">
        <f>ABS(Table13[[#This Row],[Dividends]]/Table13[[#This Row],[FreeCashFlow]])</f>
        <v>0.42156862745098039</v>
      </c>
      <c r="H3" s="18" t="e">
        <f>(ABS(Table13[[#This Row],[Dividends]])-ABS(F2))/ABS(F2)</f>
        <v>#DIV/0!</v>
      </c>
      <c r="I3" s="3">
        <v>5768.6880000000001</v>
      </c>
      <c r="J3" s="27">
        <f>Table13[[#This Row],[MarketValue]]/Table13[[#This Row],[Revenue]]</f>
        <v>0.67683773319253782</v>
      </c>
      <c r="K3" s="18" t="e">
        <f>(Table13[[#This Row],[MarketValue]]-I2)/I2</f>
        <v>#DIV/0!</v>
      </c>
      <c r="L3">
        <v>100</v>
      </c>
      <c r="M3">
        <v>-150</v>
      </c>
      <c r="N3">
        <v>1497.6959999999999</v>
      </c>
      <c r="O3" s="25" t="e">
        <f>(Table13[[#This Row],[SharesOutstanding]]-N2)/N2</f>
        <v>#DIV/0!</v>
      </c>
      <c r="P3" s="22">
        <f>ABS(Table13[[#This Row],[Dividends]])+ABS(Table13[[#This Row],[ShareBuyBack]])-Table13[[#This Row],[ShareIssues]]</f>
        <v>136</v>
      </c>
      <c r="Q3" s="5">
        <f>Table13[[#This Row],[OwnerReturn]]/Table13[[#This Row],[FreeCashFlow]]</f>
        <v>0.66666666666666663</v>
      </c>
    </row>
    <row r="4" spans="2:17" x14ac:dyDescent="0.2">
      <c r="B4" t="s">
        <v>85</v>
      </c>
      <c r="C4" s="3">
        <v>8608</v>
      </c>
      <c r="D4" s="3">
        <v>512</v>
      </c>
      <c r="E4" s="3">
        <v>1290</v>
      </c>
      <c r="F4" s="3">
        <v>-79</v>
      </c>
      <c r="G4" s="5">
        <f>ABS(Table13[[#This Row],[Dividends]]/Table13[[#This Row],[FreeCashFlow]])</f>
        <v>0.154296875</v>
      </c>
      <c r="H4" s="18">
        <f>(ABS(Table13[[#This Row],[Dividends]])-ABS(F3))/ABS(F3)</f>
        <v>-8.1395348837209308E-2</v>
      </c>
      <c r="I4" s="3">
        <v>6940.1120000000001</v>
      </c>
      <c r="J4" s="27">
        <f>Table13[[#This Row],[MarketValue]]/Table13[[#This Row],[Revenue]]</f>
        <v>0.80623977695167293</v>
      </c>
      <c r="K4" s="18">
        <f>(Table13[[#This Row],[MarketValue]]-I3)/I3</f>
        <v>0.20306593110946544</v>
      </c>
      <c r="L4">
        <v>110</v>
      </c>
      <c r="M4">
        <v>0</v>
      </c>
      <c r="N4">
        <v>1526.992</v>
      </c>
      <c r="O4" s="25">
        <f>(Table13[[#This Row],[SharesOutstanding]]-N3)/N3</f>
        <v>1.956071192017609E-2</v>
      </c>
      <c r="P4" s="22">
        <f>ABS(Table13[[#This Row],[Dividends]])+ABS(Table13[[#This Row],[ShareBuyBack]])-Table13[[#This Row],[ShareIssues]]</f>
        <v>-31</v>
      </c>
      <c r="Q4" s="5">
        <f>Table13[[#This Row],[OwnerReturn]]/Table13[[#This Row],[FreeCashFlow]]</f>
        <v>-6.0546875E-2</v>
      </c>
    </row>
    <row r="5" spans="2:17" x14ac:dyDescent="0.2">
      <c r="B5" t="s">
        <v>86</v>
      </c>
      <c r="C5" s="3">
        <v>11409</v>
      </c>
      <c r="D5" s="3">
        <v>316</v>
      </c>
      <c r="E5" s="3">
        <v>1553</v>
      </c>
      <c r="F5" s="3">
        <v>-111</v>
      </c>
      <c r="G5" s="5">
        <f>ABS(Table13[[#This Row],[Dividends]]/Table13[[#This Row],[FreeCashFlow]])</f>
        <v>0.35126582278481011</v>
      </c>
      <c r="H5" s="18">
        <f>(ABS(Table13[[#This Row],[Dividends]])-ABS(F4))/ABS(F4)</f>
        <v>0.4050632911392405</v>
      </c>
      <c r="I5" s="3">
        <v>9757.3080000000009</v>
      </c>
      <c r="J5" s="27">
        <f>Table13[[#This Row],[MarketValue]]/Table13[[#This Row],[Revenue]]</f>
        <v>0.85522902971338421</v>
      </c>
      <c r="K5" s="18">
        <f>(Table13[[#This Row],[MarketValue]]-I4)/I4</f>
        <v>0.40592947203157542</v>
      </c>
      <c r="L5">
        <v>111</v>
      </c>
      <c r="M5">
        <v>0</v>
      </c>
      <c r="N5">
        <v>1549.048</v>
      </c>
      <c r="O5" s="25">
        <f>(Table13[[#This Row],[SharesOutstanding]]-N4)/N4</f>
        <v>1.4444083531544397E-2</v>
      </c>
      <c r="P5" s="22">
        <f>ABS(Table13[[#This Row],[Dividends]])+ABS(Table13[[#This Row],[ShareBuyBack]])-Table13[[#This Row],[ShareIssues]]</f>
        <v>0</v>
      </c>
      <c r="Q5" s="5">
        <f>Table13[[#This Row],[OwnerReturn]]/Table13[[#This Row],[FreeCashFlow]]</f>
        <v>0</v>
      </c>
    </row>
    <row r="6" spans="2:17" x14ac:dyDescent="0.2">
      <c r="B6" t="s">
        <v>87</v>
      </c>
      <c r="C6" s="3">
        <v>9940</v>
      </c>
      <c r="D6" s="3">
        <v>-1179</v>
      </c>
      <c r="E6" s="3">
        <v>978</v>
      </c>
      <c r="F6" s="3">
        <v>-129</v>
      </c>
      <c r="G6" s="5">
        <f>ABS(Table13[[#This Row],[Dividends]]/Table13[[#This Row],[FreeCashFlow]])</f>
        <v>0.10941475826972011</v>
      </c>
      <c r="H6" s="18">
        <f>(ABS(Table13[[#This Row],[Dividends]])-ABS(F5))/ABS(F5)</f>
        <v>0.16216216216216217</v>
      </c>
      <c r="I6" s="3">
        <v>12130.499</v>
      </c>
      <c r="J6" s="27">
        <f>Table13[[#This Row],[MarketValue]]/Table13[[#This Row],[Revenue]]</f>
        <v>1.2203721327967807</v>
      </c>
      <c r="K6" s="18">
        <f>(Table13[[#This Row],[MarketValue]]-I5)/I5</f>
        <v>0.24322190095874791</v>
      </c>
      <c r="L6">
        <v>35</v>
      </c>
      <c r="M6">
        <v>0</v>
      </c>
      <c r="N6">
        <v>1517.5519999999999</v>
      </c>
      <c r="O6" s="25">
        <f>(Table13[[#This Row],[SharesOutstanding]]-N5)/N5</f>
        <v>-2.0332488083003298E-2</v>
      </c>
      <c r="P6" s="22">
        <f>ABS(Table13[[#This Row],[Dividends]])+ABS(Table13[[#This Row],[ShareBuyBack]])-Table13[[#This Row],[ShareIssues]]</f>
        <v>94</v>
      </c>
      <c r="Q6" s="5">
        <f>Table13[[#This Row],[OwnerReturn]]/Table13[[#This Row],[FreeCashFlow]]</f>
        <v>-7.9728583545377443E-2</v>
      </c>
    </row>
    <row r="7" spans="2:17" x14ac:dyDescent="0.2">
      <c r="B7" t="s">
        <v>88</v>
      </c>
      <c r="C7" s="3">
        <v>9972</v>
      </c>
      <c r="D7" s="3">
        <v>659</v>
      </c>
      <c r="E7" s="3">
        <v>3020</v>
      </c>
      <c r="F7" s="3">
        <v>-131</v>
      </c>
      <c r="G7" s="5">
        <f>ABS(Table13[[#This Row],[Dividends]]/Table13[[#This Row],[FreeCashFlow]])</f>
        <v>0.19878603945371776</v>
      </c>
      <c r="H7" s="18">
        <f>(ABS(Table13[[#This Row],[Dividends]])-ABS(F6))/ABS(F6)</f>
        <v>1.5503875968992248E-2</v>
      </c>
      <c r="I7" s="3">
        <v>17527.387999999999</v>
      </c>
      <c r="J7" s="27">
        <f>Table13[[#This Row],[MarketValue]]/Table13[[#This Row],[Revenue]]</f>
        <v>1.7576602486963497</v>
      </c>
      <c r="K7" s="18">
        <f>(Table13[[#This Row],[MarketValue]]-I6)/I6</f>
        <v>0.44490247268475924</v>
      </c>
      <c r="L7">
        <v>151</v>
      </c>
      <c r="M7">
        <v>-86</v>
      </c>
      <c r="N7">
        <v>1590.9079999999999</v>
      </c>
      <c r="O7" s="25">
        <f>(Table13[[#This Row],[SharesOutstanding]]-N6)/N6</f>
        <v>4.8338376543274955E-2</v>
      </c>
      <c r="P7" s="22">
        <f>ABS(Table13[[#This Row],[Dividends]])+ABS(Table13[[#This Row],[ShareBuyBack]])-Table13[[#This Row],[ShareIssues]]</f>
        <v>66</v>
      </c>
      <c r="Q7" s="5">
        <f>Table13[[#This Row],[OwnerReturn]]/Table13[[#This Row],[FreeCashFlow]]</f>
        <v>0.10015174506828528</v>
      </c>
    </row>
    <row r="8" spans="2:17" x14ac:dyDescent="0.2">
      <c r="B8" t="s">
        <v>89</v>
      </c>
      <c r="C8" s="3">
        <v>8875</v>
      </c>
      <c r="D8" s="3">
        <v>319</v>
      </c>
      <c r="E8" s="3">
        <v>2341</v>
      </c>
      <c r="F8" s="3">
        <v>-133</v>
      </c>
      <c r="G8" s="5">
        <f>ABS(Table13[[#This Row],[Dividends]]/Table13[[#This Row],[FreeCashFlow]])</f>
        <v>0.41692789968652039</v>
      </c>
      <c r="H8" s="18">
        <f>(ABS(Table13[[#This Row],[Dividends]])-ABS(F7))/ABS(F7)</f>
        <v>1.5267175572519083E-2</v>
      </c>
      <c r="I8" s="3">
        <v>33457.834999999999</v>
      </c>
      <c r="J8" s="27">
        <f>Table13[[#This Row],[MarketValue]]/Table13[[#This Row],[Revenue]]</f>
        <v>3.7698969014084507</v>
      </c>
      <c r="K8" s="18">
        <f>(Table13[[#This Row],[MarketValue]]-I7)/I7</f>
        <v>0.90888882017103756</v>
      </c>
      <c r="L8">
        <v>154</v>
      </c>
      <c r="M8">
        <v>-256</v>
      </c>
      <c r="N8">
        <v>1772.549</v>
      </c>
      <c r="O8" s="25">
        <f>(Table13[[#This Row],[SharesOutstanding]]-N7)/N7</f>
        <v>0.11417442114817455</v>
      </c>
      <c r="P8" s="22">
        <f>ABS(Table13[[#This Row],[Dividends]])+ABS(Table13[[#This Row],[ShareBuyBack]])-Table13[[#This Row],[ShareIssues]]</f>
        <v>235</v>
      </c>
      <c r="Q8" s="5">
        <f>Table13[[#This Row],[OwnerReturn]]/Table13[[#This Row],[FreeCashFlow]]</f>
        <v>0.73667711598746077</v>
      </c>
    </row>
    <row r="9" spans="2:17" x14ac:dyDescent="0.2">
      <c r="B9" t="s">
        <v>90</v>
      </c>
      <c r="C9" s="3">
        <v>9759</v>
      </c>
      <c r="D9" s="3">
        <v>959</v>
      </c>
      <c r="E9" s="3">
        <v>2826</v>
      </c>
      <c r="F9" s="3">
        <v>-134</v>
      </c>
      <c r="G9" s="5">
        <f>ABS(Table13[[#This Row],[Dividends]]/Table13[[#This Row],[FreeCashFlow]])</f>
        <v>0.1397288842544317</v>
      </c>
      <c r="H9" s="18">
        <f>(ABS(Table13[[#This Row],[Dividends]])-ABS(F8))/ABS(F8)</f>
        <v>7.5187969924812026E-3</v>
      </c>
      <c r="I9" s="3">
        <v>78541.432000000001</v>
      </c>
      <c r="J9" s="27">
        <f>Table13[[#This Row],[MarketValue]]/Table13[[#This Row],[Revenue]]</f>
        <v>8.0481024695153192</v>
      </c>
      <c r="K9" s="18">
        <f>(Table13[[#This Row],[MarketValue]]-I8)/I8</f>
        <v>1.3474750234137984</v>
      </c>
      <c r="L9">
        <v>225</v>
      </c>
      <c r="M9">
        <v>-473</v>
      </c>
      <c r="N9">
        <v>1748.193</v>
      </c>
      <c r="O9" s="25">
        <f>(Table13[[#This Row],[SharesOutstanding]]-N8)/N8</f>
        <v>-1.374066386881265E-2</v>
      </c>
      <c r="P9" s="22">
        <f>ABS(Table13[[#This Row],[Dividends]])+ABS(Table13[[#This Row],[ShareBuyBack]])-Table13[[#This Row],[ShareIssues]]</f>
        <v>382</v>
      </c>
      <c r="Q9" s="5">
        <f>Table13[[#This Row],[OwnerReturn]]/Table13[[#This Row],[FreeCashFlow]]</f>
        <v>0.3983315954118874</v>
      </c>
    </row>
    <row r="10" spans="2:17" x14ac:dyDescent="0.2">
      <c r="B10" t="s">
        <v>91</v>
      </c>
      <c r="C10" s="3">
        <v>11875</v>
      </c>
      <c r="D10" s="3">
        <v>-577</v>
      </c>
      <c r="E10" s="3">
        <v>4003</v>
      </c>
      <c r="F10" s="3">
        <v>-141</v>
      </c>
      <c r="G10" s="5">
        <f>ABS(Table13[[#This Row],[Dividends]]/Table13[[#This Row],[FreeCashFlow]])</f>
        <v>0.24436741767764297</v>
      </c>
      <c r="H10" s="18">
        <f>(ABS(Table13[[#This Row],[Dividends]])-ABS(F9))/ABS(F9)</f>
        <v>5.2238805970149252E-2</v>
      </c>
      <c r="I10" s="3">
        <v>82167.343999999997</v>
      </c>
      <c r="J10" s="27">
        <f>Table13[[#This Row],[MarketValue]]/Table13[[#This Row],[Revenue]]</f>
        <v>6.9193552842105257</v>
      </c>
      <c r="K10" s="18">
        <f>(Table13[[#This Row],[MarketValue]]-I9)/I9</f>
        <v>4.6165595758427179E-2</v>
      </c>
      <c r="L10">
        <v>242</v>
      </c>
      <c r="M10">
        <v>-155</v>
      </c>
      <c r="N10">
        <v>1788.3040000000001</v>
      </c>
      <c r="O10" s="25">
        <f>(Table13[[#This Row],[SharesOutstanding]]-N9)/N9</f>
        <v>2.294426301901455E-2</v>
      </c>
      <c r="P10" s="22">
        <f>ABS(Table13[[#This Row],[Dividends]])+ABS(Table13[[#This Row],[ShareBuyBack]])-Table13[[#This Row],[ShareIssues]]</f>
        <v>54</v>
      </c>
      <c r="Q10" s="5">
        <f>Table13[[#This Row],[OwnerReturn]]/Table13[[#This Row],[FreeCashFlow]]</f>
        <v>-9.3587521663778164E-2</v>
      </c>
    </row>
    <row r="11" spans="2:17" x14ac:dyDescent="0.2">
      <c r="B11" t="s">
        <v>92</v>
      </c>
      <c r="C11" s="3">
        <v>8201</v>
      </c>
      <c r="D11" s="3">
        <v>29</v>
      </c>
      <c r="E11" s="3">
        <v>2944</v>
      </c>
      <c r="F11" s="3">
        <v>-147</v>
      </c>
      <c r="G11" s="5">
        <f>ABS(Table13[[#This Row],[Dividends]]/Table13[[#This Row],[FreeCashFlow]])</f>
        <v>5.068965517241379</v>
      </c>
      <c r="H11" s="18">
        <f>(ABS(Table13[[#This Row],[Dividends]])-ABS(F10))/ABS(F10)</f>
        <v>4.2553191489361701E-2</v>
      </c>
      <c r="I11" s="3">
        <v>48550.04</v>
      </c>
      <c r="J11" s="27">
        <f>Table13[[#This Row],[MarketValue]]/Table13[[#This Row],[Revenue]]</f>
        <v>5.9200146323619069</v>
      </c>
      <c r="K11" s="18">
        <f>(Table13[[#This Row],[MarketValue]]-I10)/I10</f>
        <v>-0.40913217299563676</v>
      </c>
      <c r="L11">
        <v>183</v>
      </c>
      <c r="M11">
        <v>-395</v>
      </c>
      <c r="N11">
        <v>1675</v>
      </c>
      <c r="O11" s="25">
        <f>(Table13[[#This Row],[SharesOutstanding]]-N10)/N10</f>
        <v>-6.3358355178985276E-2</v>
      </c>
      <c r="P11" s="22">
        <f>ABS(Table13[[#This Row],[Dividends]])+ABS(Table13[[#This Row],[ShareBuyBack]])-Table13[[#This Row],[ShareIssues]]</f>
        <v>359</v>
      </c>
      <c r="Q11" s="5">
        <f>Table13[[#This Row],[OwnerReturn]]/Table13[[#This Row],[FreeCashFlow]]</f>
        <v>12.379310344827585</v>
      </c>
    </row>
    <row r="12" spans="2:17" x14ac:dyDescent="0.2">
      <c r="B12" t="s">
        <v>93</v>
      </c>
      <c r="C12" s="3">
        <v>8383</v>
      </c>
      <c r="D12" s="3">
        <v>1190</v>
      </c>
      <c r="E12" s="3">
        <v>3012</v>
      </c>
      <c r="F12" s="3">
        <v>-147</v>
      </c>
      <c r="G12" s="5">
        <f>ABS(Table13[[#This Row],[Dividends]]/Table13[[#This Row],[FreeCashFlow]])</f>
        <v>0.12352941176470589</v>
      </c>
      <c r="H12" s="18">
        <f>(ABS(Table13[[#This Row],[Dividends]])-ABS(F11))/ABS(F11)</f>
        <v>0</v>
      </c>
      <c r="I12" s="3">
        <v>25976.155999999999</v>
      </c>
      <c r="J12" s="27">
        <f>Table13[[#This Row],[MarketValue]]/Table13[[#This Row],[Revenue]]</f>
        <v>3.0986706429679112</v>
      </c>
      <c r="K12" s="18">
        <f>(Table13[[#This Row],[MarketValue]]-I11)/I11</f>
        <v>-0.46496118231828443</v>
      </c>
      <c r="L12">
        <v>167</v>
      </c>
      <c r="M12">
        <v>-370</v>
      </c>
      <c r="N12">
        <v>1720</v>
      </c>
      <c r="O12" s="25">
        <f>(Table13[[#This Row],[SharesOutstanding]]-N11)/N11</f>
        <v>2.6865671641791045E-2</v>
      </c>
      <c r="P12" s="22">
        <f>ABS(Table13[[#This Row],[Dividends]])+ABS(Table13[[#This Row],[ShareBuyBack]])-Table13[[#This Row],[ShareIssues]]</f>
        <v>350</v>
      </c>
      <c r="Q12" s="5">
        <f>Table13[[#This Row],[OwnerReturn]]/Table13[[#This Row],[FreeCashFlow]]</f>
        <v>0.29411764705882354</v>
      </c>
    </row>
    <row r="13" spans="2:17" x14ac:dyDescent="0.2">
      <c r="B13" t="s">
        <v>94</v>
      </c>
      <c r="C13" s="3">
        <v>9834</v>
      </c>
      <c r="D13" s="3">
        <v>1351</v>
      </c>
      <c r="E13" s="3">
        <v>4329</v>
      </c>
      <c r="F13" s="3">
        <v>-147</v>
      </c>
      <c r="G13" s="5">
        <f>ABS(Table13[[#This Row],[Dividends]]/Table13[[#This Row],[FreeCashFlow]])</f>
        <v>0.10880829015544041</v>
      </c>
      <c r="H13" s="18">
        <f>(ABS(Table13[[#This Row],[Dividends]])-ABS(F12))/ABS(F12)</f>
        <v>0</v>
      </c>
      <c r="I13" s="3">
        <v>51277.264000000003</v>
      </c>
      <c r="J13" s="27">
        <f>Table13[[#This Row],[MarketValue]]/Table13[[#This Row],[Revenue]]</f>
        <v>5.2142835062029693</v>
      </c>
      <c r="K13" s="18">
        <f>(Table13[[#This Row],[MarketValue]]-I12)/I12</f>
        <v>0.97401278310770867</v>
      </c>
      <c r="L13">
        <v>157</v>
      </c>
      <c r="M13">
        <v>-284</v>
      </c>
      <c r="N13">
        <v>1996.6669999999999</v>
      </c>
      <c r="O13" s="25">
        <f>(Table13[[#This Row],[SharesOutstanding]]-N12)/N12</f>
        <v>0.16085290697674415</v>
      </c>
      <c r="P13" s="22">
        <f>ABS(Table13[[#This Row],[Dividends]])+ABS(Table13[[#This Row],[ShareBuyBack]])-Table13[[#This Row],[ShareIssues]]</f>
        <v>274</v>
      </c>
      <c r="Q13" s="5">
        <f>Table13[[#This Row],[OwnerReturn]]/Table13[[#This Row],[FreeCashFlow]]</f>
        <v>0.20281273131014063</v>
      </c>
    </row>
    <row r="14" spans="2:17" x14ac:dyDescent="0.2">
      <c r="B14" t="s">
        <v>95</v>
      </c>
      <c r="C14" s="3">
        <v>11552</v>
      </c>
      <c r="D14" s="3">
        <v>1886</v>
      </c>
      <c r="E14" s="3">
        <v>6358</v>
      </c>
      <c r="F14" s="3">
        <v>-154</v>
      </c>
      <c r="G14" s="5">
        <f>ABS(Table13[[#This Row],[Dividends]]/Table13[[#This Row],[FreeCashFlow]])</f>
        <v>8.1654294803817598E-2</v>
      </c>
      <c r="H14" s="18">
        <f>(ABS(Table13[[#This Row],[Dividends]])-ABS(F13))/ABS(F13)</f>
        <v>4.7619047619047616E-2</v>
      </c>
      <c r="I14" s="3">
        <v>42300.114000000001</v>
      </c>
      <c r="J14" s="27">
        <f>Table13[[#This Row],[MarketValue]]/Table13[[#This Row],[Revenue]]</f>
        <v>3.6617134695290861</v>
      </c>
      <c r="K14" s="18">
        <f>(Table13[[#This Row],[MarketValue]]-I13)/I13</f>
        <v>-0.17507076820635362</v>
      </c>
      <c r="L14">
        <v>192</v>
      </c>
      <c r="M14">
        <v>-753</v>
      </c>
      <c r="N14">
        <v>1768</v>
      </c>
      <c r="O14" s="25">
        <f>(Table13[[#This Row],[SharesOutstanding]]-N13)/N13</f>
        <v>-0.11452435483733639</v>
      </c>
      <c r="P14" s="22">
        <f>ABS(Table13[[#This Row],[Dividends]])+ABS(Table13[[#This Row],[ShareBuyBack]])-Table13[[#This Row],[ShareIssues]]</f>
        <v>715</v>
      </c>
      <c r="Q14" s="5">
        <f>Table13[[#This Row],[OwnerReturn]]/Table13[[#This Row],[FreeCashFlow]]</f>
        <v>0.37910922587486745</v>
      </c>
    </row>
    <row r="15" spans="2:17" x14ac:dyDescent="0.2">
      <c r="B15" t="s">
        <v>96</v>
      </c>
      <c r="C15" s="3">
        <v>12335</v>
      </c>
      <c r="D15" s="3">
        <v>2484</v>
      </c>
      <c r="E15" s="3">
        <v>5330</v>
      </c>
      <c r="F15" s="3">
        <v>-173</v>
      </c>
      <c r="G15" s="5">
        <f>ABS(Table13[[#This Row],[Dividends]]/Table13[[#This Row],[FreeCashFlow]])</f>
        <v>6.9645732689210954E-2</v>
      </c>
      <c r="H15" s="18">
        <f>(ABS(Table13[[#This Row],[Dividends]])-ABS(F14))/ABS(F14)</f>
        <v>0.12337662337662338</v>
      </c>
      <c r="I15" s="3">
        <v>51202.641000000003</v>
      </c>
      <c r="J15" s="27">
        <f>Table13[[#This Row],[MarketValue]]/Table13[[#This Row],[Revenue]]</f>
        <v>4.1510045399270368</v>
      </c>
      <c r="K15" s="18">
        <f>(Table13[[#This Row],[MarketValue]]-I14)/I14</f>
        <v>0.21046106400564316</v>
      </c>
      <c r="L15">
        <v>461</v>
      </c>
      <c r="M15">
        <v>-4151</v>
      </c>
      <c r="N15">
        <v>1671</v>
      </c>
      <c r="O15" s="25">
        <f>(Table13[[#This Row],[SharesOutstanding]]-N14)/N14</f>
        <v>-5.4864253393665158E-2</v>
      </c>
      <c r="P15" s="22">
        <f>ABS(Table13[[#This Row],[Dividends]])+ABS(Table13[[#This Row],[ShareBuyBack]])-Table13[[#This Row],[ShareIssues]]</f>
        <v>3863</v>
      </c>
      <c r="Q15" s="5">
        <f>Table13[[#This Row],[OwnerReturn]]/Table13[[#This Row],[FreeCashFlow]]</f>
        <v>1.5551529790660226</v>
      </c>
    </row>
    <row r="16" spans="2:17" x14ac:dyDescent="0.2">
      <c r="B16" t="s">
        <v>97</v>
      </c>
      <c r="C16" s="3">
        <v>14255</v>
      </c>
      <c r="D16" s="3">
        <v>1188</v>
      </c>
      <c r="E16" s="3">
        <v>3717</v>
      </c>
      <c r="F16" s="3">
        <v>-199</v>
      </c>
      <c r="G16" s="5">
        <f>ABS(Table13[[#This Row],[Dividends]]/Table13[[#This Row],[FreeCashFlow]])</f>
        <v>0.1675084175084175</v>
      </c>
      <c r="H16" s="18">
        <f>(ABS(Table13[[#This Row],[Dividends]])-ABS(F15))/ABS(F15)</f>
        <v>0.15028901734104047</v>
      </c>
      <c r="I16" s="3">
        <v>42253.874000000003</v>
      </c>
      <c r="J16" s="27">
        <f>Table13[[#This Row],[MarketValue]]/Table13[[#This Row],[Revenue]]</f>
        <v>2.9641440897930553</v>
      </c>
      <c r="K16" s="18">
        <f>(Table13[[#This Row],[MarketValue]]-I15)/I15</f>
        <v>-0.17477159039511261</v>
      </c>
      <c r="L16">
        <v>419</v>
      </c>
      <c r="M16">
        <v>-5302</v>
      </c>
      <c r="N16">
        <v>1560</v>
      </c>
      <c r="O16" s="25">
        <f>(Table13[[#This Row],[SharesOutstanding]]-N15)/N15</f>
        <v>-6.6427289048473961E-2</v>
      </c>
      <c r="P16" s="22">
        <f>ABS(Table13[[#This Row],[Dividends]])+ABS(Table13[[#This Row],[ShareBuyBack]])-Table13[[#This Row],[ShareIssues]]</f>
        <v>5082</v>
      </c>
      <c r="Q16" s="5">
        <f>Table13[[#This Row],[OwnerReturn]]/Table13[[#This Row],[FreeCashFlow]]</f>
        <v>4.2777777777777777</v>
      </c>
    </row>
    <row r="17" spans="2:17" x14ac:dyDescent="0.2">
      <c r="B17" t="s">
        <v>98</v>
      </c>
      <c r="C17" s="3">
        <v>13835</v>
      </c>
      <c r="D17" s="3">
        <v>3720</v>
      </c>
      <c r="E17" s="3">
        <v>2924</v>
      </c>
      <c r="F17" s="3">
        <v>-425</v>
      </c>
      <c r="G17" s="5">
        <f>ABS(Table13[[#This Row],[Dividends]]/Table13[[#This Row],[FreeCashFlow]])</f>
        <v>0.11424731182795698</v>
      </c>
      <c r="H17" s="18">
        <f>(ABS(Table13[[#This Row],[Dividends]])-ABS(F16))/ABS(F16)</f>
        <v>1.135678391959799</v>
      </c>
      <c r="I17" s="3">
        <v>44299.088000000003</v>
      </c>
      <c r="J17" s="27">
        <f>Table13[[#This Row],[MarketValue]]/Table13[[#This Row],[Revenue]]</f>
        <v>3.2019579327791834</v>
      </c>
      <c r="K17" s="18">
        <f>(Table13[[#This Row],[MarketValue]]-I16)/I16</f>
        <v>4.8402993770464683E-2</v>
      </c>
      <c r="L17">
        <v>761</v>
      </c>
      <c r="M17">
        <v>-4886</v>
      </c>
      <c r="N17">
        <v>1446</v>
      </c>
      <c r="O17" s="25">
        <f>(Table13[[#This Row],[SharesOutstanding]]-N16)/N16</f>
        <v>-7.3076923076923081E-2</v>
      </c>
      <c r="P17" s="22">
        <f>ABS(Table13[[#This Row],[Dividends]])+ABS(Table13[[#This Row],[ShareBuyBack]])-Table13[[#This Row],[ShareIssues]]</f>
        <v>4550</v>
      </c>
      <c r="Q17" s="5">
        <f>Table13[[#This Row],[OwnerReturn]]/Table13[[#This Row],[FreeCashFlow]]</f>
        <v>1.2231182795698925</v>
      </c>
    </row>
    <row r="18" spans="2:17" x14ac:dyDescent="0.2">
      <c r="B18" t="s">
        <v>99</v>
      </c>
      <c r="C18" s="3">
        <v>12501</v>
      </c>
      <c r="D18" s="3">
        <v>2567</v>
      </c>
      <c r="E18" s="3">
        <v>2540</v>
      </c>
      <c r="F18" s="3">
        <v>-537</v>
      </c>
      <c r="G18" s="5">
        <f>ABS(Table13[[#This Row],[Dividends]]/Table13[[#This Row],[FreeCashFlow]])</f>
        <v>0.20919361121932217</v>
      </c>
      <c r="H18" s="18">
        <f>(ABS(Table13[[#This Row],[Dividends]])-ABS(F17))/ABS(F17)</f>
        <v>0.2635294117647059</v>
      </c>
      <c r="I18" s="3">
        <v>19812.210999999999</v>
      </c>
      <c r="J18" s="27">
        <f>Table13[[#This Row],[MarketValue]]/Table13[[#This Row],[Revenue]]</f>
        <v>1.5848500919926405</v>
      </c>
      <c r="K18" s="18">
        <f>(Table13[[#This Row],[MarketValue]]-I17)/I17</f>
        <v>-0.55276255348642844</v>
      </c>
      <c r="L18">
        <v>210</v>
      </c>
      <c r="M18">
        <v>-2122</v>
      </c>
      <c r="N18">
        <v>1321</v>
      </c>
      <c r="O18" s="25">
        <f>(Table13[[#This Row],[SharesOutstanding]]-N17)/N17</f>
        <v>-8.6445366528354078E-2</v>
      </c>
      <c r="P18" s="22">
        <f>ABS(Table13[[#This Row],[Dividends]])+ABS(Table13[[#This Row],[ShareBuyBack]])-Table13[[#This Row],[ShareIssues]]</f>
        <v>2449</v>
      </c>
      <c r="Q18" s="5">
        <f>Table13[[#This Row],[OwnerReturn]]/Table13[[#This Row],[FreeCashFlow]]</f>
        <v>0.95403194390338919</v>
      </c>
    </row>
    <row r="19" spans="2:17" x14ac:dyDescent="0.2">
      <c r="B19" t="s">
        <v>100</v>
      </c>
      <c r="C19" s="3">
        <v>10427</v>
      </c>
      <c r="D19" s="3">
        <v>1890</v>
      </c>
      <c r="E19" s="3">
        <v>2925</v>
      </c>
      <c r="F19" s="3">
        <v>-567</v>
      </c>
      <c r="G19" s="5">
        <f>ABS(Table13[[#This Row],[Dividends]]/Table13[[#This Row],[FreeCashFlow]])</f>
        <v>0.3</v>
      </c>
      <c r="H19" s="18">
        <f>(ABS(Table13[[#This Row],[Dividends]])-ABS(F18))/ABS(F18)</f>
        <v>5.5865921787709494E-2</v>
      </c>
      <c r="I19" s="3">
        <v>32317.526999999998</v>
      </c>
      <c r="J19" s="27">
        <f>Table13[[#This Row],[MarketValue]]/Table13[[#This Row],[Revenue]]</f>
        <v>3.0994079792845497</v>
      </c>
      <c r="K19" s="18">
        <f>(Table13[[#This Row],[MarketValue]]-I18)/I18</f>
        <v>0.63119234900133048</v>
      </c>
      <c r="L19">
        <v>109</v>
      </c>
      <c r="M19">
        <v>-954</v>
      </c>
      <c r="N19">
        <v>1269</v>
      </c>
      <c r="O19" s="25">
        <f>(Table13[[#This Row],[SharesOutstanding]]-N18)/N18</f>
        <v>-3.936411809235428E-2</v>
      </c>
      <c r="P19" s="22">
        <f>ABS(Table13[[#This Row],[Dividends]])+ABS(Table13[[#This Row],[ShareBuyBack]])-Table13[[#This Row],[ShareIssues]]</f>
        <v>1412</v>
      </c>
      <c r="Q19" s="5">
        <f>Table13[[#This Row],[OwnerReturn]]/Table13[[#This Row],[FreeCashFlow]]</f>
        <v>0.74708994708994714</v>
      </c>
    </row>
    <row r="20" spans="2:17" x14ac:dyDescent="0.2">
      <c r="B20" t="s">
        <v>101</v>
      </c>
      <c r="C20" s="3">
        <v>13966</v>
      </c>
      <c r="D20" s="3">
        <v>2621</v>
      </c>
      <c r="E20" s="3">
        <v>3072</v>
      </c>
      <c r="F20" s="3">
        <v>-592</v>
      </c>
      <c r="G20" s="5">
        <f>ABS(Table13[[#This Row],[Dividends]]/Table13[[#This Row],[FreeCashFlow]])</f>
        <v>0.22586798931705457</v>
      </c>
      <c r="H20" s="18">
        <f>(ABS(Table13[[#This Row],[Dividends]])-ABS(F19))/ABS(F19)</f>
        <v>4.4091710758377423E-2</v>
      </c>
      <c r="I20" s="3">
        <v>37941.800000000003</v>
      </c>
      <c r="J20" s="27">
        <f>Table13[[#This Row],[MarketValue]]/Table13[[#This Row],[Revenue]]</f>
        <v>2.7167263353859377</v>
      </c>
      <c r="K20" s="18">
        <f>(Table13[[#This Row],[MarketValue]]-I19)/I19</f>
        <v>0.17403166399458736</v>
      </c>
      <c r="L20">
        <v>407</v>
      </c>
      <c r="M20">
        <v>-2454</v>
      </c>
      <c r="N20">
        <v>1213</v>
      </c>
      <c r="O20" s="25">
        <f>(Table13[[#This Row],[SharesOutstanding]]-N19)/N19</f>
        <v>-4.4129235618597322E-2</v>
      </c>
      <c r="P20" s="22">
        <f>ABS(Table13[[#This Row],[Dividends]])+ABS(Table13[[#This Row],[ShareBuyBack]])-Table13[[#This Row],[ShareIssues]]</f>
        <v>2639</v>
      </c>
      <c r="Q20" s="5">
        <f>Table13[[#This Row],[OwnerReturn]]/Table13[[#This Row],[FreeCashFlow]]</f>
        <v>1.0068676077832888</v>
      </c>
    </row>
    <row r="21" spans="2:17" x14ac:dyDescent="0.2">
      <c r="B21" t="s">
        <v>102</v>
      </c>
      <c r="C21" s="3">
        <v>13735</v>
      </c>
      <c r="D21" s="3">
        <v>2440</v>
      </c>
      <c r="E21" s="3">
        <v>2935</v>
      </c>
      <c r="F21" s="3">
        <v>-644</v>
      </c>
      <c r="G21" s="5">
        <f>ABS(Table13[[#This Row],[Dividends]]/Table13[[#This Row],[FreeCashFlow]])</f>
        <v>0.26393442622950819</v>
      </c>
      <c r="H21" s="18">
        <f>(ABS(Table13[[#This Row],[Dividends]])-ABS(F20))/ABS(F20)</f>
        <v>8.7837837837837843E-2</v>
      </c>
      <c r="I21" s="3">
        <v>33170.845000000001</v>
      </c>
      <c r="J21" s="27">
        <f>Table13[[#This Row],[MarketValue]]/Table13[[#This Row],[Revenue]]</f>
        <v>2.4150597014925372</v>
      </c>
      <c r="K21" s="18">
        <f>(Table13[[#This Row],[MarketValue]]-I20)/I20</f>
        <v>-0.12574403428408776</v>
      </c>
      <c r="L21">
        <v>690</v>
      </c>
      <c r="M21">
        <v>-1973</v>
      </c>
      <c r="N21">
        <v>1171</v>
      </c>
      <c r="O21" s="25">
        <f>(Table13[[#This Row],[SharesOutstanding]]-N20)/N20</f>
        <v>-3.4624896949711458E-2</v>
      </c>
      <c r="P21" s="22">
        <f>ABS(Table13[[#This Row],[Dividends]])+ABS(Table13[[#This Row],[ShareBuyBack]])-Table13[[#This Row],[ShareIssues]]</f>
        <v>1927</v>
      </c>
      <c r="Q21" s="5">
        <f>Table13[[#This Row],[OwnerReturn]]/Table13[[#This Row],[FreeCashFlow]]</f>
        <v>0.78975409836065569</v>
      </c>
    </row>
    <row r="22" spans="2:17" x14ac:dyDescent="0.2">
      <c r="B22" t="s">
        <v>103</v>
      </c>
      <c r="C22" s="3">
        <v>12825</v>
      </c>
      <c r="D22" s="3">
        <v>2919</v>
      </c>
      <c r="E22" s="3">
        <v>3965</v>
      </c>
      <c r="F22" s="3">
        <v>-819</v>
      </c>
      <c r="G22" s="5">
        <f>ABS(Table13[[#This Row],[Dividends]]/Table13[[#This Row],[FreeCashFlow]])</f>
        <v>0.2805755395683453</v>
      </c>
      <c r="H22" s="18">
        <f>(ABS(Table13[[#This Row],[Dividends]])-ABS(F21))/ABS(F21)</f>
        <v>0.27173913043478259</v>
      </c>
      <c r="I22" s="3">
        <v>34231.68</v>
      </c>
      <c r="J22" s="27">
        <f>Table13[[#This Row],[MarketValue]]/Table13[[#This Row],[Revenue]]</f>
        <v>2.6691368421052633</v>
      </c>
      <c r="K22" s="18">
        <f>(Table13[[#This Row],[MarketValue]]-I21)/I21</f>
        <v>3.1980945918019248E-2</v>
      </c>
      <c r="L22">
        <v>523</v>
      </c>
      <c r="M22">
        <v>-1800</v>
      </c>
      <c r="N22">
        <v>1146</v>
      </c>
      <c r="O22" s="25">
        <f>(Table13[[#This Row],[SharesOutstanding]]-N21)/N21</f>
        <v>-2.1349274124679761E-2</v>
      </c>
      <c r="P22" s="22">
        <f>ABS(Table13[[#This Row],[Dividends]])+ABS(Table13[[#This Row],[ShareBuyBack]])-Table13[[#This Row],[ShareIssues]]</f>
        <v>2096</v>
      </c>
      <c r="Q22" s="5">
        <f>Table13[[#This Row],[OwnerReturn]]/Table13[[#This Row],[FreeCashFlow]]</f>
        <v>0.71805412812607061</v>
      </c>
    </row>
    <row r="23" spans="2:17" x14ac:dyDescent="0.2">
      <c r="B23" t="s">
        <v>104</v>
      </c>
      <c r="C23" s="3">
        <v>12205</v>
      </c>
      <c r="D23" s="3">
        <v>2972</v>
      </c>
      <c r="E23" s="3">
        <v>3829</v>
      </c>
      <c r="F23" s="3">
        <v>-1175</v>
      </c>
      <c r="G23" s="5">
        <f>ABS(Table13[[#This Row],[Dividends]]/Table13[[#This Row],[FreeCashFlow]])</f>
        <v>0.39535666218034993</v>
      </c>
      <c r="H23" s="18">
        <f>(ABS(Table13[[#This Row],[Dividends]])-ABS(F22))/ABS(F22)</f>
        <v>0.43467643467643469</v>
      </c>
      <c r="I23" s="3">
        <v>47545.748</v>
      </c>
      <c r="J23" s="27">
        <f>Table13[[#This Row],[MarketValue]]/Table13[[#This Row],[Revenue]]</f>
        <v>3.8955959033183123</v>
      </c>
      <c r="K23" s="18">
        <f>(Table13[[#This Row],[MarketValue]]-I22)/I22</f>
        <v>0.38893995269878662</v>
      </c>
      <c r="L23">
        <v>1314</v>
      </c>
      <c r="M23">
        <v>-2868</v>
      </c>
      <c r="N23">
        <v>1113</v>
      </c>
      <c r="O23" s="25">
        <f>(Table13[[#This Row],[SharesOutstanding]]-N22)/N22</f>
        <v>-2.8795811518324606E-2</v>
      </c>
      <c r="P23" s="22">
        <f>ABS(Table13[[#This Row],[Dividends]])+ABS(Table13[[#This Row],[ShareBuyBack]])-Table13[[#This Row],[ShareIssues]]</f>
        <v>2729</v>
      </c>
      <c r="Q23" s="5">
        <f>Table13[[#This Row],[OwnerReturn]]/Table13[[#This Row],[FreeCashFlow]]</f>
        <v>0.91823687752355321</v>
      </c>
    </row>
    <row r="24" spans="2:17" x14ac:dyDescent="0.2">
      <c r="B24" t="s">
        <v>105</v>
      </c>
      <c r="C24" s="3">
        <v>13045</v>
      </c>
      <c r="D24" s="3">
        <v>3669</v>
      </c>
      <c r="E24" s="3">
        <v>3541</v>
      </c>
      <c r="F24" s="3">
        <v>-1323</v>
      </c>
      <c r="G24" s="5">
        <f>ABS(Table13[[#This Row],[Dividends]]/Table13[[#This Row],[FreeCashFlow]])</f>
        <v>0.36058871627146361</v>
      </c>
      <c r="H24" s="18">
        <f>(ABS(Table13[[#This Row],[Dividends]])-ABS(F23))/ABS(F23)</f>
        <v>0.12595744680851065</v>
      </c>
      <c r="I24" s="3">
        <v>55963.305999999997</v>
      </c>
      <c r="J24" s="27">
        <f>Table13[[#This Row],[MarketValue]]/Table13[[#This Row],[Revenue]]</f>
        <v>4.2900196243771553</v>
      </c>
      <c r="K24" s="18">
        <f>(Table13[[#This Row],[MarketValue]]-I23)/I23</f>
        <v>0.17704123615848882</v>
      </c>
      <c r="L24">
        <v>554</v>
      </c>
      <c r="M24">
        <v>-2831</v>
      </c>
      <c r="N24">
        <v>1080</v>
      </c>
      <c r="O24" s="25">
        <f>(Table13[[#This Row],[SharesOutstanding]]-N23)/N23</f>
        <v>-2.9649595687331536E-2</v>
      </c>
      <c r="P24" s="22">
        <f>ABS(Table13[[#This Row],[Dividends]])+ABS(Table13[[#This Row],[ShareBuyBack]])-Table13[[#This Row],[ShareIssues]]</f>
        <v>3600</v>
      </c>
      <c r="Q24" s="5">
        <f>Table13[[#This Row],[OwnerReturn]]/Table13[[#This Row],[FreeCashFlow]]</f>
        <v>0.98119378577269012</v>
      </c>
    </row>
    <row r="25" spans="2:17" x14ac:dyDescent="0.2">
      <c r="B25" t="s">
        <v>106</v>
      </c>
      <c r="C25" s="3">
        <v>13000</v>
      </c>
      <c r="D25" s="3">
        <v>3846</v>
      </c>
      <c r="E25" s="3">
        <v>3218</v>
      </c>
      <c r="F25" s="3">
        <v>-1444</v>
      </c>
      <c r="G25" s="5">
        <f>ABS(Table13[[#This Row],[Dividends]]/Table13[[#This Row],[FreeCashFlow]])</f>
        <v>0.37545501820072802</v>
      </c>
      <c r="H25" s="18">
        <f>(ABS(Table13[[#This Row],[Dividends]])-ABS(F24))/ABS(F24)</f>
        <v>9.1458805744520033E-2</v>
      </c>
      <c r="I25" s="3">
        <v>55427.709000000003</v>
      </c>
      <c r="J25" s="27">
        <f>Table13[[#This Row],[MarketValue]]/Table13[[#This Row],[Revenue]]</f>
        <v>4.2636699230769235</v>
      </c>
      <c r="K25" s="18">
        <f>(Table13[[#This Row],[MarketValue]]-I24)/I24</f>
        <v>-9.5705032150887291E-3</v>
      </c>
      <c r="L25">
        <v>396</v>
      </c>
      <c r="M25">
        <v>-2741</v>
      </c>
      <c r="N25">
        <v>1043</v>
      </c>
      <c r="O25" s="25">
        <f>(Table13[[#This Row],[SharesOutstanding]]-N24)/N24</f>
        <v>-3.425925925925926E-2</v>
      </c>
      <c r="P25" s="22">
        <f>ABS(Table13[[#This Row],[Dividends]])+ABS(Table13[[#This Row],[ShareBuyBack]])-Table13[[#This Row],[ShareIssues]]</f>
        <v>3789</v>
      </c>
      <c r="Q25" s="5">
        <f>Table13[[#This Row],[OwnerReturn]]/Table13[[#This Row],[FreeCashFlow]]</f>
        <v>0.98517940717628705</v>
      </c>
    </row>
    <row r="26" spans="2:17" x14ac:dyDescent="0.2">
      <c r="B26" t="s">
        <v>107</v>
      </c>
      <c r="C26" s="3">
        <v>13370</v>
      </c>
      <c r="D26" s="3">
        <v>4083</v>
      </c>
      <c r="E26" s="3">
        <v>3490</v>
      </c>
      <c r="F26" s="3">
        <v>-1646</v>
      </c>
      <c r="G26" s="5">
        <f>ABS(Table13[[#This Row],[Dividends]]/Table13[[#This Row],[FreeCashFlow]])</f>
        <v>0.40313494979181974</v>
      </c>
      <c r="H26" s="18">
        <f>(ABS(Table13[[#This Row],[Dividends]])-ABS(F25))/ABS(F25)</f>
        <v>0.13988919667590027</v>
      </c>
      <c r="I26" s="3">
        <v>72676.952000000005</v>
      </c>
      <c r="J26" s="27">
        <f>Table13[[#This Row],[MarketValue]]/Table13[[#This Row],[Revenue]]</f>
        <v>5.435822887060584</v>
      </c>
      <c r="K26" s="18">
        <f>(Table13[[#This Row],[MarketValue]]-I25)/I25</f>
        <v>0.31120252507640178</v>
      </c>
      <c r="L26">
        <v>472</v>
      </c>
      <c r="M26">
        <v>-2132</v>
      </c>
      <c r="N26">
        <v>1021</v>
      </c>
      <c r="O26" s="25">
        <f>(Table13[[#This Row],[SharesOutstanding]]-N25)/N25</f>
        <v>-2.109300095877277E-2</v>
      </c>
      <c r="P26" s="22">
        <f>ABS(Table13[[#This Row],[Dividends]])+ABS(Table13[[#This Row],[ShareBuyBack]])-Table13[[#This Row],[ShareIssues]]</f>
        <v>3306</v>
      </c>
      <c r="Q26" s="5">
        <f>Table13[[#This Row],[OwnerReturn]]/Table13[[#This Row],[FreeCashFlow]]</f>
        <v>0.80969875091844234</v>
      </c>
    </row>
    <row r="27" spans="2:17" x14ac:dyDescent="0.2">
      <c r="B27" t="s">
        <v>108</v>
      </c>
      <c r="C27" s="3">
        <v>14961</v>
      </c>
      <c r="D27" s="3">
        <v>4668</v>
      </c>
      <c r="E27" s="3">
        <v>4469</v>
      </c>
      <c r="F27" s="3">
        <v>-2104</v>
      </c>
      <c r="G27" s="5">
        <f>ABS(Table13[[#This Row],[Dividends]]/Table13[[#This Row],[FreeCashFlow]])</f>
        <v>0.45072836332476435</v>
      </c>
      <c r="H27" s="18">
        <f>(ABS(Table13[[#This Row],[Dividends]])-ABS(F26))/ABS(F26)</f>
        <v>0.27825030376670717</v>
      </c>
      <c r="I27" s="3">
        <v>102681.126</v>
      </c>
      <c r="J27" s="27">
        <f>Table13[[#This Row],[MarketValue]]/Table13[[#This Row],[Revenue]]</f>
        <v>6.8632528574293161</v>
      </c>
      <c r="K27" s="18">
        <f>(Table13[[#This Row],[MarketValue]]-I26)/I26</f>
        <v>0.41284304272969508</v>
      </c>
      <c r="L27">
        <v>483</v>
      </c>
      <c r="M27">
        <v>-2556</v>
      </c>
      <c r="N27">
        <v>1012</v>
      </c>
      <c r="O27" s="25">
        <f>(Table13[[#This Row],[SharesOutstanding]]-N26)/N26</f>
        <v>-8.8148873653281102E-3</v>
      </c>
      <c r="P27" s="22">
        <f>ABS(Table13[[#This Row],[Dividends]])+ABS(Table13[[#This Row],[ShareBuyBack]])-Table13[[#This Row],[ShareIssues]]</f>
        <v>4177</v>
      </c>
      <c r="Q27" s="5">
        <f>Table13[[#This Row],[OwnerReturn]]/Table13[[#This Row],[FreeCashFlow]]</f>
        <v>0.8948157669237361</v>
      </c>
    </row>
    <row r="28" spans="2:17" x14ac:dyDescent="0.2">
      <c r="B28" t="s">
        <v>109</v>
      </c>
      <c r="C28" s="3">
        <v>15784</v>
      </c>
      <c r="D28" s="3">
        <v>6058</v>
      </c>
      <c r="E28" s="3">
        <v>4233</v>
      </c>
      <c r="F28" s="3">
        <v>-2555</v>
      </c>
      <c r="G28" s="5">
        <f>ABS(Table13[[#This Row],[Dividends]]/Table13[[#This Row],[FreeCashFlow]])</f>
        <v>0.42175635523275007</v>
      </c>
      <c r="H28" s="18">
        <f>(ABS(Table13[[#This Row],[Dividends]])-ABS(F27))/ABS(F27)</f>
        <v>0.21435361216730037</v>
      </c>
      <c r="I28" s="3">
        <v>89316.675000000003</v>
      </c>
      <c r="J28" s="27">
        <f>Table13[[#This Row],[MarketValue]]/Table13[[#This Row],[Revenue]]</f>
        <v>5.6586844272681196</v>
      </c>
      <c r="K28" s="18">
        <f>(Table13[[#This Row],[MarketValue]]-I27)/I27</f>
        <v>-0.13015489331505772</v>
      </c>
      <c r="L28">
        <v>373</v>
      </c>
      <c r="M28">
        <v>-5100</v>
      </c>
      <c r="N28">
        <v>990</v>
      </c>
      <c r="O28" s="25">
        <f>(Table13[[#This Row],[SharesOutstanding]]-N27)/N27</f>
        <v>-2.1739130434782608E-2</v>
      </c>
      <c r="P28" s="22">
        <f>ABS(Table13[[#This Row],[Dividends]])+ABS(Table13[[#This Row],[ShareBuyBack]])-Table13[[#This Row],[ShareIssues]]</f>
        <v>7282</v>
      </c>
      <c r="Q28" s="5">
        <f>Table13[[#This Row],[OwnerReturn]]/Table13[[#This Row],[FreeCashFlow]]</f>
        <v>1.2020468801584681</v>
      </c>
    </row>
    <row r="29" spans="2:17" x14ac:dyDescent="0.2">
      <c r="B29" t="s">
        <v>110</v>
      </c>
      <c r="C29" s="3">
        <v>14383</v>
      </c>
      <c r="D29" s="3">
        <v>5802</v>
      </c>
      <c r="E29" s="3">
        <v>5387</v>
      </c>
      <c r="F29" s="3">
        <v>-3008</v>
      </c>
      <c r="G29" s="5">
        <f>ABS(Table13[[#This Row],[Dividends]]/Table13[[#This Row],[FreeCashFlow]])</f>
        <v>0.51844191658048944</v>
      </c>
      <c r="H29" s="18">
        <f>(ABS(Table13[[#This Row],[Dividends]])-ABS(F28))/ABS(F28)</f>
        <v>0.17729941291585127</v>
      </c>
      <c r="I29" s="3">
        <v>119570.38499999999</v>
      </c>
      <c r="J29" s="27">
        <f>Table13[[#This Row],[MarketValue]]/Table13[[#This Row],[Revenue]]</f>
        <v>8.313313286518806</v>
      </c>
      <c r="K29" s="18">
        <f>(Table13[[#This Row],[MarketValue]]-I28)/I28</f>
        <v>0.33872409603245968</v>
      </c>
      <c r="L29">
        <v>539</v>
      </c>
      <c r="M29">
        <v>-2960</v>
      </c>
      <c r="N29">
        <v>952</v>
      </c>
      <c r="O29" s="25">
        <f>(Table13[[#This Row],[SharesOutstanding]]-N28)/N28</f>
        <v>-3.8383838383838381E-2</v>
      </c>
      <c r="P29" s="22">
        <f>ABS(Table13[[#This Row],[Dividends]])+ABS(Table13[[#This Row],[ShareBuyBack]])-Table13[[#This Row],[ShareIssues]]</f>
        <v>5429</v>
      </c>
      <c r="Q29" s="5">
        <f>Table13[[#This Row],[OwnerReturn]]/Table13[[#This Row],[FreeCashFlow]]</f>
        <v>0.93571182350913473</v>
      </c>
    </row>
    <row r="30" spans="2:17" x14ac:dyDescent="0.2">
      <c r="B30" t="s">
        <v>111</v>
      </c>
      <c r="C30" s="3">
        <v>14461</v>
      </c>
      <c r="D30" s="3">
        <v>5490</v>
      </c>
      <c r="E30" s="3">
        <v>6568</v>
      </c>
      <c r="F30" s="3">
        <v>-3426</v>
      </c>
      <c r="G30" s="5">
        <f>ABS(Table13[[#This Row],[Dividends]]/Table13[[#This Row],[FreeCashFlow]])</f>
        <v>0.62404371584699458</v>
      </c>
      <c r="H30" s="18">
        <f>(ABS(Table13[[#This Row],[Dividends]])-ABS(F29))/ABS(F29)</f>
        <v>0.1389627659574468</v>
      </c>
      <c r="I30" s="3">
        <v>150893.57199999999</v>
      </c>
      <c r="J30" s="27">
        <f>Table13[[#This Row],[MarketValue]]/Table13[[#This Row],[Revenue]]</f>
        <v>10.434518498029181</v>
      </c>
      <c r="K30" s="18">
        <f>(Table13[[#This Row],[MarketValue]]-I29)/I29</f>
        <v>0.26196442371578876</v>
      </c>
      <c r="L30">
        <v>470</v>
      </c>
      <c r="M30">
        <v>-2553</v>
      </c>
      <c r="N30">
        <v>933</v>
      </c>
      <c r="O30" s="25">
        <f>(Table13[[#This Row],[SharesOutstanding]]-N29)/N29</f>
        <v>-1.9957983193277309E-2</v>
      </c>
      <c r="P30" s="22">
        <f>ABS(Table13[[#This Row],[Dividends]])+ABS(Table13[[#This Row],[ShareBuyBack]])-Table13[[#This Row],[ShareIssues]]</f>
        <v>5509</v>
      </c>
      <c r="Q30" s="5">
        <f>Table13[[#This Row],[OwnerReturn]]/Table13[[#This Row],[FreeCashFlow]]</f>
        <v>1.0034608378870673</v>
      </c>
    </row>
    <row r="31" spans="2:17" x14ac:dyDescent="0.2">
      <c r="B31" t="s">
        <v>112</v>
      </c>
      <c r="C31" s="3">
        <v>18344</v>
      </c>
      <c r="D31" s="3">
        <v>6294</v>
      </c>
      <c r="E31" s="3">
        <v>9739</v>
      </c>
      <c r="F31" s="3">
        <v>-3886</v>
      </c>
      <c r="G31" s="5">
        <f>ABS(Table13[[#This Row],[Dividends]]/Table13[[#This Row],[FreeCashFlow]])</f>
        <v>0.61741340959644109</v>
      </c>
      <c r="H31" s="18">
        <f>(ABS(Table13[[#This Row],[Dividends]])-ABS(F30))/ABS(F30)</f>
        <v>0.1342673671920607</v>
      </c>
      <c r="I31" s="3">
        <v>174146.28</v>
      </c>
      <c r="J31" s="27">
        <f>Table13[[#This Row],[MarketValue]]/Table13[[#This Row],[Revenue]]</f>
        <v>9.4933645878761439</v>
      </c>
      <c r="K31" s="18">
        <f>(Table13[[#This Row],[MarketValue]]-I30)/I30</f>
        <v>0.15410005669426405</v>
      </c>
      <c r="L31">
        <v>377</v>
      </c>
      <c r="M31">
        <v>-527</v>
      </c>
      <c r="N31">
        <v>936</v>
      </c>
      <c r="O31" s="25">
        <f>(Table13[[#This Row],[SharesOutstanding]]-N30)/N30</f>
        <v>3.2154340836012861E-3</v>
      </c>
      <c r="P31" s="22">
        <f>ABS(Table13[[#This Row],[Dividends]])+ABS(Table13[[#This Row],[ShareBuyBack]])-Table13[[#This Row],[ShareIssues]]</f>
        <v>4036</v>
      </c>
      <c r="Q31" s="5">
        <f>Table13[[#This Row],[OwnerReturn]]/Table13[[#This Row],[FreeCashFlow]]</f>
        <v>0.6412456307594534</v>
      </c>
    </row>
    <row r="32" spans="2:17" x14ac:dyDescent="0.2">
      <c r="B32" t="s">
        <v>113</v>
      </c>
      <c r="C32" s="3">
        <v>20028</v>
      </c>
      <c r="D32" s="3">
        <v>5923</v>
      </c>
      <c r="E32" s="3">
        <v>9067</v>
      </c>
      <c r="F32" s="3">
        <v>-4297</v>
      </c>
      <c r="G32" s="5">
        <f>ABS(Table13[[#This Row],[Dividends]]/Table13[[#This Row],[FreeCashFlow]])</f>
        <v>0.72547695424615899</v>
      </c>
      <c r="H32" s="18">
        <f>(ABS(Table13[[#This Row],[Dividends]])-ABS(F31))/ABS(F31)</f>
        <v>0.10576428203808544</v>
      </c>
      <c r="I32" s="3">
        <v>149689.32</v>
      </c>
      <c r="J32" s="27">
        <f>Table13[[#This Row],[MarketValue]]/Table13[[#This Row],[Revenue]]</f>
        <v>7.474002396644698</v>
      </c>
      <c r="K32" s="18">
        <f>(Table13[[#This Row],[MarketValue]]-I31)/I31</f>
        <v>-0.14043917561718799</v>
      </c>
      <c r="L32">
        <v>241</v>
      </c>
      <c r="M32">
        <v>-3615</v>
      </c>
      <c r="N32">
        <v>926</v>
      </c>
      <c r="O32" s="25">
        <f>(Table13[[#This Row],[SharesOutstanding]]-N31)/N31</f>
        <v>-1.0683760683760684E-2</v>
      </c>
      <c r="P32" s="22">
        <f>ABS(Table13[[#This Row],[Dividends]])+ABS(Table13[[#This Row],[ShareBuyBack]])-Table13[[#This Row],[ShareIssues]]</f>
        <v>7671</v>
      </c>
      <c r="Q32" s="5">
        <f>Table13[[#This Row],[OwnerReturn]]/Table13[[#This Row],[FreeCashFlow]]</f>
        <v>1.2951207158534526</v>
      </c>
    </row>
    <row r="33" spans="2:17" x14ac:dyDescent="0.2">
      <c r="B33" t="s">
        <v>114</v>
      </c>
      <c r="C33" s="3"/>
      <c r="D33" s="3"/>
      <c r="E33" s="3"/>
      <c r="F33" s="3"/>
      <c r="G33" s="5" t="e">
        <f>ABS(Table13[[#This Row],[Dividends]]/Table13[[#This Row],[FreeCashFlow]])</f>
        <v>#DIV/0!</v>
      </c>
      <c r="H33" s="18">
        <f>(ABS(Table13[[#This Row],[Dividends]])-ABS(F32))/ABS(F32)</f>
        <v>-1</v>
      </c>
      <c r="I33" s="3"/>
      <c r="J33" s="27" t="e">
        <f>Table13[[#This Row],[MarketValue]]/Table13[[#This Row],[Revenue]]</f>
        <v>#DIV/0!</v>
      </c>
      <c r="K33" s="18">
        <f>(Table13[[#This Row],[MarketValue]]-I32)/I32</f>
        <v>-1</v>
      </c>
      <c r="O33" s="25">
        <f>(Table13[[#This Row],[SharesOutstanding]]-N32)/N32</f>
        <v>-1</v>
      </c>
      <c r="P33" s="22">
        <f>ABS(Table13[[#This Row],[Dividends]])+ABS(Table13[[#This Row],[ShareBuyBack]])-Table13[[#This Row],[ShareIssues]]</f>
        <v>0</v>
      </c>
      <c r="Q33" s="5" t="e">
        <f>Table13[[#This Row],[OwnerReturn]]/Table13[[#This Row],[FreeCashFlow]]</f>
        <v>#DIV/0!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7B57A5-5AF3-9749-9433-83AC07C609EB}">
  <sheetPr>
    <tabColor rgb="FFFF0000"/>
  </sheetPr>
  <dimension ref="B1:Q33"/>
  <sheetViews>
    <sheetView workbookViewId="0">
      <selection activeCell="H24" sqref="H24:I32"/>
    </sheetView>
  </sheetViews>
  <sheetFormatPr baseColWidth="10" defaultRowHeight="15" x14ac:dyDescent="0.2"/>
  <cols>
    <col min="2" max="2" width="11.1640625" customWidth="1"/>
    <col min="4" max="4" width="11" customWidth="1"/>
    <col min="5" max="5" width="12" customWidth="1"/>
    <col min="7" max="7" width="16.1640625" customWidth="1"/>
    <col min="8" max="9" width="17.83203125" customWidth="1"/>
    <col min="11" max="11" width="11.83203125" customWidth="1"/>
    <col min="12" max="12" width="16.33203125" customWidth="1"/>
    <col min="13" max="13" width="16.6640625" customWidth="1"/>
    <col min="15" max="15" width="11.5" customWidth="1"/>
    <col min="16" max="16" width="12.83203125" customWidth="1"/>
    <col min="17" max="17" width="13.1640625" customWidth="1"/>
  </cols>
  <sheetData>
    <row r="1" spans="2:17" x14ac:dyDescent="0.2">
      <c r="B1" t="s">
        <v>69</v>
      </c>
      <c r="C1" t="s">
        <v>41</v>
      </c>
      <c r="D1" t="s">
        <v>42</v>
      </c>
      <c r="E1" s="23" t="s">
        <v>0</v>
      </c>
      <c r="F1" t="s">
        <v>6</v>
      </c>
      <c r="G1" s="17" t="s">
        <v>48</v>
      </c>
      <c r="H1" t="s">
        <v>70</v>
      </c>
      <c r="I1" t="s">
        <v>71</v>
      </c>
      <c r="J1" s="3" t="s">
        <v>5</v>
      </c>
      <c r="K1" s="18" t="s">
        <v>72</v>
      </c>
      <c r="L1" t="s">
        <v>73</v>
      </c>
      <c r="M1" t="s">
        <v>74</v>
      </c>
      <c r="N1" t="s">
        <v>10</v>
      </c>
      <c r="O1" s="17" t="s">
        <v>75</v>
      </c>
      <c r="P1" t="s">
        <v>76</v>
      </c>
      <c r="Q1" t="s">
        <v>77</v>
      </c>
    </row>
    <row r="2" spans="2:17" x14ac:dyDescent="0.2">
      <c r="C2" s="3"/>
      <c r="D2" s="3"/>
      <c r="E2" s="23">
        <f>(Table15[[#This Row],[PriceLow]]+Table15[[#This Row],[PriceHigh]])/2</f>
        <v>0</v>
      </c>
      <c r="F2" s="3"/>
      <c r="G2" s="18" t="e">
        <f>(Table15[[#This Row],[Revenue]]-F1)/F1</f>
        <v>#VALUE!</v>
      </c>
      <c r="J2" s="3"/>
      <c r="K2" s="18" t="e">
        <f>(Table15[[#This Row],[EPS]]-J1)/J1</f>
        <v>#VALUE!</v>
      </c>
      <c r="L2" s="26"/>
      <c r="M2" s="26"/>
      <c r="O2" s="18" t="e">
        <f>(Table15[[#This Row],[FCF]]-N1)/N1</f>
        <v>#VALUE!</v>
      </c>
      <c r="P2" s="26"/>
      <c r="Q2" s="26"/>
    </row>
    <row r="3" spans="2:17" x14ac:dyDescent="0.2">
      <c r="B3" t="s">
        <v>84</v>
      </c>
      <c r="C3" s="3">
        <v>2.88</v>
      </c>
      <c r="D3" s="3">
        <v>5.27</v>
      </c>
      <c r="E3" s="23">
        <f>(Table15[[#This Row],[PriceLow]]+Table15[[#This Row],[PriceHigh]])/2</f>
        <v>4.0749999999999993</v>
      </c>
      <c r="F3" s="3">
        <v>5.6909999999999998</v>
      </c>
      <c r="G3" s="18" t="e">
        <f>(Table15[[#This Row],[Revenue]]-F2)/F2</f>
        <v>#DIV/0!</v>
      </c>
      <c r="H3" s="26">
        <v>0.50606220347917696</v>
      </c>
      <c r="I3" s="26">
        <v>0.92602354594974501</v>
      </c>
      <c r="J3" s="3">
        <v>0.318</v>
      </c>
      <c r="K3" s="18" t="e">
        <f>(Table15[[#This Row],[EPS]]-J2)/J2</f>
        <v>#DIV/0!</v>
      </c>
      <c r="L3" s="26">
        <v>9.0566037735849001</v>
      </c>
      <c r="M3" s="26">
        <v>16.572327044025101</v>
      </c>
      <c r="N3">
        <v>0.13600000000000001</v>
      </c>
      <c r="O3" s="18" t="e">
        <f>(Table15[[#This Row],[FCF]]-N2)/N2</f>
        <v>#DIV/0!</v>
      </c>
      <c r="P3" s="26">
        <v>21.176470588235201</v>
      </c>
      <c r="Q3" s="26">
        <v>38.749999999999901</v>
      </c>
    </row>
    <row r="4" spans="2:17" x14ac:dyDescent="0.2">
      <c r="B4" t="s">
        <v>85</v>
      </c>
      <c r="C4" s="3">
        <v>3.88</v>
      </c>
      <c r="D4" s="3">
        <v>5.54</v>
      </c>
      <c r="E4" s="23">
        <f>(Table15[[#This Row],[PriceLow]]+Table15[[#This Row],[PriceHigh]])/2</f>
        <v>4.71</v>
      </c>
      <c r="F4" s="3">
        <v>5.6369999999999996</v>
      </c>
      <c r="G4" s="18">
        <f>(Table15[[#This Row],[Revenue]]-F3)/F3</f>
        <v>-9.4886663152346281E-3</v>
      </c>
      <c r="H4" s="26">
        <v>0.68830938442433898</v>
      </c>
      <c r="I4" s="26">
        <v>0.98279226538939102</v>
      </c>
      <c r="J4" s="3">
        <v>0.45</v>
      </c>
      <c r="K4" s="18">
        <f>(Table15[[#This Row],[EPS]]-J3)/J3</f>
        <v>0.41509433962264153</v>
      </c>
      <c r="L4" s="26">
        <v>8.62222222222222</v>
      </c>
      <c r="M4" s="26">
        <v>12.311111111111099</v>
      </c>
      <c r="N4">
        <v>0.33500000000000002</v>
      </c>
      <c r="O4" s="18">
        <f>(Table15[[#This Row],[FCF]]-N3)/N3</f>
        <v>1.463235294117647</v>
      </c>
      <c r="P4" s="26">
        <v>11.5820895522388</v>
      </c>
      <c r="Q4" s="26">
        <v>16.537313432835798</v>
      </c>
    </row>
    <row r="5" spans="2:17" x14ac:dyDescent="0.2">
      <c r="B5" t="s">
        <v>86</v>
      </c>
      <c r="C5" s="3">
        <v>4.3099999999999996</v>
      </c>
      <c r="D5" s="3">
        <v>10.28</v>
      </c>
      <c r="E5" s="23">
        <f>(Table15[[#This Row],[PriceLow]]+Table15[[#This Row],[PriceHigh]])/2</f>
        <v>7.2949999999999999</v>
      </c>
      <c r="F5" s="3">
        <v>7.3650000000000002</v>
      </c>
      <c r="G5" s="18">
        <f>(Table15[[#This Row],[Revenue]]-F4)/F4</f>
        <v>0.30654603512506667</v>
      </c>
      <c r="H5" s="26">
        <v>0.58520027155465004</v>
      </c>
      <c r="I5" s="26">
        <v>1.3957909029192099</v>
      </c>
      <c r="J5" s="3">
        <v>0.7</v>
      </c>
      <c r="K5" s="18">
        <f>(Table15[[#This Row],[EPS]]-J4)/J4</f>
        <v>0.55555555555555547</v>
      </c>
      <c r="L5" s="26">
        <v>6.1571428571428504</v>
      </c>
      <c r="M5" s="26">
        <v>14.6857142857142</v>
      </c>
      <c r="N5">
        <v>0.20399999999999999</v>
      </c>
      <c r="O5" s="18">
        <f>(Table15[[#This Row],[FCF]]-N4)/N4</f>
        <v>-0.39104477611940308</v>
      </c>
      <c r="P5" s="26">
        <v>21.127450980392101</v>
      </c>
      <c r="Q5" s="26">
        <v>50.392156862745097</v>
      </c>
    </row>
    <row r="6" spans="2:17" x14ac:dyDescent="0.2">
      <c r="B6" t="s">
        <v>87</v>
      </c>
      <c r="C6" s="3">
        <v>5.27</v>
      </c>
      <c r="D6" s="3">
        <v>8.3800000000000008</v>
      </c>
      <c r="E6" s="23">
        <f>(Table15[[#This Row],[PriceLow]]+Table15[[#This Row],[PriceHigh]])/2</f>
        <v>6.8250000000000002</v>
      </c>
      <c r="F6" s="3">
        <v>6.55</v>
      </c>
      <c r="G6" s="18">
        <f>(Table15[[#This Row],[Revenue]]-F5)/F5</f>
        <v>-0.11065852002715551</v>
      </c>
      <c r="H6" s="26">
        <v>0.80458015267175498</v>
      </c>
      <c r="I6" s="26">
        <v>1.2793893129770899</v>
      </c>
      <c r="J6" s="3">
        <v>0.05</v>
      </c>
      <c r="K6" s="18">
        <f>(Table15[[#This Row],[EPS]]-J5)/J5</f>
        <v>-0.92857142857142849</v>
      </c>
      <c r="L6" s="26">
        <v>105.399999999999</v>
      </c>
      <c r="M6" s="26">
        <v>167.6</v>
      </c>
      <c r="N6">
        <v>-0.77700000000000002</v>
      </c>
      <c r="O6" s="18">
        <f>(Table15[[#This Row],[FCF]]-N5)/N5</f>
        <v>-4.8088235294117645</v>
      </c>
      <c r="P6" s="26">
        <v>-6.7824967824967803</v>
      </c>
      <c r="Q6" s="26">
        <v>-10.785070785070699</v>
      </c>
    </row>
    <row r="7" spans="2:17" x14ac:dyDescent="0.2">
      <c r="B7" t="s">
        <v>88</v>
      </c>
      <c r="C7" s="3">
        <v>7.81</v>
      </c>
      <c r="D7" s="3">
        <v>17.63</v>
      </c>
      <c r="E7" s="23">
        <f>(Table15[[#This Row],[PriceLow]]+Table15[[#This Row],[PriceHigh]])/2</f>
        <v>12.719999999999999</v>
      </c>
      <c r="F7" s="3">
        <v>6.2679999999999998</v>
      </c>
      <c r="G7" s="18">
        <f>(Table15[[#This Row],[Revenue]]-F6)/F6</f>
        <v>-4.3053435114503824E-2</v>
      </c>
      <c r="H7" s="26">
        <v>1.2460114869176699</v>
      </c>
      <c r="I7" s="26">
        <v>2.81269942565411</v>
      </c>
      <c r="J7" s="3">
        <v>1.1299999999999999</v>
      </c>
      <c r="K7" s="18">
        <f>(Table15[[#This Row],[EPS]]-J6)/J6</f>
        <v>21.599999999999994</v>
      </c>
      <c r="L7" s="26">
        <v>6.9115044247787596</v>
      </c>
      <c r="M7" s="26">
        <v>15.6017699115044</v>
      </c>
      <c r="N7">
        <v>0.41399999999999998</v>
      </c>
      <c r="O7" s="18">
        <f>(Table15[[#This Row],[FCF]]-N6)/N6</f>
        <v>-1.5328185328185329</v>
      </c>
      <c r="P7" s="26">
        <v>18.864734299516901</v>
      </c>
      <c r="Q7" s="26">
        <v>42.584541062801897</v>
      </c>
    </row>
    <row r="8" spans="2:17" x14ac:dyDescent="0.2">
      <c r="B8" t="s">
        <v>89</v>
      </c>
      <c r="C8" s="3">
        <v>10.42</v>
      </c>
      <c r="D8" s="3">
        <v>22.27</v>
      </c>
      <c r="E8" s="23">
        <f>(Table15[[#This Row],[PriceLow]]+Table15[[#This Row],[PriceHigh]])/2</f>
        <v>16.344999999999999</v>
      </c>
      <c r="F8" s="3">
        <v>5.0069999999999997</v>
      </c>
      <c r="G8" s="18">
        <f>(Table15[[#This Row],[Revenue]]-F7)/F7</f>
        <v>-0.20118059987236761</v>
      </c>
      <c r="H8" s="26">
        <v>2.0810864789294898</v>
      </c>
      <c r="I8" s="26">
        <v>4.4477731176353101</v>
      </c>
      <c r="J8" s="3">
        <v>0.255</v>
      </c>
      <c r="K8" s="18">
        <f>(Table15[[#This Row],[EPS]]-J7)/J7</f>
        <v>-0.77433628318584069</v>
      </c>
      <c r="L8" s="26">
        <v>40.862745098039198</v>
      </c>
      <c r="M8" s="26">
        <v>87.3333333333333</v>
      </c>
      <c r="N8">
        <v>0.18</v>
      </c>
      <c r="O8" s="18">
        <f>(Table15[[#This Row],[FCF]]-N7)/N7</f>
        <v>-0.56521739130434778</v>
      </c>
      <c r="P8" s="26">
        <v>57.8888888888888</v>
      </c>
      <c r="Q8" s="26">
        <v>123.722222222222</v>
      </c>
    </row>
    <row r="9" spans="2:17" x14ac:dyDescent="0.2">
      <c r="B9" t="s">
        <v>90</v>
      </c>
      <c r="C9" s="3">
        <v>21.63</v>
      </c>
      <c r="D9" s="3">
        <v>54.75</v>
      </c>
      <c r="E9" s="23">
        <f>(Table15[[#This Row],[PriceLow]]+Table15[[#This Row],[PriceHigh]])/2</f>
        <v>38.19</v>
      </c>
      <c r="F9" s="3">
        <v>5.5819999999999999</v>
      </c>
      <c r="G9" s="18">
        <f>(Table15[[#This Row],[Revenue]]-F8)/F8</f>
        <v>0.11483922508488122</v>
      </c>
      <c r="H9" s="26">
        <v>3.8749552131852298</v>
      </c>
      <c r="I9" s="26">
        <v>9.8083124328197702</v>
      </c>
      <c r="J9" s="3">
        <v>0.83</v>
      </c>
      <c r="K9" s="18">
        <f>(Table15[[#This Row],[EPS]]-J8)/J8</f>
        <v>2.2549019607843137</v>
      </c>
      <c r="L9" s="26">
        <v>26.060240963855399</v>
      </c>
      <c r="M9" s="26">
        <v>65.963855421686702</v>
      </c>
      <c r="N9">
        <v>0.54900000000000004</v>
      </c>
      <c r="O9" s="18">
        <f>(Table15[[#This Row],[FCF]]-N8)/N8</f>
        <v>2.0500000000000003</v>
      </c>
      <c r="P9" s="26">
        <v>39.398907103825103</v>
      </c>
      <c r="Q9" s="26">
        <v>99.726775956284101</v>
      </c>
    </row>
    <row r="10" spans="2:17" x14ac:dyDescent="0.2">
      <c r="B10" t="s">
        <v>91</v>
      </c>
      <c r="C10" s="3">
        <v>36.880000000000003</v>
      </c>
      <c r="D10" s="3">
        <v>93.81</v>
      </c>
      <c r="E10" s="23">
        <f>(Table15[[#This Row],[PriceLow]]+Table15[[#This Row],[PriceHigh]])/2</f>
        <v>65.344999999999999</v>
      </c>
      <c r="F10" s="3">
        <v>6.64</v>
      </c>
      <c r="G10" s="18">
        <f>(Table15[[#This Row],[Revenue]]-F9)/F9</f>
        <v>0.18953780007165888</v>
      </c>
      <c r="H10" s="26">
        <v>5.5542168674698802</v>
      </c>
      <c r="I10" s="26">
        <v>14.1280120481927</v>
      </c>
      <c r="J10" s="3">
        <v>1.71</v>
      </c>
      <c r="K10" s="18">
        <f>(Table15[[#This Row],[EPS]]-J9)/J9</f>
        <v>1.0602409638554218</v>
      </c>
      <c r="L10" s="26">
        <v>21.567251461988299</v>
      </c>
      <c r="M10" s="26">
        <v>54.859649122806999</v>
      </c>
      <c r="N10">
        <v>-0.32300000000000001</v>
      </c>
      <c r="O10" s="18">
        <f>(Table15[[#This Row],[FCF]]-N9)/N9</f>
        <v>-1.5883424408014573</v>
      </c>
      <c r="P10" s="26">
        <v>-114.17956656346701</v>
      </c>
      <c r="Q10" s="26">
        <v>-290.43343653250702</v>
      </c>
    </row>
    <row r="11" spans="2:17" x14ac:dyDescent="0.2">
      <c r="B11" t="s">
        <v>92</v>
      </c>
      <c r="C11" s="3">
        <v>21.73</v>
      </c>
      <c r="D11" s="3">
        <v>52.06</v>
      </c>
      <c r="E11" s="23">
        <f>(Table15[[#This Row],[PriceLow]]+Table15[[#This Row],[PriceHigh]])/2</f>
        <v>36.895000000000003</v>
      </c>
      <c r="F11" s="3">
        <v>4.8959999999999999</v>
      </c>
      <c r="G11" s="18">
        <f>(Table15[[#This Row],[Revenue]]-F10)/F10</f>
        <v>-0.26265060240963856</v>
      </c>
      <c r="H11" s="26">
        <v>4.4383169934640501</v>
      </c>
      <c r="I11" s="26">
        <v>10.633169934640501</v>
      </c>
      <c r="J11" s="3">
        <v>-0.12</v>
      </c>
      <c r="K11" s="18">
        <f>(Table15[[#This Row],[EPS]]-J10)/J10</f>
        <v>-1.0701754385964912</v>
      </c>
      <c r="L11" s="26">
        <v>-181.083333333333</v>
      </c>
      <c r="M11" s="26">
        <v>-433.83333333333297</v>
      </c>
      <c r="N11">
        <v>1.7000000000000001E-2</v>
      </c>
      <c r="O11" s="18">
        <f>(Table15[[#This Row],[FCF]]-N10)/N10</f>
        <v>-1.0526315789473684</v>
      </c>
      <c r="P11" s="26">
        <v>1278.23529411764</v>
      </c>
      <c r="Q11" s="26">
        <v>3062.3529411764698</v>
      </c>
    </row>
    <row r="12" spans="2:17" x14ac:dyDescent="0.2">
      <c r="B12" t="s">
        <v>93</v>
      </c>
      <c r="C12" s="3">
        <v>13.23</v>
      </c>
      <c r="D12" s="3">
        <v>35.94</v>
      </c>
      <c r="E12" s="23">
        <f>(Table15[[#This Row],[PriceLow]]+Table15[[#This Row],[PriceHigh]])/2</f>
        <v>24.585000000000001</v>
      </c>
      <c r="F12" s="3">
        <v>4.8739999999999997</v>
      </c>
      <c r="G12" s="18">
        <f>(Table15[[#This Row],[Revenue]]-F11)/F11</f>
        <v>-4.4934640522876308E-3</v>
      </c>
      <c r="H12" s="26">
        <v>2.7144029544521899</v>
      </c>
      <c r="I12" s="26">
        <v>7.3738202708247798</v>
      </c>
      <c r="J12" s="3">
        <v>-0.2</v>
      </c>
      <c r="K12" s="18">
        <f>(Table15[[#This Row],[EPS]]-J11)/J11</f>
        <v>0.66666666666666685</v>
      </c>
      <c r="L12" s="26">
        <v>-66.149999999999906</v>
      </c>
      <c r="M12" s="26">
        <v>-179.7</v>
      </c>
      <c r="N12">
        <v>0.69199999999999995</v>
      </c>
      <c r="O12" s="18">
        <f>(Table15[[#This Row],[FCF]]-N11)/N11</f>
        <v>39.705882352941167</v>
      </c>
      <c r="P12" s="26">
        <v>19.1184971098265</v>
      </c>
      <c r="Q12" s="26">
        <v>51.936416184971101</v>
      </c>
    </row>
    <row r="13" spans="2:17" x14ac:dyDescent="0.2">
      <c r="B13" t="s">
        <v>94</v>
      </c>
      <c r="C13" s="3">
        <v>14.15</v>
      </c>
      <c r="D13" s="3">
        <v>30.92</v>
      </c>
      <c r="E13" s="23">
        <f>(Table15[[#This Row],[PriceLow]]+Table15[[#This Row],[PriceHigh]])/2</f>
        <v>22.535</v>
      </c>
      <c r="F13" s="3">
        <v>4.9249999999999998</v>
      </c>
      <c r="G13" s="18">
        <f>(Table15[[#This Row],[Revenue]]-F12)/F12</f>
        <v>1.0463684858432533E-2</v>
      </c>
      <c r="H13" s="26">
        <v>2.8730964467005</v>
      </c>
      <c r="I13" s="26">
        <v>6.2781725888324802</v>
      </c>
      <c r="J13" s="3">
        <v>0.6</v>
      </c>
      <c r="K13" s="18">
        <f>(Table15[[#This Row],[EPS]]-J12)/J12</f>
        <v>-4</v>
      </c>
      <c r="L13" s="26">
        <v>23.5833333333333</v>
      </c>
      <c r="M13" s="26">
        <v>51.533333333333303</v>
      </c>
      <c r="N13">
        <v>0.67700000000000005</v>
      </c>
      <c r="O13" s="18">
        <f>(Table15[[#This Row],[FCF]]-N12)/N12</f>
        <v>-2.1676300578034543E-2</v>
      </c>
      <c r="P13" s="26">
        <v>20.901033973412101</v>
      </c>
      <c r="Q13" s="26">
        <v>45.672082717872897</v>
      </c>
    </row>
    <row r="14" spans="2:17" x14ac:dyDescent="0.2">
      <c r="B14" t="s">
        <v>95</v>
      </c>
      <c r="C14" s="3">
        <v>18.399999999999999</v>
      </c>
      <c r="D14" s="3">
        <v>33.65</v>
      </c>
      <c r="E14" s="23">
        <f>(Table15[[#This Row],[PriceLow]]+Table15[[#This Row],[PriceHigh]])/2</f>
        <v>26.024999999999999</v>
      </c>
      <c r="F14" s="3">
        <v>6.5339999999999998</v>
      </c>
      <c r="G14" s="18">
        <f>(Table15[[#This Row],[Revenue]]-F13)/F13</f>
        <v>0.32670050761421321</v>
      </c>
      <c r="H14" s="26">
        <v>2.8160391796755402</v>
      </c>
      <c r="I14" s="26">
        <v>5.1499846954392403</v>
      </c>
      <c r="J14" s="3">
        <v>1.05</v>
      </c>
      <c r="K14" s="18">
        <f>(Table15[[#This Row],[EPS]]-J13)/J13</f>
        <v>0.75000000000000011</v>
      </c>
      <c r="L14" s="26">
        <v>17.523809523809501</v>
      </c>
      <c r="M14" s="26">
        <v>32.047619047619001</v>
      </c>
      <c r="N14">
        <v>1.0669999999999999</v>
      </c>
      <c r="O14" s="18">
        <f>(Table15[[#This Row],[FCF]]-N13)/N13</f>
        <v>0.57607090103397318</v>
      </c>
      <c r="P14" s="26">
        <v>17.244611059044001</v>
      </c>
      <c r="Q14" s="26">
        <v>31.537019681349499</v>
      </c>
    </row>
    <row r="15" spans="2:17" x14ac:dyDescent="0.2">
      <c r="B15" t="s">
        <v>96</v>
      </c>
      <c r="C15" s="3">
        <v>20.77</v>
      </c>
      <c r="D15" s="3">
        <v>34.11</v>
      </c>
      <c r="E15" s="23">
        <f>(Table15[[#This Row],[PriceLow]]+Table15[[#This Row],[PriceHigh]])/2</f>
        <v>27.439999999999998</v>
      </c>
      <c r="F15" s="3">
        <v>7.3819999999999997</v>
      </c>
      <c r="G15" s="18">
        <f>(Table15[[#This Row],[Revenue]]-F14)/F14</f>
        <v>0.12978267523722067</v>
      </c>
      <c r="H15" s="26">
        <v>2.8136006502302902</v>
      </c>
      <c r="I15" s="26">
        <v>4.6206989975616297</v>
      </c>
      <c r="J15" s="3">
        <v>1.39</v>
      </c>
      <c r="K15" s="18">
        <f>(Table15[[#This Row],[EPS]]-J14)/J14</f>
        <v>0.32380952380952366</v>
      </c>
      <c r="L15" s="26">
        <v>14.9424460431654</v>
      </c>
      <c r="M15" s="26">
        <v>24.539568345323701</v>
      </c>
      <c r="N15">
        <v>1.4870000000000001</v>
      </c>
      <c r="O15" s="18">
        <f>(Table15[[#This Row],[FCF]]-N14)/N14</f>
        <v>0.39362699156513603</v>
      </c>
      <c r="P15" s="26">
        <v>13.9677202420981</v>
      </c>
      <c r="Q15" s="26">
        <v>22.938802958977799</v>
      </c>
    </row>
    <row r="16" spans="2:17" x14ac:dyDescent="0.2">
      <c r="B16" t="s">
        <v>97</v>
      </c>
      <c r="C16" s="3">
        <v>27</v>
      </c>
      <c r="D16" s="3">
        <v>35.56</v>
      </c>
      <c r="E16" s="23">
        <f>(Table15[[#This Row],[PriceLow]]+Table15[[#This Row],[PriceHigh]])/2</f>
        <v>31.28</v>
      </c>
      <c r="F16" s="3">
        <v>9.1379999999999999</v>
      </c>
      <c r="G16" s="18">
        <f>(Table15[[#This Row],[Revenue]]-F15)/F15</f>
        <v>0.2378759143863452</v>
      </c>
      <c r="H16" s="26">
        <v>2.95469468154957</v>
      </c>
      <c r="I16" s="26">
        <v>3.8914423287371398</v>
      </c>
      <c r="J16" s="3">
        <v>2.78</v>
      </c>
      <c r="K16" s="18">
        <f>(Table15[[#This Row],[EPS]]-J15)/J15</f>
        <v>1</v>
      </c>
      <c r="L16" s="26">
        <v>9.7122302158273293</v>
      </c>
      <c r="M16" s="26">
        <v>12.791366906474799</v>
      </c>
      <c r="N16">
        <v>0.76200000000000001</v>
      </c>
      <c r="O16" s="18">
        <f>(Table15[[#This Row],[FCF]]-N15)/N15</f>
        <v>-0.48755884330867522</v>
      </c>
      <c r="P16" s="26">
        <v>35.433070866141698</v>
      </c>
      <c r="Q16" s="26">
        <v>46.6666666666666</v>
      </c>
    </row>
    <row r="17" spans="2:17" x14ac:dyDescent="0.2">
      <c r="B17" t="s">
        <v>98</v>
      </c>
      <c r="C17" s="3">
        <v>28.32</v>
      </c>
      <c r="D17" s="3">
        <v>39.18</v>
      </c>
      <c r="E17" s="23">
        <f>(Table15[[#This Row],[PriceLow]]+Table15[[#This Row],[PriceHigh]])/2</f>
        <v>33.75</v>
      </c>
      <c r="F17" s="3">
        <v>9.5679999999999996</v>
      </c>
      <c r="G17" s="18">
        <f>(Table15[[#This Row],[Revenue]]-F16)/F16</f>
        <v>4.7056248632085768E-2</v>
      </c>
      <c r="H17" s="26">
        <v>2.9598662207357802</v>
      </c>
      <c r="I17" s="26">
        <v>4.0948996655518304</v>
      </c>
      <c r="J17" s="3">
        <v>1.84</v>
      </c>
      <c r="K17" s="18">
        <f>(Table15[[#This Row],[EPS]]-J16)/J16</f>
        <v>-0.33812949640287765</v>
      </c>
      <c r="L17" s="26">
        <v>15.391304347826001</v>
      </c>
      <c r="M17" s="26">
        <v>21.293478260869499</v>
      </c>
      <c r="N17">
        <v>2.573</v>
      </c>
      <c r="O17" s="18">
        <f>(Table15[[#This Row],[FCF]]-N16)/N16</f>
        <v>2.3766404199475066</v>
      </c>
      <c r="P17" s="26">
        <v>11.0066070734551</v>
      </c>
      <c r="Q17" s="26">
        <v>15.2273610571317</v>
      </c>
    </row>
    <row r="18" spans="2:17" x14ac:dyDescent="0.2">
      <c r="B18" t="s">
        <v>99</v>
      </c>
      <c r="C18" s="3">
        <v>14.01</v>
      </c>
      <c r="D18" s="3">
        <v>32.700000000000003</v>
      </c>
      <c r="E18" s="23">
        <f>(Table15[[#This Row],[PriceLow]]+Table15[[#This Row],[PriceHigh]])/2</f>
        <v>23.355</v>
      </c>
      <c r="F18" s="3">
        <v>9.4629999999999992</v>
      </c>
      <c r="G18" s="18">
        <f>(Table15[[#This Row],[Revenue]]-F17)/F17</f>
        <v>-1.0974080267558573E-2</v>
      </c>
      <c r="H18" s="26">
        <v>1.4805030117298901</v>
      </c>
      <c r="I18" s="26">
        <v>3.45556377470146</v>
      </c>
      <c r="J18" s="3">
        <v>1.44</v>
      </c>
      <c r="K18" s="18">
        <f>(Table15[[#This Row],[EPS]]-J17)/J17</f>
        <v>-0.21739130434782614</v>
      </c>
      <c r="L18" s="26">
        <v>9.7291666666666607</v>
      </c>
      <c r="M18" s="26">
        <v>22.7083333333333</v>
      </c>
      <c r="N18">
        <v>1.9430000000000001</v>
      </c>
      <c r="O18" s="18">
        <f>(Table15[[#This Row],[FCF]]-N17)/N17</f>
        <v>-0.24485036921881068</v>
      </c>
      <c r="P18" s="26">
        <v>7.2104992279979401</v>
      </c>
      <c r="Q18" s="26">
        <v>16.829644879052999</v>
      </c>
    </row>
    <row r="19" spans="2:17" x14ac:dyDescent="0.2">
      <c r="B19" t="s">
        <v>100</v>
      </c>
      <c r="C19" s="3">
        <v>13.77</v>
      </c>
      <c r="D19" s="3">
        <v>26.85</v>
      </c>
      <c r="E19" s="23">
        <f>(Table15[[#This Row],[PriceLow]]+Table15[[#This Row],[PriceHigh]])/2</f>
        <v>20.310000000000002</v>
      </c>
      <c r="F19" s="3">
        <v>8.2170000000000005</v>
      </c>
      <c r="G19" s="18">
        <f>(Table15[[#This Row],[Revenue]]-F18)/F18</f>
        <v>-0.13167071753143811</v>
      </c>
      <c r="H19" s="26">
        <v>1.6757940854326301</v>
      </c>
      <c r="I19" s="26">
        <v>3.2676159182183202</v>
      </c>
      <c r="J19" s="3">
        <v>1.1499999999999999</v>
      </c>
      <c r="K19" s="18">
        <f>(Table15[[#This Row],[EPS]]-J18)/J18</f>
        <v>-0.20138888888888892</v>
      </c>
      <c r="L19" s="26">
        <v>11.9739130434782</v>
      </c>
      <c r="M19" s="26">
        <v>23.347826086956498</v>
      </c>
      <c r="N19">
        <v>1.4890000000000001</v>
      </c>
      <c r="O19" s="18">
        <f>(Table15[[#This Row],[FCF]]-N18)/N18</f>
        <v>-0.23365928975810599</v>
      </c>
      <c r="P19" s="26">
        <v>9.2478173270651407</v>
      </c>
      <c r="Q19" s="26">
        <v>18.032236400268602</v>
      </c>
    </row>
    <row r="20" spans="2:17" x14ac:dyDescent="0.2">
      <c r="B20" t="s">
        <v>101</v>
      </c>
      <c r="C20" s="3">
        <v>22.5</v>
      </c>
      <c r="D20" s="3">
        <v>33.75</v>
      </c>
      <c r="E20" s="23">
        <f>(Table15[[#This Row],[PriceLow]]+Table15[[#This Row],[PriceHigh]])/2</f>
        <v>28.125</v>
      </c>
      <c r="F20" s="3">
        <v>11.513999999999999</v>
      </c>
      <c r="G20" s="18">
        <f>(Table15[[#This Row],[Revenue]]-F19)/F19</f>
        <v>0.40124132895217218</v>
      </c>
      <c r="H20" s="26">
        <v>1.9541427826993201</v>
      </c>
      <c r="I20" s="26">
        <v>2.9312141740489799</v>
      </c>
      <c r="J20" s="3">
        <v>2.62</v>
      </c>
      <c r="K20" s="18">
        <f>(Table15[[#This Row],[EPS]]-J19)/J19</f>
        <v>1.2782608695652176</v>
      </c>
      <c r="L20" s="26">
        <v>8.5877862595419803</v>
      </c>
      <c r="M20" s="26">
        <v>12.8816793893129</v>
      </c>
      <c r="N20">
        <v>2.161</v>
      </c>
      <c r="O20" s="18">
        <f>(Table15[[#This Row],[FCF]]-N19)/N19</f>
        <v>0.45130960376091328</v>
      </c>
      <c r="P20" s="26">
        <v>10.411846367422401</v>
      </c>
      <c r="Q20" s="26">
        <v>15.6177695511337</v>
      </c>
    </row>
    <row r="21" spans="2:17" x14ac:dyDescent="0.2">
      <c r="B21" t="s">
        <v>102</v>
      </c>
      <c r="C21" s="3">
        <v>24.82</v>
      </c>
      <c r="D21" s="3">
        <v>36.56</v>
      </c>
      <c r="E21" s="23">
        <f>(Table15[[#This Row],[PriceLow]]+Table15[[#This Row],[PriceHigh]])/2</f>
        <v>30.69</v>
      </c>
      <c r="F21" s="3">
        <v>11.728999999999999</v>
      </c>
      <c r="G21" s="18">
        <f>(Table15[[#This Row],[Revenue]]-F20)/F20</f>
        <v>1.8672919923571292E-2</v>
      </c>
      <c r="H21" s="26">
        <v>2.1161224315798401</v>
      </c>
      <c r="I21" s="26">
        <v>3.1170602779435499</v>
      </c>
      <c r="J21" s="3">
        <v>1.88</v>
      </c>
      <c r="K21" s="18">
        <f>(Table15[[#This Row],[EPS]]-J20)/J20</f>
        <v>-0.28244274809160314</v>
      </c>
      <c r="L21" s="26">
        <v>13.202127659574399</v>
      </c>
      <c r="M21" s="26">
        <v>19.446808510638299</v>
      </c>
      <c r="N21">
        <v>2.0840000000000001</v>
      </c>
      <c r="O21" s="18">
        <f>(Table15[[#This Row],[FCF]]-N20)/N20</f>
        <v>-3.5631652012956941E-2</v>
      </c>
      <c r="P21" s="26">
        <v>11.9097888675623</v>
      </c>
      <c r="Q21" s="26">
        <v>17.5431861804222</v>
      </c>
    </row>
    <row r="22" spans="2:17" x14ac:dyDescent="0.2">
      <c r="B22" t="s">
        <v>103</v>
      </c>
      <c r="C22" s="3">
        <v>26.43</v>
      </c>
      <c r="D22" s="3">
        <v>33.99</v>
      </c>
      <c r="E22" s="23">
        <f>(Table15[[#This Row],[PriceLow]]+Table15[[#This Row],[PriceHigh]])/2</f>
        <v>30.21</v>
      </c>
      <c r="F22" s="3">
        <v>11.191000000000001</v>
      </c>
      <c r="G22" s="18">
        <f>(Table15[[#This Row],[Revenue]]-F21)/F21</f>
        <v>-4.5869213061641954E-2</v>
      </c>
      <c r="H22" s="26">
        <v>2.3617192386739299</v>
      </c>
      <c r="I22" s="26">
        <v>3.0372620856045001</v>
      </c>
      <c r="J22" s="3">
        <v>1.51</v>
      </c>
      <c r="K22" s="18">
        <f>(Table15[[#This Row],[EPS]]-J21)/J21</f>
        <v>-0.19680851063829782</v>
      </c>
      <c r="L22" s="26">
        <v>17.503311258278099</v>
      </c>
      <c r="M22" s="26">
        <v>22.509933774834401</v>
      </c>
      <c r="N22">
        <v>2.5470000000000002</v>
      </c>
      <c r="O22" s="18">
        <f>(Table15[[#This Row],[FCF]]-N21)/N21</f>
        <v>0.222168905950096</v>
      </c>
      <c r="P22" s="26">
        <v>10.3769140164899</v>
      </c>
      <c r="Q22" s="26">
        <v>13.3451118963486</v>
      </c>
    </row>
    <row r="23" spans="2:17" x14ac:dyDescent="0.2">
      <c r="B23" t="s">
        <v>104</v>
      </c>
      <c r="C23" s="3">
        <v>31.55</v>
      </c>
      <c r="D23" s="3">
        <v>43.91</v>
      </c>
      <c r="E23" s="23">
        <f>(Table15[[#This Row],[PriceLow]]+Table15[[#This Row],[PriceHigh]])/2</f>
        <v>37.729999999999997</v>
      </c>
      <c r="F23" s="3">
        <v>10.965999999999999</v>
      </c>
      <c r="G23" s="18">
        <f>(Table15[[#This Row],[Revenue]]-F22)/F22</f>
        <v>-2.0105441872933734E-2</v>
      </c>
      <c r="H23" s="26">
        <v>2.8770745942002498</v>
      </c>
      <c r="I23" s="26">
        <v>4.0041947838774297</v>
      </c>
      <c r="J23" s="3">
        <v>1.91</v>
      </c>
      <c r="K23" s="18">
        <f>(Table15[[#This Row],[EPS]]-J22)/J22</f>
        <v>0.26490066225165559</v>
      </c>
      <c r="L23" s="26">
        <v>16.518324607329799</v>
      </c>
      <c r="M23" s="26">
        <v>22.989528795811498</v>
      </c>
      <c r="N23">
        <v>2.67</v>
      </c>
      <c r="O23" s="18">
        <f>(Table15[[#This Row],[FCF]]-N22)/N22</f>
        <v>4.8292108362779647E-2</v>
      </c>
      <c r="P23" s="26">
        <v>11.816479400748999</v>
      </c>
      <c r="Q23" s="26">
        <v>16.445692883895099</v>
      </c>
    </row>
    <row r="24" spans="2:17" x14ac:dyDescent="0.2">
      <c r="B24" t="s">
        <v>105</v>
      </c>
      <c r="C24" s="3">
        <v>40.89</v>
      </c>
      <c r="D24" s="3">
        <v>55.62</v>
      </c>
      <c r="E24" s="23">
        <f>(Table15[[#This Row],[PriceLow]]+Table15[[#This Row],[PriceHigh]])/2</f>
        <v>48.254999999999995</v>
      </c>
      <c r="F24" s="3">
        <v>12.079000000000001</v>
      </c>
      <c r="G24" s="18">
        <f>(Table15[[#This Row],[Revenue]]-F23)/F23</f>
        <v>0.10149553164326111</v>
      </c>
      <c r="H24" s="26">
        <v>3.3852140077820998</v>
      </c>
      <c r="I24" s="26">
        <v>4.60468581836244</v>
      </c>
      <c r="J24" s="3">
        <v>2.57</v>
      </c>
      <c r="K24" s="18">
        <f>(Table15[[#This Row],[EPS]]-J23)/J23</f>
        <v>0.34554973821989526</v>
      </c>
      <c r="L24" s="26">
        <v>15.910505836575799</v>
      </c>
      <c r="M24" s="26">
        <v>21.6420233463035</v>
      </c>
      <c r="N24">
        <v>3.3969999999999998</v>
      </c>
      <c r="O24" s="18">
        <f>(Table15[[#This Row],[FCF]]-N23)/N23</f>
        <v>0.27228464419475651</v>
      </c>
      <c r="P24" s="26">
        <v>12.0370915513688</v>
      </c>
      <c r="Q24" s="26">
        <v>16.373270532823</v>
      </c>
    </row>
    <row r="25" spans="2:17" x14ac:dyDescent="0.2">
      <c r="B25" t="s">
        <v>106</v>
      </c>
      <c r="C25" s="3">
        <v>43.52</v>
      </c>
      <c r="D25" s="3">
        <v>59.94</v>
      </c>
      <c r="E25" s="23">
        <f>(Table15[[#This Row],[PriceLow]]+Table15[[#This Row],[PriceHigh]])/2</f>
        <v>51.730000000000004</v>
      </c>
      <c r="F25" s="3">
        <v>12.464</v>
      </c>
      <c r="G25" s="18">
        <f>(Table15[[#This Row],[Revenue]]-F24)/F24</f>
        <v>3.1873499461875961E-2</v>
      </c>
      <c r="H25" s="26">
        <v>3.4916559691912701</v>
      </c>
      <c r="I25" s="26">
        <v>4.8090500641848504</v>
      </c>
      <c r="J25" s="3">
        <v>2.82</v>
      </c>
      <c r="K25" s="18">
        <f>(Table15[[#This Row],[EPS]]-J24)/J24</f>
        <v>9.727626459143969E-2</v>
      </c>
      <c r="L25" s="26">
        <v>15.4326241134751</v>
      </c>
      <c r="M25" s="26">
        <v>21.255319148936099</v>
      </c>
      <c r="N25">
        <v>3.6869999999999998</v>
      </c>
      <c r="O25" s="18">
        <f>(Table15[[#This Row],[FCF]]-N24)/N24</f>
        <v>8.5369443626729477E-2</v>
      </c>
      <c r="P25" s="26">
        <v>11.803634391103801</v>
      </c>
      <c r="Q25" s="26">
        <v>16.257119609438501</v>
      </c>
    </row>
    <row r="26" spans="2:17" x14ac:dyDescent="0.2">
      <c r="B26" t="s">
        <v>107</v>
      </c>
      <c r="C26" s="3">
        <v>48.03</v>
      </c>
      <c r="D26" s="3">
        <v>74.87</v>
      </c>
      <c r="E26" s="23">
        <f>(Table15[[#This Row],[PriceLow]]+Table15[[#This Row],[PriceHigh]])/2</f>
        <v>61.45</v>
      </c>
      <c r="F26" s="3">
        <v>13.095000000000001</v>
      </c>
      <c r="G26" s="18">
        <f>(Table15[[#This Row],[Revenue]]-F25)/F25</f>
        <v>5.0625802310654701E-2</v>
      </c>
      <c r="H26" s="26">
        <v>3.6678121420389398</v>
      </c>
      <c r="I26" s="26">
        <v>5.7174494081710501</v>
      </c>
      <c r="J26" s="3">
        <v>3.48</v>
      </c>
      <c r="K26" s="18">
        <f>(Table15[[#This Row],[EPS]]-J25)/J25</f>
        <v>0.23404255319148942</v>
      </c>
      <c r="L26" s="26">
        <v>13.801724137931</v>
      </c>
      <c r="M26" s="26">
        <v>21.514367816091902</v>
      </c>
      <c r="N26">
        <v>3.9990000000000001</v>
      </c>
      <c r="O26" s="18">
        <f>(Table15[[#This Row],[FCF]]-N25)/N25</f>
        <v>8.4621643612693323E-2</v>
      </c>
      <c r="P26" s="26">
        <v>12.0105026256564</v>
      </c>
      <c r="Q26" s="26">
        <v>18.722180545136201</v>
      </c>
    </row>
    <row r="27" spans="2:17" x14ac:dyDescent="0.2">
      <c r="B27" t="s">
        <v>108</v>
      </c>
      <c r="C27" s="3">
        <v>72.92</v>
      </c>
      <c r="D27" s="3">
        <v>104.82</v>
      </c>
      <c r="E27" s="23">
        <f>(Table15[[#This Row],[PriceLow]]+Table15[[#This Row],[PriceHigh]])/2</f>
        <v>88.87</v>
      </c>
      <c r="F27" s="3">
        <v>14.784000000000001</v>
      </c>
      <c r="G27" s="18">
        <f>(Table15[[#This Row],[Revenue]]-F26)/F26</f>
        <v>0.12898052691867123</v>
      </c>
      <c r="H27" s="26">
        <v>4.9323593073592997</v>
      </c>
      <c r="I27" s="26">
        <v>7.0900974025974</v>
      </c>
      <c r="J27" s="3">
        <v>3.61</v>
      </c>
      <c r="K27" s="18">
        <f>(Table15[[#This Row],[EPS]]-J26)/J26</f>
        <v>3.7356321839080428E-2</v>
      </c>
      <c r="L27" s="26">
        <v>20.199445983379501</v>
      </c>
      <c r="M27" s="26">
        <v>29.036011080332401</v>
      </c>
      <c r="N27">
        <v>4.6130000000000004</v>
      </c>
      <c r="O27" s="18">
        <f>(Table15[[#This Row],[FCF]]-N26)/N26</f>
        <v>0.1535383845961491</v>
      </c>
      <c r="P27" s="26">
        <v>15.807500541946601</v>
      </c>
      <c r="Q27" s="26">
        <v>22.7227400823758</v>
      </c>
    </row>
    <row r="28" spans="2:17" x14ac:dyDescent="0.2">
      <c r="B28" t="s">
        <v>109</v>
      </c>
      <c r="C28" s="3">
        <v>87.8</v>
      </c>
      <c r="D28" s="3">
        <v>119.89</v>
      </c>
      <c r="E28" s="23">
        <f>(Table15[[#This Row],[PriceLow]]+Table15[[#This Row],[PriceHigh]])/2</f>
        <v>103.845</v>
      </c>
      <c r="F28" s="3">
        <v>15.943</v>
      </c>
      <c r="G28" s="18">
        <f>(Table15[[#This Row],[Revenue]]-F27)/F27</f>
        <v>7.8395562770562699E-2</v>
      </c>
      <c r="H28" s="26">
        <v>5.5071191118359097</v>
      </c>
      <c r="I28" s="26">
        <v>7.5199146961048697</v>
      </c>
      <c r="J28" s="3">
        <v>5.59</v>
      </c>
      <c r="K28" s="18">
        <f>(Table15[[#This Row],[EPS]]-J27)/J27</f>
        <v>0.54847645429362879</v>
      </c>
      <c r="L28" s="26">
        <v>15.7066189624329</v>
      </c>
      <c r="M28" s="26">
        <v>21.447227191413202</v>
      </c>
      <c r="N28">
        <v>6.1189999999999998</v>
      </c>
      <c r="O28" s="18">
        <f>(Table15[[#This Row],[FCF]]-N27)/N27</f>
        <v>0.32646867548233238</v>
      </c>
      <c r="P28" s="26">
        <v>14.3487497957182</v>
      </c>
      <c r="Q28" s="26">
        <v>19.5930707631966</v>
      </c>
    </row>
    <row r="29" spans="2:17" x14ac:dyDescent="0.2">
      <c r="B29" t="s">
        <v>110</v>
      </c>
      <c r="C29" s="3">
        <v>88.88</v>
      </c>
      <c r="D29" s="3">
        <v>131.69</v>
      </c>
      <c r="E29" s="23">
        <f>(Table15[[#This Row],[PriceLow]]+Table15[[#This Row],[PriceHigh]])/2</f>
        <v>110.285</v>
      </c>
      <c r="F29" s="3">
        <v>15.108000000000001</v>
      </c>
      <c r="G29" s="18">
        <f>(Table15[[#This Row],[Revenue]]-F28)/F28</f>
        <v>-5.2374082669510075E-2</v>
      </c>
      <c r="H29" s="26">
        <v>5.8829759068043401</v>
      </c>
      <c r="I29" s="26">
        <v>8.7165740005295191</v>
      </c>
      <c r="J29" s="3">
        <v>5.24</v>
      </c>
      <c r="K29" s="18">
        <f>(Table15[[#This Row],[EPS]]-J28)/J28</f>
        <v>-6.2611806797853248E-2</v>
      </c>
      <c r="L29" s="26">
        <v>16.961832061068701</v>
      </c>
      <c r="M29" s="26">
        <v>25.1316793893129</v>
      </c>
      <c r="N29">
        <v>6.0949999999999998</v>
      </c>
      <c r="O29" s="18">
        <f>(Table15[[#This Row],[FCF]]-N28)/N28</f>
        <v>-3.922209511358069E-3</v>
      </c>
      <c r="P29" s="26">
        <v>14.5824446267432</v>
      </c>
      <c r="Q29" s="26">
        <v>21.606234618539698</v>
      </c>
    </row>
    <row r="30" spans="2:17" x14ac:dyDescent="0.2">
      <c r="B30" t="s">
        <v>111</v>
      </c>
      <c r="C30" s="3">
        <v>93.5</v>
      </c>
      <c r="D30" s="3">
        <v>166.68</v>
      </c>
      <c r="E30" s="23">
        <f>(Table15[[#This Row],[PriceLow]]+Table15[[#This Row],[PriceHigh]])/2</f>
        <v>130.09</v>
      </c>
      <c r="F30" s="3">
        <v>15.499000000000001</v>
      </c>
      <c r="G30" s="18">
        <f>(Table15[[#This Row],[Revenue]]-F29)/F29</f>
        <v>2.5880328302885888E-2</v>
      </c>
      <c r="H30" s="26">
        <v>6.0326472675656397</v>
      </c>
      <c r="I30" s="26">
        <v>10.7542422091747</v>
      </c>
      <c r="J30" s="3">
        <v>5.97</v>
      </c>
      <c r="K30" s="18">
        <f>(Table15[[#This Row],[EPS]]-J29)/J29</f>
        <v>0.13931297709923654</v>
      </c>
      <c r="L30" s="26">
        <v>15.661641541038501</v>
      </c>
      <c r="M30" s="26">
        <v>27.9195979899497</v>
      </c>
      <c r="N30">
        <v>5.8840000000000003</v>
      </c>
      <c r="O30" s="18">
        <f>(Table15[[#This Row],[FCF]]-N29)/N29</f>
        <v>-3.4618539786710326E-2</v>
      </c>
      <c r="P30" s="26">
        <v>15.890550645819101</v>
      </c>
      <c r="Q30" s="26">
        <v>28.327668252889101</v>
      </c>
    </row>
    <row r="31" spans="2:17" x14ac:dyDescent="0.2">
      <c r="B31" t="s">
        <v>112</v>
      </c>
      <c r="C31" s="3">
        <v>162.11000000000001</v>
      </c>
      <c r="D31" s="3">
        <v>201.29</v>
      </c>
      <c r="E31" s="23">
        <f>(Table15[[#This Row],[PriceLow]]+Table15[[#This Row],[PriceHigh]])/2</f>
        <v>181.7</v>
      </c>
      <c r="F31" s="3">
        <v>19.597999999999999</v>
      </c>
      <c r="G31" s="18">
        <f>(Table15[[#This Row],[Revenue]]-F30)/F30</f>
        <v>0.26446867539841268</v>
      </c>
      <c r="H31" s="26">
        <v>8.2717624247372097</v>
      </c>
      <c r="I31" s="26">
        <v>10.270946014899399</v>
      </c>
      <c r="J31" s="3">
        <v>8.26</v>
      </c>
      <c r="K31" s="18">
        <f>(Table15[[#This Row],[EPS]]-J30)/J30</f>
        <v>0.3835845896147404</v>
      </c>
      <c r="L31" s="26">
        <v>19.625907990314701</v>
      </c>
      <c r="M31" s="26">
        <v>24.369249394673101</v>
      </c>
      <c r="N31">
        <v>6.7240000000000002</v>
      </c>
      <c r="O31" s="18">
        <f>(Table15[[#This Row],[FCF]]-N30)/N30</f>
        <v>0.14276002719238609</v>
      </c>
      <c r="P31" s="26">
        <v>24.109161213563301</v>
      </c>
      <c r="Q31" s="26">
        <v>29.936049970255699</v>
      </c>
    </row>
    <row r="32" spans="2:17" x14ac:dyDescent="0.2">
      <c r="B32" t="s">
        <v>113</v>
      </c>
      <c r="C32" s="3">
        <v>148.34</v>
      </c>
      <c r="D32" s="3">
        <v>191.01</v>
      </c>
      <c r="E32" s="23">
        <f>(Table15[[#This Row],[PriceLow]]+Table15[[#This Row],[PriceHigh]])/2</f>
        <v>169.67500000000001</v>
      </c>
      <c r="F32" s="3">
        <v>21.629000000000001</v>
      </c>
      <c r="G32" s="18">
        <f>(Table15[[#This Row],[Revenue]]-F31)/F31</f>
        <v>0.10363302377793665</v>
      </c>
      <c r="H32" s="26">
        <v>6.85838457626335</v>
      </c>
      <c r="I32" s="26">
        <v>8.83119885339128</v>
      </c>
      <c r="J32" s="3">
        <v>9.41</v>
      </c>
      <c r="K32" s="18">
        <f>(Table15[[#This Row],[EPS]]-J31)/J31</f>
        <v>0.13922518159806299</v>
      </c>
      <c r="L32" s="26">
        <v>15.764080765143399</v>
      </c>
      <c r="M32" s="26">
        <v>20.298618490967002</v>
      </c>
      <c r="N32">
        <v>6.3959999999999999</v>
      </c>
      <c r="O32" s="18">
        <f>(Table15[[#This Row],[FCF]]-N31)/N31</f>
        <v>-4.8780487804878092E-2</v>
      </c>
      <c r="P32" s="26">
        <v>23.192620387742299</v>
      </c>
      <c r="Q32" s="26">
        <v>29.8639774859287</v>
      </c>
    </row>
    <row r="33" spans="2:17" x14ac:dyDescent="0.2">
      <c r="B33" t="s">
        <v>114</v>
      </c>
      <c r="C33" s="3"/>
      <c r="D33" s="3"/>
      <c r="E33" s="23">
        <f>(Table15[[#This Row],[PriceLow]]+Table15[[#This Row],[PriceHigh]])/2</f>
        <v>0</v>
      </c>
      <c r="F33" s="3"/>
      <c r="G33" s="18">
        <f>(Table15[[#This Row],[Revenue]]-F32)/F32</f>
        <v>-1</v>
      </c>
      <c r="J33" s="3"/>
      <c r="K33" s="18">
        <f>(Table15[[#This Row],[EPS]]-J32)/J32</f>
        <v>-1</v>
      </c>
      <c r="L33" s="26"/>
      <c r="M33" s="26"/>
      <c r="O33" s="18">
        <f>(Table15[[#This Row],[FCF]]-N32)/N32</f>
        <v>-1</v>
      </c>
      <c r="P33" s="26"/>
      <c r="Q33" s="26"/>
    </row>
  </sheetData>
  <phoneticPr fontId="4"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DVT</vt:lpstr>
      <vt:lpstr>DYT-MM</vt:lpstr>
      <vt:lpstr>DivGro</vt:lpstr>
      <vt:lpstr>DYT-Graph</vt:lpstr>
      <vt:lpstr>CASH</vt:lpstr>
      <vt:lpstr>COST</vt:lpstr>
      <vt:lpstr>DEBT</vt:lpstr>
      <vt:lpstr>OWNER</vt:lpstr>
      <vt:lpstr>Market</vt:lpstr>
      <vt:lpstr>Record</vt:lpstr>
      <vt:lpstr>Projections</vt:lpstr>
      <vt:lpstr>Notes-Business</vt:lpstr>
      <vt:lpstr>Formulas</vt:lpstr>
      <vt:lpstr>Ratios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Harvey Wargo</dc:creator>
  <cp:lastModifiedBy>Harvey Wargo</cp:lastModifiedBy>
  <dcterms:created xsi:type="dcterms:W3CDTF">2022-04-18T17:14:45Z</dcterms:created>
  <dcterms:modified xsi:type="dcterms:W3CDTF">2023-04-14T21:29:11Z</dcterms:modified>
</cp:coreProperties>
</file>