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9680" documentId="13_ncr:1_{A3D0CF3D-EB5C-5E41-BA66-3B2371569EC9}" xr6:coauthVersionLast="47" xr6:coauthVersionMax="47" xr10:uidLastSave="{5CA30BEF-676D-3F4E-88A0-D281D0F89D17}"/>
  <bookViews>
    <workbookView xWindow="0" yWindow="76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1" i="5" l="1"/>
  <c r="H85" i="5" a="1"/>
  <c r="H85" i="5" s="1"/>
  <c r="R72" i="5"/>
  <c r="R75" i="5"/>
  <c r="R76" i="5"/>
  <c r="R77" i="5"/>
  <c r="R80" i="5"/>
  <c r="R87" i="5"/>
  <c r="R88" i="5"/>
  <c r="B18" i="5" a="1"/>
  <c r="B18" i="5" s="1"/>
  <c r="B72" i="5" a="1"/>
  <c r="B72" i="5" s="1"/>
  <c r="H72" i="5" a="1"/>
  <c r="H72" i="5" s="1"/>
  <c r="I72" i="5" a="1"/>
  <c r="I72" i="5" s="1"/>
  <c r="J72" i="5" a="1"/>
  <c r="J72" i="5" s="1"/>
  <c r="S72" i="5"/>
  <c r="R22" i="5"/>
  <c r="R4" i="5"/>
  <c r="R7" i="5"/>
  <c r="R8" i="5"/>
  <c r="R10" i="5"/>
  <c r="R14" i="5"/>
  <c r="R17" i="5"/>
  <c r="R18" i="5"/>
  <c r="R25" i="5"/>
  <c r="R26" i="5"/>
  <c r="R35" i="5"/>
  <c r="R43" i="5"/>
  <c r="R45" i="5"/>
  <c r="R46" i="5"/>
  <c r="R48" i="5"/>
  <c r="R50" i="5"/>
  <c r="R55" i="5"/>
  <c r="R56" i="5"/>
  <c r="R57" i="5"/>
  <c r="R61" i="5"/>
  <c r="R64" i="5"/>
  <c r="R65" i="5"/>
  <c r="R66" i="5"/>
  <c r="R71" i="5"/>
  <c r="R74" i="5"/>
  <c r="B22" i="5" a="1"/>
  <c r="B22" i="5" s="1"/>
  <c r="H22" i="5" a="1"/>
  <c r="H22" i="5" s="1"/>
  <c r="I22" i="5" a="1"/>
  <c r="I22" i="5" s="1"/>
  <c r="J22" i="5" a="1"/>
  <c r="J22" i="5" s="1"/>
  <c r="S22" i="5"/>
  <c r="B87" i="5" a="1"/>
  <c r="B87" i="5" s="1"/>
  <c r="H87" i="5" a="1"/>
  <c r="H87" i="5" s="1"/>
  <c r="I87" i="5" a="1"/>
  <c r="I87" i="5" s="1"/>
  <c r="J87" i="5" a="1"/>
  <c r="J87" i="5" s="1"/>
  <c r="S87" i="5"/>
  <c r="B25" i="5" a="1"/>
  <c r="B25" i="5" s="1"/>
  <c r="H25" i="5" a="1"/>
  <c r="H25" i="5" s="1"/>
  <c r="I25" i="5" a="1"/>
  <c r="I25" i="5" s="1"/>
  <c r="J25" i="5" a="1"/>
  <c r="J25" i="5" s="1"/>
  <c r="S25" i="5"/>
  <c r="B77" i="5" a="1"/>
  <c r="B77" i="5" s="1"/>
  <c r="H77" i="5" a="1"/>
  <c r="H77" i="5" s="1"/>
  <c r="I77" i="5" a="1"/>
  <c r="I77" i="5" s="1"/>
  <c r="J77" i="5" a="1"/>
  <c r="J77" i="5" s="1"/>
  <c r="S77" i="5"/>
  <c r="B35" i="5" a="1"/>
  <c r="B35" i="5" s="1"/>
  <c r="H35" i="5" a="1"/>
  <c r="H35" i="5" s="1"/>
  <c r="I35" i="5" a="1"/>
  <c r="I35" i="5" s="1"/>
  <c r="J35" i="5" a="1"/>
  <c r="J35" i="5" s="1"/>
  <c r="S35" i="5"/>
  <c r="B7" i="5" a="1"/>
  <c r="B7" i="5" s="1"/>
  <c r="H7" i="5" a="1"/>
  <c r="H7" i="5" s="1"/>
  <c r="I7" i="5" a="1"/>
  <c r="I7" i="5" s="1"/>
  <c r="J7" i="5" a="1"/>
  <c r="J7" i="5" s="1"/>
  <c r="S7" i="5"/>
  <c r="B88" i="5" a="1"/>
  <c r="B88" i="5" s="1"/>
  <c r="H88" i="5" a="1"/>
  <c r="H88" i="5" s="1"/>
  <c r="I88" i="5" a="1"/>
  <c r="I88" i="5" s="1"/>
  <c r="J88" i="5" a="1"/>
  <c r="J88" i="5" s="1"/>
  <c r="S88" i="5"/>
  <c r="B26" i="5" a="1"/>
  <c r="B26" i="5" s="1"/>
  <c r="H26" i="5" a="1"/>
  <c r="H26" i="5" s="1"/>
  <c r="I26" i="5" a="1"/>
  <c r="I26" i="5" s="1"/>
  <c r="J26" i="5" a="1"/>
  <c r="J26" i="5" s="1"/>
  <c r="S26" i="5"/>
  <c r="B14" i="5" a="1"/>
  <c r="B14" i="5" s="1"/>
  <c r="H14" i="5" a="1"/>
  <c r="H14" i="5" s="1"/>
  <c r="I14" i="5" a="1"/>
  <c r="I14" i="5" s="1"/>
  <c r="J14" i="5" a="1"/>
  <c r="J14" i="5" s="1"/>
  <c r="S14" i="5"/>
  <c r="B50" i="5" a="1"/>
  <c r="B50" i="5" s="1"/>
  <c r="H50" i="5" a="1"/>
  <c r="H50" i="5" s="1"/>
  <c r="I50" i="5" a="1"/>
  <c r="I50" i="5" s="1"/>
  <c r="J50" i="5" a="1"/>
  <c r="J50" i="5" s="1"/>
  <c r="S50" i="5"/>
  <c r="B75" i="5" a="1"/>
  <c r="B75" i="5" s="1"/>
  <c r="H75" i="5" a="1"/>
  <c r="H75" i="5" s="1"/>
  <c r="I75" i="5" a="1"/>
  <c r="I75" i="5" s="1"/>
  <c r="J75" i="5" a="1"/>
  <c r="J75" i="5" s="1"/>
  <c r="S75" i="5"/>
  <c r="B71" i="5" a="1"/>
  <c r="B71" i="5" s="1"/>
  <c r="H71" i="5" a="1"/>
  <c r="H71" i="5" s="1"/>
  <c r="I71" i="5" a="1"/>
  <c r="I71" i="5" s="1"/>
  <c r="J71" i="5" a="1"/>
  <c r="J71" i="5" s="1"/>
  <c r="S71" i="5"/>
  <c r="B74" i="5" a="1"/>
  <c r="B74" i="5" s="1"/>
  <c r="H74" i="5" a="1"/>
  <c r="H74" i="5" s="1"/>
  <c r="I74" i="5" a="1"/>
  <c r="I74" i="5" s="1"/>
  <c r="J74" i="5" a="1"/>
  <c r="J74" i="5" s="1"/>
  <c r="S74" i="5"/>
  <c r="B80" i="5" a="1"/>
  <c r="B80" i="5" s="1"/>
  <c r="H80" i="5" a="1"/>
  <c r="H80" i="5" s="1"/>
  <c r="I80" i="5" a="1"/>
  <c r="I80" i="5" s="1"/>
  <c r="J80" i="5" a="1"/>
  <c r="J80" i="5" s="1"/>
  <c r="S80" i="5"/>
  <c r="B55" i="5" a="1"/>
  <c r="B55" i="5" s="1"/>
  <c r="H55" i="5" a="1"/>
  <c r="H55" i="5" s="1"/>
  <c r="I55" i="5" a="1"/>
  <c r="I55" i="5" s="1"/>
  <c r="J55" i="5" a="1"/>
  <c r="J55" i="5" s="1"/>
  <c r="S55" i="5"/>
  <c r="B4" i="5" a="1"/>
  <c r="B4" i="5" s="1"/>
  <c r="H4" i="5" a="1"/>
  <c r="H4" i="5" s="1"/>
  <c r="I4" i="5" a="1"/>
  <c r="I4" i="5" s="1"/>
  <c r="J4" i="5" a="1"/>
  <c r="J4" i="5" s="1"/>
  <c r="S4" i="5"/>
  <c r="B65" i="5" a="1"/>
  <c r="B65" i="5" s="1"/>
  <c r="H65" i="5" a="1"/>
  <c r="H65" i="5" s="1"/>
  <c r="I65" i="5" a="1"/>
  <c r="I65" i="5" s="1"/>
  <c r="J65" i="5" a="1"/>
  <c r="J65" i="5" s="1"/>
  <c r="S65" i="5"/>
  <c r="B76" i="5" a="1"/>
  <c r="B76" i="5" s="1"/>
  <c r="H76" i="5" a="1"/>
  <c r="H76" i="5" s="1"/>
  <c r="I76" i="5" a="1"/>
  <c r="I76" i="5" s="1"/>
  <c r="J76" i="5" a="1"/>
  <c r="J76" i="5" s="1"/>
  <c r="S76" i="5"/>
  <c r="H18" i="5" a="1"/>
  <c r="H18" i="5" s="1"/>
  <c r="I18" i="5" a="1"/>
  <c r="I18" i="5" s="1"/>
  <c r="J18" i="5" a="1"/>
  <c r="J18" i="5" s="1"/>
  <c r="S18" i="5"/>
  <c r="B48" i="5" a="1"/>
  <c r="B48" i="5" s="1"/>
  <c r="H48" i="5" a="1"/>
  <c r="H48" i="5" s="1"/>
  <c r="I48" i="5" a="1"/>
  <c r="I48" i="5" s="1"/>
  <c r="J48" i="5" a="1"/>
  <c r="J48" i="5" s="1"/>
  <c r="S48" i="5"/>
  <c r="B64" i="5" a="1"/>
  <c r="B64" i="5" s="1"/>
  <c r="H64" i="5" a="1"/>
  <c r="H64" i="5" s="1"/>
  <c r="M64" i="5" s="1"/>
  <c r="I64" i="5" a="1"/>
  <c r="I64" i="5" s="1"/>
  <c r="J64" i="5" a="1"/>
  <c r="J64" i="5" s="1"/>
  <c r="S64" i="5"/>
  <c r="B56" i="5" a="1"/>
  <c r="B56" i="5" s="1"/>
  <c r="H56" i="5" a="1"/>
  <c r="H56" i="5" s="1"/>
  <c r="I56" i="5" a="1"/>
  <c r="I56" i="5" s="1"/>
  <c r="J56" i="5" a="1"/>
  <c r="J56" i="5" s="1"/>
  <c r="S56" i="5"/>
  <c r="B57" i="5" a="1"/>
  <c r="B57" i="5" s="1"/>
  <c r="H57" i="5" a="1"/>
  <c r="H57" i="5" s="1"/>
  <c r="I57" i="5" a="1"/>
  <c r="I57" i="5" s="1"/>
  <c r="J57" i="5" a="1"/>
  <c r="J57" i="5" s="1"/>
  <c r="S57" i="5"/>
  <c r="B10" i="5" a="1"/>
  <c r="B10" i="5" s="1"/>
  <c r="H10" i="5" a="1"/>
  <c r="H10" i="5" s="1"/>
  <c r="I10" i="5" a="1"/>
  <c r="I10" i="5" s="1"/>
  <c r="J10" i="5" a="1"/>
  <c r="J10" i="5" s="1"/>
  <c r="S10" i="5"/>
  <c r="B46" i="5" a="1"/>
  <c r="B46" i="5" s="1"/>
  <c r="H46" i="5" a="1"/>
  <c r="H46" i="5" s="1"/>
  <c r="I46" i="5" a="1"/>
  <c r="I46" i="5" s="1"/>
  <c r="J46" i="5" a="1"/>
  <c r="J46" i="5" s="1"/>
  <c r="S46" i="5"/>
  <c r="B8" i="5" a="1"/>
  <c r="B8" i="5" s="1"/>
  <c r="H8" i="5" a="1"/>
  <c r="H8" i="5" s="1"/>
  <c r="I8" i="5" a="1"/>
  <c r="I8" i="5" s="1"/>
  <c r="J8" i="5" a="1"/>
  <c r="J8" i="5" s="1"/>
  <c r="S8" i="5"/>
  <c r="B61" i="5" a="1"/>
  <c r="B61" i="5" s="1"/>
  <c r="H61" i="5" a="1"/>
  <c r="H61" i="5" s="1"/>
  <c r="I61" i="5" a="1"/>
  <c r="I61" i="5" s="1"/>
  <c r="J61" i="5" a="1"/>
  <c r="J61" i="5" s="1"/>
  <c r="S61" i="5"/>
  <c r="B43" i="5" a="1"/>
  <c r="B43" i="5" s="1"/>
  <c r="H43" i="5" a="1"/>
  <c r="H43" i="5" s="1"/>
  <c r="I43" i="5" a="1"/>
  <c r="I43" i="5" s="1"/>
  <c r="J43" i="5" a="1"/>
  <c r="J43" i="5" s="1"/>
  <c r="S43" i="5"/>
  <c r="S17" i="5"/>
  <c r="S45" i="5"/>
  <c r="S66" i="5"/>
  <c r="S73" i="5"/>
  <c r="S96" i="5"/>
  <c r="S91" i="5"/>
  <c r="R73" i="5"/>
  <c r="R96" i="5"/>
  <c r="R91" i="5"/>
  <c r="B91" i="5" a="1"/>
  <c r="B91" i="5" s="1"/>
  <c r="H91" i="5" a="1"/>
  <c r="H91" i="5" s="1"/>
  <c r="I91" i="5" a="1"/>
  <c r="I91" i="5" s="1"/>
  <c r="J91" i="5" a="1"/>
  <c r="J91" i="5" s="1"/>
  <c r="B96" i="5" a="1"/>
  <c r="B96" i="5" s="1"/>
  <c r="H96" i="5" a="1"/>
  <c r="H96" i="5" s="1"/>
  <c r="I96" i="5" a="1"/>
  <c r="I96" i="5" s="1"/>
  <c r="J96" i="5" a="1"/>
  <c r="J96" i="5" s="1"/>
  <c r="B73" i="5" a="1"/>
  <c r="B73" i="5" s="1"/>
  <c r="H73" i="5" a="1"/>
  <c r="H73" i="5" s="1"/>
  <c r="I73" i="5" a="1"/>
  <c r="I73" i="5" s="1"/>
  <c r="J73" i="5" a="1"/>
  <c r="J73" i="5" s="1"/>
  <c r="B59" i="5" a="1"/>
  <c r="B59" i="5" s="1"/>
  <c r="R9" i="5"/>
  <c r="R11" i="5"/>
  <c r="R12" i="5"/>
  <c r="R15" i="5"/>
  <c r="R16" i="5"/>
  <c r="R19" i="5"/>
  <c r="R21" i="5"/>
  <c r="R23" i="5"/>
  <c r="R24" i="5"/>
  <c r="R27" i="5"/>
  <c r="R28" i="5"/>
  <c r="R29" i="5"/>
  <c r="R30" i="5"/>
  <c r="R31" i="5"/>
  <c r="R32" i="5"/>
  <c r="R33" i="5"/>
  <c r="R34" i="5"/>
  <c r="R36" i="5"/>
  <c r="R37" i="5"/>
  <c r="R38" i="5"/>
  <c r="R40" i="5"/>
  <c r="R42" i="5"/>
  <c r="R44" i="5"/>
  <c r="R47" i="5"/>
  <c r="R49" i="5"/>
  <c r="R53" i="5"/>
  <c r="R54" i="5"/>
  <c r="R58" i="5"/>
  <c r="R59" i="5"/>
  <c r="R60" i="5"/>
  <c r="R62" i="5"/>
  <c r="R68" i="5"/>
  <c r="R69" i="5"/>
  <c r="R70" i="5"/>
  <c r="R78" i="5"/>
  <c r="R82" i="5"/>
  <c r="R84" i="5"/>
  <c r="R89" i="5"/>
  <c r="R93" i="5"/>
  <c r="R94" i="5"/>
  <c r="R95" i="5"/>
  <c r="B9" i="5" a="1"/>
  <c r="B9" i="5" s="1"/>
  <c r="R3" i="5"/>
  <c r="B84" i="5" a="1"/>
  <c r="B84" i="5" s="1"/>
  <c r="H84" i="5" a="1"/>
  <c r="H84" i="5" s="1"/>
  <c r="I84" i="5" a="1"/>
  <c r="I84" i="5" s="1"/>
  <c r="J84" i="5" a="1"/>
  <c r="J84" i="5" s="1"/>
  <c r="S84" i="5"/>
  <c r="W72" i="5" l="1"/>
  <c r="W74" i="5"/>
  <c r="W61" i="5"/>
  <c r="W18" i="5"/>
  <c r="W80" i="5"/>
  <c r="W48" i="5"/>
  <c r="W55" i="5"/>
  <c r="W88" i="5"/>
  <c r="W7" i="5"/>
  <c r="W96" i="5"/>
  <c r="W64" i="5"/>
  <c r="W4" i="5"/>
  <c r="W26" i="5"/>
  <c r="W73" i="5"/>
  <c r="W10" i="5"/>
  <c r="W75" i="5"/>
  <c r="W25" i="5"/>
  <c r="W56" i="5"/>
  <c r="W65" i="5"/>
  <c r="W14" i="5"/>
  <c r="W22" i="5"/>
  <c r="W46" i="5"/>
  <c r="W71" i="5"/>
  <c r="W77" i="5"/>
  <c r="W43" i="5"/>
  <c r="W50" i="5"/>
  <c r="W87" i="5"/>
  <c r="W57" i="5"/>
  <c r="W76" i="5"/>
  <c r="W84" i="5"/>
  <c r="W91" i="5"/>
  <c r="W8" i="5"/>
  <c r="W35" i="5"/>
  <c r="U43" i="5"/>
  <c r="U48" i="5"/>
  <c r="U77" i="5"/>
  <c r="U65" i="5"/>
  <c r="U14" i="5"/>
  <c r="U57" i="5"/>
  <c r="U88" i="5"/>
  <c r="M72" i="5"/>
  <c r="U72" i="5"/>
  <c r="U8" i="5"/>
  <c r="U76" i="5"/>
  <c r="U56" i="5"/>
  <c r="U80" i="5"/>
  <c r="U50" i="5"/>
  <c r="U87" i="5"/>
  <c r="U74" i="5"/>
  <c r="U35" i="5"/>
  <c r="U26" i="5"/>
  <c r="U61" i="5"/>
  <c r="U18" i="5"/>
  <c r="U75" i="5"/>
  <c r="U25" i="5"/>
  <c r="U46" i="5"/>
  <c r="U7" i="5"/>
  <c r="U4" i="5"/>
  <c r="U22" i="5"/>
  <c r="U71" i="5"/>
  <c r="U55" i="5"/>
  <c r="U10" i="5"/>
  <c r="U64" i="5"/>
  <c r="M22" i="5"/>
  <c r="M87" i="5"/>
  <c r="M25" i="5"/>
  <c r="M77" i="5"/>
  <c r="M35" i="5"/>
  <c r="M7" i="5"/>
  <c r="M88" i="5"/>
  <c r="M26" i="5"/>
  <c r="M14" i="5"/>
  <c r="M50" i="5"/>
  <c r="M75" i="5"/>
  <c r="M71" i="5"/>
  <c r="M74" i="5"/>
  <c r="M80" i="5"/>
  <c r="M55" i="5"/>
  <c r="M65" i="5"/>
  <c r="M4" i="5"/>
  <c r="M76" i="5"/>
  <c r="M18" i="5"/>
  <c r="M48" i="5"/>
  <c r="U96" i="5"/>
  <c r="U73" i="5"/>
  <c r="U91" i="5"/>
  <c r="M56" i="5"/>
  <c r="U84" i="5"/>
  <c r="M57" i="5"/>
  <c r="M10" i="5"/>
  <c r="M46" i="5"/>
  <c r="M61" i="5"/>
  <c r="M8" i="5"/>
  <c r="M43" i="5"/>
  <c r="M91" i="5"/>
  <c r="M96" i="5"/>
  <c r="M73" i="5"/>
  <c r="M84" i="5"/>
  <c r="J15" i="5" a="1"/>
  <c r="J15" i="5" s="1"/>
  <c r="B44" i="5" a="1"/>
  <c r="B44" i="5" s="1"/>
  <c r="H44" i="5" a="1"/>
  <c r="H44" i="5" s="1"/>
  <c r="I44" i="5" a="1"/>
  <c r="I44" i="5" s="1"/>
  <c r="J44" i="5" a="1"/>
  <c r="J44" i="5" s="1"/>
  <c r="S44" i="5"/>
  <c r="H9" i="5" a="1"/>
  <c r="H9" i="5" s="1"/>
  <c r="I9" i="5" a="1"/>
  <c r="I9" i="5" s="1"/>
  <c r="J9" i="5" a="1"/>
  <c r="J9" i="5" s="1"/>
  <c r="S9" i="5"/>
  <c r="B11" i="5" a="1"/>
  <c r="B11" i="5" s="1"/>
  <c r="H11" i="5" a="1"/>
  <c r="H11" i="5" s="1"/>
  <c r="I11" i="5" a="1"/>
  <c r="I11" i="5" s="1"/>
  <c r="J11" i="5" a="1"/>
  <c r="J11" i="5" s="1"/>
  <c r="S11" i="5"/>
  <c r="B68" i="5" a="1"/>
  <c r="B68" i="5" s="1"/>
  <c r="H68" i="5" a="1"/>
  <c r="H68" i="5" s="1"/>
  <c r="I68" i="5" a="1"/>
  <c r="I68" i="5" s="1"/>
  <c r="J68" i="5" a="1"/>
  <c r="J68" i="5" s="1"/>
  <c r="S68" i="5"/>
  <c r="B3" i="5" a="1"/>
  <c r="B3" i="5" s="1"/>
  <c r="H3" i="5" a="1"/>
  <c r="H3" i="5" s="1"/>
  <c r="I3" i="5" a="1"/>
  <c r="I3" i="5" s="1"/>
  <c r="J3" i="5" a="1"/>
  <c r="J3" i="5" s="1"/>
  <c r="S3" i="5"/>
  <c r="B21" i="5" a="1"/>
  <c r="B21" i="5" s="1"/>
  <c r="H21" i="5" a="1"/>
  <c r="H21" i="5" s="1"/>
  <c r="I21" i="5" a="1"/>
  <c r="I21" i="5" s="1"/>
  <c r="J21" i="5" a="1"/>
  <c r="J21" i="5" s="1"/>
  <c r="S21" i="5"/>
  <c r="B93" i="5" a="1"/>
  <c r="B93" i="5" s="1"/>
  <c r="H93" i="5" a="1"/>
  <c r="H93" i="5" s="1"/>
  <c r="I93" i="5" a="1"/>
  <c r="I93" i="5" s="1"/>
  <c r="J93" i="5" a="1"/>
  <c r="J93" i="5" s="1"/>
  <c r="S93" i="5"/>
  <c r="B89" i="5" a="1"/>
  <c r="B89" i="5" s="1"/>
  <c r="H89" i="5" a="1"/>
  <c r="H89" i="5" s="1"/>
  <c r="I89" i="5" a="1"/>
  <c r="I89" i="5" s="1"/>
  <c r="J89" i="5" a="1"/>
  <c r="J89" i="5" s="1"/>
  <c r="S89" i="5"/>
  <c r="B82" i="5" a="1"/>
  <c r="B82" i="5" s="1"/>
  <c r="H82" i="5" a="1"/>
  <c r="H82" i="5" s="1"/>
  <c r="I82" i="5" a="1"/>
  <c r="I82" i="5" s="1"/>
  <c r="J82" i="5" a="1"/>
  <c r="J82" i="5" s="1"/>
  <c r="S82" i="5"/>
  <c r="B69" i="5" a="1"/>
  <c r="B69" i="5" s="1"/>
  <c r="H69" i="5" a="1"/>
  <c r="H69" i="5" s="1"/>
  <c r="I69" i="5" a="1"/>
  <c r="I69" i="5" s="1"/>
  <c r="J69" i="5" a="1"/>
  <c r="J69" i="5" s="1"/>
  <c r="S69" i="5"/>
  <c r="H59" i="5" a="1"/>
  <c r="H59" i="5" s="1"/>
  <c r="I59" i="5" a="1"/>
  <c r="I59" i="5" s="1"/>
  <c r="J59" i="5" a="1"/>
  <c r="J59" i="5" s="1"/>
  <c r="S59" i="5"/>
  <c r="B58" i="5" a="1"/>
  <c r="B58" i="5" s="1"/>
  <c r="H58" i="5" a="1"/>
  <c r="H58" i="5" s="1"/>
  <c r="I58" i="5" a="1"/>
  <c r="I58" i="5" s="1"/>
  <c r="J58" i="5" a="1"/>
  <c r="J58" i="5" s="1"/>
  <c r="S58" i="5"/>
  <c r="B53" i="5" a="1"/>
  <c r="B53" i="5" s="1"/>
  <c r="H53" i="5" a="1"/>
  <c r="H53" i="5" s="1"/>
  <c r="I53" i="5" a="1"/>
  <c r="I53" i="5" s="1"/>
  <c r="J53" i="5" a="1"/>
  <c r="J53" i="5" s="1"/>
  <c r="S53" i="5"/>
  <c r="B47" i="5" a="1"/>
  <c r="B47" i="5" s="1"/>
  <c r="H47" i="5" a="1"/>
  <c r="H47" i="5" s="1"/>
  <c r="I47" i="5" a="1"/>
  <c r="I47" i="5" s="1"/>
  <c r="J47" i="5" a="1"/>
  <c r="J47" i="5" s="1"/>
  <c r="S47" i="5"/>
  <c r="B45" i="5" a="1"/>
  <c r="B45" i="5" s="1"/>
  <c r="H45" i="5" a="1"/>
  <c r="H45" i="5" s="1"/>
  <c r="U45" i="5" s="1"/>
  <c r="I45" i="5" a="1"/>
  <c r="I45" i="5" s="1"/>
  <c r="J45" i="5" a="1"/>
  <c r="J45" i="5" s="1"/>
  <c r="B37" i="5" a="1"/>
  <c r="B37" i="5" s="1"/>
  <c r="H37" i="5" a="1"/>
  <c r="H37" i="5" s="1"/>
  <c r="I37" i="5" a="1"/>
  <c r="I37" i="5" s="1"/>
  <c r="J37" i="5" a="1"/>
  <c r="J37" i="5" s="1"/>
  <c r="S37" i="5"/>
  <c r="B42" i="5" a="1"/>
  <c r="B42" i="5" s="1"/>
  <c r="H42" i="5" a="1"/>
  <c r="H42" i="5" s="1"/>
  <c r="I42" i="5" a="1"/>
  <c r="I42" i="5" s="1"/>
  <c r="J42" i="5" a="1"/>
  <c r="J42" i="5" s="1"/>
  <c r="S42" i="5"/>
  <c r="B36" i="5" a="1"/>
  <c r="B36" i="5" s="1"/>
  <c r="H36" i="5" a="1"/>
  <c r="H36" i="5" s="1"/>
  <c r="I36" i="5" a="1"/>
  <c r="I36" i="5" s="1"/>
  <c r="J36" i="5" a="1"/>
  <c r="J36" i="5" s="1"/>
  <c r="S36" i="5"/>
  <c r="B34" i="5" a="1"/>
  <c r="B34" i="5" s="1"/>
  <c r="H34" i="5" a="1"/>
  <c r="H34" i="5" s="1"/>
  <c r="I34" i="5" a="1"/>
  <c r="I34" i="5" s="1"/>
  <c r="J34" i="5" a="1"/>
  <c r="J34" i="5" s="1"/>
  <c r="S34" i="5"/>
  <c r="B29" i="5" a="1"/>
  <c r="B29" i="5" s="1"/>
  <c r="H29" i="5" a="1"/>
  <c r="H29" i="5" s="1"/>
  <c r="I29" i="5" a="1"/>
  <c r="I29" i="5" s="1"/>
  <c r="J29" i="5" a="1"/>
  <c r="J29" i="5" s="1"/>
  <c r="S29" i="5"/>
  <c r="B23" i="5" a="1"/>
  <c r="B23" i="5" s="1"/>
  <c r="H23" i="5" a="1"/>
  <c r="H23" i="5" s="1"/>
  <c r="I23" i="5" a="1"/>
  <c r="I23" i="5" s="1"/>
  <c r="J23" i="5" a="1"/>
  <c r="J23" i="5" s="1"/>
  <c r="S23" i="5"/>
  <c r="B19" i="5" a="1"/>
  <c r="B19" i="5" s="1"/>
  <c r="H19" i="5" a="1"/>
  <c r="H19" i="5" s="1"/>
  <c r="I19" i="5" a="1"/>
  <c r="I19" i="5" s="1"/>
  <c r="J19" i="5" a="1"/>
  <c r="J19" i="5" s="1"/>
  <c r="S19" i="5"/>
  <c r="B17" i="5" a="1"/>
  <c r="B17" i="5" s="1"/>
  <c r="H17" i="5" a="1"/>
  <c r="H17" i="5" s="1"/>
  <c r="U17" i="5" s="1"/>
  <c r="I17" i="5" a="1"/>
  <c r="I17" i="5" s="1"/>
  <c r="J17" i="5" a="1"/>
  <c r="J17" i="5" s="1"/>
  <c r="B16" i="5" a="1"/>
  <c r="B16" i="5" s="1"/>
  <c r="H16" i="5" a="1"/>
  <c r="H16" i="5" s="1"/>
  <c r="I16" i="5" a="1"/>
  <c r="I16" i="5" s="1"/>
  <c r="J16" i="5" a="1"/>
  <c r="J16" i="5" s="1"/>
  <c r="S16" i="5"/>
  <c r="B12" i="5" a="1"/>
  <c r="B12" i="5" s="1"/>
  <c r="H12" i="5" a="1"/>
  <c r="H12" i="5" s="1"/>
  <c r="I12" i="5" a="1"/>
  <c r="I12" i="5" s="1"/>
  <c r="J12" i="5" a="1"/>
  <c r="J12" i="5" s="1"/>
  <c r="S12" i="5"/>
  <c r="B66" i="5" a="1"/>
  <c r="B66" i="5" s="1"/>
  <c r="H66" i="5" a="1"/>
  <c r="H66" i="5" s="1"/>
  <c r="U66" i="5" s="1"/>
  <c r="I66" i="5" a="1"/>
  <c r="I66" i="5" s="1"/>
  <c r="J66" i="5" a="1"/>
  <c r="J66" i="5" s="1"/>
  <c r="B62" i="5" a="1"/>
  <c r="B62" i="5" s="1"/>
  <c r="H62" i="5" a="1"/>
  <c r="H62" i="5" s="1"/>
  <c r="I62" i="5" a="1"/>
  <c r="I62" i="5" s="1"/>
  <c r="J62" i="5" a="1"/>
  <c r="J62" i="5" s="1"/>
  <c r="S62" i="5"/>
  <c r="B70" i="5" a="1"/>
  <c r="B70" i="5" s="1"/>
  <c r="H70" i="5" a="1"/>
  <c r="H70" i="5" s="1"/>
  <c r="I70" i="5" a="1"/>
  <c r="I70" i="5" s="1"/>
  <c r="J70" i="5" a="1"/>
  <c r="J70" i="5" s="1"/>
  <c r="S70" i="5"/>
  <c r="B78" i="5" a="1"/>
  <c r="B78" i="5" s="1"/>
  <c r="H78" i="5" a="1"/>
  <c r="H78" i="5" s="1"/>
  <c r="I78" i="5" a="1"/>
  <c r="I78" i="5" s="1"/>
  <c r="J78" i="5" a="1"/>
  <c r="J78" i="5" s="1"/>
  <c r="S78" i="5"/>
  <c r="B33" i="5" a="1"/>
  <c r="B33" i="5" s="1"/>
  <c r="H33" i="5" a="1"/>
  <c r="H33" i="5" s="1"/>
  <c r="I33" i="5" a="1"/>
  <c r="I33" i="5" s="1"/>
  <c r="J33" i="5" a="1"/>
  <c r="J33" i="5" s="1"/>
  <c r="S33" i="5"/>
  <c r="B32" i="5" a="1"/>
  <c r="B32" i="5" s="1"/>
  <c r="H32" i="5" a="1"/>
  <c r="H32" i="5" s="1"/>
  <c r="I32" i="5" a="1"/>
  <c r="I32" i="5" s="1"/>
  <c r="J32" i="5" a="1"/>
  <c r="J32" i="5" s="1"/>
  <c r="S32" i="5"/>
  <c r="B28" i="5" a="1"/>
  <c r="B28" i="5" s="1"/>
  <c r="H28" i="5" a="1"/>
  <c r="H28" i="5" s="1"/>
  <c r="I28" i="5" a="1"/>
  <c r="I28" i="5" s="1"/>
  <c r="J28" i="5" a="1"/>
  <c r="J28" i="5" s="1"/>
  <c r="S28" i="5"/>
  <c r="B94" i="5" a="1"/>
  <c r="B94" i="5" s="1"/>
  <c r="H94" i="5" a="1"/>
  <c r="H94" i="5" s="1"/>
  <c r="I94" i="5" a="1"/>
  <c r="I94" i="5" s="1"/>
  <c r="J94" i="5" a="1"/>
  <c r="J94" i="5" s="1"/>
  <c r="S94" i="5"/>
  <c r="B95" i="5" a="1"/>
  <c r="B95" i="5" s="1"/>
  <c r="H95" i="5" a="1"/>
  <c r="H95" i="5" s="1"/>
  <c r="I95" i="5" a="1"/>
  <c r="I95" i="5" s="1"/>
  <c r="J95" i="5" a="1"/>
  <c r="J95" i="5" s="1"/>
  <c r="S95" i="5"/>
  <c r="B40" i="5" a="1"/>
  <c r="B40" i="5" s="1"/>
  <c r="H40" i="5" a="1"/>
  <c r="H40" i="5" s="1"/>
  <c r="I40" i="5" a="1"/>
  <c r="I40" i="5" s="1"/>
  <c r="J40" i="5" a="1"/>
  <c r="J40" i="5" s="1"/>
  <c r="S40" i="5"/>
  <c r="B15" i="5" a="1"/>
  <c r="B15" i="5" s="1"/>
  <c r="H15" i="5" a="1"/>
  <c r="H15" i="5" s="1"/>
  <c r="I15" i="5" a="1"/>
  <c r="I15" i="5" s="1"/>
  <c r="S15" i="5"/>
  <c r="B38" i="5" a="1"/>
  <c r="B38" i="5" s="1"/>
  <c r="H38" i="5" a="1"/>
  <c r="H38" i="5" s="1"/>
  <c r="I38" i="5" a="1"/>
  <c r="I38" i="5" s="1"/>
  <c r="J38" i="5" a="1"/>
  <c r="J38" i="5" s="1"/>
  <c r="S38" i="5"/>
  <c r="B24" i="5" a="1"/>
  <c r="B24" i="5" s="1"/>
  <c r="H24" i="5" a="1"/>
  <c r="H24" i="5" s="1"/>
  <c r="I24" i="5" a="1"/>
  <c r="I24" i="5" s="1"/>
  <c r="J24" i="5" a="1"/>
  <c r="J24" i="5" s="1"/>
  <c r="S24" i="5"/>
  <c r="B27" i="5" a="1"/>
  <c r="B27" i="5" s="1"/>
  <c r="H27" i="5" a="1"/>
  <c r="H27" i="5" s="1"/>
  <c r="I27" i="5" a="1"/>
  <c r="I27" i="5" s="1"/>
  <c r="J27" i="5" a="1"/>
  <c r="J27" i="5" s="1"/>
  <c r="S27" i="5"/>
  <c r="B54" i="5" a="1"/>
  <c r="B54" i="5" s="1"/>
  <c r="H54" i="5" a="1"/>
  <c r="H54" i="5" s="1"/>
  <c r="I54" i="5" a="1"/>
  <c r="I54" i="5" s="1"/>
  <c r="J54" i="5" a="1"/>
  <c r="J54" i="5" s="1"/>
  <c r="S54" i="5"/>
  <c r="B31" i="5" a="1"/>
  <c r="B31" i="5" s="1"/>
  <c r="H31" i="5" a="1"/>
  <c r="H31" i="5" s="1"/>
  <c r="I31" i="5" a="1"/>
  <c r="I31" i="5" s="1"/>
  <c r="J31" i="5" a="1"/>
  <c r="J31" i="5" s="1"/>
  <c r="S31" i="5"/>
  <c r="B30" i="5" a="1"/>
  <c r="B30" i="5" s="1"/>
  <c r="H30" i="5" a="1"/>
  <c r="H30" i="5" s="1"/>
  <c r="I30" i="5" a="1"/>
  <c r="I30" i="5" s="1"/>
  <c r="J30" i="5" a="1"/>
  <c r="J30" i="5" s="1"/>
  <c r="S30" i="5"/>
  <c r="B49" i="5" a="1"/>
  <c r="B49" i="5" s="1"/>
  <c r="H49" i="5" a="1"/>
  <c r="H49" i="5" s="1"/>
  <c r="I49" i="5" a="1"/>
  <c r="I49" i="5" s="1"/>
  <c r="J49" i="5" a="1"/>
  <c r="J49" i="5" s="1"/>
  <c r="S49" i="5"/>
  <c r="B60" i="5" a="1"/>
  <c r="B60" i="5" s="1"/>
  <c r="H60" i="5" a="1"/>
  <c r="H60" i="5" s="1"/>
  <c r="I60" i="5" a="1"/>
  <c r="I60" i="5" s="1"/>
  <c r="J60" i="5" a="1"/>
  <c r="J60" i="5" s="1"/>
  <c r="S60" i="5"/>
  <c r="W15" i="5" l="1"/>
  <c r="W24" i="5"/>
  <c r="W94" i="5"/>
  <c r="W68" i="5"/>
  <c r="W38" i="5"/>
  <c r="W28" i="5"/>
  <c r="W19" i="5"/>
  <c r="W54" i="5"/>
  <c r="W40" i="5"/>
  <c r="W62" i="5"/>
  <c r="W42" i="5"/>
  <c r="W58" i="5"/>
  <c r="W93" i="5"/>
  <c r="W49" i="5"/>
  <c r="W33" i="5"/>
  <c r="W12" i="5"/>
  <c r="W29" i="5"/>
  <c r="W69" i="5"/>
  <c r="W9" i="5"/>
  <c r="W3" i="5"/>
  <c r="W31" i="5"/>
  <c r="W70" i="5"/>
  <c r="W36" i="5"/>
  <c r="W53" i="5"/>
  <c r="W89" i="5"/>
  <c r="W60" i="5"/>
  <c r="W32" i="5"/>
  <c r="W23" i="5"/>
  <c r="W11" i="5"/>
  <c r="W66" i="5"/>
  <c r="W27" i="5"/>
  <c r="W95" i="5"/>
  <c r="W37" i="5"/>
  <c r="W59" i="5"/>
  <c r="W21" i="5"/>
  <c r="W44" i="5"/>
  <c r="W17" i="5"/>
  <c r="W30" i="5"/>
  <c r="W78" i="5"/>
  <c r="W16" i="5"/>
  <c r="W34" i="5"/>
  <c r="W47" i="5"/>
  <c r="W82" i="5"/>
  <c r="W45" i="5"/>
  <c r="U36" i="5"/>
  <c r="U53" i="5"/>
  <c r="U89" i="5"/>
  <c r="U31" i="5"/>
  <c r="U70" i="5"/>
  <c r="U15" i="5"/>
  <c r="U23" i="5"/>
  <c r="U11" i="5"/>
  <c r="U32" i="5"/>
  <c r="U95" i="5"/>
  <c r="U37" i="5"/>
  <c r="U59" i="5"/>
  <c r="U21" i="5"/>
  <c r="U44" i="5"/>
  <c r="U82" i="5"/>
  <c r="U27" i="5"/>
  <c r="U47" i="5"/>
  <c r="U38" i="5"/>
  <c r="U28" i="5"/>
  <c r="U19" i="5"/>
  <c r="U68" i="5"/>
  <c r="U34" i="5"/>
  <c r="U60" i="5"/>
  <c r="U54" i="5"/>
  <c r="U40" i="5"/>
  <c r="U62" i="5"/>
  <c r="U42" i="5"/>
  <c r="U58" i="5"/>
  <c r="U93" i="5"/>
  <c r="U16" i="5"/>
  <c r="U49" i="5"/>
  <c r="U33" i="5"/>
  <c r="U12" i="5"/>
  <c r="U29" i="5"/>
  <c r="U69" i="5"/>
  <c r="U9" i="5"/>
  <c r="U30" i="5"/>
  <c r="U78" i="5"/>
  <c r="U24" i="5"/>
  <c r="U94" i="5"/>
  <c r="U3" i="5"/>
  <c r="M69" i="5"/>
  <c r="M21" i="5"/>
  <c r="M30" i="5"/>
  <c r="M42" i="5"/>
  <c r="M44" i="5"/>
  <c r="M9" i="5"/>
  <c r="M11" i="5"/>
  <c r="M68" i="5"/>
  <c r="M3" i="5"/>
  <c r="M93" i="5"/>
  <c r="M89" i="5"/>
  <c r="M82" i="5"/>
  <c r="M59" i="5"/>
  <c r="M58" i="5"/>
  <c r="M53" i="5"/>
  <c r="M47" i="5"/>
  <c r="M45" i="5"/>
  <c r="M37" i="5"/>
  <c r="M36" i="5"/>
  <c r="M34" i="5"/>
  <c r="M29" i="5"/>
  <c r="M23" i="5"/>
  <c r="M19" i="5"/>
  <c r="M17" i="5"/>
  <c r="M16" i="5"/>
  <c r="M12" i="5"/>
  <c r="M66" i="5"/>
  <c r="M62" i="5"/>
  <c r="M70" i="5"/>
  <c r="M78" i="5"/>
  <c r="M33" i="5"/>
  <c r="M32" i="5"/>
  <c r="M28" i="5"/>
  <c r="M94" i="5"/>
  <c r="M95" i="5"/>
  <c r="M40" i="5"/>
  <c r="M15" i="5"/>
  <c r="M38" i="5"/>
  <c r="M24" i="5"/>
  <c r="M27" i="5"/>
  <c r="M54" i="5"/>
  <c r="M31" i="5"/>
  <c r="M49" i="5"/>
  <c r="M60" i="5"/>
  <c r="H5" i="5" a="1"/>
  <c r="H5" i="5" s="1"/>
  <c r="R2" i="5"/>
  <c r="R5" i="5"/>
  <c r="R6" i="5"/>
  <c r="R13" i="5"/>
  <c r="R20" i="5"/>
  <c r="R39" i="5"/>
  <c r="R41" i="5"/>
  <c r="R51" i="5"/>
  <c r="R52" i="5"/>
  <c r="R63" i="5"/>
  <c r="R67" i="5"/>
  <c r="R79" i="5"/>
  <c r="S2" i="5"/>
  <c r="S5" i="5"/>
  <c r="S6" i="5"/>
  <c r="S13" i="5"/>
  <c r="S20" i="5"/>
  <c r="S39" i="5"/>
  <c r="S51" i="5"/>
  <c r="S52" i="5"/>
  <c r="S63" i="5"/>
  <c r="S67" i="5"/>
  <c r="S79" i="5"/>
  <c r="R81" i="5"/>
  <c r="R83" i="5"/>
  <c r="R85" i="5"/>
  <c r="R90" i="5"/>
  <c r="R92" i="5"/>
  <c r="B85" i="5" a="1"/>
  <c r="B85" i="5" s="1"/>
  <c r="I85" i="5" a="1"/>
  <c r="I85" i="5" s="1"/>
  <c r="J85" i="5" a="1"/>
  <c r="J85" i="5" s="1"/>
  <c r="S85" i="5"/>
  <c r="W85" i="5" s="1"/>
  <c r="B92" i="5" a="1"/>
  <c r="B92" i="5" s="1"/>
  <c r="H92" i="5" a="1"/>
  <c r="H92" i="5" s="1"/>
  <c r="I92" i="5" a="1"/>
  <c r="I92" i="5" s="1"/>
  <c r="J92" i="5" a="1"/>
  <c r="J92" i="5" s="1"/>
  <c r="S92" i="5"/>
  <c r="B81" i="5" a="1"/>
  <c r="B81" i="5" s="1"/>
  <c r="H81" i="5" a="1"/>
  <c r="H81" i="5" s="1"/>
  <c r="I81" i="5" a="1"/>
  <c r="I81" i="5" s="1"/>
  <c r="J81" i="5" a="1"/>
  <c r="J81" i="5" s="1"/>
  <c r="S81" i="5"/>
  <c r="B67" i="5" a="1"/>
  <c r="B67" i="5" s="1"/>
  <c r="H67" i="5" a="1"/>
  <c r="H67" i="5" s="1"/>
  <c r="I67" i="5" a="1"/>
  <c r="I67" i="5" s="1"/>
  <c r="J67" i="5" a="1"/>
  <c r="J67" i="5" s="1"/>
  <c r="B51" i="5" a="1"/>
  <c r="B51" i="5" s="1"/>
  <c r="H51" i="5" a="1"/>
  <c r="H51" i="5" s="1"/>
  <c r="I51" i="5" a="1"/>
  <c r="I51" i="5" s="1"/>
  <c r="J51" i="5" a="1"/>
  <c r="J51" i="5" s="1"/>
  <c r="B39" i="5" a="1"/>
  <c r="B39" i="5" s="1"/>
  <c r="H39" i="5" a="1"/>
  <c r="H39" i="5" s="1"/>
  <c r="I39" i="5" a="1"/>
  <c r="I39" i="5" s="1"/>
  <c r="J39" i="5" a="1"/>
  <c r="J39" i="5" s="1"/>
  <c r="B20" i="5" a="1"/>
  <c r="B20" i="5" s="1"/>
  <c r="H20" i="5" a="1"/>
  <c r="H20" i="5" s="1"/>
  <c r="I20" i="5" a="1"/>
  <c r="I20" i="5" s="1"/>
  <c r="J20" i="5" a="1"/>
  <c r="J20" i="5" s="1"/>
  <c r="B6" i="5" a="1"/>
  <c r="B6" i="5" s="1"/>
  <c r="H6" i="5" a="1"/>
  <c r="H6" i="5" s="1"/>
  <c r="I6" i="5" a="1"/>
  <c r="I6" i="5" s="1"/>
  <c r="J6" i="5" a="1"/>
  <c r="J6" i="5" s="1"/>
  <c r="B5" i="5" a="1"/>
  <c r="B5" i="5" s="1"/>
  <c r="I5" i="5" a="1"/>
  <c r="I5" i="5" s="1"/>
  <c r="J5" i="5" a="1"/>
  <c r="J5" i="5" s="1"/>
  <c r="B79" i="5" a="1"/>
  <c r="B79" i="5" s="1"/>
  <c r="H79" i="5" a="1"/>
  <c r="H79" i="5" s="1"/>
  <c r="I79" i="5" a="1"/>
  <c r="I79" i="5" s="1"/>
  <c r="J79" i="5" a="1"/>
  <c r="J79" i="5" s="1"/>
  <c r="B90" i="5" a="1"/>
  <c r="B90" i="5" s="1"/>
  <c r="H90" i="5" a="1"/>
  <c r="H90" i="5" s="1"/>
  <c r="I90" i="5" a="1"/>
  <c r="I90" i="5" s="1"/>
  <c r="J90" i="5" a="1"/>
  <c r="J90" i="5" s="1"/>
  <c r="S90" i="5"/>
  <c r="S83" i="5"/>
  <c r="B2" i="5" a="1"/>
  <c r="B2" i="5" s="1"/>
  <c r="H2" i="5" a="1"/>
  <c r="H2" i="5" s="1"/>
  <c r="I2" i="5" a="1"/>
  <c r="I2" i="5" s="1"/>
  <c r="J2" i="5" a="1"/>
  <c r="J2" i="5" s="1"/>
  <c r="B63" i="5" a="1"/>
  <c r="B63" i="5" s="1"/>
  <c r="H63" i="5" a="1"/>
  <c r="H63" i="5" s="1"/>
  <c r="I63" i="5" a="1"/>
  <c r="I63" i="5" s="1"/>
  <c r="J63" i="5" a="1"/>
  <c r="J63" i="5" s="1"/>
  <c r="B13" i="5" a="1"/>
  <c r="B13" i="5" s="1"/>
  <c r="H13" i="5" a="1"/>
  <c r="H13" i="5" s="1"/>
  <c r="I13" i="5" a="1"/>
  <c r="I13" i="5" s="1"/>
  <c r="J13" i="5" a="1"/>
  <c r="J13" i="5" s="1"/>
  <c r="B83" i="5" a="1"/>
  <c r="B83" i="5" s="1"/>
  <c r="H83" i="5" a="1"/>
  <c r="H83" i="5" s="1"/>
  <c r="I83" i="5" a="1"/>
  <c r="I83" i="5" s="1"/>
  <c r="J83" i="5" a="1"/>
  <c r="J83" i="5" s="1"/>
  <c r="B52" i="5" a="1"/>
  <c r="B52" i="5" s="1"/>
  <c r="H52" i="5" a="1"/>
  <c r="H52" i="5" s="1"/>
  <c r="I52" i="5" a="1"/>
  <c r="I52" i="5" s="1"/>
  <c r="J52" i="5" a="1"/>
  <c r="J52" i="5" s="1"/>
  <c r="J41" i="5" a="1"/>
  <c r="J41" i="5" s="1"/>
  <c r="I41" i="5" a="1"/>
  <c r="I41" i="5" s="1"/>
  <c r="R86" i="5"/>
  <c r="J86" i="5" a="1"/>
  <c r="J86" i="5" s="1"/>
  <c r="I86" i="5" a="1"/>
  <c r="I86" i="5" s="1"/>
  <c r="B86" i="5" a="1"/>
  <c r="B86" i="5" s="1"/>
  <c r="B41" i="5" a="1"/>
  <c r="B41" i="5" s="1"/>
  <c r="S86" i="5"/>
  <c r="H86" i="5" a="1"/>
  <c r="H86" i="5" s="1"/>
  <c r="M86" i="5" s="1"/>
  <c r="H41" i="5" a="1"/>
  <c r="H41" i="5" s="1"/>
  <c r="U41" i="5" s="1"/>
  <c r="W79" i="5" l="1"/>
  <c r="W92" i="5"/>
  <c r="W5" i="5"/>
  <c r="W39" i="5"/>
  <c r="W20" i="5"/>
  <c r="W13" i="5"/>
  <c r="W67" i="5"/>
  <c r="W6" i="5"/>
  <c r="W86" i="5"/>
  <c r="W63" i="5"/>
  <c r="W52" i="5"/>
  <c r="W2" i="5"/>
  <c r="W83" i="5"/>
  <c r="W51" i="5"/>
  <c r="W90" i="5"/>
  <c r="W81" i="5"/>
  <c r="W41" i="5"/>
  <c r="U6" i="5"/>
  <c r="U92" i="5"/>
  <c r="U63" i="5"/>
  <c r="U90" i="5"/>
  <c r="U81" i="5"/>
  <c r="U79" i="5"/>
  <c r="U13" i="5"/>
  <c r="U83" i="5"/>
  <c r="U86" i="5"/>
  <c r="U20" i="5"/>
  <c r="U51" i="5"/>
  <c r="U39" i="5"/>
  <c r="U67" i="5"/>
  <c r="U5" i="5"/>
  <c r="U52" i="5"/>
  <c r="U2" i="5"/>
  <c r="U85" i="5"/>
  <c r="M83" i="5"/>
  <c r="M63" i="5"/>
  <c r="M85" i="5"/>
  <c r="M92" i="5"/>
  <c r="M81" i="5"/>
  <c r="M67" i="5"/>
  <c r="M51" i="5"/>
  <c r="M39" i="5"/>
  <c r="M20" i="5"/>
  <c r="M6" i="5"/>
  <c r="M5" i="5"/>
  <c r="M79" i="5"/>
  <c r="M90" i="5"/>
  <c r="M2" i="5"/>
  <c r="M13" i="5"/>
  <c r="M52" i="5"/>
  <c r="M41"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<sst xmlns="http://schemas.openxmlformats.org/spreadsheetml/2006/main" count="593" uniqueCount="93">
  <si>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</si>
  <si>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</si>
  <si>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</si>
  <si>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</si>
  <si>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</si>
  <si>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</si>
  <si>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</si>
  <si>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</si>
  <si>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</si>
  <si>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</si>
  <si>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</si>
  <si>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</si>
  <si>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</si>
  <si>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</si>
  <si>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</si>
  <si>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</si>
  <si>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</si>
  <si>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Mstar
Price</t>
  </si>
  <si>
    <t>Rating</t>
  </si>
  <si>
    <t>Own</t>
  </si>
  <si>
    <t>DivGro</t>
  </si>
  <si>
    <t>Yes</t>
  </si>
  <si>
    <t>Silicon-Analog</t>
  </si>
  <si>
    <t>Tech-Kong</t>
  </si>
  <si>
    <t>A&amp;D</t>
  </si>
  <si>
    <t>N/A</t>
  </si>
  <si>
    <t>Logistics</t>
  </si>
  <si>
    <t>No</t>
  </si>
  <si>
    <t>Asset Mgt</t>
  </si>
  <si>
    <t>Retail-Homes</t>
  </si>
  <si>
    <t>Mar</t>
  </si>
  <si>
    <t>Dec</t>
  </si>
  <si>
    <t>Jul</t>
  </si>
  <si>
    <t>Oct</t>
  </si>
  <si>
    <t>Feb</t>
  </si>
  <si>
    <t>Jun</t>
  </si>
  <si>
    <t>Nov</t>
  </si>
  <si>
    <t>May</t>
  </si>
  <si>
    <t>Apr</t>
  </si>
  <si>
    <t>Jan</t>
  </si>
  <si>
    <t>Sep</t>
  </si>
  <si>
    <t>Silicon</t>
  </si>
  <si>
    <t>Alcohol</t>
  </si>
  <si>
    <t>Heavy Machine</t>
  </si>
  <si>
    <t>Aug</t>
  </si>
  <si>
    <t>Food</t>
  </si>
  <si>
    <t>O&amp;G</t>
  </si>
  <si>
    <t>Tobacco</t>
  </si>
  <si>
    <t>Railroad</t>
  </si>
  <si>
    <t>Waste</t>
  </si>
  <si>
    <t>Silicon-Eqmnt</t>
  </si>
  <si>
    <t>Food-Snack&amp;Bev</t>
  </si>
  <si>
    <t>Food-Bev</t>
  </si>
  <si>
    <t>Tech-Products</t>
  </si>
  <si>
    <t>Utl-Electric</t>
  </si>
  <si>
    <t>O&amp;G-ETF</t>
  </si>
  <si>
    <t>Food-Protein</t>
  </si>
  <si>
    <t>Food-Spices</t>
  </si>
  <si>
    <t>Home-Products</t>
  </si>
  <si>
    <t>Med-Drugs</t>
  </si>
  <si>
    <t>Med-Products</t>
  </si>
  <si>
    <t>Med-Pharm</t>
  </si>
  <si>
    <t>Retail-REIT</t>
  </si>
  <si>
    <t>Retail-Specialty</t>
  </si>
  <si>
    <t>Retail-Tech</t>
  </si>
  <si>
    <t>Tower-REIT</t>
  </si>
  <si>
    <t>Retail-Tools</t>
  </si>
  <si>
    <t>Utl-Int&amp;Media</t>
  </si>
  <si>
    <t>Retail-Discount</t>
  </si>
  <si>
    <t>Utl-Int&amp;Cellular</t>
  </si>
  <si>
    <t>Med-Eqmnt</t>
  </si>
  <si>
    <t>Med-Pharma</t>
  </si>
  <si>
    <t>DYPrice</t>
  </si>
  <si>
    <t>DVPrice</t>
  </si>
  <si>
    <t>Payment</t>
  </si>
  <si>
    <t>Ind-Chemicals</t>
  </si>
  <si>
    <t>Ind-Pumps</t>
  </si>
  <si>
    <t>Med-Distribution</t>
  </si>
  <si>
    <t>Med-Plans&amp;Retail</t>
  </si>
  <si>
    <t>Food-Snack</t>
  </si>
  <si>
    <t>Software</t>
  </si>
  <si>
    <t>Ind-Machine&amp;Tool</t>
  </si>
  <si>
    <t>Staffing</t>
  </si>
  <si>
    <t>Food-Resturaunts</t>
  </si>
  <si>
    <t>Ind-Products</t>
  </si>
  <si>
    <t>Athletic Wear</t>
  </si>
  <si>
    <t>Capital Markets</t>
  </si>
  <si>
    <t>Ind-Tools</t>
  </si>
  <si>
    <t>Fin Data</t>
  </si>
  <si>
    <t>Payroll</t>
  </si>
  <si>
    <t>Lumbar</t>
  </si>
  <si>
    <t>Med-Healthcare</t>
  </si>
  <si>
    <t>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</si>
</sst>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5">
    <dxf>
      <font>
        <b/>
        <i val="0"/>
        <color theme="1"/>
      </font>
      <fill>
        <patternFill>
          <bgColor rgb="FF92D050"/>
        </patternFill>
      </fill>
    </dxf>
    <dxf>
      <font>
        <strike val="0"/>
      </font>
      <fill>
        <patternFill>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1">
  <rv s="0">
    <v>https://www.bing.com/financeapi/forcetrigger?t=a1mou2&amp;q=XNAS%3aAAPL&amp;form=skydnc</v>
    <v>Learn more on Bing</v>
  </rv>
  <rv s="1">
    <v>0</v>
    <v>APPLE INC. (XNAS:AAPL)</v>
    <v>2</v>
    <v>3</v>
    <v>Finance</v>
    <v>4</v>
    <v>en-US</v>
    <v>a1mou2</v>
    <v>268435456</v>
    <v>1</v>
    <v>Powered by Refinitiv</v>
    <v>199.62</v>
    <v>124.17</v>
    <v>1.2924</v>
    <v>-1.08</v>
    <v>-5.548E-3</v>
    <v>-2.0199999999999999E-2</v>
    <v>-1.043E-4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195.41</v>
    <v>Computers, Phones &amp; Household Electronics</v>
    <v>Stock</v>
    <v>45283.041414467189</v>
    <v>0</v>
    <v>192.97</v>
    <v>3011012400000</v>
    <v>APPLE INC.</v>
    <v>APPLE INC.</v>
    <v>195.18</v>
    <v>31.7376</v>
    <v>194.68</v>
    <v>193.6</v>
    <v>193.57980000000001</v>
    <v>15552750000</v>
    <v>AAPL</v>
    <v>APPLE INC. (XNAS:AAPL)</v>
    <v>37149570</v>
    <v>51871396</v>
    <v>1977</v>
  </rv>
  <rv s="2">
    <v>1</v>
  </rv>
  <rv s="0">
    <v>https://www.bing.com/financeapi/forcetrigger?t=a1mpqh&amp;q=XNYS%3aABBV&amp;form=skydnc</v>
    <v>Learn more on Bing</v>
  </rv>
  <rv s="1">
    <v>0</v>
    <v>ABBVIE INC. (XNYS:ABBV)</v>
    <v>2</v>
    <v>3</v>
    <v>Finance</v>
    <v>4</v>
    <v>en-US</v>
    <v>a1mpqh</v>
    <v>268435456</v>
    <v>1</v>
    <v>Powered by Refinitiv</v>
    <v>168.11</v>
    <v>130.96010000000001</v>
    <v>0.46960000000000002</v>
    <v>2.3450000000000002</v>
    <v>1.5368E-2</v>
    <v>-0.34</v>
    <v>-2.1940000000000002E-3</v>
    <v>USD</v>
    <v>AbbVie Inc. is a diversified research-based biopharmaceutical company. The Company is engaged in the research and development, manufacturing, commercialization and sale of medicines and therapies. It offers products in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and more. The Company, through Mitokinin, Inc., offers a lead compound, PINK1 activator, designed to address mitochondrial dysfunction.</v>
    <v>50000</v>
    <v>New York Stock Exchange</v>
    <v>XNYS</v>
    <v>XNYS</v>
    <v>1 N Waukegan Rd, NORTH CHICAGO, IL, 60064 US</v>
    <v>155.46</v>
    <v>Pharmaceuticals</v>
    <v>Stock</v>
    <v>45283.018767337497</v>
    <v>3</v>
    <v>153.0891</v>
    <v>273543475095</v>
    <v>ABBVIE INC.</v>
    <v>ABBVIE INC.</v>
    <v>153.29</v>
    <v>41.861199999999997</v>
    <v>152.59</v>
    <v>154.935</v>
    <v>154.6</v>
    <v>1765537000</v>
    <v>ABBV</v>
    <v>ABBVIE INC. (XNYS:ABBV)</v>
    <v>3373413</v>
    <v>5705127</v>
    <v>2012</v>
  </rv>
  <rv s="2">
    <v>4</v>
  </rv>
  <rv s="0">
    <v>https://www.bing.com/financeapi/forcetrigger?t=a1mw4c&amp;q=XNAS%3aADP&amp;form=skydnc</v>
    <v>Learn more on Bing</v>
  </rv>
  <rv s="1">
    <v>0</v>
    <v>AUTOMATIC DATA PROCESSING, INC. (XNAS:ADP)</v>
    <v>2</v>
    <v>3</v>
    <v>Finance</v>
    <v>5</v>
    <v>en-US</v>
    <v>a1mw4c</v>
    <v>268435456</v>
    <v>1</v>
    <v>Powered by Refinitiv</v>
    <v>256.83999999999997</v>
    <v>201.46</v>
    <v>0.80120000000000002</v>
    <v>1.98</v>
    <v>8.6470000000000002E-3</v>
    <v>0</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231.63</v>
    <v>Software &amp; IT Services</v>
    <v>Stock</v>
    <v>45282.957065821094</v>
    <v>6</v>
    <v>228.5</v>
    <v>94999069656</v>
    <v>AUTOMATIC DATA PROCESSING, INC.</v>
    <v>AUTOMATIC DATA PROCESSING, INC.</v>
    <v>228.99</v>
    <v>27.205200000000001</v>
    <v>228.99</v>
    <v>230.97</v>
    <v>230.97</v>
    <v>411304800</v>
    <v>ADP</v>
    <v>AUTOMATIC DATA PROCESSING, INC. (XNAS:ADP)</v>
    <v>1231856</v>
    <v>1900764</v>
    <v>1961</v>
  </rv>
  <rv s="2">
    <v>7</v>
  </rv>
  <rv s="0">
    <v>https://www.bing.com/financeapi/forcetrigger?t=a1nfbh&amp;q=ARCX%3aAMLP&amp;form=skydnc</v>
    <v>Learn more on Bing</v>
  </rv>
  <rv s="3">
    <v>6</v>
    <v>Alps Alerian MLP ETF (ARCX:AMLP)</v>
    <v>7</v>
    <v>8</v>
    <v>Finance</v>
    <v>9</v>
    <v>en-US</v>
    <v>a1nfbh</v>
    <v>268435456</v>
    <v>1</v>
    <v>Powered by Refinitiv</v>
    <v>44.43</v>
    <v>35.68</v>
    <v>0.99890000000000001</v>
    <v>-0.2</v>
    <v>-4.6940000000000003E-3</v>
    <v>0.04</v>
    <v>9.4320000000000005E-4</v>
    <v>USD</v>
    <v>NYSE Arca</v>
    <v>ARCX</v>
    <v>8.5000000000000006E-3</v>
    <v>42.93</v>
    <v>ETF</v>
    <v>45283.04166668906</v>
    <v>9</v>
    <v>42.4</v>
    <v>7493180979.2200003</v>
    <v>Alps Alerian MLP ETF</v>
    <v>42.64</v>
    <v>42.61</v>
    <v>42.41</v>
    <v>42.45</v>
    <v>AMLP</v>
    <v>Alps Alerian MLP ETF (ARCX:AMLP)</v>
    <v>833024</v>
    <v>1540266</v>
  </rv>
  <rv s="2">
    <v>10</v>
  </rv>
  <rv s="0">
    <v>https://www.bing.com/financeapi/forcetrigger?t=a1ngur&amp;q=XNYS%3aAMT&amp;form=skydnc</v>
    <v>Learn more on Bing</v>
  </rv>
  <rv s="1">
    <v>0</v>
    <v>AMERICAN TOWER CORPORATION (XNYS:AMT)</v>
    <v>2</v>
    <v>3</v>
    <v>Finance</v>
    <v>4</v>
    <v>en-US</v>
    <v>a1ngur</v>
    <v>268435456</v>
    <v>1</v>
    <v>Powered by Refinitiv</v>
    <v>235.57</v>
    <v>154.58000000000001</v>
    <v>0.69869999999999999</v>
    <v>1.05</v>
    <v>4.8999999999999998E-3</v>
    <v>0.06</v>
    <v>2.788E-4</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217.11</v>
    <v>Residential &amp; Commercial REIT</v>
    <v>Stock</v>
    <v>45282.957111226562</v>
    <v>12</v>
    <v>213.66</v>
    <v>100314100000</v>
    <v>AMERICAN TOWER CORPORATION</v>
    <v>AMERICAN TOWER CORPORATION</v>
    <v>214.96</v>
    <v>140.4323</v>
    <v>214.28</v>
    <v>215.33</v>
    <v>215.25</v>
    <v>466165100</v>
    <v>AMT</v>
    <v>AMERICAN TOWER CORPORATION (XNYS:AMT)</v>
    <v>1106416</v>
    <v>2262103</v>
    <v>1996</v>
  </rv>
  <rv s="2">
    <v>13</v>
  </rv>
  <rv s="0">
    <v>https://www.bing.com/financeapi/forcetrigger?t=a1nkm7&amp;q=XNYS%3aAOS&amp;form=skydnc</v>
    <v>Learn more on Bing</v>
  </rv>
  <rv s="1">
    <v>0</v>
    <v>A. O. SMITH CORPORATION (XNYS:AOS)</v>
    <v>2</v>
    <v>3</v>
    <v>Finance</v>
    <v>5</v>
    <v>en-US</v>
    <v>a1nkm7</v>
    <v>268435456</v>
    <v>1</v>
    <v>Powered by Refinitiv</v>
    <v>82.03</v>
    <v>55.41</v>
    <v>1.252</v>
    <v>0.17</v>
    <v>2.0839999999999999E-3</v>
    <v>0</v>
    <v>0</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82.03</v>
    <v>Machinery, Equipment &amp; Components</v>
    <v>Stock</v>
    <v>45283.000000046093</v>
    <v>15</v>
    <v>81.239999999999995</v>
    <v>12154918292</v>
    <v>A. O. SMITH CORPORATION</v>
    <v>A. O. SMITH CORPORATION</v>
    <v>81.95</v>
    <v>41.135399999999997</v>
    <v>81.56</v>
    <v>81.73</v>
    <v>81.73</v>
    <v>148720400</v>
    <v>AOS</v>
    <v>A. O. SMITH CORPORATION (XNYS:AOS)</v>
    <v>449429</v>
    <v>911926</v>
    <v>1986</v>
  </rv>
  <rv s="2">
    <v>16</v>
  </rv>
  <rv s="0">
    <v>https://www.bing.com/financeapi/forcetrigger?t=a1nl77&amp;q=XNYS%3aAPD&amp;form=skydnc</v>
    <v>Learn more on Bing</v>
  </rv>
  <rv s="1">
    <v>0</v>
    <v>AIR PRODUCTS AND CHEMICALS, INC. (XNYS:APD)</v>
    <v>2</v>
    <v>3</v>
    <v>Finance</v>
    <v>5</v>
    <v>en-US</v>
    <v>a1nl77</v>
    <v>268435456</v>
    <v>1</v>
    <v>Powered by Refinitiv</v>
    <v>320.89999999999998</v>
    <v>251.63</v>
    <v>0.84670000000000001</v>
    <v>1.1000000000000001</v>
    <v>4.0479999999999995E-3</v>
    <v>0.01</v>
    <v>3.6649999999999996E-5</v>
    <v>USD</v>
    <v>Air Products and Chemicals, Inc. is an industrial gases company. The Company provides essential industrial gases, related equipment, and applications to customers in various industries, including refining, chemicals, metals, electronics, manufacturing, medical, and food. Its segments include Americas, Asia, Europe, and Middle East and India, and Corporate and other. The Company also designs and manufactures equipment for air separation, hydrocarbon recovery and purification, natural gas liquefaction, and liquid helium and liquid hydrogen transport and storage. The Company distributes gases through its on-site or merchant supply mode. The Company’s industries include aerospace, analytical labs &amp; research/science, automotive, beverages, bioenergy, biotechnology, cement and lime, chemicals, electronics, food, glass and frit, hydrogen energy, hydrogen for mobility, lifting, liquefied natural gas (LNG), medical, metals and materials processing, metals production, medical and others.</v>
    <v>20700</v>
    <v>New York Stock Exchange</v>
    <v>XNYS</v>
    <v>XNYS</v>
    <v>1940 Air Products Blvd., ALLENTOWN, PA, 18106-5500 US</v>
    <v>274.32</v>
    <v>Chemicals</v>
    <v>Stock</v>
    <v>45282.948734803125</v>
    <v>18</v>
    <v>272.14</v>
    <v>60632710000</v>
    <v>AIR PRODUCTS AND CHEMICALS, INC.</v>
    <v>AIR PRODUCTS AND CHEMICALS, INC.</v>
    <v>272.75</v>
    <v>26.394300000000001</v>
    <v>271.74</v>
    <v>272.83999999999997</v>
    <v>272.85000000000002</v>
    <v>222228100</v>
    <v>APD</v>
    <v>AIR PRODUCTS AND CHEMICALS, INC. (XNYS:APD)</v>
    <v>756207</v>
    <v>1391377</v>
    <v>1961</v>
  </rv>
  <rv s="2">
    <v>19</v>
  </rv>
  <rv s="0">
    <v>https://www.bing.com/financeapi/forcetrigger?t=a1nz8m&amp;q=XNAS%3aAVGO&amp;form=skydnc</v>
    <v>Learn more on Bing</v>
  </rv>
  <rv s="1">
    <v>0</v>
    <v>Broadcom Inc. (XNAS:AVGO)</v>
    <v>2</v>
    <v>3</v>
    <v>Finance</v>
    <v>5</v>
    <v>en-US</v>
    <v>a1nz8m</v>
    <v>268435456</v>
    <v>1</v>
    <v>Powered by Refinitiv</v>
    <v>1151.82</v>
    <v>542.45000000000005</v>
    <v>1.2399</v>
    <v>-5.31</v>
    <v>-4.7099999999999998E-3</v>
    <v>-0.98</v>
    <v>-8.7349999999999993E-4</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1132</v>
    <v>Semiconductors &amp; Semiconductor Equipment</v>
    <v>Stock</v>
    <v>45283.041603899997</v>
    <v>21</v>
    <v>1113.53</v>
    <v>525244390388</v>
    <v>Broadcom Inc.</v>
    <v>Broadcom Inc.</v>
    <v>1127.98</v>
    <v>34.222000000000001</v>
    <v>1127.29</v>
    <v>1121.98</v>
    <v>1121</v>
    <v>468140600</v>
    <v>AVGO</v>
    <v>Broadcom Inc. (XNAS:AVGO)</v>
    <v>1908897</v>
    <v>4851958</v>
    <v>2018</v>
  </rv>
  <rv s="2">
    <v>22</v>
  </rv>
  <rv s="0">
    <v>https://www.bing.com/financeapi/forcetrigger?t=a1o2lh&amp;q=XNYS%3aAXP&amp;form=skydnc</v>
    <v>Learn more on Bing</v>
  </rv>
  <rv s="1">
    <v>0</v>
    <v>AMERICAN EXPRESS COMPANY (XNYS:AXP)</v>
    <v>2</v>
    <v>3</v>
    <v>Finance</v>
    <v>4</v>
    <v>en-US</v>
    <v>a1o2lh</v>
    <v>268435456</v>
    <v>1</v>
    <v>Powered by Refinitiv</v>
    <v>186.3699</v>
    <v>140.91</v>
    <v>1.214</v>
    <v>0.88</v>
    <v>4.7619999999999997E-3</v>
    <v>-7.0000000000000007E-2</v>
    <v>-3.7719999999999995E-4</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186.3699</v>
    <v>Banking Services</v>
    <v>Stock</v>
    <v>45283.017464837503</v>
    <v>24</v>
    <v>184.63</v>
    <v>135306195551</v>
    <v>AMERICAN EXPRESS COMPANY</v>
    <v>AMERICAN EXPRESS COMPANY</v>
    <v>185.64</v>
    <v>17.3401</v>
    <v>184.79</v>
    <v>185.67</v>
    <v>185.5</v>
    <v>728745600</v>
    <v>AXP</v>
    <v>AMERICAN EXPRESS COMPANY (XNYS:AXP)</v>
    <v>2782604</v>
    <v>3410936</v>
    <v>1965</v>
  </rv>
  <rv s="2">
    <v>25</v>
  </rv>
  <rv s="0">
    <v>https://www.bing.com/financeapi/forcetrigger?t=a1o9gh&amp;q=XNYS%3aBBY&amp;form=skydnc</v>
    <v>Learn more on Bing</v>
  </rv>
  <rv s="1">
    <v>0</v>
    <v>Best Buy Co., Inc. (XNYS:BBY)</v>
    <v>2</v>
    <v>3</v>
    <v>Finance</v>
    <v>5</v>
    <v>en-US</v>
    <v>a1o9gh</v>
    <v>268435456</v>
    <v>1</v>
    <v>Powered by Refinitiv</v>
    <v>93.3215</v>
    <v>62.3001</v>
    <v>1.5111000000000001</v>
    <v>0.32</v>
    <v>4.2209999999999999E-3</v>
    <v>0.28000000000000003</v>
    <v>3.6770000000000001E-3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76.66</v>
    <v>Specialty Retailers</v>
    <v>Stock</v>
    <v>45283.033518969532</v>
    <v>27</v>
    <v>75.540000000000006</v>
    <v>16400251440</v>
    <v>Best Buy Co., Inc.</v>
    <v>Best Buy Co., Inc.</v>
    <v>75.73</v>
    <v>13.0854</v>
    <v>75.819999999999993</v>
    <v>76.14</v>
    <v>76.42</v>
    <v>215396000</v>
    <v>BBY</v>
    <v>Best Buy Co., Inc. (XNYS:BBY)</v>
    <v>2100128</v>
    <v>3538742</v>
    <v>1966</v>
  </rv>
  <rv s="2">
    <v>28</v>
  </rv>
  <rv s="0">
    <v>https://www.bing.com/financeapi/forcetrigger?t=a1odur&amp;q=XNYS%3aBF.A&amp;form=skydnc</v>
    <v>Learn more on Bing</v>
  </rv>
  <rv s="4">
    <v>10</v>
    <v>BROWN-FORMAN CORPORATION (XNYS:BF.A)</v>
    <v>2</v>
    <v>11</v>
    <v>Finance</v>
    <v>5</v>
    <v>en-US</v>
    <v>a1odur</v>
    <v>268435456</v>
    <v>1</v>
    <v>Powered by Refinitiv</v>
    <v>72.650000000000006</v>
    <v>53.515000000000001</v>
    <v>0.75849999999999995</v>
    <v>0.05</v>
    <v>8.365E-4</v>
    <v>0</v>
    <v>0</v>
    <v>USD</v>
    <v>Brown-Forman Corporation manufactures, distills, bottles, imports, exports, markets, and sells a range of beverage alcohol products. The Company's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 Sonoma-Cutrer, and Part Time Rangers RTDs.</v>
    <v>5600</v>
    <v>New York Stock Exchange</v>
    <v>XNYS</v>
    <v>XNYS</v>
    <v>850 DIXIE HWY, LOUISVILLE, KY, 40210 US</v>
    <v>60.22</v>
    <v>Beverages</v>
    <v>Stock</v>
    <v>45283.000000034372</v>
    <v>30</v>
    <v>59.39</v>
    <v>27744390000</v>
    <v>BROWN-FORMAN CORPORATION</v>
    <v>BROWN-FORMAN CORPORATION</v>
    <v>59.74</v>
    <v>59.77</v>
    <v>59.82</v>
    <v>59.82</v>
    <v>475620300</v>
    <v>BF.A</v>
    <v>BROWN-FORMAN CORPORATION (XNYS:BF.A)</v>
    <v>32328</v>
    <v>68396</v>
    <v>1933</v>
  </rv>
  <rv s="2">
    <v>31</v>
  </rv>
  <rv s="0">
    <v>https://www.bing.com/financeapi/forcetrigger?t=a1om4c&amp;q=XNYS%3aBLK&amp;form=skydnc</v>
    <v>Learn more on Bing</v>
  </rv>
  <rv s="1">
    <v>0</v>
    <v>BLACKROCK, INC. (XNYS:BLK)</v>
    <v>2</v>
    <v>3</v>
    <v>Finance</v>
    <v>4</v>
    <v>en-US</v>
    <v>a1om4c</v>
    <v>268435456</v>
    <v>1</v>
    <v>Powered by Refinitiv</v>
    <v>819</v>
    <v>596.17999999999995</v>
    <v>1.3714</v>
    <v>3.29</v>
    <v>4.117E-3</v>
    <v>0.31</v>
    <v>3.8629999999999996E-4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807.51499999999999</v>
    <v>Investment Banking &amp; Investment Services</v>
    <v>Stock</v>
    <v>45283.036077060155</v>
    <v>33</v>
    <v>800.15</v>
    <v>119370000000</v>
    <v>BLACKROCK, INC.</v>
    <v>BLACKROCK, INC.</v>
    <v>801.98</v>
    <v>22.412500000000001</v>
    <v>799.1</v>
    <v>802.39</v>
    <v>802.73</v>
    <v>148762500</v>
    <v>BLK</v>
    <v>BLACKROCK, INC. (XNYS:BLK)</v>
    <v>426577</v>
    <v>769823</v>
    <v>2006</v>
  </rv>
  <rv s="2">
    <v>34</v>
  </rv>
  <rv s="0">
    <v>https://www.bing.com/financeapi/forcetrigger?t=a1ook2&amp;q=XNYS%3aBMY&amp;form=skydnc</v>
    <v>Learn more on Bing</v>
  </rv>
  <rv s="1">
    <v>0</v>
    <v>BRISTOL-MYERS SQUIBB COMPANY (XNYS:BMY)</v>
    <v>2</v>
    <v>3</v>
    <v>Finance</v>
    <v>4</v>
    <v>en-US</v>
    <v>a1ook2</v>
    <v>268435456</v>
    <v>1</v>
    <v>Powered by Refinitiv</v>
    <v>75.180000000000007</v>
    <v>48.252000000000002</v>
    <v>0.34549999999999997</v>
    <v>1.04</v>
    <v>2.0289000000000001E-2</v>
    <v>0.18</v>
    <v>3.4420000000000002E-3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PRINCETON, NJ, 08543 US</v>
    <v>53.48</v>
    <v>Pharmaceuticals</v>
    <v>Stock</v>
    <v>45283.041372048436</v>
    <v>36</v>
    <v>50.86</v>
    <v>106417843400</v>
    <v>BRISTOL-MYERS SQUIBB COMPANY</v>
    <v>BRISTOL-MYERS SQUIBB COMPANY</v>
    <v>50.86</v>
    <v>13.0007</v>
    <v>51.26</v>
    <v>52.3</v>
    <v>52.47</v>
    <v>2034758000</v>
    <v>BMY</v>
    <v>BRISTOL-MYERS SQUIBB COMPANY (XNYS:BMY)</v>
    <v>19998059</v>
    <v>15755532</v>
    <v>1933</v>
  </rv>
  <rv s="2">
    <v>37</v>
  </rv>
  <rv s="0">
    <v>https://www.bing.com/financeapi/forcetrigger?t=a1p58m&amp;q=XNYS%3aCAH&amp;form=skydnc</v>
    <v>Learn more on Bing</v>
  </rv>
  <rv s="1">
    <v>0</v>
    <v>CARDINAL HEALTH, INC. (XNYS:CAH)</v>
    <v>2</v>
    <v>3</v>
    <v>Finance</v>
    <v>5</v>
    <v>en-US</v>
    <v>a1p58m</v>
    <v>268435456</v>
    <v>1</v>
    <v>Powered by Refinitiv</v>
    <v>108.85</v>
    <v>68.53</v>
    <v>0.72619999999999996</v>
    <v>0.09</v>
    <v>8.8900000000000003E-4</v>
    <v>0.27</v>
    <v>2.6650000000000003E-3</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and laboratory product solutions. The Company connects patients, providers, payers, pharmacists and manufacturers for integrated care coordination and better patient management. The Company's segments include Pharmaceutical and Medical. Its Pharmaceutical segment distributes branded and generic pharmaceuticals, specialty pharmaceuticals and over-the-counter healthcare and consumer products in the United States. Its Medical segment manufactures, sources and distributes Cardinal Health branded medical, surgical and laboratory products, which are sold in the United States, Canada, Europe, Asia and other markets.</v>
    <v>48000</v>
    <v>New York Stock Exchange</v>
    <v>XNYS</v>
    <v>XNYS</v>
    <v>7000 Cardinal Pl, DUBLIN, OH, 43017 US</v>
    <v>101.99</v>
    <v>Pharmaceuticals</v>
    <v>Stock</v>
    <v>45283.005814490622</v>
    <v>39</v>
    <v>100.71</v>
    <v>24974612573</v>
    <v>CARDINAL HEALTH, INC.</v>
    <v>CARDINAL HEALTH, INC.</v>
    <v>101.56</v>
    <v>166.47210000000001</v>
    <v>101.24</v>
    <v>101.33</v>
    <v>101.6</v>
    <v>246468100</v>
    <v>CAH</v>
    <v>CARDINAL HEALTH, INC. (XNYS:CAH)</v>
    <v>1115854</v>
    <v>2118264</v>
    <v>1979</v>
  </rv>
  <rv s="2">
    <v>40</v>
  </rv>
  <rv s="0">
    <v>https://www.bing.com/financeapi/forcetrigger?t=a1p7zr&amp;q=XNYS%3aCAT&amp;form=skydnc</v>
    <v>Learn more on Bing</v>
  </rv>
  <rv s="1">
    <v>0</v>
    <v>CATERPILLAR INC. (XNYS:CAT)</v>
    <v>2</v>
    <v>3</v>
    <v>Finance</v>
    <v>5</v>
    <v>en-US</v>
    <v>a1p7zr</v>
    <v>268435456</v>
    <v>1</v>
    <v>Powered by Refinitiv</v>
    <v>298.27</v>
    <v>204.04</v>
    <v>1.1153999999999999</v>
    <v>0.28999999999999998</v>
    <v>9.9979999999999991E-4</v>
    <v>0</v>
    <v>0</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292.83</v>
    <v>Machinery, Equipment &amp; Components</v>
    <v>Stock</v>
    <v>45283.040881978908</v>
    <v>42</v>
    <v>288.91000000000003</v>
    <v>147817833492</v>
    <v>CATERPILLAR INC.</v>
    <v>CATERPILLAR INC.</v>
    <v>290.31</v>
    <v>16.433900000000001</v>
    <v>290.07</v>
    <v>290.36</v>
    <v>290.36</v>
    <v>509084700</v>
    <v>CAT</v>
    <v>CATERPILLAR INC. (XNYS:CAT)</v>
    <v>2833962</v>
    <v>3161552</v>
    <v>1986</v>
  </rv>
  <rv s="2">
    <v>43</v>
  </rv>
  <rv s="0">
    <v>https://www.bing.com/financeapi/forcetrigger?t=a1pcf2&amp;q=XNYS%3aCCI&amp;form=skydnc</v>
    <v>Learn more on Bing</v>
  </rv>
  <rv s="1">
    <v>0</v>
    <v>CROWN CASTLE INC. (XNYS:CCI)</v>
    <v>2</v>
    <v>3</v>
    <v>Finance</v>
    <v>5</v>
    <v>en-US</v>
    <v>a1pcf2</v>
    <v>268435456</v>
    <v>1</v>
    <v>Powered by Refinitiv</v>
    <v>153.97999999999999</v>
    <v>84.72</v>
    <v>0.76739999999999997</v>
    <v>0.23</v>
    <v>2.0070000000000001E-3</v>
    <v>-0.33</v>
    <v>-2.8739999999999998E-3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116.32</v>
    <v>Residential &amp; Commercial REIT</v>
    <v>Stock</v>
    <v>45282.957375428123</v>
    <v>45</v>
    <v>114.4</v>
    <v>49800490000</v>
    <v>CROWN CASTLE INC.</v>
    <v>CROWN CASTLE INC.</v>
    <v>115.17</v>
    <v>32.046599999999998</v>
    <v>114.6</v>
    <v>114.83</v>
    <v>114.5</v>
    <v>433688900</v>
    <v>CCI</v>
    <v>CROWN CASTLE INC. (XNYS:CCI)</v>
    <v>1412691</v>
    <v>4500779</v>
    <v>2014</v>
  </rv>
  <rv s="2">
    <v>46</v>
  </rv>
  <rv s="0">
    <v>https://www.bing.com/financeapi/forcetrigger?t=a1pshw&amp;q=XNYS%3aCL&amp;form=skydnc</v>
    <v>Learn more on Bing</v>
  </rv>
  <rv s="1">
    <v>0</v>
    <v>COLGATE-PALMOLIVE COMPANY (XNYS:CL)</v>
    <v>2</v>
    <v>3</v>
    <v>Finance</v>
    <v>5</v>
    <v>en-US</v>
    <v>a1pshw</v>
    <v>268435456</v>
    <v>1</v>
    <v>Powered by Refinitiv</v>
    <v>82.09</v>
    <v>67.62</v>
    <v>0.42859999999999998</v>
    <v>0.59</v>
    <v>7.5729999999999999E-3</v>
    <v>0.24</v>
    <v>3.0570000000000003E-3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78.715000000000003</v>
    <v>Personal &amp; Household Products &amp; Services</v>
    <v>Stock</v>
    <v>45283.030190474215</v>
    <v>48</v>
    <v>77.98</v>
    <v>64634725550</v>
    <v>COLGATE-PALMOLIVE COMPANY</v>
    <v>COLGATE-PALMOLIVE COMPANY</v>
    <v>78.14</v>
    <v>40.742600000000003</v>
    <v>77.91</v>
    <v>78.5</v>
    <v>78.739999999999995</v>
    <v>823372300</v>
    <v>CL</v>
    <v>COLGATE-PALMOLIVE COMPANY (XNYS:CL)</v>
    <v>4042531</v>
    <v>4340835</v>
    <v>1923</v>
  </rv>
  <rv s="2">
    <v>49</v>
  </rv>
  <rv s="0">
    <v>https://www.bing.com/financeapi/forcetrigger?t=a1pvu2&amp;q=XNYS%3aCLX&amp;form=skydnc</v>
    <v>Learn more on Bing</v>
  </rv>
  <rv s="1">
    <v>0</v>
    <v>THE CLOROX COMPANY (XNYS:CLX)</v>
    <v>2</v>
    <v>3</v>
    <v>Finance</v>
    <v>5</v>
    <v>en-US</v>
    <v>a1pvu2</v>
    <v>268435456</v>
    <v>1</v>
    <v>Powered by Refinitiv</v>
    <v>178.20500000000001</v>
    <v>114.685</v>
    <v>0.3906</v>
    <v>0.7</v>
    <v>4.9589999999999999E-3</v>
    <v>-7.0000000000000007E-2</v>
    <v>-4.9340000000000007E-4</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OAKLAND, CA, 94612-1888 US</v>
    <v>142.625</v>
    <v>Personal &amp; Household Products &amp; Services</v>
    <v>Stock</v>
    <v>45282.995949039061</v>
    <v>51</v>
    <v>140.06</v>
    <v>17599023926</v>
    <v>THE CLOROX COMPANY</v>
    <v>THE CLOROX COMPANY</v>
    <v>141.9</v>
    <v>212.83080000000001</v>
    <v>141.16</v>
    <v>141.86000000000001</v>
    <v>141.79</v>
    <v>124059100</v>
    <v>CLX</v>
    <v>THE CLOROX COMPANY (XNYS:CLX)</v>
    <v>720741</v>
    <v>1166200</v>
    <v>1986</v>
  </rv>
  <rv s="2">
    <v>52</v>
  </rv>
  <rv s="0">
    <v>https://www.bing.com/financeapi/forcetrigger?t=a1pwqh&amp;q=XNAS%3aCMCSA&amp;form=skydnc</v>
    <v>Learn more on Bing</v>
  </rv>
  <rv s="1">
    <v>0</v>
    <v>COMCAST CORPORATION (XNAS:CMCSA)</v>
    <v>2</v>
    <v>3</v>
    <v>Finance</v>
    <v>5</v>
    <v>en-US</v>
    <v>a1pwqh</v>
    <v>268435456</v>
    <v>1</v>
    <v>Powered by Refinitiv</v>
    <v>47.454999999999998</v>
    <v>34.405000000000001</v>
    <v>1.0135000000000001</v>
    <v>-0.02</v>
    <v>-4.5429999999999998E-4</v>
    <v>-0.05</v>
    <v>-1.1360000000000001E-3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44.616</v>
    <v>Telecommunications Services</v>
    <v>Stock</v>
    <v>45283.041494953126</v>
    <v>54</v>
    <v>43.81</v>
    <v>177103520000</v>
    <v>COMCAST CORPORATION</v>
    <v>COMCAST CORPORATION</v>
    <v>44.13</v>
    <v>12.2026</v>
    <v>44.02</v>
    <v>44</v>
    <v>43.95</v>
    <v>4025080000</v>
    <v>CMCSA</v>
    <v>COMCAST CORPORATION (XNAS:CMCSA)</v>
    <v>11894114</v>
    <v>19494196</v>
    <v>2001</v>
  </rv>
  <rv s="2">
    <v>55</v>
  </rv>
  <rv s="0">
    <v>https://www.bing.com/financeapi/forcetrigger?t=a1q19c&amp;q=XNYS%3aCNI&amp;form=skydnc</v>
    <v>Learn more on Bing</v>
  </rv>
  <rv s="1">
    <v>0</v>
    <v>Canadian National Railway Company (XNYS:CNI)</v>
    <v>2</v>
    <v>12</v>
    <v>Finance</v>
    <v>5</v>
    <v>en-US</v>
    <v>a1q19c</v>
    <v>268435456</v>
    <v>1</v>
    <v>Powered by Refinitiv</v>
    <v>125.55</v>
    <v>103.96</v>
    <v>0.66879999999999995</v>
    <v>1.35</v>
    <v>1.0921E-2</v>
    <v>0.28000000000000003</v>
    <v>2.2409999999999999E-3</v>
    <v>USD</v>
    <v>Canadian National Railway Company is a transportation and logistics company. The Company's services include rail, intermodal, trucking, and supply chain services. The Company’s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25101</v>
    <v>New York Stock Exchange</v>
    <v>XNYS</v>
    <v>XNYS</v>
    <v>935 de la Gauchetiere Street West, MONTREAL, QC, H3B 2M9 CA</v>
    <v>125.38249999999999</v>
    <v>Freight &amp; Logistics Services</v>
    <v>Stock</v>
    <v>45282.972531307816</v>
    <v>57</v>
    <v>124</v>
    <v>107304500000</v>
    <v>Canadian National Railway Company</v>
    <v>Canadian National Railway Company</v>
    <v>124</v>
    <v>22.774699999999999</v>
    <v>123.61</v>
    <v>124.96</v>
    <v>125.24</v>
    <v>647700000</v>
    <v>CNI</v>
    <v>Canadian National Railway Company (XNYS:CNI)</v>
    <v>701284</v>
    <v>1055264</v>
    <v>1995</v>
  </rv>
  <rv s="2">
    <v>58</v>
  </rv>
  <rv s="0">
    <v>https://www.bing.com/financeapi/forcetrigger?t=a1mptc&amp;q=XNYS%3aABC&amp;form=skydnc</v>
    <v>Learn more on Bing</v>
  </rv>
  <rv s="1">
    <v>0</v>
    <v>Cencora, Inc. (XNYS:COR)</v>
    <v>2</v>
    <v>3</v>
    <v>Finance</v>
    <v>5</v>
    <v>en-US</v>
    <v>a1mptc</v>
    <v>268435456</v>
    <v>1</v>
    <v>Powered by Refinitiv</v>
    <v>205.83</v>
    <v>147.47999999999999</v>
    <v>0.47310000000000002</v>
    <v>0.77</v>
    <v>3.8069999999999996E-3</v>
    <v>-4.0599999999999996</v>
    <v>-1.9996E-2</v>
    <v>USD</v>
    <v>Cencora, Inc. is a global pharmaceutical solutions company centered on improving the lives of people and animals around the world. The Company is engaged in the delivery of pharmaceuticals, healthcare products, and solutions. It connects manufacturers, providers, pharmacies, and patients to help them navigate the healthcare system from start to finish. In addition to its core distribution services, it offers a portfolio of solutions to improve the health system's business performance, safety, and patient experience. It delivers solutions for veterinarians, livestock producers, ag-retailers, and manufacturers that make a difference in their businesses and the health of animals. Its solutions and services are designed to help every aspect of the animal health business, from supporting animal care and client experience to managing day-to-day operations. It helps pharmacies and other care providers access the full-line and specialty products they need to care for their patients.</v>
    <v>42000</v>
    <v>New York Stock Exchange</v>
    <v>XNYS</v>
    <v>XNYS</v>
    <v>1 West First Avenue, CONSHOHOCKEN, PA, 19428 US</v>
    <v>203.78399999999999</v>
    <v>Healthcare Equipment &amp; Supplies</v>
    <v>Stock</v>
    <v>45282.916113251566</v>
    <v>60</v>
    <v>202.255</v>
    <v>40752630000</v>
    <v>Cencora, Inc.</v>
    <v>Cencora, Inc.</v>
    <v>202.98</v>
    <v>23.7209</v>
    <v>202.27</v>
    <v>203.04</v>
    <v>198.98</v>
    <v>200712300</v>
    <v>COR</v>
    <v>Cencora, Inc. (XNYS:COR)</v>
    <v>642529</v>
    <v>1504605</v>
    <v>2001</v>
  </rv>
  <rv s="2">
    <v>61</v>
  </rv>
  <rv s="0">
    <v>https://www.bing.com/financeapi/forcetrigger?t=a1q6k2&amp;q=XNAS%3aCOST&amp;form=skydnc</v>
    <v>Learn more on Bing</v>
  </rv>
  <rv s="1">
    <v>0</v>
    <v>COSTCO WHOLESALE CORPORATION (XNAS:COST)</v>
    <v>2</v>
    <v>3</v>
    <v>Finance</v>
    <v>4</v>
    <v>en-US</v>
    <v>a1q6k2</v>
    <v>268435456</v>
    <v>1</v>
    <v>Powered by Refinitiv</v>
    <v>681.91</v>
    <v>447.9</v>
    <v>0.7571</v>
    <v>6.44</v>
    <v>9.6819999999999996E-3</v>
    <v>0.09</v>
    <v>1.34E-4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673.27329999999995</v>
    <v>Diversified Retail</v>
    <v>Stock</v>
    <v>45283.041196539059</v>
    <v>63</v>
    <v>666</v>
    <v>298047349200</v>
    <v>COSTCO WHOLESALE CORPORATION</v>
    <v>COSTCO WHOLESALE CORPORATION</v>
    <v>668</v>
    <v>45.360300000000002</v>
    <v>665.16</v>
    <v>671.6</v>
    <v>671.69</v>
    <v>443728400</v>
    <v>COST</v>
    <v>COSTCO WHOLESALE CORPORATION (XNAS:COST)</v>
    <v>1641675</v>
    <v>2441854</v>
    <v>1987</v>
  </rv>
  <rv s="2">
    <v>64</v>
  </rv>
  <rv s="0">
    <v>https://www.bing.com/financeapi/forcetrigger?t=a1q7jc&amp;q=XNYS%3aCPB&amp;form=skydnc</v>
    <v>Learn more on Bing</v>
  </rv>
  <rv s="1">
    <v>0</v>
    <v>CAMPBELL SOUP COMPANY (XNYS:CPB)</v>
    <v>2</v>
    <v>3</v>
    <v>Finance</v>
    <v>5</v>
    <v>en-US</v>
    <v>a1q7jc</v>
    <v>268435456</v>
    <v>1</v>
    <v>Powered by Refinitiv</v>
    <v>57.774999999999999</v>
    <v>37.94</v>
    <v>0.26179999999999998</v>
    <v>0.23</v>
    <v>5.3779999999999991E-3</v>
    <v>0.28999999999999998</v>
    <v>6.744E-3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14500</v>
    <v>New York Stock Exchange</v>
    <v>XNYS</v>
    <v>XNYS</v>
    <v>Campbell Pl, CAMDEN, NJ, 08103 US</v>
    <v>43.344999999999999</v>
    <v>Food &amp; Tobacco</v>
    <v>Stock</v>
    <v>45283.041333089845</v>
    <v>66</v>
    <v>42.84</v>
    <v>12818291400</v>
    <v>CAMPBELL SOUP COMPANY</v>
    <v>CAMPBELL SOUP COMPANY</v>
    <v>42.91</v>
    <v>16.1616</v>
    <v>42.77</v>
    <v>43</v>
    <v>43.29</v>
    <v>298099800</v>
    <v>CPB</v>
    <v>CAMPBELL SOUP COMPANY (XNYS:CPB)</v>
    <v>2051797</v>
    <v>3612311</v>
    <v>1922</v>
  </rv>
  <rv s="2">
    <v>67</v>
  </rv>
  <rv s="0">
    <v>https://www.bing.com/financeapi/forcetrigger?t=a1q44c&amp;q=XNYS%3aCTRA&amp;form=skydnc</v>
    <v>Learn more on Bing</v>
  </rv>
  <rv s="1">
    <v>0</v>
    <v>Coterra Energy Inc. (XNYS:CTRA)</v>
    <v>2</v>
    <v>3</v>
    <v>Finance</v>
    <v>4</v>
    <v>en-US</v>
    <v>a1q44c</v>
    <v>268435456</v>
    <v>1</v>
    <v>Powered by Refinitiv</v>
    <v>29.89</v>
    <v>22.25</v>
    <v>0.23219999999999999</v>
    <v>3.5000000000000003E-2</v>
    <v>1.3600000000000001E-3</v>
    <v>0.08</v>
    <v>3.1030000000000003E-3</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25.945</v>
    <v>Oil &amp; Gas</v>
    <v>Stock</v>
    <v>45283.030055728908</v>
    <v>69</v>
    <v>25.695</v>
    <v>19391500000</v>
    <v>Coterra Energy Inc.</v>
    <v>Coterra Energy Inc.</v>
    <v>25.9</v>
    <v>8.8874999999999993</v>
    <v>25.74</v>
    <v>25.774999999999999</v>
    <v>25.86</v>
    <v>752191700</v>
    <v>CTRA</v>
    <v>Coterra Energy Inc. (XNYS:CTRA)</v>
    <v>3901840</v>
    <v>6804198</v>
    <v>1989</v>
  </rv>
  <rv s="2">
    <v>70</v>
  </rv>
  <rv s="0">
    <v>https://www.bing.com/financeapi/forcetrigger?t=a1qlnm&amp;q=XNYS%3aCVS&amp;form=skydnc</v>
    <v>Learn more on Bing</v>
  </rv>
  <rv s="1">
    <v>0</v>
    <v>CVS HEALTH CORPORATION (XNYS:CVS)</v>
    <v>2</v>
    <v>3</v>
    <v>Finance</v>
    <v>4</v>
    <v>en-US</v>
    <v>a1qlnm</v>
    <v>268435456</v>
    <v>1</v>
    <v>Powered by Refinitiv</v>
    <v>94.204999999999998</v>
    <v>64.41</v>
    <v>0.47410000000000002</v>
    <v>0.13</v>
    <v>1.6539999999999999E-3</v>
    <v>-0.16</v>
    <v>-2.0309999999999998E-3</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79.17</v>
    <v>Healthcare Providers &amp; Services</v>
    <v>Stock</v>
    <v>45283.041145566407</v>
    <v>72</v>
    <v>78.36</v>
    <v>101356000000</v>
    <v>CVS HEALTH CORPORATION</v>
    <v>CVS HEALTH CORPORATION</v>
    <v>79.040000000000006</v>
    <v>11.8613</v>
    <v>78.62</v>
    <v>78.75</v>
    <v>78.599999999999994</v>
    <v>1286897000</v>
    <v>CVS</v>
    <v>CVS HEALTH CORPORATION (XNYS:CVS)</v>
    <v>6079424</v>
    <v>8728901</v>
    <v>1996</v>
  </rv>
  <rv s="2">
    <v>73</v>
  </rv>
  <rv s="0">
    <v>https://www.bing.com/financeapi/forcetrigger?t=a1qlz2&amp;q=XNYS%3aCVX&amp;form=skydnc</v>
    <v>Learn more on Bing</v>
  </rv>
  <rv s="1">
    <v>0</v>
    <v>CHEVRON CORPORATION (XNYS:CVX)</v>
    <v>2</v>
    <v>3</v>
    <v>Finance</v>
    <v>5</v>
    <v>en-US</v>
    <v>a1qlz2</v>
    <v>268435456</v>
    <v>1</v>
    <v>Powered by Refinitiv</v>
    <v>187.81</v>
    <v>140.72</v>
    <v>1.1161000000000001</v>
    <v>0.34</v>
    <v>2.2559999999999998E-3</v>
    <v>0.08</v>
    <v>5.2959999999999997E-4</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152.38999999999999</v>
    <v>Oil &amp; Gas</v>
    <v>Stock</v>
    <v>45283.041335543749</v>
    <v>75</v>
    <v>150.75</v>
    <v>284283350400</v>
    <v>CHEVRON CORPORATION</v>
    <v>CHEVRON CORPORATION</v>
    <v>151.74</v>
    <v>11.2041</v>
    <v>150.71</v>
    <v>151.05000000000001</v>
    <v>151.13</v>
    <v>1882048000</v>
    <v>CVX</v>
    <v>CHEVRON CORPORATION (XNYS:CVX)</v>
    <v>6396080</v>
    <v>11738437</v>
    <v>1926</v>
  </rv>
  <rv s="2">
    <v>76</v>
  </rv>
  <rv s="0">
    <v>https://www.bing.com/financeapi/forcetrigger?t=a1qpw7&amp;q=XNYS%3aD&amp;form=skydnc</v>
    <v>Learn more on Bing</v>
  </rv>
  <rv s="1">
    <v>0</v>
    <v>Dominion Energy, Inc. (XNYS:D)</v>
    <v>2</v>
    <v>3</v>
    <v>Finance</v>
    <v>4</v>
    <v>en-US</v>
    <v>a1qpw7</v>
    <v>268435456</v>
    <v>1</v>
    <v>Powered by Refinitiv</v>
    <v>63.94</v>
    <v>39.18</v>
    <v>0.58540000000000003</v>
    <v>7.0000000000000007E-2</v>
    <v>1.4970000000000001E-3</v>
    <v>9.8100000000000007E-2</v>
    <v>2.0960000000000002E-3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47.77</v>
    <v>Electrical Utilities &amp; IPPs</v>
    <v>Stock</v>
    <v>45283.035132812503</v>
    <v>78</v>
    <v>46.755000000000003</v>
    <v>39162090000</v>
    <v>Dominion Energy, Inc.</v>
    <v>Dominion Energy, Inc.</v>
    <v>47.07</v>
    <v>17.865500000000001</v>
    <v>46.75</v>
    <v>46.82</v>
    <v>46.898099999999999</v>
    <v>836796800</v>
    <v>D</v>
    <v>Dominion Energy, Inc. (XNYS:D)</v>
    <v>4624485</v>
    <v>5761519</v>
    <v>1983</v>
  </rv>
  <rv s="2">
    <v>79</v>
  </rv>
  <rv s="0">
    <v>https://www.bing.com/financeapi/forcetrigger?t=a1qvjc&amp;q=XNYS%3aDE&amp;form=skydnc</v>
    <v>Learn more on Bing</v>
  </rv>
  <rv s="1">
    <v>0</v>
    <v>DEERE &amp; COMPANY (XNYS:DE)</v>
    <v>2</v>
    <v>3</v>
    <v>Finance</v>
    <v>4</v>
    <v>en-US</v>
    <v>a1qvjc</v>
    <v>268435456</v>
    <v>1</v>
    <v>Powered by Refinitiv</v>
    <v>450</v>
    <v>345.55</v>
    <v>1.0642</v>
    <v>3.6</v>
    <v>9.1520000000000004E-3</v>
    <v>-0.15</v>
    <v>-3.7800000000000003E-4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83000</v>
    <v>New York Stock Exchange</v>
    <v>XNYS</v>
    <v>XNYS</v>
    <v>One John Deere Place, MOLINE, IL, 61265-8098 US</v>
    <v>397.76</v>
    <v>Machinery, Equipment &amp; Components</v>
    <v>Stock</v>
    <v>45283.030486620315</v>
    <v>81</v>
    <v>393.1</v>
    <v>111211000000</v>
    <v>DEERE &amp; COMPANY</v>
    <v>DEERE &amp; COMPANY</v>
    <v>393.3</v>
    <v>11.3506</v>
    <v>393.34</v>
    <v>396.94</v>
    <v>396.67</v>
    <v>280255400</v>
    <v>DE</v>
    <v>DEERE &amp; COMPANY (XNYS:DE)</v>
    <v>1077338</v>
    <v>2280062</v>
    <v>1958</v>
  </rv>
  <rv s="2">
    <v>82</v>
  </rv>
  <rv s="0">
    <v>https://www.bing.com/financeapi/forcetrigger?t=a1qwoc&amp;q=XNYS%3aDEO&amp;form=skydnc</v>
    <v>Learn more on Bing</v>
  </rv>
  <rv s="1">
    <v>0</v>
    <v>DIAGEO PLC (XNYS:DEO)</v>
    <v>2</v>
    <v>3</v>
    <v>Finance</v>
    <v>5</v>
    <v>en-US</v>
    <v>a1qwoc</v>
    <v>268435456</v>
    <v>1</v>
    <v>Powered by Refinitiv</v>
    <v>190.02</v>
    <v>135.631</v>
    <v>0.67710000000000004</v>
    <v>0.03</v>
    <v>2.065E-4</v>
    <v>-0.17</v>
    <v>-1.17E-3</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New York Stock Exchange</v>
    <v>XNYS</v>
    <v>XNYS</v>
    <v>16 Great Marlborough Street, LONDON, UNITED KINGDOM-NA, W1F 7HS GB</v>
    <v>146.09800000000001</v>
    <v>Beverages</v>
    <v>Stock</v>
    <v>45283.010356457809</v>
    <v>84</v>
    <v>144.75</v>
    <v>80561990000</v>
    <v>DIAGEO PLC</v>
    <v>DIAGEO PLC</v>
    <v>145.56</v>
    <v>17.401599999999998</v>
    <v>145.25</v>
    <v>145.28</v>
    <v>145.11000000000001</v>
    <v>559387400</v>
    <v>DEO</v>
    <v>DIAGEO PLC (XNYS:DEO)</v>
    <v>329929</v>
    <v>850484</v>
    <v>1886</v>
  </rv>
  <rv s="2">
    <v>85</v>
  </rv>
  <rv s="0">
    <v>https://www.bing.com/financeapi/forcetrigger?t=bpifbh&amp;q=XNYS%3aDOW&amp;form=skydnc</v>
    <v>Learn more on Bing</v>
  </rv>
  <rv s="1">
    <v>0</v>
    <v>Dow Inc. (XNYS:DOW)</v>
    <v>2</v>
    <v>3</v>
    <v>Finance</v>
    <v>5</v>
    <v>en-US</v>
    <v>bpifbh</v>
    <v>268435456</v>
    <v>1</v>
    <v>Powered by Refinitiv</v>
    <v>60.875</v>
    <v>47.26</v>
    <v>1.3221000000000001</v>
    <v>0.15</v>
    <v>2.7289999999999997E-3</v>
    <v>0</v>
    <v>0</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55.66</v>
    <v>Chemicals</v>
    <v>Stock</v>
    <v>45283.003181503904</v>
    <v>87</v>
    <v>54.85</v>
    <v>38661002640</v>
    <v>Dow Inc.</v>
    <v>Dow Inc.</v>
    <v>55.09</v>
    <v>30.1538</v>
    <v>54.97</v>
    <v>55.12</v>
    <v>55.12</v>
    <v>701397000</v>
    <v>DOW</v>
    <v>Dow Inc. (XNYS:DOW)</v>
    <v>2341994</v>
    <v>4351262</v>
    <v>2018</v>
  </rv>
  <rv s="2">
    <v>88</v>
  </rv>
  <rv s="0">
    <v>https://www.bing.com/financeapi/forcetrigger?t=a1rdzr&amp;q=XNYS%3aDUK&amp;form=skydnc</v>
    <v>Learn more on Bing</v>
  </rv>
  <rv s="1">
    <v>0</v>
    <v>DUKE ENERGY CORPORATION (XNYS:DUK)</v>
    <v>2</v>
    <v>3</v>
    <v>Finance</v>
    <v>4</v>
    <v>en-US</v>
    <v>a1rdzr</v>
    <v>268435456</v>
    <v>1</v>
    <v>Powered by Refinitiv</v>
    <v>106.43</v>
    <v>83.06</v>
    <v>0.46910000000000002</v>
    <v>0.48</v>
    <v>4.9810000000000002E-3</v>
    <v>-0.02</v>
    <v>-2.065E-4</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525 South Tryon Street, CHARLOTTE, NC, 28202-1803 US</v>
    <v>97.64</v>
    <v>Electrical Utilities &amp; IPPs</v>
    <v>Stock</v>
    <v>45283.035851168752</v>
    <v>90</v>
    <v>96.32</v>
    <v>74651140000</v>
    <v>DUKE ENERGY CORPORATION</v>
    <v>DUKE ENERGY CORPORATION</v>
    <v>96.84</v>
    <v>20.035399999999999</v>
    <v>96.36</v>
    <v>96.84</v>
    <v>96.84</v>
    <v>770711700</v>
    <v>DUK</v>
    <v>DUKE ENERGY CORPORATION (XNYS:DUK)</v>
    <v>1927521</v>
    <v>3691414</v>
    <v>2005</v>
  </rv>
  <rv s="2">
    <v>91</v>
  </rv>
  <rv s="0">
    <v>https://www.bing.com/financeapi/forcetrigger?t=a1rmkr&amp;q=XNYS%3aED&amp;form=skydnc</v>
    <v>Learn more on Bing</v>
  </rv>
  <rv s="1">
    <v>0</v>
    <v>CONSOLIDATED EDISON, INC. (XNYS:ED)</v>
    <v>2</v>
    <v>3</v>
    <v>Finance</v>
    <v>5</v>
    <v>en-US</v>
    <v>a1rmkr</v>
    <v>268435456</v>
    <v>1</v>
    <v>Powered by Refinitiv</v>
    <v>100.92</v>
    <v>80.459999999999994</v>
    <v>0.36349999999999999</v>
    <v>0.47</v>
    <v>5.2680000000000001E-3</v>
    <v>0.66</v>
    <v>7.3600000000000002E-3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90.55</v>
    <v>Electrical Utilities &amp; IPPs</v>
    <v>Stock</v>
    <v>45282.977161017967</v>
    <v>93</v>
    <v>89.545000000000002</v>
    <v>30959311664</v>
    <v>CONSOLIDATED EDISON, INC.</v>
    <v>CONSOLIDATED EDISON, INC.</v>
    <v>89.78</v>
    <v>13.2204</v>
    <v>89.21</v>
    <v>89.68</v>
    <v>90.34</v>
    <v>345219800</v>
    <v>ED</v>
    <v>CONSOLIDATED EDISON, INC. (XNYS:ED)</v>
    <v>865600</v>
    <v>1981851</v>
    <v>1997</v>
  </rv>
  <rv s="2">
    <v>94</v>
  </rv>
  <rv s="0">
    <v>https://www.bing.com/financeapi/forcetrigger?t=a1rxu2&amp;q=XNYS%3aEMN&amp;form=skydnc</v>
    <v>Learn more on Bing</v>
  </rv>
  <rv s="1">
    <v>0</v>
    <v>EASTMAN CHEMICAL COMPANY (XNYS:EMN)</v>
    <v>2</v>
    <v>3</v>
    <v>Finance</v>
    <v>5</v>
    <v>en-US</v>
    <v>a1rxu2</v>
    <v>268435456</v>
    <v>1</v>
    <v>Powered by Refinitiv</v>
    <v>92.21</v>
    <v>68.89</v>
    <v>1.5414000000000001</v>
    <v>0.6</v>
    <v>6.7320000000000001E-3</v>
    <v>0</v>
    <v>0</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90.31</v>
    <v>Chemicals</v>
    <v>Stock</v>
    <v>45282.891783876563</v>
    <v>96</v>
    <v>89.424999999999997</v>
    <v>10638750000</v>
    <v>EASTMAN CHEMICAL COMPANY</v>
    <v>EASTMAN CHEMICAL COMPANY</v>
    <v>89.44</v>
    <v>18.197900000000001</v>
    <v>89.13</v>
    <v>89.73</v>
    <v>89.73</v>
    <v>118564000</v>
    <v>EMN</v>
    <v>EASTMAN CHEMICAL COMPANY (XNYS:EMN)</v>
    <v>535887</v>
    <v>1029492</v>
    <v>1993</v>
  </rv>
  <rv s="2">
    <v>97</v>
  </rv>
  <rv s="0">
    <v>https://www.bing.com/financeapi/forcetrigger?t=a1s24c&amp;q=XNYS%3aEOG&amp;form=skydnc</v>
    <v>Learn more on Bing</v>
  </rv>
  <rv s="1">
    <v>0</v>
    <v>EOG RESOURCES, INC. (XNYS:EOG)</v>
    <v>2</v>
    <v>3</v>
    <v>Finance</v>
    <v>4</v>
    <v>en-US</v>
    <v>a1s24c</v>
    <v>268435456</v>
    <v>1</v>
    <v>Powered by Refinitiv</v>
    <v>135.0582</v>
    <v>97.2744</v>
    <v>1.4124000000000001</v>
    <v>1.17</v>
    <v>9.6629999999999997E-3</v>
    <v>-0.01</v>
    <v>-8.1790000000000001E-5</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123.005</v>
    <v>Oil &amp; Gas</v>
    <v>Stock</v>
    <v>45282.960542383596</v>
    <v>99</v>
    <v>121.40300000000001</v>
    <v>71301700000</v>
    <v>EOG RESOURCES, INC.</v>
    <v>EOG RESOURCES, INC.</v>
    <v>122.21</v>
    <v>8.9910999999999994</v>
    <v>121.08</v>
    <v>122.25</v>
    <v>122.26</v>
    <v>583149600</v>
    <v>EOG</v>
    <v>EOG RESOURCES, INC. (XNYS:EOG)</v>
    <v>1742029</v>
    <v>3762099</v>
    <v>1985</v>
  </rv>
  <rv s="2">
    <v>100</v>
  </rv>
  <rv s="0">
    <v>https://www.bing.com/financeapi/forcetrigger?t=a1sl52&amp;q=XNAS%3aFAST&amp;form=skydnc</v>
    <v>Learn more on Bing</v>
  </rv>
  <rv s="1">
    <v>0</v>
    <v>Fastenal Company (XNAS:FAST)</v>
    <v>2</v>
    <v>3</v>
    <v>Finance</v>
    <v>5</v>
    <v>en-US</v>
    <v>a1sl52</v>
    <v>268435456</v>
    <v>1</v>
    <v>Powered by Refinitiv</v>
    <v>65.575000000000003</v>
    <v>45.415199999999999</v>
    <v>1.0687</v>
    <v>0.25</v>
    <v>3.8409999999999998E-3</v>
    <v>1.24</v>
    <v>1.8977999999999998E-2</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20284</v>
    <v>Nasdaq Stock Market</v>
    <v>XNAS</v>
    <v>XNAS</v>
    <v>2001 Theurer Blvd, WINONA, MN, 55987 US</v>
    <v>65.575000000000003</v>
    <v>Machinery, Equipment &amp; Components</v>
    <v>Stock</v>
    <v>45282.957102430468</v>
    <v>102</v>
    <v>65.19</v>
    <v>37348344000</v>
    <v>Fastenal Company</v>
    <v>Fastenal Company</v>
    <v>65.349999999999994</v>
    <v>32.873699999999999</v>
    <v>65.09</v>
    <v>65.34</v>
    <v>66.58</v>
    <v>571600000</v>
    <v>FAST</v>
    <v>Fastenal Company (XNAS:FAST)</v>
    <v>2044581</v>
    <v>3274246</v>
    <v>1968</v>
  </rv>
  <rv s="2">
    <v>103</v>
  </rv>
  <rv s="0">
    <v>https://www.bing.com/financeapi/forcetrigger?t=a1sqr7&amp;q=XNYS%3aFDX&amp;form=skydnc</v>
    <v>Learn more on Bing</v>
  </rv>
  <rv s="1">
    <v>0</v>
    <v>FEDEX CORPORATION (XNYS:FDX)</v>
    <v>2</v>
    <v>3</v>
    <v>Finance</v>
    <v>5</v>
    <v>en-US</v>
    <v>a1sqr7</v>
    <v>268435456</v>
    <v>1</v>
    <v>Powered by Refinitiv</v>
    <v>285.52999999999997</v>
    <v>167.63</v>
    <v>1.2152000000000001</v>
    <v>0.67</v>
    <v>2.7089999999999996E-3</v>
    <v>-0.26</v>
    <v>-1.0480000000000001E-3</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249.42</v>
    <v>Freight &amp; Logistics Services</v>
    <v>Stock</v>
    <v>45283.041505277346</v>
    <v>105</v>
    <v>245.85</v>
    <v>61980836775</v>
    <v>FEDEX CORPORATION</v>
    <v>FEDEX CORPORATION</v>
    <v>247.22</v>
    <v>14.632999999999999</v>
    <v>247.36</v>
    <v>248.03</v>
    <v>247.77</v>
    <v>249892500</v>
    <v>FDX</v>
    <v>FEDEX CORPORATION (XNYS:FDX)</v>
    <v>3347351</v>
    <v>2625415</v>
    <v>1997</v>
  </rv>
  <rv s="2">
    <v>106</v>
  </rv>
  <rv s="0">
    <v>https://www.bing.com/financeapi/forcetrigger?t=a1t227&amp;q=XNYS%3aFLO&amp;form=skydnc</v>
    <v>Learn more on Bing</v>
  </rv>
  <rv s="1">
    <v>0</v>
    <v>FLOWERS FOODS, INC. (XNYS:FLO)</v>
    <v>2</v>
    <v>3</v>
    <v>Finance</v>
    <v>4</v>
    <v>en-US</v>
    <v>a1t227</v>
    <v>268435456</v>
    <v>1</v>
    <v>Powered by Refinitiv</v>
    <v>29.46</v>
    <v>19.64</v>
    <v>0.40799999999999997</v>
    <v>0.24</v>
    <v>1.0748000000000001E-2</v>
    <v>0.05</v>
    <v>2.215E-3</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22.71</v>
    <v>Food &amp; Tobacco</v>
    <v>Stock</v>
    <v>45283.040388703128</v>
    <v>108</v>
    <v>22.39</v>
    <v>4764982914</v>
    <v>FLOWERS FOODS, INC.</v>
    <v>FLOWERS FOODS, INC.</v>
    <v>22.5</v>
    <v>34.998899999999999</v>
    <v>22.33</v>
    <v>22.57</v>
    <v>22.62</v>
    <v>211120200</v>
    <v>FLO</v>
    <v>FLOWERS FOODS, INC. (XNYS:FLO)</v>
    <v>825630</v>
    <v>1217899</v>
    <v>2000</v>
  </rv>
  <rv s="2">
    <v>109</v>
  </rv>
  <rv s="0">
    <v>https://www.bing.com/financeapi/forcetrigger?t=a1tppr&amp;q=XNYS%3aGD&amp;form=skydnc</v>
    <v>Learn more on Bing</v>
  </rv>
  <rv s="1">
    <v>0</v>
    <v>GENERAL DYNAMICS CORPORATION (XNYS:GD)</v>
    <v>2</v>
    <v>3</v>
    <v>Finance</v>
    <v>5</v>
    <v>en-US</v>
    <v>a1tppr</v>
    <v>268435456</v>
    <v>1</v>
    <v>Powered by Refinitiv</v>
    <v>256.32</v>
    <v>202.35</v>
    <v>0.6865</v>
    <v>1.67</v>
    <v>6.6159999999999995E-3</v>
    <v>0.16</v>
    <v>6.2969999999999996E-4</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255.26</v>
    <v>Aerospace &amp; Defense</v>
    <v>Stock</v>
    <v>45283.040781272655</v>
    <v>111</v>
    <v>252.56</v>
    <v>69343102290</v>
    <v>GENERAL DYNAMICS CORPORATION</v>
    <v>GENERAL DYNAMICS CORPORATION</v>
    <v>253.37</v>
    <v>21.1143</v>
    <v>252.43</v>
    <v>254.1</v>
    <v>254.26</v>
    <v>272896900</v>
    <v>GD</v>
    <v>GENERAL DYNAMICS CORPORATION (XNYS:GD)</v>
    <v>650642</v>
    <v>969333</v>
    <v>1952</v>
  </rv>
  <rv s="2">
    <v>112</v>
  </rv>
  <rv s="0">
    <v>https://www.bing.com/financeapi/forcetrigger?t=a1tvzr&amp;q=XNYS%3aGIS&amp;form=skydnc</v>
    <v>Learn more on Bing</v>
  </rv>
  <rv s="1">
    <v>0</v>
    <v>GENERAL MILLS, INC. (XNYS:GIS)</v>
    <v>2</v>
    <v>3</v>
    <v>Finance</v>
    <v>5</v>
    <v>en-US</v>
    <v>a1tvzr</v>
    <v>268435456</v>
    <v>1</v>
    <v>Powered by Refinitiv</v>
    <v>90.89</v>
    <v>60.33</v>
    <v>0.19270000000000001</v>
    <v>0.3</v>
    <v>4.6719999999999999E-3</v>
    <v>-0.41</v>
    <v>-6.3560000000000005E-3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65.02</v>
    <v>Food &amp; Tobacco</v>
    <v>Stock</v>
    <v>45283.026730774996</v>
    <v>114</v>
    <v>64.17</v>
    <v>36634590351</v>
    <v>GENERAL MILLS, INC.</v>
    <v>GENERAL MILLS, INC.</v>
    <v>64.349999999999994</v>
    <v>15.6157</v>
    <v>64.209999999999994</v>
    <v>64.510000000000005</v>
    <v>64.099999999999994</v>
    <v>567890100</v>
    <v>GIS</v>
    <v>GENERAL MILLS, INC. (XNYS:GIS)</v>
    <v>3211106</v>
    <v>4651986</v>
    <v>1928</v>
  </rv>
  <rv s="2">
    <v>115</v>
  </rv>
  <rv s="0">
    <v>https://www.bing.com/financeapi/forcetrigger?t=a1uj52&amp;q=XNYS%3aHD&amp;form=skydnc</v>
    <v>Learn more on Bing</v>
  </rv>
  <rv s="1">
    <v>0</v>
    <v>THE HOME DEPOT, INC. (XNYS:HD)</v>
    <v>2</v>
    <v>3</v>
    <v>Finance</v>
    <v>4</v>
    <v>en-US</v>
    <v>a1uj52</v>
    <v>268435456</v>
    <v>1</v>
    <v>Powered by Refinitiv</v>
    <v>354.92</v>
    <v>274.26</v>
    <v>0.97729999999999995</v>
    <v>-0.23</v>
    <v>-6.5909999999999992E-4</v>
    <v>-0.2</v>
    <v>-5.7370000000000001E-4</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351.34</v>
    <v>Specialty Retailers</v>
    <v>Stock</v>
    <v>45283.041471353907</v>
    <v>117</v>
    <v>346.69</v>
    <v>347087600132</v>
    <v>THE HOME DEPOT, INC.</v>
    <v>THE HOME DEPOT, INC.</v>
    <v>349.04</v>
    <v>22.3825</v>
    <v>348.97</v>
    <v>348.74</v>
    <v>348.39</v>
    <v>995261800</v>
    <v>HD</v>
    <v>THE HOME DEPOT, INC. (XNYS:HD)</v>
    <v>2030139</v>
    <v>3827608</v>
    <v>1978</v>
  </rv>
  <rv s="2">
    <v>118</v>
  </rv>
  <rv s="0">
    <v>https://www.bing.com/financeapi/forcetrigger?t=a1uv7w&amp;q=XNYS%3aHRL&amp;form=skydnc</v>
    <v>Learn more on Bing</v>
  </rv>
  <rv s="1">
    <v>0</v>
    <v>HORMEL FOODS CORPORATION (XNYS:HRL)</v>
    <v>2</v>
    <v>3</v>
    <v>Finance</v>
    <v>4</v>
    <v>en-US</v>
    <v>a1uv7w</v>
    <v>268435456</v>
    <v>1</v>
    <v>Powered by Refinitiv</v>
    <v>47.03</v>
    <v>30.12</v>
    <v>0.22209999999999999</v>
    <v>0.1</v>
    <v>3.1580000000000002E-3</v>
    <v>7.0000000000000007E-2</v>
    <v>2.2040000000000002E-3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31.984999999999999</v>
    <v>Food &amp; Tobacco</v>
    <v>Stock</v>
    <v>45283.020635878907</v>
    <v>120</v>
    <v>31.58</v>
    <v>17367640000</v>
    <v>HORMEL FOODS CORPORATION</v>
    <v>HORMEL FOODS CORPORATION</v>
    <v>31.75</v>
    <v>21.910699999999999</v>
    <v>31.67</v>
    <v>31.77</v>
    <v>31.83</v>
    <v>546840100</v>
    <v>HRL</v>
    <v>HORMEL FOODS CORPORATION (XNYS:HRL)</v>
    <v>1526451</v>
    <v>3806799</v>
    <v>1928</v>
  </rv>
  <rv s="2">
    <v>121</v>
  </rv>
  <rv s="0">
    <v>https://www.bing.com/financeapi/forcetrigger?t=a1uwu2&amp;q=XNYS%3aHSY&amp;form=skydnc</v>
    <v>Learn more on Bing</v>
  </rv>
  <rv s="1">
    <v>0</v>
    <v>THE HERSHEY COMPANY (XNYS:HSY)</v>
    <v>2</v>
    <v>3</v>
    <v>Finance</v>
    <v>5</v>
    <v>en-US</v>
    <v>a1uwu2</v>
    <v>268435456</v>
    <v>1</v>
    <v>Powered by Refinitiv</v>
    <v>276.88049999999998</v>
    <v>178.82</v>
    <v>0.33439999999999998</v>
    <v>1.52</v>
    <v>8.3979999999999992E-3</v>
    <v>0.23</v>
    <v>1.2600000000000001E-3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183.79</v>
    <v>Food &amp; Tobacco</v>
    <v>Stock</v>
    <v>45283.038662245315</v>
    <v>123</v>
    <v>181.51</v>
    <v>37325011464</v>
    <v>THE HERSHEY COMPANY</v>
    <v>THE HERSHEY COMPANY</v>
    <v>181.75</v>
    <v>19.523299999999999</v>
    <v>181</v>
    <v>182.52</v>
    <v>182.75</v>
    <v>204498200</v>
    <v>HSY</v>
    <v>THE HERSHEY COMPANY (XNYS:HSY)</v>
    <v>1214990</v>
    <v>1472949</v>
    <v>1927</v>
  </rv>
  <rv s="2">
    <v>124</v>
  </rv>
  <rv s="0">
    <v>https://www.bing.com/financeapi/forcetrigger?t=a1vmf2&amp;q=XNAS%3aINTC&amp;form=skydnc</v>
    <v>Learn more on Bing</v>
  </rv>
  <rv s="4">
    <v>10</v>
    <v>INTEL CORPORATION (XNAS:INTC)</v>
    <v>2</v>
    <v>11</v>
    <v>Finance</v>
    <v>4</v>
    <v>en-US</v>
    <v>a1vmf2</v>
    <v>268435456</v>
    <v>1</v>
    <v>Powered by Refinitiv</v>
    <v>48.155700000000003</v>
    <v>24.73</v>
    <v>0.98499999999999999</v>
    <v>0.92</v>
    <v>1.9540999999999999E-2</v>
    <v>0.03</v>
    <v>6.2500000000000001E-4</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48.155700000000003</v>
    <v>Semiconductors &amp; Semiconductor Equipment</v>
    <v>Stock</v>
    <v>45283.041602592188</v>
    <v>126</v>
    <v>47.2</v>
    <v>202368000000</v>
    <v>INTEL CORPORATION</v>
    <v>INTEL CORPORATION</v>
    <v>47.25</v>
    <v>47.08</v>
    <v>48</v>
    <v>48.03</v>
    <v>4216000000</v>
    <v>INTC</v>
    <v>INTEL CORPORATION (XNAS:INTC)</v>
    <v>30095727</v>
    <v>41427643</v>
    <v>1989</v>
  </rv>
  <rv s="2">
    <v>127</v>
  </rv>
  <rv s="0">
    <v>https://www.bing.com/financeapi/forcetrigger?t=a1vmtc&amp;q=XNAS%3aINTU&amp;form=skydnc</v>
    <v>Learn more on Bing</v>
  </rv>
  <rv s="1">
    <v>0</v>
    <v>INTUIT INC. (XNAS:INTU)</v>
    <v>2</v>
    <v>3</v>
    <v>Finance</v>
    <v>4</v>
    <v>en-US</v>
    <v>a1vmtc</v>
    <v>268435456</v>
    <v>1</v>
    <v>Powered by Refinitiv</v>
    <v>627.83000000000004</v>
    <v>370.62</v>
    <v>1.2284999999999999</v>
    <v>3.08</v>
    <v>4.96E-3</v>
    <v>-0.74</v>
    <v>-1.186E-3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625.14499999999998</v>
    <v>Financial Technology (Fintech) &amp; Infrastructure</v>
    <v>Stock</v>
    <v>45282.921709733593</v>
    <v>129</v>
    <v>617.67999999999995</v>
    <v>174699700000</v>
    <v>INTUIT INC.</v>
    <v>INTUIT INC.</v>
    <v>622.82500000000005</v>
    <v>67.968900000000005</v>
    <v>620.99</v>
    <v>624.07000000000005</v>
    <v>623.33000000000004</v>
    <v>279936000</v>
    <v>INTU</v>
    <v>INTUIT INC. (XNAS:INTU)</v>
    <v>820797</v>
    <v>1452859</v>
    <v>1993</v>
  </rv>
  <rv s="2">
    <v>130</v>
  </rv>
  <rv s="0">
    <v>https://www.bing.com/financeapi/forcetrigger?t=a1vv8m&amp;q=XNYS%3aITW&amp;form=skydnc</v>
    <v>Learn more on Bing</v>
  </rv>
  <rv s="1">
    <v>0</v>
    <v>ILLINOIS TOOL WORKS INC. (XNYS:ITW)</v>
    <v>2</v>
    <v>3</v>
    <v>Finance</v>
    <v>5</v>
    <v>en-US</v>
    <v>a1vv8m</v>
    <v>268435456</v>
    <v>1</v>
    <v>Powered by Refinitiv</v>
    <v>264.19</v>
    <v>216.43</v>
    <v>1.1567000000000001</v>
    <v>1.42</v>
    <v>5.4510000000000001E-3</v>
    <v>0</v>
    <v>0</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263.23</v>
    <v>Consumer Goods Conglomerates</v>
    <v>Stock</v>
    <v>45283.000000022657</v>
    <v>132</v>
    <v>261.02</v>
    <v>78805026069</v>
    <v>ILLINOIS TOOL WORKS INC.</v>
    <v>ILLINOIS TOOL WORKS INC.</v>
    <v>261.20999999999998</v>
    <v>25.280799999999999</v>
    <v>260.49</v>
    <v>261.91000000000003</v>
    <v>261.91000000000003</v>
    <v>300885900</v>
    <v>ITW</v>
    <v>ILLINOIS TOOL WORKS INC. (XNYS:ITW)</v>
    <v>496909</v>
    <v>998887</v>
    <v>1961</v>
  </rv>
  <rv s="2">
    <v>133</v>
  </rv>
  <rv s="0">
    <v>https://www.bing.com/financeapi/forcetrigger?t=a1w8ec&amp;q=XNYS%3aJNJ&amp;form=skydnc</v>
    <v>Learn more on Bing</v>
  </rv>
  <rv s="1">
    <v>0</v>
    <v>JOHNSON &amp; JOHNSON (XNYS:JNJ)</v>
    <v>2</v>
    <v>3</v>
    <v>Finance</v>
    <v>4</v>
    <v>en-US</v>
    <v>a1w8ec</v>
    <v>268435456</v>
    <v>1</v>
    <v>Powered by Refinitiv</v>
    <v>180.93</v>
    <v>144.94999999999999</v>
    <v>0.53010000000000002</v>
    <v>0.64</v>
    <v>4.1330000000000004E-3</v>
    <v>-0.11</v>
    <v>-7.0760000000000007E-4</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orthopedics, surgery, and vision fields. Its geographic area includes the United States, Europe, Western Hemisphere (excluding the United States), and Africa, Asia and Pacific.</v>
    <v>152700</v>
    <v>New York Stock Exchange</v>
    <v>XNYS</v>
    <v>XNYS</v>
    <v>One Johnson &amp; Johnson Plaza, NEW BRUNSWICK, NJ, 08933 US</v>
    <v>156.53</v>
    <v>Pharmaceuticals</v>
    <v>Stock</v>
    <v>45283.038655728909</v>
    <v>135</v>
    <v>155.02000000000001</v>
    <v>374283738920</v>
    <v>JOHNSON &amp; JOHNSON</v>
    <v>JOHNSON &amp; JOHNSON</v>
    <v>155.25</v>
    <v>31.282399999999999</v>
    <v>154.84</v>
    <v>155.47999999999999</v>
    <v>155.35</v>
    <v>2407279000</v>
    <v>JNJ</v>
    <v>JOHNSON &amp; JOHNSON (XNYS:JNJ)</v>
    <v>3798865</v>
    <v>7651801</v>
    <v>1887</v>
  </rv>
  <rv s="2">
    <v>136</v>
  </rv>
  <rv s="0">
    <v>https://www.bing.com/financeapi/forcetrigger?t=a1wjz2&amp;q=XNYS%3aKMB&amp;form=skydnc</v>
    <v>Learn more on Bing</v>
  </rv>
  <rv s="1">
    <v>0</v>
    <v>KIMBERLY-CLARK CORPORATION (XNYS:KMB)</v>
    <v>2</v>
    <v>3</v>
    <v>Finance</v>
    <v>4</v>
    <v>en-US</v>
    <v>a1wjz2</v>
    <v>268435456</v>
    <v>1</v>
    <v>Powered by Refinitiv</v>
    <v>147.87</v>
    <v>116.31699999999999</v>
    <v>0.3987</v>
    <v>0.79</v>
    <v>6.6149999999999994E-3</v>
    <v>0.78</v>
    <v>6.489E-3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120.71</v>
    <v>Personal &amp; Household Products &amp; Services</v>
    <v>Stock</v>
    <v>45283.010030798439</v>
    <v>138</v>
    <v>119.63</v>
    <v>40623890000</v>
    <v>KIMBERLY-CLARK CORPORATION</v>
    <v>KIMBERLY-CLARK CORPORATION</v>
    <v>119.73</v>
    <v>22.9527</v>
    <v>119.43</v>
    <v>120.22</v>
    <v>120.99</v>
    <v>337941000</v>
    <v>KMB</v>
    <v>KIMBERLY-CLARK CORPORATION (XNYS:KMB)</v>
    <v>1134048</v>
    <v>1910172</v>
    <v>1928</v>
  </rv>
  <rv s="2">
    <v>139</v>
  </rv>
  <rv s="0">
    <v>https://www.bing.com/financeapi/forcetrigger?t=a1wljc&amp;q=XNYS%3aKO&amp;form=skydnc</v>
    <v>Learn more on Bing</v>
  </rv>
  <rv s="1">
    <v>0</v>
    <v>THE COCA-COLA COMPANY (XNYS:KO)</v>
    <v>2</v>
    <v>3</v>
    <v>Finance</v>
    <v>4</v>
    <v>en-US</v>
    <v>a1wljc</v>
    <v>268435456</v>
    <v>1</v>
    <v>Powered by Refinitiv</v>
    <v>64.989999999999995</v>
    <v>51.55</v>
    <v>0.57550000000000001</v>
    <v>0.34</v>
    <v>5.8630000000000002E-3</v>
    <v>-7.0000000000000007E-2</v>
    <v>-1.1999999999999999E-3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58.46</v>
    <v>Beverages</v>
    <v>Stock</v>
    <v>45282.98247583281</v>
    <v>141</v>
    <v>58.02</v>
    <v>252141500000</v>
    <v>THE COCA-COLA COMPANY</v>
    <v>THE COCA-COLA COMPANY</v>
    <v>58.12</v>
    <v>23.375599999999999</v>
    <v>57.99</v>
    <v>58.33</v>
    <v>58.25</v>
    <v>4323414000</v>
    <v>KO</v>
    <v>THE COCA-COLA COMPANY (XNYS:KO)</v>
    <v>9029440</v>
    <v>16377010</v>
    <v>1919</v>
  </rv>
  <rv s="2">
    <v>142</v>
  </rv>
  <rv s="0">
    <v>https://www.bing.com/financeapi/forcetrigger?t=a1wyu2&amp;q=XNYS%3aLLY&amp;form=skydnc</v>
    <v>Learn more on Bing</v>
  </rv>
  <rv s="1">
    <v>0</v>
    <v>ELI LILLY AND COMPANY (XNYS:LLY)</v>
    <v>2</v>
    <v>3</v>
    <v>Finance</v>
    <v>5</v>
    <v>en-US</v>
    <v>a1wyu2</v>
    <v>268435456</v>
    <v>1</v>
    <v>Powered by Refinitiv</v>
    <v>629.97</v>
    <v>309.2</v>
    <v>0.3049</v>
    <v>-1.61</v>
    <v>-2.8149999999999998E-3</v>
    <v>-0.03</v>
    <v>-5.2599999999999998E-5</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575.9</v>
    <v>Pharmaceuticals</v>
    <v>Stock</v>
    <v>45283.04138084453</v>
    <v>144</v>
    <v>567.41999999999996</v>
    <v>541475390847</v>
    <v>ELI LILLY AND COMPANY</v>
    <v>ELI LILLY AND COMPANY</v>
    <v>573.02</v>
    <v>103.48</v>
    <v>572</v>
    <v>570.39</v>
    <v>570.36</v>
    <v>949307300</v>
    <v>LLY</v>
    <v>ELI LILLY AND COMPANY (XNYS:LLY)</v>
    <v>2226069</v>
    <v>2902473</v>
    <v>1901</v>
  </rv>
  <rv s="2">
    <v>145</v>
  </rv>
  <rv s="0">
    <v>https://www.bing.com/financeapi/forcetrigger?t=a1wzw7&amp;q=XNYS%3aLMT&amp;form=skydnc</v>
    <v>Learn more on Bing</v>
  </rv>
  <rv s="1">
    <v>0</v>
    <v>LOCKHEED MARTIN CORPORATION (XNYS:LMT)</v>
    <v>2</v>
    <v>3</v>
    <v>Finance</v>
    <v>4</v>
    <v>en-US</v>
    <v>a1wzw7</v>
    <v>268435456</v>
    <v>1</v>
    <v>Powered by Refinitiv</v>
    <v>508.1</v>
    <v>393.77</v>
    <v>0.51400000000000001</v>
    <v>0.31</v>
    <v>6.9190000000000007E-4</v>
    <v>2.2799999999999998</v>
    <v>5.0870000000000004E-3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451.74</v>
    <v>Aerospace &amp; Defense</v>
    <v>Stock</v>
    <v>45283.041515543751</v>
    <v>147</v>
    <v>448.11</v>
    <v>111230090171</v>
    <v>LOCKHEED MARTIN CORPORATION</v>
    <v>LOCKHEED MARTIN CORPORATION</v>
    <v>450</v>
    <v>16.360600000000002</v>
    <v>448.02</v>
    <v>448.33</v>
    <v>450.5</v>
    <v>248098700</v>
    <v>LMT</v>
    <v>LOCKHEED MARTIN CORPORATION (XNYS:LMT)</v>
    <v>623775</v>
    <v>1169516</v>
    <v>1994</v>
  </rv>
  <rv s="2">
    <v>148</v>
  </rv>
  <rv s="0">
    <v>https://www.bing.com/financeapi/forcetrigger?t=a1x2ur&amp;q=XNYS%3aLOW&amp;form=skydnc</v>
    <v>Learn more on Bing</v>
  </rv>
  <rv s="1">
    <v>0</v>
    <v>LOWE'S COMPANIES, INC. (XNYS:LOW)</v>
    <v>2</v>
    <v>3</v>
    <v>Finance</v>
    <v>4</v>
    <v>en-US</v>
    <v>a1x2ur</v>
    <v>268435456</v>
    <v>1</v>
    <v>Powered by Refinitiv</v>
    <v>237.20500000000001</v>
    <v>181.85</v>
    <v>1.0905</v>
    <v>-0.56000000000000005</v>
    <v>-2.5049999999999998E-3</v>
    <v>0</v>
    <v>0</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225.08</v>
    <v>Specialty Retailers</v>
    <v>Stock</v>
    <v>45283.036791990628</v>
    <v>150</v>
    <v>221.99010000000001</v>
    <v>128250100000</v>
    <v>LOWE'S COMPANIES, INC.</v>
    <v>LOWE'S COMPANIES, INC.</v>
    <v>224.035</v>
    <v>17.0032</v>
    <v>223.55</v>
    <v>222.99</v>
    <v>223</v>
    <v>575112600</v>
    <v>LOW</v>
    <v>LOWE'S COMPANIES, INC. (XNYS:LOW)</v>
    <v>2368842</v>
    <v>3528405</v>
    <v>1952</v>
  </rv>
  <rv s="2">
    <v>151</v>
  </rv>
  <rv s="0">
    <v>https://www.bing.com/financeapi/forcetrigger?t=a1x4f2&amp;q=XNAS%3aLRCX&amp;form=skydnc</v>
    <v>Learn more on Bing</v>
  </rv>
  <rv s="1">
    <v>0</v>
    <v>LAM RESEARCH CORPORATION (XNAS:LRCX)</v>
    <v>2</v>
    <v>3</v>
    <v>Finance</v>
    <v>5</v>
    <v>en-US</v>
    <v>a1x4f2</v>
    <v>268435456</v>
    <v>1</v>
    <v>Powered by Refinitiv</v>
    <v>784.1</v>
    <v>397.06</v>
    <v>1.5476000000000001</v>
    <v>3.07</v>
    <v>3.9519999999999998E-3</v>
    <v>-0.99</v>
    <v>-1.2690000000000002E-3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784.1</v>
    <v>Semiconductors &amp; Semiconductor Equipment</v>
    <v>Stock</v>
    <v>45283.040213356253</v>
    <v>153</v>
    <v>773.62</v>
    <v>102391800000</v>
    <v>LAM RESEARCH CORPORATION</v>
    <v>LAM RESEARCH CORPORATION</v>
    <v>776.92</v>
    <v>26.409300000000002</v>
    <v>776.92</v>
    <v>779.99</v>
    <v>779</v>
    <v>131792000</v>
    <v>LRCX</v>
    <v>LAM RESEARCH CORPORATION (XNAS:LRCX)</v>
    <v>525139</v>
    <v>995256</v>
    <v>1989</v>
  </rv>
  <rv s="2">
    <v>154</v>
  </rv>
  <rv s="0">
    <v>https://www.bing.com/financeapi/forcetrigger?t=a1x8c7&amp;q=XNYS%3aLYB&amp;form=skydnc</v>
    <v>Learn more on Bing</v>
  </rv>
  <rv s="1">
    <v>0</v>
    <v>LyondellBasell Industries NV (XNYS:LYB)</v>
    <v>2</v>
    <v>3</v>
    <v>Finance</v>
    <v>4</v>
    <v>en-US</v>
    <v>a1x8c7</v>
    <v>268435456</v>
    <v>1</v>
    <v>Powered by Refinitiv</v>
    <v>102.045</v>
    <v>79.680000000000007</v>
    <v>1.1580999999999999</v>
    <v>-0.36</v>
    <v>-3.7330000000000002E-3</v>
    <v>0.4</v>
    <v>4.1640000000000002E-3</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produces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It offers recycled technical compounds in in Italy and Poland.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97.171999999999997</v>
    <v>Chemicals</v>
    <v>Stock</v>
    <v>45283.041478101564</v>
    <v>156</v>
    <v>95.83</v>
    <v>31164681744</v>
    <v>LyondellBasell Industries NV</v>
    <v>LyondellBasell Industries NV</v>
    <v>96.87</v>
    <v>13.657</v>
    <v>96.44</v>
    <v>96.08</v>
    <v>96.46</v>
    <v>324361800</v>
    <v>LYB</v>
    <v>LyondellBasell Industries NV (XNYS:LYB)</v>
    <v>1243162</v>
    <v>2010230</v>
    <v>2009</v>
  </rv>
  <rv s="2">
    <v>157</v>
  </rv>
  <rv s="0">
    <v>https://www.bing.com/financeapi/forcetrigger?t=a1x9yc&amp;q=XNYS%3aMAN&amp;form=skydnc</v>
    <v>Learn more on Bing</v>
  </rv>
  <rv s="1">
    <v>0</v>
    <v>MANPOWERGROUP INC. (XNYS:MAN)</v>
    <v>2</v>
    <v>3</v>
    <v>Finance</v>
    <v>5</v>
    <v>en-US</v>
    <v>a1x9yc</v>
    <v>268435456</v>
    <v>1</v>
    <v>Powered by Refinitiv</v>
    <v>92.43</v>
    <v>67.349999999999994</v>
    <v>1.5872999999999999</v>
    <v>0.49</v>
    <v>6.2199999999999998E-3</v>
    <v>-1.58</v>
    <v>-1.9932000000000002E-2</v>
    <v>USD</v>
    <v>ManpowerGroup Inc. is engaged in offering workforce solutions. The Company's workforce solutions and services include recruitment and assessment, upskilling, reskilling, training and development, career management, outsourcing, and workforce consulting. The Company's portfolio of recruitment services includes permanent, temporary and contract recruitment of professionals, as well as administrative, industrial and information technology (IT) professional positions. The Company offers IT resourcing and services under its Experis brand. Its Talent Solutions brand specializes in the delivery of customized workforce strategies and new solutions and creating added value that addresses its client's complex global workforce needs. Talent Solutions combines global offerings of recruitment process outsourcing (RPO), TAPFIN - Managed Service Provider (MSP) and right management to provide data-driven capabilities that help organizations with their workforce transformation.</v>
    <v>30900</v>
    <v>New York Stock Exchange</v>
    <v>XNYS</v>
    <v>XNYS</v>
    <v>100 Manpower Place, MILWAUKEE, WI, 53212 US</v>
    <v>79.905000000000001</v>
    <v>Professional &amp; Commercial Services</v>
    <v>Stock</v>
    <v>45282.886803888279</v>
    <v>159</v>
    <v>79.23</v>
    <v>3869074000</v>
    <v>MANPOWERGROUP INC.</v>
    <v>MANPOWERGROUP INC.</v>
    <v>79.23</v>
    <v>18.119299999999999</v>
    <v>78.78</v>
    <v>79.27</v>
    <v>77.69</v>
    <v>48808800</v>
    <v>MAN</v>
    <v>MANPOWERGROUP INC. (XNYS:MAN)</v>
    <v>167052</v>
    <v>255129</v>
    <v>1990</v>
  </rv>
  <rv s="2">
    <v>160</v>
  </rv>
  <rv s="0">
    <v>http://en.wikipedia.org/wiki/Public_domain</v>
    <v>Public domain</v>
  </rv>
  <rv s="0">
    <v>http://en.wikipedia.org/wiki/McDonald's</v>
    <v>Wikipedia</v>
  </rv>
  <rv s="5">
    <v>162</v>
    <v>163</v>
  </rv>
  <rv s="6">
    <v>17</v>
    <v>https://www.bing.com/th?id=AMMS_7d8255243964a8970376f8dd41121106&amp;qlt=95</v>
    <v>164</v>
    <v>0</v>
    <v>https://www.bing.com/images/search?form=xlimg&amp;q=mcdonald%27s</v>
    <v>Image of MCDONALD'S CORPORATION</v>
  </rv>
  <rv s="0">
    <v>https://www.bing.com/financeapi/forcetrigger?t=a1xdec&amp;q=XNYS%3aMCD&amp;form=skydnc</v>
    <v>Learn more on Bing</v>
  </rv>
  <rv s="7">
    <v>13</v>
    <v>MCDONALD'S CORPORATION (XNYS:MCD)</v>
    <v>15</v>
    <v>16</v>
    <v>Finance</v>
    <v>4</v>
    <v>en-US</v>
    <v>a1xdec</v>
    <v>268435456</v>
    <v>1</v>
    <v>Powered by Refinitiv</v>
    <v>299.35000000000002</v>
    <v>245.73</v>
    <v>0.7056</v>
    <v>0.36</v>
    <v>1.235E-3</v>
    <v>-0.06</v>
    <v>-2.0570000000000001E-4</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292.47000000000003</v>
    <v>165</v>
    <v>Hotels &amp; Entertainment Services</v>
    <v>Stock</v>
    <v>45283.034000647654</v>
    <v>166</v>
    <v>290.5</v>
    <v>211582300000</v>
    <v>MCDONALD'S CORPORATION</v>
    <v>MCDONALD'S CORPORATION</v>
    <v>290.7</v>
    <v>25.674399999999999</v>
    <v>291.39</v>
    <v>291.75</v>
    <v>291.64</v>
    <v>725342000</v>
    <v>MCD</v>
    <v>MCDONALD'S CORPORATION (XNYS:MCD)</v>
    <v>1700320</v>
    <v>3186251</v>
    <v>1964</v>
  </rv>
  <rv s="2">
    <v>167</v>
  </rv>
  <rv s="0">
    <v>https://www.bing.com/financeapi/forcetrigger?t=a1xear&amp;q=XNYS%3aMCO&amp;form=skydnc</v>
    <v>Learn more on Bing</v>
  </rv>
  <rv s="1">
    <v>0</v>
    <v>MOODY'S CORPORATION (XNYS:MCO)</v>
    <v>2</v>
    <v>3</v>
    <v>Finance</v>
    <v>4</v>
    <v>en-US</v>
    <v>a1xear</v>
    <v>268435456</v>
    <v>1</v>
    <v>Powered by Refinitiv</v>
    <v>396.91</v>
    <v>272.69749999999999</v>
    <v>1.3086</v>
    <v>1.45</v>
    <v>3.7550000000000001E-3</v>
    <v>0.56000000000000005</v>
    <v>1.4449999999999999E-3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389.45499999999998</v>
    <v>Professional &amp; Commercial Services</v>
    <v>Stock</v>
    <v>45283.008694525</v>
    <v>169</v>
    <v>385.39</v>
    <v>70927140000</v>
    <v>MOODY'S CORPORATION</v>
    <v>MOODY'S CORPORATION</v>
    <v>388.66</v>
    <v>45.532899999999998</v>
    <v>386.13</v>
    <v>387.58</v>
    <v>388.14</v>
    <v>183000000</v>
    <v>MCO</v>
    <v>MOODY'S CORPORATION (XNYS:MCO)</v>
    <v>477528</v>
    <v>947768</v>
    <v>2000</v>
  </rv>
  <rv s="2">
    <v>170</v>
  </rv>
  <rv s="0">
    <v>https://www.bing.com/financeapi/forcetrigger?t=a1xg3m&amp;q=XNYS%3aMDT&amp;form=skydnc</v>
    <v>Learn more on Bing</v>
  </rv>
  <rv s="1">
    <v>0</v>
    <v>MEDTRONIC PUBLIC LIMITED COMPANY (XNYS:MDT)</v>
    <v>2</v>
    <v>3</v>
    <v>Finance</v>
    <v>5</v>
    <v>en-US</v>
    <v>a1xg3m</v>
    <v>268435456</v>
    <v>1</v>
    <v>Powered by Refinitiv</v>
    <v>92.02</v>
    <v>68.84</v>
    <v>0.75700000000000001</v>
    <v>-0.04</v>
    <v>-4.8800000000000004E-4</v>
    <v>0.04</v>
    <v>4.883E-4</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82.74</v>
    <v>Healthcare Equipment &amp; Supplies</v>
    <v>Stock</v>
    <v>45283.040517117966</v>
    <v>172</v>
    <v>81.539900000000003</v>
    <v>108978500000</v>
    <v>MEDTRONIC PUBLIC LIMITED COMPANY</v>
    <v>MEDTRONIC PUBLIC LIMITED COMPANY</v>
    <v>82.25</v>
    <v>26.6189</v>
    <v>81.96</v>
    <v>81.92</v>
    <v>81.96</v>
    <v>1329654000</v>
    <v>MDT</v>
    <v>MEDTRONIC PUBLIC LIMITED COMPANY (XNYS:MDT)</v>
    <v>3426685</v>
    <v>6606073</v>
    <v>2014</v>
  </rv>
  <rv s="2">
    <v>173</v>
  </rv>
  <rv s="0">
    <v>http://zh.wikipedia.org/wiki/味可美</v>
    <v>Wikipedia</v>
  </rv>
  <rv s="5">
    <v>162</v>
    <v>175</v>
  </rv>
  <rv s="6">
    <v>17</v>
    <v>https://www.bing.com/th?id=AMMS_8d96836a886471f7120ce0135f3ca8bd&amp;qlt=95</v>
    <v>176</v>
    <v>0</v>
    <v>https://www.bing.com/images/search?form=xlimg&amp;q=mccormick+%26+company</v>
    <v>Image of MCCORMICK &amp; COMPANY, INCORPORATED</v>
  </rv>
  <rv s="0">
    <v>https://www.bing.com/financeapi/forcetrigger?t=a1xof2&amp;q=XNYS%3aMKC.V&amp;form=skydnc</v>
    <v>Learn more on Bing</v>
  </rv>
  <rv s="8">
    <v>18</v>
    <v>MCCORMICK &amp; COMPANY, INCORPORATED (XNYS:MKC.V)</v>
    <v>15</v>
    <v>19</v>
    <v>Finance</v>
    <v>5</v>
    <v>en-US</v>
    <v>a1xof2</v>
    <v>268435456</v>
    <v>1</v>
    <v>Powered by Refinitiv</v>
    <v>94.97</v>
    <v>59.12</v>
    <v>0.66830000000000001</v>
    <v>-0.05</v>
    <v>-7.3870000000000001E-4</v>
    <v>0.49</v>
    <v>7.2440000000000004E-3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69.900000000000006</v>
    <v>177</v>
    <v>Food &amp; Tobacco</v>
    <v>Stock</v>
    <v>45282.881944444445</v>
    <v>178</v>
    <v>67.150000000000006</v>
    <v>18207760000</v>
    <v>MCCORMICK &amp; COMPANY, INCORPORATED</v>
    <v>MCCORMICK &amp; COMPANY, INCORPORATED</v>
    <v>67.150000000000006</v>
    <v>67.69</v>
    <v>67.64</v>
    <v>68.13</v>
    <v>268331800</v>
    <v>MKC.V</v>
    <v>MCCORMICK &amp; COMPANY, INCORPORATED (XNYS:MKC.V)</v>
    <v>842</v>
    <v>1336</v>
    <v>1915</v>
  </rv>
  <rv s="2">
    <v>179</v>
  </rv>
  <rv s="0">
    <v>https://www.bing.com/financeapi/forcetrigger?t=a1xqar&amp;q=ARCX%3aMLPX&amp;form=skydnc</v>
    <v>Learn more on Bing</v>
  </rv>
  <rv s="3">
    <v>6</v>
    <v>Glbl X MLP &amp; Engy Infra (ARCX:MLPX)</v>
    <v>7</v>
    <v>8</v>
    <v>Finance</v>
    <v>9</v>
    <v>en-US</v>
    <v>a1xqar</v>
    <v>268435456</v>
    <v>1</v>
    <v>Powered by Refinitiv</v>
    <v>45.56</v>
    <v>37</v>
    <v>1.1765000000000001</v>
    <v>0.18</v>
    <v>4.0550000000000004E-3</v>
    <v>-0.17</v>
    <v>-3.8140000000000001E-3</v>
    <v>USD</v>
    <v>NYSE Arca</v>
    <v>ARCX</v>
    <v>4.5000000000000005E-3</v>
    <v>44.829000000000001</v>
    <v>ETF</v>
    <v>45283.04166668906</v>
    <v>181</v>
    <v>44.54</v>
    <v>999246500</v>
    <v>Glbl X MLP &amp; Engy Infra</v>
    <v>44.6</v>
    <v>44.39</v>
    <v>44.57</v>
    <v>44.4</v>
    <v>MLPX</v>
    <v>Glbl X MLP &amp; Engy Infra (ARCX:MLPX)</v>
    <v>76163</v>
    <v>75550</v>
  </rv>
  <rv s="2">
    <v>182</v>
  </rv>
  <rv s="0">
    <v>https://www.bing.com/financeapi/forcetrigger?t=a1xroc&amp;q=XNYS%3aMMM&amp;form=skydnc</v>
    <v>Learn more on Bing</v>
  </rv>
  <rv s="4">
    <v>10</v>
    <v>3M COMPANY (XNYS:MMM)</v>
    <v>2</v>
    <v>11</v>
    <v>Finance</v>
    <v>4</v>
    <v>en-US</v>
    <v>a1xroc</v>
    <v>268435456</v>
    <v>1</v>
    <v>Powered by Refinitiv</v>
    <v>129.9</v>
    <v>85.344999999999999</v>
    <v>1.0104</v>
    <v>0.76</v>
    <v>7.1999999999999998E-3</v>
    <v>-0.03</v>
    <v>-2.8209999999999997E-4</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107.405</v>
    <v>Consumer Goods Conglomerates</v>
    <v>Stock</v>
    <v>45282.97185880781</v>
    <v>184</v>
    <v>105.75</v>
    <v>58727870000</v>
    <v>3M COMPANY</v>
    <v>3M COMPANY</v>
    <v>105.88</v>
    <v>105.56</v>
    <v>106.32</v>
    <v>106.3</v>
    <v>552317000</v>
    <v>MMM</v>
    <v>3M COMPANY (XNYS:MMM)</v>
    <v>2281685</v>
    <v>3949233</v>
    <v>1929</v>
  </rv>
  <rv s="2">
    <v>185</v>
  </rv>
  <rv s="0">
    <v>https://www.bing.com/financeapi/forcetrigger?t=a1xtpr&amp;q=XNYS%3aMO&amp;form=skydnc</v>
    <v>Learn more on Bing</v>
  </rv>
  <rv s="1">
    <v>0</v>
    <v>Altria Group, Inc. (XNYS:MO)</v>
    <v>2</v>
    <v>3</v>
    <v>Finance</v>
    <v>4</v>
    <v>en-US</v>
    <v>a1xtpr</v>
    <v>268435456</v>
    <v>1</v>
    <v>Powered by Refinitiv</v>
    <v>48.99</v>
    <v>39.064999999999998</v>
    <v>0.67120000000000002</v>
    <v>0.05</v>
    <v>1.24E-3</v>
    <v>0.03</v>
    <v>7.4329999999999991E-4</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40.65</v>
    <v>Food &amp; Tobacco</v>
    <v>Stock</v>
    <v>45283.040256816406</v>
    <v>187</v>
    <v>40.265000000000001</v>
    <v>71382580000</v>
    <v>Altria Group, Inc.</v>
    <v>Altria Group, Inc.</v>
    <v>40.42</v>
    <v>8.2225999999999999</v>
    <v>40.31</v>
    <v>40.36</v>
    <v>40.39</v>
    <v>1768647000</v>
    <v>MO</v>
    <v>Altria Group, Inc. (XNYS:MO)</v>
    <v>7587811</v>
    <v>9350956</v>
    <v>1985</v>
  </rv>
  <rv s="2">
    <v>188</v>
  </rv>
  <rv s="0">
    <v>https://en.wikipedia.org/wiki/Microsoft</v>
    <v>Wikipedia</v>
  </rv>
  <rv s="5">
    <v>162</v>
    <v>190</v>
  </rv>
  <rv s="6">
    <v>17</v>
    <v>https://www.bing.com/th?id=AMMS_e6e837c7bf3a77408619758b7447855a&amp;qlt=95</v>
    <v>191</v>
    <v>0</v>
    <v>https://www.bing.com/images/search?form=xlimg&amp;q=microsoft</v>
    <v>Image of MICROSOFT CORPORATION</v>
  </rv>
  <rv s="0">
    <v>https://www.bing.com/financeapi/forcetrigger?t=a1xzim&amp;q=XNAS%3aMSFT&amp;form=skydnc</v>
    <v>Learn more on Bing</v>
  </rv>
  <rv s="7">
    <v>13</v>
    <v>MICROSOFT CORPORATION (XNAS:MSFT)</v>
    <v>15</v>
    <v>16</v>
    <v>Finance</v>
    <v>5</v>
    <v>en-US</v>
    <v>a1xzim</v>
    <v>268435456</v>
    <v>1</v>
    <v>Powered by Refinitiv</v>
    <v>384.3</v>
    <v>219.35</v>
    <v>0.877</v>
    <v>1.04</v>
    <v>2.784E-3</v>
    <v>0.46</v>
    <v>1.2280000000000001E-3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375.18</v>
    <v>192</v>
    <v>Software &amp; IT Services</v>
    <v>Stock</v>
    <v>45283.041327337502</v>
    <v>193</v>
    <v>372.71</v>
    <v>2783976699960</v>
    <v>MICROSOFT CORPORATION</v>
    <v>MICROSOFT CORPORATION</v>
    <v>373.68</v>
    <v>36.173099999999998</v>
    <v>373.54</v>
    <v>374.58</v>
    <v>375.04</v>
    <v>7432262000</v>
    <v>MSFT</v>
    <v>MICROSOFT CORPORATION (XNAS:MSFT)</v>
    <v>17107484</v>
    <v>29139417</v>
    <v>1993</v>
  </rv>
  <rv s="2">
    <v>194</v>
  </rv>
  <rv s="0">
    <v>https://www.bing.com/financeapi/forcetrigger?t=a1yjxm&amp;q=XNYS%3aNKE&amp;form=skydnc</v>
    <v>Learn more on Bing</v>
  </rv>
  <rv s="1">
    <v>0</v>
    <v>NIKE, INC. (XNYS:NKE)</v>
    <v>2</v>
    <v>3</v>
    <v>Finance</v>
    <v>4</v>
    <v>en-US</v>
    <v>a1yjxm</v>
    <v>268435456</v>
    <v>1</v>
    <v>Powered by Refinitiv</v>
    <v>131.31</v>
    <v>88.66</v>
    <v>1.1211</v>
    <v>-14.5</v>
    <v>-0.118338</v>
    <v>-0.09</v>
    <v>-8.3299999999999997E-4</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110.8</v>
    <v>Textiles &amp; Apparel</v>
    <v>Stock</v>
    <v>45283.041628807812</v>
    <v>196</v>
    <v>107.45</v>
    <v>164411937300</v>
    <v>NIKE, INC.</v>
    <v>NIKE, INC.</v>
    <v>108.26</v>
    <v>35.775300000000001</v>
    <v>122.53</v>
    <v>108.03</v>
    <v>107.95</v>
    <v>1521910000</v>
    <v>NKE</v>
    <v>NIKE, INC. (XNYS:NKE)</v>
    <v>46666188</v>
    <v>7828190</v>
    <v>1969</v>
  </rv>
  <rv s="2">
    <v>197</v>
  </rv>
  <rv s="0">
    <v>https://www.bing.com/financeapi/forcetrigger?t=a1yngh&amp;q=XNYS%3aNOC&amp;form=skydnc</v>
    <v>Learn more on Bing</v>
  </rv>
  <rv s="1">
    <v>0</v>
    <v>NORTHROP GRUMMAN CORPORATION (XNYS:NOC)</v>
    <v>2</v>
    <v>3</v>
    <v>Finance</v>
    <v>4</v>
    <v>en-US</v>
    <v>a1yngh</v>
    <v>268435456</v>
    <v>1</v>
    <v>Powered by Refinitiv</v>
    <v>547.79999999999995</v>
    <v>414.56</v>
    <v>0.38179999999999997</v>
    <v>4.2300000000000004</v>
    <v>9.2110000000000004E-3</v>
    <v>-8.1300000000000008</v>
    <v>-1.7554E-2</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465.43</v>
    <v>Aerospace &amp; Defense</v>
    <v>Stock</v>
    <v>45283.040179721873</v>
    <v>199</v>
    <v>461.45</v>
    <v>69836580000</v>
    <v>NORTHROP GRUMMAN CORPORATION</v>
    <v>NORTHROP GRUMMAN CORPORATION</v>
    <v>461.45</v>
    <v>15.079499999999999</v>
    <v>459.22</v>
    <v>463.45</v>
    <v>455</v>
    <v>150792600</v>
    <v>NOC</v>
    <v>NORTHROP GRUMMAN CORPORATION (XNYS:NOC)</v>
    <v>362295</v>
    <v>633713</v>
    <v>2010</v>
  </rv>
  <rv s="2">
    <v>200</v>
  </rv>
  <rv s="0">
    <v>https://www.bing.com/financeapi/forcetrigger?t=a1z11h&amp;q=XNYS%3aO&amp;form=skydnc</v>
    <v>Learn more on Bing</v>
  </rv>
  <rv s="1">
    <v>0</v>
    <v>REALTY INCOME CORPORATION (XNYS:O)</v>
    <v>2</v>
    <v>3</v>
    <v>Finance</v>
    <v>5</v>
    <v>en-US</v>
    <v>a1z11h</v>
    <v>268435456</v>
    <v>1</v>
    <v>Powered by Refinitiv</v>
    <v>68.849999999999994</v>
    <v>45.034999999999997</v>
    <v>0.94899999999999995</v>
    <v>-7.0000000000000007E-2</v>
    <v>-1.2290000000000001E-3</v>
    <v>0</v>
    <v>0</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57.645000000000003</v>
    <v>Residential &amp; Commercial REIT</v>
    <v>Stock</v>
    <v>45283.038903749999</v>
    <v>202</v>
    <v>56.83</v>
    <v>41185487055</v>
    <v>REALTY INCOME CORPORATION</v>
    <v>REALTY INCOME CORPORATION</v>
    <v>57.2</v>
    <v>43.238</v>
    <v>56.96</v>
    <v>56.89</v>
    <v>56.89</v>
    <v>723949500</v>
    <v>O</v>
    <v>REALTY INCOME CORPORATION (XNYS:O)</v>
    <v>5287242</v>
    <v>7298521</v>
    <v>1997</v>
  </rv>
  <rv s="2">
    <v>203</v>
  </rv>
  <rv s="0">
    <v>https://www.bing.com/financeapi/forcetrigger?t=axyhnm&amp;q=XNAS%3aPEP&amp;form=skydnc</v>
    <v>Learn more on Bing</v>
  </rv>
  <rv s="1">
    <v>0</v>
    <v>PEPSICO, INC. (XNAS:PEP)</v>
    <v>2</v>
    <v>3</v>
    <v>Finance</v>
    <v>5</v>
    <v>en-US</v>
    <v>axyhnm</v>
    <v>268435456</v>
    <v>1</v>
    <v>Powered by Refinitiv</v>
    <v>196.88</v>
    <v>155.83000000000001</v>
    <v>0.53569999999999995</v>
    <v>0.71</v>
    <v>4.2520000000000006E-3</v>
    <v>-0.13</v>
    <v>-7.7530000000000003E-4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168.17</v>
    <v>Beverages</v>
    <v>Stock</v>
    <v>45283.032976585157</v>
    <v>205</v>
    <v>166.86</v>
    <v>230537195520</v>
    <v>PEPSICO, INC.</v>
    <v>PEPSICO, INC.</v>
    <v>167.36</v>
    <v>27.823599999999999</v>
    <v>166.97</v>
    <v>167.68</v>
    <v>167.55</v>
    <v>1374864000</v>
    <v>PEP</v>
    <v>PEPSICO, INC. (XNAS:PEP)</v>
    <v>3030355</v>
    <v>5454304</v>
    <v>1986</v>
  </rv>
  <rv s="2">
    <v>206</v>
  </rv>
  <rv s="0">
    <v>https://www.bing.com/financeapi/forcetrigger?t=a1zqnm&amp;q=XNYS%3aPFE&amp;form=skydnc</v>
    <v>Learn more on Bing</v>
  </rv>
  <rv s="1">
    <v>0</v>
    <v>PFIZER INC. (XNYS:PFE)</v>
    <v>2</v>
    <v>3</v>
    <v>Finance</v>
    <v>4</v>
    <v>en-US</v>
    <v>a1zqnm</v>
    <v>268435456</v>
    <v>1</v>
    <v>Powered by Refinitiv</v>
    <v>51.95</v>
    <v>25.76</v>
    <v>0.57789999999999997</v>
    <v>0.1</v>
    <v>3.532E-3</v>
    <v>0.01</v>
    <v>3.5209999999999999E-4</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28.79</v>
    <v>Pharmaceuticals</v>
    <v>Stock</v>
    <v>45283.041662638279</v>
    <v>208</v>
    <v>28.18</v>
    <v>160358100000</v>
    <v>PFIZER INC.</v>
    <v>PFIZER INC.</v>
    <v>28.44</v>
    <v>15.5526</v>
    <v>28.31</v>
    <v>28.41</v>
    <v>28.41</v>
    <v>5646413000</v>
    <v>PFE</v>
    <v>PFIZER INC. (XNYS:PFE)</v>
    <v>35162307</v>
    <v>51469101</v>
    <v>1942</v>
  </rv>
  <rv s="2">
    <v>209</v>
  </rv>
  <rv s="0">
    <v>https://www.bing.com/financeapi/forcetrigger?t=a1zsjc&amp;q=XNYS%3aPG&amp;form=skydnc</v>
    <v>Learn more on Bing</v>
  </rv>
  <rv s="1">
    <v>0</v>
    <v>THE PROCTER &amp; GAMBLE COMPANY (XNYS:PG)</v>
    <v>2</v>
    <v>3</v>
    <v>Finance</v>
    <v>4</v>
    <v>en-US</v>
    <v>a1zsjc</v>
    <v>268435456</v>
    <v>1</v>
    <v>Powered by Refinitiv</v>
    <v>158.38</v>
    <v>135.83000000000001</v>
    <v>0.438</v>
    <v>1.05</v>
    <v>7.2789999999999999E-3</v>
    <v>-0.18</v>
    <v>-1.2389999999999999E-3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145.63</v>
    <v>Personal &amp; Household Products &amp; Services</v>
    <v>Stock</v>
    <v>45282.922414015622</v>
    <v>211</v>
    <v>144.29</v>
    <v>342408400000</v>
    <v>THE PROCTER &amp; GAMBLE COMPANY</v>
    <v>THE PROCTER &amp; GAMBLE COMPANY</v>
    <v>144.5</v>
    <v>23.453099999999999</v>
    <v>144.26</v>
    <v>145.31</v>
    <v>145.1</v>
    <v>2356886000</v>
    <v>PG</v>
    <v>THE PROCTER &amp; GAMBLE COMPANY (XNYS:PG)</v>
    <v>4413842</v>
    <v>7376628</v>
    <v>1905</v>
  </rv>
  <rv s="2">
    <v>212</v>
  </rv>
  <rv s="0">
    <v>https://www.bing.com/financeapi/forcetrigger?t=a1zzmw&amp;q=XNYS%3aPM&amp;form=skydnc</v>
    <v>Learn more on Bing</v>
  </rv>
  <rv s="1">
    <v>0</v>
    <v>Philip Morris International Inc. (XNYS:PM)</v>
    <v>2</v>
    <v>3</v>
    <v>Finance</v>
    <v>5</v>
    <v>en-US</v>
    <v>a1zzmw</v>
    <v>268435456</v>
    <v>1</v>
    <v>Powered by Refinitiv</v>
    <v>105.62</v>
    <v>87.23</v>
    <v>0.69340000000000002</v>
    <v>0.11</v>
    <v>1.1849999999999999E-3</v>
    <v>-0.05</v>
    <v>-5.3799999999999996E-4</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93.8</v>
    <v>Food &amp; Tobacco</v>
    <v>Stock</v>
    <v>45283.034291550779</v>
    <v>214</v>
    <v>92.69</v>
    <v>144280613640</v>
    <v>Philip Morris International Inc.</v>
    <v>Philip Morris International Inc.</v>
    <v>92.99</v>
    <v>18.040400000000002</v>
    <v>92.83</v>
    <v>92.94</v>
    <v>92.89</v>
    <v>1552406000</v>
    <v>PM</v>
    <v>Philip Morris International Inc. (XNYS:PM)</v>
    <v>2578725</v>
    <v>4924842</v>
    <v>2007</v>
  </rv>
  <rv s="2">
    <v>215</v>
  </rv>
  <rv s="0">
    <v>https://www.bing.com/financeapi/forcetrigger?t=a214h7&amp;q=XNYS%3aPPG&amp;form=skydnc</v>
    <v>Learn more on Bing</v>
  </rv>
  <rv s="1">
    <v>0</v>
    <v>PPG INDUSTRIES, INC. (XNYS:PPG)</v>
    <v>2</v>
    <v>3</v>
    <v>Finance</v>
    <v>5</v>
    <v>en-US</v>
    <v>a214h7</v>
    <v>268435456</v>
    <v>1</v>
    <v>Powered by Refinitiv</v>
    <v>152.88999999999999</v>
    <v>120.325</v>
    <v>1.2736000000000001</v>
    <v>1</v>
    <v>6.7679999999999997E-3</v>
    <v>0</v>
    <v>0</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149.44</v>
    <v>Chemicals</v>
    <v>Stock</v>
    <v>45282.946701041408</v>
    <v>217</v>
    <v>147.85</v>
    <v>35075250000</v>
    <v>PPG INDUSTRIES, INC.</v>
    <v>PPG INDUSTRIES, INC.</v>
    <v>148.1</v>
    <v>24.713699999999999</v>
    <v>147.75</v>
    <v>148.75</v>
    <v>148.75</v>
    <v>235800000</v>
    <v>PPG</v>
    <v>PPG INDUSTRIES, INC. (XNYS:PPG)</v>
    <v>1309375</v>
    <v>1687222</v>
    <v>1883</v>
  </rv>
  <rv s="2">
    <v>218</v>
  </rv>
  <rv s="0">
    <v>http://en.wikipedia.org/wiki/Qualcomm</v>
    <v>Wikipedia</v>
  </rv>
  <rv s="5">
    <v>162</v>
    <v>220</v>
  </rv>
  <rv s="6">
    <v>17</v>
    <v>https://www.bing.com/th?id=AMMS_2b1c176dae370ecc0d55a1517537f595&amp;qlt=95</v>
    <v>221</v>
    <v>0</v>
    <v>https://www.bing.com/images/search?form=xlimg&amp;q=qualcomm</v>
    <v>Image of QUALCOMM INCORPORATED</v>
  </rv>
  <rv s="0">
    <v>https://www.bing.com/financeapi/forcetrigger?t=a21k2w&amp;q=XNAS%3aQCOM&amp;form=skydnc</v>
    <v>Learn more on Bing</v>
  </rv>
  <rv s="7">
    <v>13</v>
    <v>QUALCOMM INCORPORATED (XNAS:QCOM)</v>
    <v>15</v>
    <v>16</v>
    <v>Finance</v>
    <v>5</v>
    <v>en-US</v>
    <v>a21k2w</v>
    <v>268435456</v>
    <v>1</v>
    <v>Powered by Refinitiv</v>
    <v>144.4</v>
    <v>101.47</v>
    <v>1.3203</v>
    <v>1.05</v>
    <v>7.3720000000000001E-3</v>
    <v>-0.09</v>
    <v>-6.2719999999999996E-4</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50000</v>
    <v>Nasdaq Stock Market</v>
    <v>XNAS</v>
    <v>XNAS</v>
    <v>5775 Morehouse Dr, SAN DIEGO, CA, 92121 US</v>
    <v>144.4</v>
    <v>222</v>
    <v>Semiconductors &amp; Semiconductor Equipment</v>
    <v>Stock</v>
    <v>45283.041280300778</v>
    <v>223</v>
    <v>142.75</v>
    <v>159704370000</v>
    <v>QUALCOMM INCORPORATED</v>
    <v>QUALCOMM INCORPORATED</v>
    <v>143.25</v>
    <v>21.8613</v>
    <v>142.44</v>
    <v>143.49</v>
    <v>143.4</v>
    <v>1113000000</v>
    <v>QCOM</v>
    <v>QUALCOMM INCORPORATED (XNAS:QCOM)</v>
    <v>4659213</v>
    <v>9064881</v>
    <v>1991</v>
  </rv>
  <rv s="2">
    <v>224</v>
  </rv>
  <rv s="0">
    <v>https://www.bing.com/financeapi/forcetrigger?t=a22k9c&amp;q=XNAS%3aSBUX&amp;form=skydnc</v>
    <v>Learn more on Bing</v>
  </rv>
  <rv s="1">
    <v>0</v>
    <v>STARBUCKS CORPORATION (XNAS:SBUX)</v>
    <v>2</v>
    <v>3</v>
    <v>Finance</v>
    <v>5</v>
    <v>en-US</v>
    <v>a22k9c</v>
    <v>268435456</v>
    <v>1</v>
    <v>Powered by Refinitiv</v>
    <v>115.48</v>
    <v>89.21</v>
    <v>0.98419999999999996</v>
    <v>-0.05</v>
    <v>-5.2450000000000001E-4</v>
    <v>-0.04</v>
    <v>-4.1980000000000001E-4</v>
    <v>USD</v>
    <v>Starbucks Corporation is a coffee company engaged in sourcing and roasting arabica coffee. The Company has more than 38,000 stores worldwide and is the roaster and retailer of specialty coffee in the world. It operates through three segments: North America, which is inclusive of the United States and Canada; International, which is inclusive of China, Japan, Asia Pacific, Europe, Middle East and Africa, Latin America, and Caribbean; and Channel Development. Its North America and International segments include both Company-operated and licensed stores. Its Channel Development segment includes roasted whole bean and ground coffees, Starbucks and Teavana-branded single-serve products, a variety of ready-to-drink beverages, such as Frappuccino and Starbucks Doubleshot, foodservice products and other branded products sold worldwide outside of Company-operated and licensed stores. It also sells goods and services under various brands, including Teavana, Ethos, Starbucks Reserve and Princi.</v>
    <v>381000</v>
    <v>Nasdaq Stock Market</v>
    <v>XNAS</v>
    <v>XNAS</v>
    <v>P O Box 34067, SEATTLE, WA, 98124-1067 US</v>
    <v>95.83</v>
    <v>Hotels &amp; Entertainment Services</v>
    <v>Stock</v>
    <v>45283.041325312501</v>
    <v>226</v>
    <v>94.34</v>
    <v>108304776000</v>
    <v>STARBUCKS CORPORATION</v>
    <v>STARBUCKS CORPORATION</v>
    <v>94.89</v>
    <v>30.547000000000001</v>
    <v>95.33</v>
    <v>95.28</v>
    <v>95.24</v>
    <v>1136700000</v>
    <v>SBUX</v>
    <v>STARBUCKS CORPORATION (XNAS:SBUX)</v>
    <v>6361013</v>
    <v>8530793</v>
    <v>1985</v>
  </rv>
  <rv s="2">
    <v>227</v>
  </rv>
  <rv s="0">
    <v>https://www.bing.com/financeapi/forcetrigger?t=a22n4c&amp;q=XNYS%3aSCHW&amp;form=skydnc</v>
    <v>Learn more on Bing</v>
  </rv>
  <rv s="1">
    <v>0</v>
    <v>THE CHARLES SCHWAB CORPORATION (XNYS:SCHW)</v>
    <v>2</v>
    <v>3</v>
    <v>Finance</v>
    <v>4</v>
    <v>en-US</v>
    <v>a22n4c</v>
    <v>268435456</v>
    <v>1</v>
    <v>Powered by Refinitiv</v>
    <v>86.63</v>
    <v>45</v>
    <v>1.0086999999999999</v>
    <v>0.39</v>
    <v>5.7199999999999994E-3</v>
    <v>-0.08</v>
    <v>-1.1670000000000001E-3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35900</v>
    <v>New York Stock Exchange</v>
    <v>XNYS</v>
    <v>XNYS</v>
    <v>3000 Schwab Way, WESTLAKE, TX, 76262 US</v>
    <v>69.13</v>
    <v>Investment Banking &amp; Investment Services</v>
    <v>Stock</v>
    <v>45283.041380497656</v>
    <v>229</v>
    <v>68.03</v>
    <v>124973967749</v>
    <v>THE CHARLES SCHWAB CORPORATION</v>
    <v>THE CHARLES SCHWAB CORPORATION</v>
    <v>68.25</v>
    <v>22.726700000000001</v>
    <v>68.180000000000007</v>
    <v>68.569999999999993</v>
    <v>68.5</v>
    <v>1822575000</v>
    <v>SCHW</v>
    <v>THE CHARLES SCHWAB CORPORATION (XNYS:SCHW)</v>
    <v>4456929</v>
    <v>11179967</v>
    <v>1986</v>
  </rv>
  <rv s="2">
    <v>230</v>
  </rv>
  <rv s="0">
    <v>https://www.bing.com/financeapi/forcetrigger?t=a22xk2&amp;q=XNYS%3aSHW&amp;form=skydnc</v>
    <v>Learn more on Bing</v>
  </rv>
  <rv s="1">
    <v>0</v>
    <v>THE SHERWIN-WILLIAMS COMPANY (XNYS:SHW)</v>
    <v>2</v>
    <v>3</v>
    <v>Finance</v>
    <v>5</v>
    <v>en-US</v>
    <v>a22xk2</v>
    <v>268435456</v>
    <v>1</v>
    <v>Powered by Refinitiv</v>
    <v>311.86500000000001</v>
    <v>205.43</v>
    <v>1.1367</v>
    <v>4.34</v>
    <v>1.414E-2</v>
    <v>0</v>
    <v>0</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311.32</v>
    <v>Chemicals</v>
    <v>Stock</v>
    <v>45282.993221874996</v>
    <v>232</v>
    <v>306.17</v>
    <v>79674560000</v>
    <v>THE SHERWIN-WILLIAMS COMPANY</v>
    <v>THE SHERWIN-WILLIAMS COMPANY</v>
    <v>307.70999999999998</v>
    <v>32.885599999999997</v>
    <v>306.93</v>
    <v>311.27</v>
    <v>311.27</v>
    <v>255966100</v>
    <v>SHW</v>
    <v>THE SHERWIN-WILLIAMS COMPANY (XNYS:SHW)</v>
    <v>1347928</v>
    <v>1585696</v>
    <v>1884</v>
  </rv>
  <rv s="2">
    <v>233</v>
  </rv>
  <rv s="0">
    <v>https://www.bing.com/financeapi/forcetrigger?t=a2319c&amp;q=XNYS%3aSJM&amp;form=skydnc</v>
    <v>Learn more on Bing</v>
  </rv>
  <rv s="4">
    <v>10</v>
    <v>THE J. M. SMUCKER COMPANY (XNYS:SJM)</v>
    <v>2</v>
    <v>11</v>
    <v>Finance</v>
    <v>5</v>
    <v>en-US</v>
    <v>a2319c</v>
    <v>268435456</v>
    <v>1</v>
    <v>Powered by Refinitiv</v>
    <v>163.07</v>
    <v>107.33</v>
    <v>0.2707</v>
    <v>1.1000000000000001</v>
    <v>8.8950000000000001E-3</v>
    <v>-0.01</v>
    <v>-8.0149999999999997E-5</v>
    <v>USD</v>
    <v>The J. M. Smucker Company is engaged in the manufacturing and marketing of branded food and beverage products on a worldwide basis. It operates through three segments: U.S. Retail Pet Foods, U.S. Retail Coffee, and U.S. Retail Consumer Foods. The U.S. Retail Coffee segment primarily includes the domestic sales of Folgers, Dunkin’, and Cafe Bustelo branded coffee. The U.S. Retail Consumer Foods segment primarily includes the domestic sales of Smucker’s and Jif branded products. The U.S. Retail Pet Foods segment primarily includes the domestic sales of Meow Mix, Milk-Bone, Pup-Peroni, and Canine Carry Outs branded products. Its food categories include coffee, peanut butter, fruit spreads, frozen handheld, sweet baked goods, dog snacks and cat food. The Company also owns Hostess Brands. The Dunkin’ brand is licensed for packaged coffee products sold in retail channels, such as grocery stores, mass merchandisers, club stores, e- commerce and drug stores.</v>
    <v>5800</v>
    <v>New York Stock Exchange</v>
    <v>XNYS</v>
    <v>XNYS</v>
    <v>One Strawberry Lane, ORRVILLE, OH, 44667-1241 US</v>
    <v>125.67</v>
    <v>Food &amp; Tobacco</v>
    <v>Stock</v>
    <v>45283.000000010936</v>
    <v>235</v>
    <v>123.61</v>
    <v>13242500488</v>
    <v>THE J. M. SMUCKER COMPANY</v>
    <v>THE J. M. SMUCKER COMPANY</v>
    <v>124.4</v>
    <v>123.66</v>
    <v>124.76</v>
    <v>124.75</v>
    <v>106143800</v>
    <v>SJM</v>
    <v>THE J. M. SMUCKER COMPANY (XNYS:SJM)</v>
    <v>700476</v>
    <v>1720224</v>
    <v>1921</v>
  </rv>
  <rv s="2">
    <v>236</v>
  </rv>
  <rv s="0">
    <v>https://www.bing.com/financeapi/forcetrigger?t=a237gh&amp;q=XNYS%3aSNA&amp;form=skydnc</v>
    <v>Learn more on Bing</v>
  </rv>
  <rv s="1">
    <v>0</v>
    <v>SNAP-ON INCORPORATED (XNYS:SNA)</v>
    <v>2</v>
    <v>3</v>
    <v>Finance</v>
    <v>5</v>
    <v>en-US</v>
    <v>a237gh</v>
    <v>268435456</v>
    <v>1</v>
    <v>Powered by Refinitiv</v>
    <v>297.255</v>
    <v>220.21</v>
    <v>1.0229999999999999</v>
    <v>1.1299999999999999</v>
    <v>3.9369999999999995E-3</v>
    <v>0</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289.35000000000002</v>
    <v>Machinery, Equipment &amp; Components</v>
    <v>Stock</v>
    <v>45283.000000010936</v>
    <v>238</v>
    <v>287.2</v>
    <v>15208545473</v>
    <v>SNAP-ON INCORPORATED</v>
    <v>SNAP-ON INCORPORATED</v>
    <v>287.2</v>
    <v>15.593500000000001</v>
    <v>287.02</v>
    <v>288.14999999999998</v>
    <v>288.14999999999998</v>
    <v>52779960</v>
    <v>SNA</v>
    <v>SNAP-ON INCORPORATED (XNYS:SNA)</v>
    <v>134459</v>
    <v>248156</v>
    <v>1930</v>
  </rv>
  <rv s="2">
    <v>239</v>
  </rv>
  <rv s="0">
    <v>https://www.bing.com/financeapi/forcetrigger?t=a23a5r&amp;q=XNYS%3aSO&amp;form=skydnc</v>
    <v>Learn more on Bing</v>
  </rv>
  <rv s="1">
    <v>0</v>
    <v>THE SOUTHERN COMPANY (XNYS:SO)</v>
    <v>2</v>
    <v>3</v>
    <v>Finance</v>
    <v>5</v>
    <v>en-US</v>
    <v>a23a5r</v>
    <v>268435456</v>
    <v>1</v>
    <v>Powered by Refinitiv</v>
    <v>75.8</v>
    <v>58.85</v>
    <v>0.52759999999999996</v>
    <v>7.0000000000000007E-2</v>
    <v>1.0090000000000001E-3</v>
    <v>0.16</v>
    <v>2.3040000000000001E-3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70.2</v>
    <v>Electrical Utilities &amp; IPPs</v>
    <v>Stock</v>
    <v>45282.996015682809</v>
    <v>241</v>
    <v>69.33</v>
    <v>75732610000</v>
    <v>THE SOUTHERN COMPANY</v>
    <v>THE SOUTHERN COMPANY</v>
    <v>69.8</v>
    <v>25.0746</v>
    <v>69.37</v>
    <v>69.44</v>
    <v>69.599999999999994</v>
    <v>1090619000</v>
    <v>SO</v>
    <v>THE SOUTHERN COMPANY (XNYS:SO)</v>
    <v>3013477</v>
    <v>4547164</v>
    <v>1945</v>
  </rv>
  <rv s="2">
    <v>242</v>
  </rv>
  <rv s="0">
    <v>https://www.bing.com/financeapi/forcetrigger?t=a23d6h&amp;q=XNYS%3aSPG&amp;form=skydnc</v>
    <v>Learn more on Bing</v>
  </rv>
  <rv s="1">
    <v>0</v>
    <v>SIMON PROPERTY GROUP, INC. (XNYS:SPG)</v>
    <v>2</v>
    <v>3</v>
    <v>Finance</v>
    <v>4</v>
    <v>en-US</v>
    <v>a23d6h</v>
    <v>268435456</v>
    <v>1</v>
    <v>Powered by Refinitiv</v>
    <v>146.91</v>
    <v>100.17</v>
    <v>1.6640999999999999</v>
    <v>0.08</v>
    <v>5.6250000000000007E-4</v>
    <v>-1.05</v>
    <v>-7.3790000000000001E-3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143.35</v>
    <v>Residential &amp; Commercial REIT</v>
    <v>Stock</v>
    <v>45282.946964860937</v>
    <v>244</v>
    <v>141.97499999999999</v>
    <v>46425010000</v>
    <v>SIMON PROPERTY GROUP, INC.</v>
    <v>SIMON PROPERTY GROUP, INC.</v>
    <v>142.4</v>
    <v>21.8383</v>
    <v>142.22</v>
    <v>142.30000000000001</v>
    <v>141.25</v>
    <v>326247400</v>
    <v>SPG</v>
    <v>SIMON PROPERTY GROUP, INC. (XNYS:SPG)</v>
    <v>1191461</v>
    <v>1627937</v>
    <v>1998</v>
  </rv>
  <rv s="2">
    <v>245</v>
  </rv>
  <rv s="0">
    <v>https://www.bing.com/financeapi/forcetrigger?t=a23d9c&amp;q=XNYS%3aSPGI&amp;form=skydnc</v>
    <v>Learn more on Bing</v>
  </rv>
  <rv s="1">
    <v>0</v>
    <v>S&amp;P Global Inc. (XNYS:SPGI)</v>
    <v>2</v>
    <v>3</v>
    <v>Finance</v>
    <v>5</v>
    <v>en-US</v>
    <v>a23d9c</v>
    <v>268435456</v>
    <v>1</v>
    <v>Powered by Refinitiv</v>
    <v>441.66500000000002</v>
    <v>321.14499999999998</v>
    <v>1.1898</v>
    <v>2.15</v>
    <v>4.9690000000000003E-3</v>
    <v>-0.01</v>
    <v>-2.3E-5</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436.85989999999998</v>
    <v>Professional &amp; Commercial Services</v>
    <v>Stock</v>
    <v>45283.033426296097</v>
    <v>247</v>
    <v>432.62009999999998</v>
    <v>137757312000</v>
    <v>S&amp;P Global Inc.</v>
    <v>S&amp;P Global Inc.</v>
    <v>435.13</v>
    <v>56.019300000000001</v>
    <v>432.69</v>
    <v>434.84</v>
    <v>434.83</v>
    <v>316800000</v>
    <v>SPGI</v>
    <v>S&amp;P Global Inc. (XNYS:SPGI)</v>
    <v>698506</v>
    <v>1323951</v>
    <v>1925</v>
  </rv>
  <rv s="2">
    <v>248</v>
  </rv>
  <rv s="0">
    <v>https://www.bing.com/financeapi/forcetrigger?t=a23www&amp;q=XNYS%3aT&amp;form=skydnc</v>
    <v>Learn more on Bing</v>
  </rv>
  <rv s="4">
    <v>10</v>
    <v>AT&amp;T INC. (XNYS:T)</v>
    <v>2</v>
    <v>11</v>
    <v>Finance</v>
    <v>4</v>
    <v>en-US</v>
    <v>a23www</v>
    <v>268435456</v>
    <v>1</v>
    <v>Powered by Refinitiv</v>
    <v>21.12</v>
    <v>13.43</v>
    <v>0.56010000000000004</v>
    <v>7.0000000000000007E-2</v>
    <v>4.2449999999999996E-3</v>
    <v>-0.01</v>
    <v>-6.0420000000000005E-4</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16.73</v>
    <v>Telecommunications Services</v>
    <v>Stock</v>
    <v>45283.037803240622</v>
    <v>250</v>
    <v>16.5</v>
    <v>118332800000</v>
    <v>AT&amp;T INC.</v>
    <v>AT&amp;T INC.</v>
    <v>16.5</v>
    <v>16.489999999999998</v>
    <v>16.559999999999999</v>
    <v>16.54</v>
    <v>7150020000</v>
    <v>T</v>
    <v>AT&amp;T INC. (XNYS:T)</v>
    <v>26740353</v>
    <v>37379388</v>
    <v>1983</v>
  </rv>
  <rv s="2">
    <v>251</v>
  </rv>
  <rv s="0">
    <v>https://www.bing.com/financeapi/forcetrigger?t=a246z2&amp;q=XNYS%3aTGT&amp;form=skydnc</v>
    <v>Learn more on Bing</v>
  </rv>
  <rv s="1">
    <v>0</v>
    <v>TARGET CORPORATION (XNYS:TGT)</v>
    <v>2</v>
    <v>3</v>
    <v>Finance</v>
    <v>5</v>
    <v>en-US</v>
    <v>a246z2</v>
    <v>268435456</v>
    <v>1</v>
    <v>Powered by Refinitiv</v>
    <v>181.7</v>
    <v>102.93</v>
    <v>1.1153</v>
    <v>0.83</v>
    <v>5.9550000000000002E-3</v>
    <v>-0.21</v>
    <v>-1.498E-3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140.41999999999999</v>
    <v>Diversified Retail</v>
    <v>Stock</v>
    <v>45283.036291666409</v>
    <v>253</v>
    <v>138.63</v>
    <v>64724984359</v>
    <v>TARGET CORPORATION</v>
    <v>TARGET CORPORATION</v>
    <v>139.44</v>
    <v>17.7561</v>
    <v>139.37</v>
    <v>140.19999999999999</v>
    <v>139.99</v>
    <v>461661800</v>
    <v>TGT</v>
    <v>TARGET CORPORATION (XNYS:TGT)</v>
    <v>3223130</v>
    <v>4397340</v>
    <v>1902</v>
  </rv>
  <rv s="2">
    <v>254</v>
  </rv>
  <rv s="0">
    <v>http://it.wikipedia.org/wiki/T._Rowe_Price</v>
    <v>Wikipedia</v>
  </rv>
  <rv s="5">
    <v>162</v>
    <v>256</v>
  </rv>
  <rv s="6">
    <v>17</v>
    <v>https://www.bing.com/th?id=AMMS_4c600be848f66590834841f27e6f786d&amp;qlt=95</v>
    <v>257</v>
    <v>0</v>
    <v>https://www.bing.com/images/search?form=xlimg&amp;q=t.+rowe+price</v>
    <v>Image of T. ROWE PRICE GROUP, INC.</v>
  </rv>
  <rv s="0">
    <v>https://www.bing.com/financeapi/forcetrigger?t=a24i3m&amp;q=XNAS%3aTROW&amp;form=skydnc</v>
    <v>Learn more on Bing</v>
  </rv>
  <rv s="7">
    <v>13</v>
    <v>T. ROWE PRICE GROUP, INC. (XNAS:TROW)</v>
    <v>15</v>
    <v>16</v>
    <v>Finance</v>
    <v>5</v>
    <v>en-US</v>
    <v>a24i3m</v>
    <v>268435456</v>
    <v>1</v>
    <v>Powered by Refinitiv</v>
    <v>132.76</v>
    <v>87.43</v>
    <v>1.3779999999999999</v>
    <v>1</v>
    <v>9.3550000000000005E-3</v>
    <v>0.26</v>
    <v>2.4099999999999998E-3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108.7</v>
    <v>258</v>
    <v>Investment Banking &amp; Investment Services</v>
    <v>Stock</v>
    <v>45283.015977846873</v>
    <v>259</v>
    <v>107.23</v>
    <v>24110210667</v>
    <v>T. ROWE PRICE GROUP, INC.</v>
    <v>T. ROWE PRICE GROUP, INC.</v>
    <v>107.92</v>
    <v>15.239000000000001</v>
    <v>106.89</v>
    <v>107.89</v>
    <v>108.15</v>
    <v>223470300</v>
    <v>TROW</v>
    <v>T. ROWE PRICE GROUP, INC. (XNAS:TROW)</v>
    <v>875236</v>
    <v>1656494</v>
    <v>2000</v>
  </rv>
  <rv s="2">
    <v>260</v>
  </rv>
  <rv s="0">
    <v>https://www.bing.com/financeapi/forcetrigger?t=a24jvh&amp;q=XNAS%3aTSCO&amp;form=skydnc</v>
    <v>Learn more on Bing</v>
  </rv>
  <rv s="1">
    <v>0</v>
    <v>TRACTOR SUPPLY COMPANY (XNAS:TSCO)</v>
    <v>2</v>
    <v>3</v>
    <v>Finance</v>
    <v>5</v>
    <v>en-US</v>
    <v>a24jvh</v>
    <v>268435456</v>
    <v>1</v>
    <v>Powered by Refinitiv</v>
    <v>251.17</v>
    <v>185</v>
    <v>0.80869999999999997</v>
    <v>0.22</v>
    <v>1.039E-3</v>
    <v>0.49</v>
    <v>2.3119999999999998E-3</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215.32</v>
    <v>Specialty Retailers</v>
    <v>Stock</v>
    <v>45282.992511365628</v>
    <v>262</v>
    <v>211.32499999999999</v>
    <v>22911561264</v>
    <v>TRACTOR SUPPLY COMPANY</v>
    <v>TRACTOR SUPPLY COMPANY</v>
    <v>212.69</v>
    <v>20.6692</v>
    <v>211.7</v>
    <v>211.92</v>
    <v>212.41</v>
    <v>108114200</v>
    <v>TSCO</v>
    <v>TRACTOR SUPPLY COMPANY (XNAS:TSCO)</v>
    <v>1004872</v>
    <v>1207776</v>
    <v>1982</v>
  </rv>
  <rv s="2">
    <v>263</v>
  </rv>
  <rv s="0">
    <v>https://www.bing.com/financeapi/forcetrigger?t=a24km7&amp;q=XNYS%3aTSN&amp;form=skydnc</v>
    <v>Learn more on Bing</v>
  </rv>
  <rv s="4">
    <v>10</v>
    <v>TYSON FOODS, INC. (XNYS:TSN)</v>
    <v>2</v>
    <v>11</v>
    <v>Finance</v>
    <v>5</v>
    <v>en-US</v>
    <v>a24km7</v>
    <v>268435456</v>
    <v>1</v>
    <v>Powered by Refinitiv</v>
    <v>66.789199999999994</v>
    <v>44.94</v>
    <v>0.80169999999999997</v>
    <v>0.28000000000000003</v>
    <v>5.4200000000000003E-3</v>
    <v>-0.23</v>
    <v>-4.4280000000000005E-3</v>
    <v>USD</v>
    <v>Tyson Foods, Inc. is a food company. The Company has a broad portfolio of products and brands, such as Tyson, Jimmy Dean, Hillshire Farm, Ball Park, Wright, Aidells, ibp and State Fair. Its segments include beef, pork, chicken and prepared foods. Beef segment includes its operations related to processing live fed cattle and fabricating dressed beef carcasses into primal and sub-primal meat cuts and case-ready products. Pork segment includes its operations related to processing live market hogs and fabricating pork carcasses into primal and sub-primal cuts and case-ready products. Chicken segment includes its domestic operations related to raising and processing live chickens into, and purchasing raw materials for fresh, frozen and value-added chicken products and sales from specialty products. Prepared foods segment includes its operations related to manufacturing and marketing frozen and refrigerated food products and logistics operations to move products through the supply chain.</v>
    <v>139000</v>
    <v>New York Stock Exchange</v>
    <v>XNYS</v>
    <v>XNYS</v>
    <v>2200 DON TYSON PARKWAY, SPRINGDALE, AR, 72762-6999 US</v>
    <v>52.41</v>
    <v>Food &amp; Tobacco</v>
    <v>Stock</v>
    <v>45283.019785161719</v>
    <v>265</v>
    <v>51.58</v>
    <v>18451155212</v>
    <v>TYSON FOODS, INC.</v>
    <v>TYSON FOODS, INC.</v>
    <v>51.66</v>
    <v>51.66</v>
    <v>51.94</v>
    <v>51.71</v>
    <v>355239800</v>
    <v>TSN</v>
    <v>TYSON FOODS, INC. (XNYS:TSN)</v>
    <v>1946796</v>
    <v>2764896</v>
    <v>1986</v>
  </rv>
  <rv s="2">
    <v>266</v>
  </rv>
  <rv s="0">
    <v>https://www.bing.com/financeapi/forcetrigger?t=a24p1h&amp;q=XNAS%3aTXN&amp;form=skydnc</v>
    <v>Learn more on Bing</v>
  </rv>
  <rv s="1">
    <v>0</v>
    <v>TEXAS INSTRUMENTS INCORPORATED (XNAS:TXN)</v>
    <v>2</v>
    <v>3</v>
    <v>Finance</v>
    <v>5</v>
    <v>en-US</v>
    <v>a24p1h</v>
    <v>268435456</v>
    <v>1</v>
    <v>Powered by Refinitiv</v>
    <v>188.12</v>
    <v>139.47999999999999</v>
    <v>1.0256000000000001</v>
    <v>1.43</v>
    <v>8.572999999999999E-3</v>
    <v>-0.94</v>
    <v>-5.587E-3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168.92230000000001</v>
    <v>Semiconductors &amp; Semiconductor Equipment</v>
    <v>Stock</v>
    <v>45283.029983205466</v>
    <v>268</v>
    <v>166.82</v>
    <v>152796257784</v>
    <v>TEXAS INSTRUMENTS INCORPORATED</v>
    <v>TEXAS INSTRUMENTS INCORPORATED</v>
    <v>167.26</v>
    <v>21.634</v>
    <v>166.81</v>
    <v>168.24</v>
    <v>167.3</v>
    <v>908204100</v>
    <v>TXN</v>
    <v>TEXAS INSTRUMENTS INCORPORATED (XNAS:TXN)</v>
    <v>3492393</v>
    <v>5689189</v>
    <v>1938</v>
  </rv>
  <rv s="2">
    <v>269</v>
  </rv>
  <rv s="0">
    <v>https://www.bing.com/financeapi/forcetrigger?t=a24u6h&amp;q=XNAS%3aUFPI&amp;form=skydnc</v>
    <v>Learn more on Bing</v>
  </rv>
  <rv s="1">
    <v>0</v>
    <v>UFP INDUSTRIES, INC. (XNAS:UFPI)</v>
    <v>2</v>
    <v>3</v>
    <v>Finance</v>
    <v>5</v>
    <v>en-US</v>
    <v>a24u6h</v>
    <v>268435456</v>
    <v>1</v>
    <v>Powered by Refinitiv</v>
    <v>127.11</v>
    <v>75.010000000000005</v>
    <v>1.5232000000000001</v>
    <v>1.54</v>
    <v>1.2372000000000001E-2</v>
    <v>0</v>
    <v>0</v>
    <v>USD</v>
    <v>UFP Industries, Inc. is a holding company with subsidiaries throughout North America, Europe, Asia, and Australia that supply products primarily manufactured from wood, wood and non-wood composites, and other materials. The Company's segments include Retail, Packaging and Construction. Its Retail Solutions segment is comprised of business units, such as ProWood, Sunbelt, Deckorators and UFP-Edge. The Retail Solutions segment is focused on distinct product offerings, which are grouped by brands and business units. Its Packaging segment is comprised of business units, such as Structural Packaging, PalletOne, and Protective Packaging Solutions. Its Construction segment is comprised of business units, such as Factory-Built Housing, Site-Built Construction, Commercial Construction, and Concrete Forming. Its ProWood and Sunbelt business units manufacture and sell treated lumber products, including decking, fencing, lattice and similar products, as well as decorative and functional lawn and garden products.</v>
    <v>15500</v>
    <v>Nasdaq Stock Market</v>
    <v>XNAS</v>
    <v>XNAS</v>
    <v>2801 EAST BELTLINE NE, GRAND RAPIDS, MI, 49525 US</v>
    <v>126.66</v>
    <v>Paper &amp; Forest Products</v>
    <v>Stock</v>
    <v>45282.887053032035</v>
    <v>271</v>
    <v>124.96</v>
    <v>7788998165</v>
    <v>UFP INDUSTRIES, INC.</v>
    <v>UFP INDUSTRIES, INC.</v>
    <v>125.82</v>
    <v>14.6264</v>
    <v>124.47</v>
    <v>126.01</v>
    <v>126.01</v>
    <v>61812540</v>
    <v>UFPI</v>
    <v>UFP INDUSTRIES, INC. (XNAS:UFPI)</v>
    <v>171185</v>
    <v>302314</v>
    <v>1955</v>
  </rv>
  <rv s="2">
    <v>272</v>
  </rv>
  <rv s="0">
    <v>https://www.bing.com/financeapi/forcetrigger?t=a24xlh&amp;q=XNYS%3aUNH&amp;form=skydnc</v>
    <v>Learn more on Bing</v>
  </rv>
  <rv s="1">
    <v>0</v>
    <v>UNITEDHEALTH GROUP INCORPORATED (XNYS:UNH)</v>
    <v>2</v>
    <v>3</v>
    <v>Finance</v>
    <v>4</v>
    <v>en-US</v>
    <v>a24xlh</v>
    <v>268435456</v>
    <v>1</v>
    <v>Powered by Refinitiv</v>
    <v>554.70000000000005</v>
    <v>445.68</v>
    <v>0.56430000000000002</v>
    <v>0.52</v>
    <v>1E-3</v>
    <v>0</v>
    <v>0</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523.01</v>
    <v>Healthcare Providers &amp; Services</v>
    <v>Stock</v>
    <v>45282.994555878904</v>
    <v>274</v>
    <v>518.02</v>
    <v>481247900000</v>
    <v>UNITEDHEALTH GROUP INCORPORATED</v>
    <v>UNITEDHEALTH GROUP INCORPORATED</v>
    <v>519.88</v>
    <v>22.562899999999999</v>
    <v>519.88</v>
    <v>520.4</v>
    <v>520.30999999999995</v>
    <v>924925300</v>
    <v>UNH</v>
    <v>UNITEDHEALTH GROUP INCORPORATED (XNYS:UNH)</v>
    <v>1759571</v>
    <v>3310264</v>
    <v>2015</v>
  </rv>
  <rv s="2">
    <v>275</v>
  </rv>
  <rv s="0">
    <v>https://www.bing.com/financeapi/forcetrigger?t=a24xww&amp;q=XNYS%3aUNP&amp;form=skydnc</v>
    <v>Learn more on Bing</v>
  </rv>
  <rv s="1">
    <v>0</v>
    <v>UNION PACIFIC CORPORATION (XNYS:UNP)</v>
    <v>2</v>
    <v>3</v>
    <v>Finance</v>
    <v>4</v>
    <v>en-US</v>
    <v>a24xww</v>
    <v>268435456</v>
    <v>1</v>
    <v>Powered by Refinitiv</v>
    <v>245.07</v>
    <v>183.69</v>
    <v>1.1075999999999999</v>
    <v>1.55</v>
    <v>6.4019999999999997E-3</v>
    <v>-2.08</v>
    <v>-8.5389999999999997E-3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31800</v>
    <v>New York Stock Exchange</v>
    <v>XNYS</v>
    <v>XNYS</v>
    <v>1400 Douglas Street, OMAHA, NE, 68179 US</v>
    <v>244.95</v>
    <v>Freight &amp; Logistics Services</v>
    <v>Stock</v>
    <v>45282.954640578122</v>
    <v>277</v>
    <v>242.32499999999999</v>
    <v>148485800000</v>
    <v>UNION PACIFIC CORPORATION</v>
    <v>UNION PACIFIC CORPORATION</v>
    <v>243</v>
    <v>23.248100000000001</v>
    <v>242.11</v>
    <v>243.66</v>
    <v>241.5</v>
    <v>609597500</v>
    <v>UNP</v>
    <v>UNION PACIFIC CORPORATION (XNYS:UNP)</v>
    <v>1824809</v>
    <v>2604257</v>
    <v>1969</v>
  </rv>
  <rv s="2">
    <v>278</v>
  </rv>
  <rv s="0">
    <v>https://www.bing.com/financeapi/forcetrigger?t=a24ynm&amp;q=XNYS%3aUPS&amp;form=skydnc</v>
    <v>Learn more on Bing</v>
  </rv>
  <rv s="1">
    <v>0</v>
    <v>UNITED PARCEL SERVICE, INC. (XNYS:UPS)</v>
    <v>2</v>
    <v>3</v>
    <v>Finance</v>
    <v>4</v>
    <v>en-US</v>
    <v>a24ynm</v>
    <v>268435456</v>
    <v>1</v>
    <v>Powered by Refinitiv</v>
    <v>197.8</v>
    <v>133.68</v>
    <v>1.0572999999999999</v>
    <v>1.105</v>
    <v>7.0309999999999991E-3</v>
    <v>0.15</v>
    <v>9.479E-4</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159.5891</v>
    <v>Freight &amp; Logistics Services</v>
    <v>Stock</v>
    <v>45283.019505312499</v>
    <v>280</v>
    <v>157.82</v>
    <v>134817200000</v>
    <v>UNITED PARCEL SERVICE, INC.</v>
    <v>UNITED PARCEL SERVICE, INC.</v>
    <v>158</v>
    <v>15.9063</v>
    <v>157.16</v>
    <v>158.26499999999999</v>
    <v>158.4</v>
    <v>851925600</v>
    <v>UPS</v>
    <v>UNITED PARCEL SERVICE, INC. (XNYS:UPS)</v>
    <v>2332482</v>
    <v>3784567</v>
    <v>1999</v>
  </rv>
  <rv s="2">
    <v>281</v>
  </rv>
  <rv s="0">
    <v>https://www.bing.com/financeapi/forcetrigger?t=a256cw&amp;q=XNYS%3aV&amp;form=skydnc</v>
    <v>Learn more on Bing</v>
  </rv>
  <rv s="1">
    <v>0</v>
    <v>VISA INC. (XNYS:V)</v>
    <v>2</v>
    <v>3</v>
    <v>Finance</v>
    <v>4</v>
    <v>en-US</v>
    <v>a256cw</v>
    <v>268435456</v>
    <v>1</v>
    <v>Powered by Refinitiv</v>
    <v>263.25</v>
    <v>202.13</v>
    <v>0.95069999999999999</v>
    <v>-1.06</v>
    <v>-4.084E-3</v>
    <v>-0.13</v>
    <v>-5.0299999999999997E-4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261.20499999999998</v>
    <v>Software &amp; IT Services</v>
    <v>Stock</v>
    <v>45283.039020219534</v>
    <v>283</v>
    <v>258.22000000000003</v>
    <v>519545316960</v>
    <v>VISA INC.</v>
    <v>VISA INC.</v>
    <v>260</v>
    <v>31.345400000000001</v>
    <v>259.54000000000002</v>
    <v>258.48</v>
    <v>258.3</v>
    <v>2010002000</v>
    <v>V</v>
    <v>VISA INC. (XNYS:V)</v>
    <v>5111707</v>
    <v>6066646</v>
    <v>2007</v>
  </rv>
  <rv s="2">
    <v>284</v>
  </rv>
  <rv s="0">
    <v>https://www.bing.com/financeapi/forcetrigger?t=a25obh&amp;q=XNYS%3aVZ&amp;form=skydnc</v>
    <v>Learn more on Bing</v>
  </rv>
  <rv s="1">
    <v>0</v>
    <v>VERIZON COMMUNICATIONS INC. (XNYS:VZ)</v>
    <v>2</v>
    <v>3</v>
    <v>Finance</v>
    <v>4</v>
    <v>en-US</v>
    <v>a25obh</v>
    <v>268435456</v>
    <v>1</v>
    <v>Powered by Refinitiv</v>
    <v>42.578000000000003</v>
    <v>30.135000000000002</v>
    <v>0.38269999999999998</v>
    <v>5.5E-2</v>
    <v>1.469E-3</v>
    <v>-4.02E-2</v>
    <v>-1.072E-3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37.784999999999997</v>
    <v>Telecommunications Services</v>
    <v>Stock</v>
    <v>45283.040547349221</v>
    <v>286</v>
    <v>37.4</v>
    <v>157611800000</v>
    <v>VERIZON COMMUNICATIONS INC.</v>
    <v>VERIZON COMMUNICATIONS INC.</v>
    <v>37.42</v>
    <v>7.5434999999999999</v>
    <v>37.43</v>
    <v>37.484999999999999</v>
    <v>37.449800000000003</v>
    <v>4204102000</v>
    <v>VZ</v>
    <v>VERIZON COMMUNICATIONS INC. (XNYS:VZ)</v>
    <v>13171597</v>
    <v>21296684</v>
    <v>1983</v>
  </rv>
  <rv s="2">
    <v>287</v>
  </rv>
  <rv s="0">
    <v>https://www.bing.com/financeapi/forcetrigger?t=a25xjc&amp;q=XNYS%3aWM&amp;form=skydnc</v>
    <v>Learn more on Bing</v>
  </rv>
  <rv s="1">
    <v>0</v>
    <v>WASTE MANAGEMENT, INC. (XNYS:WM)</v>
    <v>2</v>
    <v>3</v>
    <v>Finance</v>
    <v>4</v>
    <v>en-US</v>
    <v>a25xjc</v>
    <v>268435456</v>
    <v>1</v>
    <v>Powered by Refinitiv</v>
    <v>179.5</v>
    <v>148.31</v>
    <v>0.71279999999999999</v>
    <v>0.1</v>
    <v>5.6559999999999998E-4</v>
    <v>0.03</v>
    <v>1.695E-4</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177.74</v>
    <v>Professional &amp; Commercial Services</v>
    <v>Stock</v>
    <v>45283.03056933984</v>
    <v>289</v>
    <v>176.69</v>
    <v>71271110000</v>
    <v>WASTE MANAGEMENT, INC.</v>
    <v>WASTE MANAGEMENT, INC.</v>
    <v>177.44</v>
    <v>31.249700000000001</v>
    <v>176.81</v>
    <v>176.91</v>
    <v>176.98</v>
    <v>402775400</v>
    <v>WM</v>
    <v>WASTE MANAGEMENT, INC. (XNYS:WM)</v>
    <v>1291147</v>
    <v>1614792</v>
    <v>1995</v>
  </rv>
  <rv s="2">
    <v>290</v>
  </rv>
  <rv s="0">
    <v>https://www.bing.com/financeapi/forcetrigger?t=a25ya2&amp;q=XNYS%3aWMT&amp;form=skydnc</v>
    <v>Learn more on Bing</v>
  </rv>
  <rv s="1">
    <v>0</v>
    <v>WALMART INC. (XNYS:WMT)</v>
    <v>2</v>
    <v>3</v>
    <v>Finance</v>
    <v>4</v>
    <v>en-US</v>
    <v>a25ya2</v>
    <v>268435456</v>
    <v>1</v>
    <v>Powered by Refinitiv</v>
    <v>169.94</v>
    <v>136.09</v>
    <v>0.48330000000000001</v>
    <v>1.86</v>
    <v>1.2016000000000001E-2</v>
    <v>0.05</v>
    <v>3.1919999999999995E-4</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157.15</v>
    <v>Food &amp; Drug Retailing</v>
    <v>Stock</v>
    <v>45283.041547649998</v>
    <v>292</v>
    <v>155.15520000000001</v>
    <v>421738400000</v>
    <v>WALMART INC.</v>
    <v>WALMART INC.</v>
    <v>155.44999999999999</v>
    <v>25.698399999999999</v>
    <v>154.80000000000001</v>
    <v>156.66</v>
    <v>156.69999999999999</v>
    <v>2692234000</v>
    <v>WMT</v>
    <v>WALMART INC. (XNYS:WMT)</v>
    <v>6468547</v>
    <v>10635402</v>
    <v>1969</v>
  </rv>
  <rv s="2">
    <v>293</v>
  </rv>
  <rv s="0">
    <v>https://www.bing.com/financeapi/forcetrigger?t=a269ec&amp;q=XNYS%3aXOM&amp;form=skydnc</v>
    <v>Learn more on Bing</v>
  </rv>
  <rv s="1">
    <v>0</v>
    <v>EXXON MOBIL CORPORATION (XNYS:XOM)</v>
    <v>2</v>
    <v>3</v>
    <v>Finance</v>
    <v>4</v>
    <v>en-US</v>
    <v>a269ec</v>
    <v>268435456</v>
    <v>1</v>
    <v>Powered by Refinitiv</v>
    <v>120.7</v>
    <v>97.48</v>
    <v>0.96530000000000005</v>
    <v>0.17</v>
    <v>1.671E-3</v>
    <v>0.15939999999999999</v>
    <v>1.5640000000000001E-3</v>
    <v>USD</v>
    <v>Exxon Mobil Corporation is an international energy and petrochemical company. The Company’s primary businesses include Upstream, Product Solutions and Low Carbon Solutions. Its Upstream division is engaged in exploring and developing oil and natural gas using technology. Its Product Solutions division is engaged in reducing greenhouse gas emissions and plastic waste by developing more sustainable products such as lower-emission fuels, chemical performance products and lubricants and plastics. Its Low Carbon Solutions segment is focused on commercializing lower-emission business opportunities in carbon capture and storage, hydrogen and lower-emission fuels. It owns and operates a carbon dioxide (CO2) pipeline network in the United States, adding more than 1,300 miles, including nearly 925 miles of CO2 pipelines in Louisiana, Texas and Mississippi. It also includes Gulf Coast and Rocky Mountain oil and natural gas operations. It also has over 15 onshore CO2 storage sites.</v>
    <v>62000</v>
    <v>New York Stock Exchange</v>
    <v>XNYS</v>
    <v>XNYS</v>
    <v>22777 SPRINGWOODS VILLAGE PARKWAY, SPRING, TX, 77389-1425 US</v>
    <v>102.94</v>
    <v>Oil &amp; Gas</v>
    <v>Stock</v>
    <v>45283.040656503908</v>
    <v>295</v>
    <v>101.82</v>
    <v>403861000000</v>
    <v>EXXON MOBIL CORPORATION</v>
    <v>EXXON MOBIL CORPORATION</v>
    <v>102.31</v>
    <v>10.1213</v>
    <v>101.73</v>
    <v>101.9</v>
    <v>102.0694</v>
    <v>3962918000</v>
    <v>XOM</v>
    <v>EXXON MOBIL CORPORATION (XNYS:XOM)</v>
    <v>12927831</v>
    <v>23028274</v>
    <v>1882</v>
  </rv>
  <rv s="2">
    <v>296</v>
  </rv>
  <rv s="0">
    <v>https://www.bing.com/financeapi/forcetrigger?t=a26hyc&amp;q=XNYS%3aZTS&amp;form=skydnc</v>
    <v>Learn more on Bing</v>
  </rv>
  <rv s="1">
    <v>0</v>
    <v>ZOETIS INC. (XNYS:ZTS)</v>
    <v>2</v>
    <v>3</v>
    <v>Finance</v>
    <v>5</v>
    <v>en-US</v>
    <v>a26hyc</v>
    <v>268435456</v>
    <v>1</v>
    <v>Powered by Refinitiv</v>
    <v>201.92</v>
    <v>141.52000000000001</v>
    <v>0.84450000000000003</v>
    <v>0.32</v>
    <v>1.6439999999999998E-3</v>
    <v>1.97</v>
    <v>1.0104E-2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195.91</v>
    <v>Pharmaceuticals</v>
    <v>Stock</v>
    <v>45282.979501885937</v>
    <v>298</v>
    <v>192.74</v>
    <v>89517980000</v>
    <v>ZOETIS INC.</v>
    <v>ZOETIS INC.</v>
    <v>195.32</v>
    <v>39.569899999999997</v>
    <v>194.66</v>
    <v>194.98</v>
    <v>196.95</v>
    <v>459113700</v>
    <v>ZTS</v>
    <v>ZOETIS INC. (XNYS:ZTS)</v>
    <v>1548412</v>
    <v>1815107</v>
    <v>2012</v>
  </rv>
  <rv s="2">
    <v>299</v>
  </rv>
</rvData>
</file>

<file path=xl/richData/rdrichvaluestructure.xml><?xml version="1.0" encoding="utf-8"?>
<rvStructures xmlns="http://schemas.microsoft.com/office/spreadsheetml/2017/richdata" count="9">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20">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1</v>
      <v>1</v>
      <v>1</v>
    </spb>
    <spb s="6">
      <v>1</v>
      <v>2</v>
      <v>1</v>
      <v>3</v>
      <v>1</v>
      <v>1</v>
      <v>1</v>
      <v>4</v>
      <v>5</v>
      <v>6</v>
      <v>1</v>
      <v>1</v>
      <v>5</v>
      <v>1</v>
      <v>4</v>
      <v>7</v>
      <v>9</v>
      <v>1</v>
      <v>1</v>
      <v>5</v>
    </spb>
    <spb s="7">
      <v>at close</v>
      <v>from previous close</v>
      <v>Source: Nasdaq</v>
      <v>from previous close</v>
      <v>GMT</v>
      <v>Delayed 15 minutes</v>
      <v>from close</v>
      <v>from close</v>
    </spb>
    <spb s="0">
      <v>2</v>
      <v>Name</v>
      <v>LearnMoreOnLink</v>
    </spb>
    <spb s="8">
      <v>1</v>
      <v>2</v>
      <v>1</v>
      <v>3</v>
      <v>1</v>
      <v>1</v>
      <v>1</v>
      <v>4</v>
      <v>4</v>
      <v>5</v>
      <v>6</v>
      <v>1</v>
      <v>1</v>
      <v>1</v>
      <v>4</v>
      <v>7</v>
      <v>8</v>
      <v>9</v>
      <v>4</v>
      <v>1</v>
      <v>1</v>
      <v>5</v>
    </spb>
    <spb s="3">
      <v>1</v>
      <v>2</v>
      <v>2</v>
      <v>1</v>
      <v>3</v>
      <v>1</v>
      <v>1</v>
      <v>1</v>
      <v>4</v>
      <v>4</v>
      <v>5</v>
      <v>10</v>
      <v>1</v>
      <v>1</v>
      <v>1</v>
      <v>4</v>
      <v>7</v>
      <v>8</v>
      <v>9</v>
      <v>4</v>
      <v>1</v>
      <v>1</v>
      <v>5</v>
    </spb>
    <spb s="0">
      <v>3</v>
      <v>Name</v>
      <v>LearnMoreOnLink</v>
    </spb>
    <spb s="9">
      <v>0</v>
      <v>0</v>
    </spb>
    <spb s="10">
      <v>14</v>
      <v>1</v>
      <v>1</v>
      <v>1</v>
      <v>1</v>
    </spb>
    <spb s="11">
      <v>1</v>
      <v>2</v>
      <v>2</v>
      <v>1</v>
      <v>3</v>
      <v>1</v>
      <v>11</v>
      <v>1</v>
      <v>1</v>
      <v>4</v>
      <v>4</v>
      <v>5</v>
      <v>6</v>
      <v>1</v>
      <v>1</v>
      <v>1</v>
      <v>4</v>
      <v>7</v>
      <v>8</v>
      <v>9</v>
      <v>4</v>
      <v>1</v>
      <v>1</v>
      <v>5</v>
    </spb>
    <spb s="12">
      <v>Powered by Refinitiv</v>
    </spb>
    <spb s="0">
      <v>4</v>
      <v>Name</v>
      <v>LearnMoreOnLink</v>
    </spb>
    <spb s="13">
      <v>1</v>
      <v>2</v>
      <v>1</v>
      <v>3</v>
      <v>1</v>
      <v>11</v>
      <v>1</v>
      <v>1</v>
      <v>4</v>
      <v>4</v>
      <v>5</v>
      <v>6</v>
      <v>1</v>
      <v>1</v>
      <v>1</v>
      <v>4</v>
      <v>7</v>
      <v>8</v>
      <v>9</v>
      <v>4</v>
      <v>1</v>
      <v>1</v>
      <v>5</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96" totalsRowShown="0" headerRowDxfId="24">
  <autoFilter ref="A1:W96" xr:uid="{66D2B856-772C-4FD6-B77E-AB52C78A90D5}"/>
  <sortState xmlns:xlrd2="http://schemas.microsoft.com/office/spreadsheetml/2017/richdata2" ref="A2:W96">
    <sortCondition ref="B1:B96"/>
  </sortState>
  <tableColumns count="23">
    <tableColumn id="2" xr3:uid="{E54267A8-1274-4CB8-9364-B6AFEFAB730B}" name="DataField"/>
    <tableColumn id="8" xr3:uid="{3D67C510-B7A6-4B83-B3F5-EA69DE0AE262}" name="Ticker" dataDxfId="23">
      <calculatedColumnFormula array="1">_FV(Table22[[#This Row],[DataField]],"Ticker symbol",TRUE)</calculatedColumnFormula>
    </tableColumn>
    <tableColumn id="17" xr3:uid="{B8B9692B-FAE7-42D8-9DC1-D599A6091D24}" name="Type" dataDxfId="22"/>
    <tableColumn id="12" xr3:uid="{C6D8233A-5D82-4178-AA78-3E954721BC49}" name="Analysis" dataDxfId="21"/>
    <tableColumn id="19" xr3:uid="{2986F2F1-93E9-472F-B90D-92A34E3DF2BE}" name="Category" dataDxfId="20"/>
    <tableColumn id="3" xr3:uid="{8FEFC1D9-4D79-4B6F-8B2E-9D3DCEBAB8CF}" name="500" dataDxfId="19"/>
    <tableColumn id="1" xr3:uid="{67DC3C51-0B74-4A06-BE49-228B9D113448}" name="FY" dataDxfId="18"/>
    <tableColumn id="16" xr3:uid="{839B34CB-EBB7-4183-8EEC-7C3AB369B120}" name="Market_x000a_Price" dataDxfId="17">
      <calculatedColumnFormula array="1">_FV(Table22[[#This Row],[DataField]],"Price",TRUE)</calculatedColumnFormula>
    </tableColumn>
    <tableColumn id="6" xr3:uid="{15618F4E-F1A2-4BDA-87AE-31221A50E59D}" name="52 Week_x000a_Low" dataDxfId="16">
      <calculatedColumnFormula array="1">_FV(Table22[[#This Row],[DataField]],"52 week low",TRUE)</calculatedColumnFormula>
    </tableColumn>
    <tableColumn id="11" xr3:uid="{B9725F72-31B4-4341-8B45-9B93781D6E1E}" name="52 Week_x000a_High" dataDxfId="15">
      <calculatedColumnFormula array="1">_FV(Table22[[#This Row],[DataField]],"52 week high",TRUE)</calculatedColumnFormula>
    </tableColumn>
    <tableColumn id="5" xr3:uid="{C927092D-CF71-4FC4-A52F-C9A3D12DD178}" name="DivInc" dataDxfId="14" dataCellStyle="Percent"/>
    <tableColumn id="9" xr3:uid="{9B5E71DF-2ECB-4815-96A2-A7044F1D9125}" name="FwdDiv" dataDxfId="13"/>
    <tableColumn id="18" xr3:uid="{69ADC090-DE70-478C-99BA-312D9E9B25B1}" name="DivYield" dataDxfId="12" dataCellStyle="Percent">
      <calculatedColumnFormula>Table22[[#This Row],[FwdDiv]]/Table22[[#This Row],[Market
Price]]</calculatedColumnFormula>
    </tableColumn>
    <tableColumn id="20" xr3:uid="{B4C7F86C-DDE9-4A57-81E7-7A92A96FBA07}" name="DivGro_x000a_10Y" dataDxfId="11" dataCellStyle="Percent"/>
    <tableColumn id="14" xr3:uid="{C45FC7C7-5CC7-4A96-A98A-BD0AE25155A0}" name="DivGro_x000a_Last" dataDxfId="10" dataCellStyle="Percent"/>
    <tableColumn id="23" xr3:uid="{8B320389-2FD1-4E72-A9EC-E4EEA41F09B1}" name="DYT" dataDxfId="9" dataCellStyle="Percent"/>
    <tableColumn id="10" xr3:uid="{689400AC-E077-44EF-9CD5-52FFF6BBA754}" name="DVT" dataDxfId="8" dataCellStyle="Percent"/>
    <tableColumn id="24" xr3:uid="{37C9CB9F-7798-485B-8585-4D8A69356151}" name="DYPrice" dataDxfId="7" dataCellStyle="Percent">
      <calculatedColumnFormula>Table22[[#This Row],[FwdDiv]]/Table22[[#This Row],[DYT]]</calculatedColumnFormula>
    </tableColumn>
    <tableColumn id="13" xr3:uid="{B2DAFC53-A6F7-4EBF-8E80-5DEA3542B6A3}" name="DVPrice" dataDxfId="6" dataCellStyle="Percent">
      <calculatedColumnFormula>Table22[[#This Row],[FwdDiv]]/Table22[[#This Row],[DVT]]</calculatedColumnFormula>
    </tableColumn>
    <tableColumn id="22" xr3:uid="{8D1D17C0-D12F-40A2-A51E-E3C306E65496}" name="Mstar_x000a_Price" dataDxfId="5" dataCellStyle="Currency"/>
    <tableColumn id="7" xr3:uid="{B6455EBA-D209-4DB2-A787-CCB7F8447FA4}" name="Rating" dataDxfId="4">
      <calculatedColumnFormula>IF(Table22[[#This Row],[Market
Price]] &lt; Table22[[#This Row],[DVPrice]], "ALERT", IF(Table22[[#This Row],[Market
Price]] &lt; Table22[[#This Row],[DYPrice]], "WATCH", "HOLD"))</calculatedColumnFormula>
    </tableColumn>
    <tableColumn id="4" xr3:uid="{EF5CE948-5330-4FBE-A118-9B2FCEB69750}" name="Own" dataDxfId="3"/>
    <tableColumn id="15" xr3:uid="{7BE3147C-A5D7-495C-8A55-02B33D233FA6}" name="Spread" dataDxfId="2"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96"/>
  <sheetViews>
    <sheetView tabSelected="1" topLeftCell="B1" workbookViewId="0">
      <pane ySplit="1" topLeftCell="A31" activePane="bottomLeft" state="frozen"/>
      <selection pane="bottomLeft" activeCell="A49" sqref="A49:XFD49"/>
    </sheetView>
  </sheetViews>
  <sheetFormatPr baseColWidth="10" defaultColWidth="8.83203125" defaultRowHeight="15" x14ac:dyDescent="0.2"/>
  <cols>
    <col min="1" max="1" width="55.33203125" bestFit="1" customWidth="1"/>
    <col min="2" max="2" width="8.5" bestFit="1" customWidth="1"/>
    <col min="3" max="3" width="8.5" customWidth="1"/>
    <col min="4" max="4" width="10.5" bestFit="1" customWidth="1"/>
    <col min="5" max="5" width="17.6640625" bestFit="1" customWidth="1"/>
    <col min="6" max="6" width="6.33203125" bestFit="1" customWidth="1"/>
    <col min="7" max="7" width="6.5" bestFit="1" customWidth="1"/>
    <col min="8" max="8" width="10.5" bestFit="1" customWidth="1"/>
    <col min="9" max="10" width="9.1640625" customWidth="1"/>
    <col min="11" max="11" width="8.6640625" bestFit="1" customWidth="1"/>
    <col min="12" max="12" width="9.83203125" bestFit="1" customWidth="1"/>
    <col min="13" max="13" width="11" customWidth="1"/>
    <col min="14" max="14" width="9.5" bestFit="1" customWidth="1"/>
    <col min="15" max="16" width="9.5" customWidth="1"/>
    <col min="17" max="18" width="10.1640625" bestFit="1" customWidth="1"/>
    <col min="19" max="19" width="10.33203125" bestFit="1" customWidth="1"/>
    <col min="20" max="20" width="8.83203125" bestFit="1" customWidth="1"/>
    <col min="21" max="21" width="9.6640625" bestFit="1" customWidth="1"/>
    <col min="23" max="23" width="11" bestFit="1" customWidth="1"/>
  </cols>
  <sheetData>
    <row r="1" spans="1:23" ht="32.25" customHeight="1" x14ac:dyDescent="0.2">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72</v>
      </c>
      <c r="S1" s="7" t="s">
        <v>73</v>
      </c>
      <c r="T1" s="7" t="s">
        <v>17</v>
      </c>
      <c r="U1" s="9" t="s">
        <v>18</v>
      </c>
      <c r="V1" s="12" t="s">
        <v>19</v>
      </c>
      <c r="W1" s="7" t="s">
        <v>92</v>
      </c>
    </row>
    <row r="2" spans="1:23" x14ac:dyDescent="0.2">
      <c r="A2" t="e" vm="1">
        <v>#VALUE!</v>
      </c>
      <c r="B2" s="1" t="str" cm="1">
        <f t="array" ref="B2">_FV(Table22[[#This Row],[DataField]],"Ticker symbol",TRUE)</f>
        <v>AAPL</v>
      </c>
      <c r="C2" s="1" t="s">
        <v>20</v>
      </c>
      <c r="D2" s="3">
        <v>45049</v>
      </c>
      <c r="E2" s="1" t="s">
        <v>53</v>
      </c>
      <c r="F2" s="1" t="s">
        <v>21</v>
      </c>
      <c r="G2" s="1" t="s">
        <v>33</v>
      </c>
      <c r="H2" s="2" cm="1">
        <f t="array" ref="H2">_FV(Table22[[#This Row],[DataField]],"Price",TRUE)</f>
        <v>193.6</v>
      </c>
      <c r="I2" s="2" cm="1">
        <f t="array" ref="I2">_FV(Table22[[#This Row],[DataField]],"52 week low",TRUE)</f>
        <v>124.17</v>
      </c>
      <c r="J2" s="2" cm="1">
        <f t="array" ref="J2">_FV(Table22[[#This Row],[DataField]],"52 week high",TRUE)</f>
        <v>199.62</v>
      </c>
      <c r="K2" s="15" t="s">
        <v>37</v>
      </c>
      <c r="L2" s="2">
        <v>0.96</v>
      </c>
      <c r="M2" s="16">
        <f>Table22[[#This Row],[FwdDiv]]/Table22[[#This Row],[Market
Price]]</f>
        <v>4.9586776859504135E-3</v>
      </c>
      <c r="N2" s="16">
        <v>0.09</v>
      </c>
      <c r="O2" s="16">
        <v>4.2999999999999997E-2</v>
      </c>
      <c r="P2" s="16">
        <v>6.0000000000000001E-3</v>
      </c>
      <c r="Q2" s="16">
        <v>7.0000000000000001E-3</v>
      </c>
      <c r="R2" s="10">
        <f>Table22[[#This Row],[FwdDiv]]/Table22[[#This Row],[DYT]]</f>
        <v>160</v>
      </c>
      <c r="S2" s="10">
        <f>Table22[[#This Row],[FwdDiv]]/Table22[[#This Row],[DVT]]</f>
        <v>137.14285714285714</v>
      </c>
      <c r="T2" s="11">
        <v>150</v>
      </c>
      <c r="U2" t="str">
        <f>IF(Table22[[#This Row],[Market
Price]] &lt; Table22[[#This Row],[DVPrice]], "ALERT", IF(Table22[[#This Row],[Market
Price]] &lt; Table22[[#This Row],[DYPrice]], "WATCH", "HOLD"))</f>
        <v>HOLD</v>
      </c>
      <c r="V2" s="13" t="s">
        <v>21</v>
      </c>
      <c r="W2" s="14">
        <f>(Table22[[#This Row],[DVPrice]]-Table22[[#This Row],[Market
Price]])/Table22[[#This Row],[DVPrice]]</f>
        <v>-0.41166666666666668</v>
      </c>
    </row>
    <row r="3" spans="1:23" x14ac:dyDescent="0.2">
      <c r="A3" t="e" vm="2">
        <v>#VALUE!</v>
      </c>
      <c r="B3" s="1" t="str" cm="1">
        <f t="array" ref="B3">_FV(Table22[[#This Row],[DataField]],"Ticker symbol",TRUE)</f>
        <v>ABBV</v>
      </c>
      <c r="C3" s="1" t="s">
        <v>20</v>
      </c>
      <c r="D3" s="3">
        <v>45074</v>
      </c>
      <c r="E3" s="1" t="s">
        <v>61</v>
      </c>
      <c r="F3" s="1" t="s">
        <v>21</v>
      </c>
      <c r="G3" s="1" t="s">
        <v>31</v>
      </c>
      <c r="H3" s="2" cm="1">
        <f t="array" ref="H3">_FV(Table22[[#This Row],[DataField]],"Price",TRUE)</f>
        <v>154.935</v>
      </c>
      <c r="I3" s="2" cm="1">
        <f t="array" ref="I3">_FV(Table22[[#This Row],[DataField]],"52 week low",TRUE)</f>
        <v>130.96010000000001</v>
      </c>
      <c r="J3" s="2" cm="1">
        <f t="array" ref="J3">_FV(Table22[[#This Row],[DataField]],"52 week high",TRUE)</f>
        <v>168.11</v>
      </c>
      <c r="K3" s="15" t="s">
        <v>39</v>
      </c>
      <c r="L3" s="2">
        <v>5.92</v>
      </c>
      <c r="M3" s="16">
        <f>Table22[[#This Row],[FwdDiv]]/Table22[[#This Row],[Market
Price]]</f>
        <v>3.8209571755897634E-2</v>
      </c>
      <c r="N3" s="16">
        <v>0.13</v>
      </c>
      <c r="O3" s="16">
        <v>0.05</v>
      </c>
      <c r="P3" s="16">
        <v>0.04</v>
      </c>
      <c r="Q3" s="16">
        <v>4.4999999999999998E-2</v>
      </c>
      <c r="R3" s="10">
        <f>Table22[[#This Row],[FwdDiv]]/Table22[[#This Row],[DYT]]</f>
        <v>148</v>
      </c>
      <c r="S3" s="10">
        <f>Table22[[#This Row],[FwdDiv]]/Table22[[#This Row],[DVT]]</f>
        <v>131.55555555555557</v>
      </c>
      <c r="T3" s="11">
        <v>120</v>
      </c>
      <c r="U3" t="str">
        <f>IF(Table22[[#This Row],[Market
Price]] &lt; Table22[[#This Row],[DVPrice]], "ALERT", IF(Table22[[#This Row],[Market
Price]] &lt; Table22[[#This Row],[DYPrice]], "WATCH", "HOLD"))</f>
        <v>HOLD</v>
      </c>
      <c r="V3" s="13" t="s">
        <v>27</v>
      </c>
      <c r="W3" s="14">
        <f>(Table22[[#This Row],[DVPrice]]-Table22[[#This Row],[Market
Price]])/Table22[[#This Row],[DVPrice]]</f>
        <v>-0.17771537162162149</v>
      </c>
    </row>
    <row r="4" spans="1:23" x14ac:dyDescent="0.2">
      <c r="A4" t="e" vm="3">
        <v>#VALUE!</v>
      </c>
      <c r="B4" s="1" t="str" cm="1">
        <f t="array" ref="B4">_FV(Table22[[#This Row],[DataField]],"Ticker symbol",TRUE)</f>
        <v>ADP</v>
      </c>
      <c r="C4" s="1" t="s">
        <v>20</v>
      </c>
      <c r="D4" s="3">
        <v>45126</v>
      </c>
      <c r="E4" s="1" t="s">
        <v>89</v>
      </c>
      <c r="F4" s="1" t="s">
        <v>21</v>
      </c>
      <c r="G4" s="1" t="s">
        <v>35</v>
      </c>
      <c r="H4" s="2" cm="1">
        <f t="array" ref="H4">_FV(Table22[[#This Row],[DataField]],"Price",TRUE)</f>
        <v>230.97</v>
      </c>
      <c r="I4" s="2" cm="1">
        <f t="array" ref="I4">_FV(Table22[[#This Row],[DataField]],"52 week low",TRUE)</f>
        <v>201.46</v>
      </c>
      <c r="J4" s="2" cm="1">
        <f t="array" ref="J4">_FV(Table22[[#This Row],[DataField]],"52 week high",TRUE)</f>
        <v>256.83999999999997</v>
      </c>
      <c r="K4" s="15" t="s">
        <v>31</v>
      </c>
      <c r="L4" s="2">
        <v>5</v>
      </c>
      <c r="M4" s="16">
        <f>Table22[[#This Row],[FwdDiv]]/Table22[[#This Row],[Market
Price]]</f>
        <v>2.1647833051911505E-2</v>
      </c>
      <c r="N4" s="16">
        <v>0.11600000000000001</v>
      </c>
      <c r="O4" s="16">
        <v>0.2</v>
      </c>
      <c r="P4" s="16">
        <v>2.3E-2</v>
      </c>
      <c r="Q4" s="16">
        <v>2.5000000000000001E-2</v>
      </c>
      <c r="R4" s="10">
        <f>Table22[[#This Row],[FwdDiv]]/Table22[[#This Row],[DYT]]</f>
        <v>217.39130434782609</v>
      </c>
      <c r="S4" s="10">
        <f>Table22[[#This Row],[FwdDiv]]/Table22[[#This Row],[DVT]]</f>
        <v>200</v>
      </c>
      <c r="T4" s="11">
        <v>228</v>
      </c>
      <c r="U4" t="str">
        <f>IF(Table22[[#This Row],[Market
Price]] &lt; Table22[[#This Row],[DVPrice]], "ALERT", IF(Table22[[#This Row],[Market
Price]] &lt; Table22[[#This Row],[DYPrice]], "WATCH", "HOLD"))</f>
        <v>HOLD</v>
      </c>
      <c r="V4" s="13" t="s">
        <v>27</v>
      </c>
      <c r="W4" s="14">
        <f>(Table22[[#This Row],[DVPrice]]-Table22[[#This Row],[Market
Price]])/Table22[[#This Row],[DVPrice]]</f>
        <v>-0.15484999999999999</v>
      </c>
    </row>
    <row r="5" spans="1:23" x14ac:dyDescent="0.2">
      <c r="A5" t="e" vm="4">
        <v>#VALUE!</v>
      </c>
      <c r="B5" s="1" t="str" cm="1">
        <f t="array" ref="B5">_FV(Table22[[#This Row],[DataField]],"Ticker symbol",TRUE)</f>
        <v>AMLP</v>
      </c>
      <c r="C5" s="1" t="s">
        <v>12</v>
      </c>
      <c r="D5" s="3">
        <v>45047</v>
      </c>
      <c r="E5" s="1" t="s">
        <v>55</v>
      </c>
      <c r="F5" s="1" t="s">
        <v>27</v>
      </c>
      <c r="G5" s="1" t="s">
        <v>31</v>
      </c>
      <c r="H5" s="2" cm="1">
        <f t="array" ref="H5">_FV(Table22[[#This Row],[DataField]],"Price",TRUE)</f>
        <v>42.41</v>
      </c>
      <c r="I5" s="2" cm="1">
        <f t="array" ref="I5">_FV(Table22[[#This Row],[DataField]],"52 week low",TRUE)</f>
        <v>35.68</v>
      </c>
      <c r="J5" s="2" cm="1">
        <f t="array" ref="J5">_FV(Table22[[#This Row],[DataField]],"52 week high",TRUE)</f>
        <v>44.43</v>
      </c>
      <c r="K5" s="15" t="s">
        <v>25</v>
      </c>
      <c r="L5" s="2">
        <v>3.08</v>
      </c>
      <c r="M5" s="16">
        <f>Table22[[#This Row],[FwdDiv]]/Table22[[#This Row],[Market
Price]]</f>
        <v>7.2624381042207031E-2</v>
      </c>
      <c r="N5" s="16">
        <v>0</v>
      </c>
      <c r="O5" s="16">
        <v>0.05</v>
      </c>
      <c r="P5" s="16">
        <v>7.0000000000000007E-2</v>
      </c>
      <c r="Q5" s="16">
        <v>0.08</v>
      </c>
      <c r="R5" s="10">
        <f>Table22[[#This Row],[FwdDiv]]/Table22[[#This Row],[DYT]]</f>
        <v>44</v>
      </c>
      <c r="S5" s="10">
        <f>Table22[[#This Row],[FwdDiv]]/Table22[[#This Row],[DVT]]</f>
        <v>38.5</v>
      </c>
      <c r="T5" s="11"/>
      <c r="U5" t="str">
        <f>IF(Table22[[#This Row],[Market
Price]] &lt; Table22[[#This Row],[DVPrice]], "ALERT", IF(Table22[[#This Row],[Market
Price]] &lt; Table22[[#This Row],[DYPrice]], "WATCH", "HOLD"))</f>
        <v>WATCH</v>
      </c>
      <c r="V5" s="13" t="s">
        <v>21</v>
      </c>
      <c r="W5" s="14">
        <f>(Table22[[#This Row],[DVPrice]]-Table22[[#This Row],[Market
Price]])/Table22[[#This Row],[DVPrice]]</f>
        <v>-0.10155844155844147</v>
      </c>
    </row>
    <row r="6" spans="1:23" x14ac:dyDescent="0.2">
      <c r="A6" t="e" vm="5">
        <v>#VALUE!</v>
      </c>
      <c r="B6" s="1" t="str" cm="1">
        <f t="array" ref="B6">_FV(Table22[[#This Row],[DataField]],"Ticker symbol",TRUE)</f>
        <v>AMT</v>
      </c>
      <c r="C6" s="1" t="s">
        <v>20</v>
      </c>
      <c r="D6" s="3">
        <v>45074</v>
      </c>
      <c r="E6" s="1" t="s">
        <v>65</v>
      </c>
      <c r="F6" s="1" t="s">
        <v>21</v>
      </c>
      <c r="G6" s="1" t="s">
        <v>31</v>
      </c>
      <c r="H6" s="2" cm="1">
        <f t="array" ref="H6">_FV(Table22[[#This Row],[DataField]],"Price",TRUE)</f>
        <v>215.33</v>
      </c>
      <c r="I6" s="2" cm="1">
        <f t="array" ref="I6">_FV(Table22[[#This Row],[DataField]],"52 week low",TRUE)</f>
        <v>154.58000000000001</v>
      </c>
      <c r="J6" s="2" cm="1">
        <f t="array" ref="J6">_FV(Table22[[#This Row],[DataField]],"52 week high",TRUE)</f>
        <v>235.57</v>
      </c>
      <c r="K6" s="15" t="s">
        <v>25</v>
      </c>
      <c r="L6" s="2">
        <v>6.27</v>
      </c>
      <c r="M6" s="16">
        <f>Table22[[#This Row],[FwdDiv]]/Table22[[#This Row],[Market
Price]]</f>
        <v>2.9118097803371566E-2</v>
      </c>
      <c r="N6" s="16">
        <v>0.191</v>
      </c>
      <c r="O6" s="16">
        <v>7.0000000000000007E-2</v>
      </c>
      <c r="P6" s="16">
        <v>2.5000000000000001E-2</v>
      </c>
      <c r="Q6" s="16">
        <v>0.03</v>
      </c>
      <c r="R6" s="10">
        <f>Table22[[#This Row],[FwdDiv]]/Table22[[#This Row],[DYT]]</f>
        <v>250.79999999999998</v>
      </c>
      <c r="S6" s="10">
        <f>Table22[[#This Row],[FwdDiv]]/Table22[[#This Row],[DVT]]</f>
        <v>209</v>
      </c>
      <c r="T6" s="11">
        <v>225</v>
      </c>
      <c r="U6" t="str">
        <f>IF(Table22[[#This Row],[Market
Price]] &lt; Table22[[#This Row],[DVPrice]], "ALERT", IF(Table22[[#This Row],[Market
Price]] &lt; Table22[[#This Row],[DYPrice]], "WATCH", "HOLD"))</f>
        <v>WATCH</v>
      </c>
      <c r="V6" s="13" t="s">
        <v>21</v>
      </c>
      <c r="W6" s="14">
        <f>(Table22[[#This Row],[DVPrice]]-Table22[[#This Row],[Market
Price]])/Table22[[#This Row],[DVPrice]]</f>
        <v>-3.0287081339712977E-2</v>
      </c>
    </row>
    <row r="7" spans="1:23" x14ac:dyDescent="0.2">
      <c r="A7" t="e" vm="6">
        <v>#VALUE!</v>
      </c>
      <c r="B7" s="1" t="str" cm="1">
        <f t="array" ref="B7">_FV(Table22[[#This Row],[DataField]],"Ticker symbol",TRUE)</f>
        <v>AOS</v>
      </c>
      <c r="C7" s="1" t="s">
        <v>20</v>
      </c>
      <c r="D7" s="3">
        <v>45126</v>
      </c>
      <c r="E7" s="1" t="s">
        <v>76</v>
      </c>
      <c r="F7" s="1" t="s">
        <v>21</v>
      </c>
      <c r="G7" s="1" t="s">
        <v>31</v>
      </c>
      <c r="H7" s="2" cm="1">
        <f t="array" ref="H7">_FV(Table22[[#This Row],[DataField]],"Price",TRUE)</f>
        <v>81.73</v>
      </c>
      <c r="I7" s="2" cm="1">
        <f t="array" ref="I7">_FV(Table22[[#This Row],[DataField]],"52 week low",TRUE)</f>
        <v>55.41</v>
      </c>
      <c r="J7" s="2" cm="1">
        <f t="array" ref="J7">_FV(Table22[[#This Row],[DataField]],"52 week high",TRUE)</f>
        <v>82.03</v>
      </c>
      <c r="K7" s="15" t="s">
        <v>33</v>
      </c>
      <c r="L7" s="2">
        <v>1.2</v>
      </c>
      <c r="M7" s="16">
        <f>Table22[[#This Row],[FwdDiv]]/Table22[[#This Row],[Market
Price]]</f>
        <v>1.4682491129328274E-2</v>
      </c>
      <c r="N7" s="16">
        <v>0.20699999999999999</v>
      </c>
      <c r="O7" s="16">
        <v>7.5999999999999998E-2</v>
      </c>
      <c r="P7" s="16">
        <v>1.7999999999999999E-2</v>
      </c>
      <c r="Q7" s="16">
        <v>2.5000000000000001E-2</v>
      </c>
      <c r="R7" s="10">
        <f>Table22[[#This Row],[FwdDiv]]/Table22[[#This Row],[DYT]]</f>
        <v>66.666666666666671</v>
      </c>
      <c r="S7" s="10">
        <f>Table22[[#This Row],[FwdDiv]]/Table22[[#This Row],[DVT]]</f>
        <v>47.999999999999993</v>
      </c>
      <c r="T7" s="11">
        <v>66</v>
      </c>
      <c r="U7" t="str">
        <f>IF(Table22[[#This Row],[Market
Price]] &lt; Table22[[#This Row],[DVPrice]], "ALERT", IF(Table22[[#This Row],[Market
Price]] &lt; Table22[[#This Row],[DYPrice]], "WATCH", "HOLD"))</f>
        <v>HOLD</v>
      </c>
      <c r="V7" s="13" t="s">
        <v>27</v>
      </c>
      <c r="W7" s="14">
        <f>(Table22[[#This Row],[DVPrice]]-Table22[[#This Row],[Market
Price]])/Table22[[#This Row],[DVPrice]]</f>
        <v>-0.70270833333333371</v>
      </c>
    </row>
    <row r="8" spans="1:23" x14ac:dyDescent="0.2">
      <c r="A8" t="e" vm="7">
        <v>#VALUE!</v>
      </c>
      <c r="B8" s="1" t="str" cm="1">
        <f t="array" ref="B8">_FV(Table22[[#This Row],[DataField]],"Ticker symbol",TRUE)</f>
        <v>APD</v>
      </c>
      <c r="C8" s="1" t="s">
        <v>20</v>
      </c>
      <c r="D8" s="3">
        <v>45127</v>
      </c>
      <c r="E8" s="1" t="s">
        <v>75</v>
      </c>
      <c r="F8" s="1" t="s">
        <v>21</v>
      </c>
      <c r="G8" s="1" t="s">
        <v>40</v>
      </c>
      <c r="H8" s="2" cm="1">
        <f t="array" ref="H8">_FV(Table22[[#This Row],[DataField]],"Price",TRUE)</f>
        <v>272.83999999999997</v>
      </c>
      <c r="I8" s="2" cm="1">
        <f t="array" ref="I8">_FV(Table22[[#This Row],[DataField]],"52 week low",TRUE)</f>
        <v>251.63</v>
      </c>
      <c r="J8" s="2" cm="1">
        <f t="array" ref="J8">_FV(Table22[[#This Row],[DataField]],"52 week high",TRUE)</f>
        <v>320.89999999999998</v>
      </c>
      <c r="K8" s="15" t="s">
        <v>30</v>
      </c>
      <c r="L8" s="2">
        <v>7</v>
      </c>
      <c r="M8" s="16">
        <f>Table22[[#This Row],[FwdDiv]]/Table22[[#This Row],[Market
Price]]</f>
        <v>2.5656062160973468E-2</v>
      </c>
      <c r="N8" s="16">
        <v>8.5000000000000006E-2</v>
      </c>
      <c r="O8" s="16">
        <v>0.08</v>
      </c>
      <c r="P8" s="16">
        <v>2.3E-2</v>
      </c>
      <c r="Q8" s="16">
        <v>2.5999999999999999E-2</v>
      </c>
      <c r="R8" s="10">
        <f>Table22[[#This Row],[FwdDiv]]/Table22[[#This Row],[DYT]]</f>
        <v>304.3478260869565</v>
      </c>
      <c r="S8" s="10">
        <f>Table22[[#This Row],[FwdDiv]]/Table22[[#This Row],[DVT]]</f>
        <v>269.23076923076923</v>
      </c>
      <c r="T8" s="11">
        <v>319</v>
      </c>
      <c r="U8" t="str">
        <f>IF(Table22[[#This Row],[Market
Price]] &lt; Table22[[#This Row],[DVPrice]], "ALERT", IF(Table22[[#This Row],[Market
Price]] &lt; Table22[[#This Row],[DYPrice]], "WATCH", "HOLD"))</f>
        <v>WATCH</v>
      </c>
      <c r="V8" s="13" t="s">
        <v>27</v>
      </c>
      <c r="W8" s="14">
        <f>(Table22[[#This Row],[DVPrice]]-Table22[[#This Row],[Market
Price]])/Table22[[#This Row],[DVPrice]]</f>
        <v>-1.340571428571421E-2</v>
      </c>
    </row>
    <row r="9" spans="1:23" x14ac:dyDescent="0.2">
      <c r="A9" t="e" vm="8">
        <v>#VALUE!</v>
      </c>
      <c r="B9" s="1" t="str" cm="1">
        <f t="array" ref="B9">_FV(Table22[[#This Row],[DataField]],"Ticker symbol",TRUE)</f>
        <v>AVGO</v>
      </c>
      <c r="C9" s="1" t="s">
        <v>20</v>
      </c>
      <c r="D9" s="3">
        <v>45122</v>
      </c>
      <c r="E9" s="1" t="s">
        <v>41</v>
      </c>
      <c r="F9" s="1" t="s">
        <v>21</v>
      </c>
      <c r="G9" s="1" t="s">
        <v>33</v>
      </c>
      <c r="H9" s="2" cm="1">
        <f t="array" ref="H9">_FV(Table22[[#This Row],[DataField]],"Price",TRUE)</f>
        <v>1121.98</v>
      </c>
      <c r="I9" s="2" cm="1">
        <f t="array" ref="I9">_FV(Table22[[#This Row],[DataField]],"52 week low",TRUE)</f>
        <v>542.45000000000005</v>
      </c>
      <c r="J9" s="2" cm="1">
        <f t="array" ref="J9">_FV(Table22[[#This Row],[DataField]],"52 week high",TRUE)</f>
        <v>1151.82</v>
      </c>
      <c r="K9" s="15" t="s">
        <v>31</v>
      </c>
      <c r="L9" s="2">
        <v>18.399999999999999</v>
      </c>
      <c r="M9" s="16">
        <f>Table22[[#This Row],[FwdDiv]]/Table22[[#This Row],[Market
Price]]</f>
        <v>1.6399579315139304E-2</v>
      </c>
      <c r="N9" s="16">
        <v>0.42699999999999999</v>
      </c>
      <c r="O9" s="16">
        <v>0.122</v>
      </c>
      <c r="P9" s="16">
        <v>2.5999999999999999E-2</v>
      </c>
      <c r="Q9" s="16">
        <v>0.03</v>
      </c>
      <c r="R9" s="10">
        <f>Table22[[#This Row],[FwdDiv]]/Table22[[#This Row],[DYT]]</f>
        <v>707.69230769230762</v>
      </c>
      <c r="S9" s="10">
        <f>Table22[[#This Row],[FwdDiv]]/Table22[[#This Row],[DVT]]</f>
        <v>613.33333333333326</v>
      </c>
      <c r="T9" s="11">
        <v>790</v>
      </c>
      <c r="U9" t="str">
        <f>IF(Table22[[#This Row],[Market
Price]] &lt; Table22[[#This Row],[DVPrice]], "ALERT", IF(Table22[[#This Row],[Market
Price]] &lt; Table22[[#This Row],[DYPrice]], "WATCH", "HOLD"))</f>
        <v>HOLD</v>
      </c>
      <c r="V9" s="13" t="s">
        <v>27</v>
      </c>
      <c r="W9" s="14">
        <f>(Table22[[#This Row],[DVPrice]]-Table22[[#This Row],[Market
Price]])/Table22[[#This Row],[DVPrice]]</f>
        <v>-0.82931521739130465</v>
      </c>
    </row>
    <row r="10" spans="1:23" x14ac:dyDescent="0.2">
      <c r="A10" t="e" vm="9">
        <v>#VALUE!</v>
      </c>
      <c r="B10" s="1" t="str" cm="1">
        <f t="array" ref="B10">_FV(Table22[[#This Row],[DataField]],"Ticker symbol",TRUE)</f>
        <v>AXP</v>
      </c>
      <c r="C10" s="1" t="s">
        <v>20</v>
      </c>
      <c r="D10" s="3">
        <v>45126</v>
      </c>
      <c r="E10" s="1" t="s">
        <v>74</v>
      </c>
      <c r="F10" s="1" t="s">
        <v>21</v>
      </c>
      <c r="G10" s="1" t="s">
        <v>31</v>
      </c>
      <c r="H10" s="2" cm="1">
        <f t="array" ref="H10">_FV(Table22[[#This Row],[DataField]],"Price",TRUE)</f>
        <v>185.67</v>
      </c>
      <c r="I10" s="2" cm="1">
        <f t="array" ref="I10">_FV(Table22[[#This Row],[DataField]],"52 week low",TRUE)</f>
        <v>140.91</v>
      </c>
      <c r="J10" s="2" cm="1">
        <f t="array" ref="J10">_FV(Table22[[#This Row],[DataField]],"52 week high",TRUE)</f>
        <v>186.3699</v>
      </c>
      <c r="K10" s="15" t="s">
        <v>38</v>
      </c>
      <c r="L10" s="2">
        <v>2.4</v>
      </c>
      <c r="M10" s="16">
        <f>Table22[[#This Row],[FwdDiv]]/Table22[[#This Row],[Market
Price]]</f>
        <v>1.2926159314913557E-2</v>
      </c>
      <c r="N10" s="16">
        <v>0.159</v>
      </c>
      <c r="O10" s="16">
        <v>0.153</v>
      </c>
      <c r="P10" s="16">
        <v>1.4999999999999999E-2</v>
      </c>
      <c r="Q10" s="16">
        <v>1.7000000000000001E-2</v>
      </c>
      <c r="R10" s="10">
        <f>Table22[[#This Row],[FwdDiv]]/Table22[[#This Row],[DYT]]</f>
        <v>160</v>
      </c>
      <c r="S10" s="10">
        <f>Table22[[#This Row],[FwdDiv]]/Table22[[#This Row],[DVT]]</f>
        <v>141.17647058823528</v>
      </c>
      <c r="T10" s="11">
        <v>169</v>
      </c>
      <c r="U10" t="str">
        <f>IF(Table22[[#This Row],[Market
Price]] &lt; Table22[[#This Row],[DVPrice]], "ALERT", IF(Table22[[#This Row],[Market
Price]] &lt; Table22[[#This Row],[DYPrice]], "WATCH", "HOLD"))</f>
        <v>HOLD</v>
      </c>
      <c r="V10" s="13" t="s">
        <v>27</v>
      </c>
      <c r="W10" s="14">
        <f>(Table22[[#This Row],[DVPrice]]-Table22[[#This Row],[Market
Price]])/Table22[[#This Row],[DVPrice]]</f>
        <v>-0.31516250000000007</v>
      </c>
    </row>
    <row r="11" spans="1:23" x14ac:dyDescent="0.2">
      <c r="A11" t="e" vm="10">
        <v>#VALUE!</v>
      </c>
      <c r="B11" s="1" t="str" cm="1">
        <f t="array" ref="B11">_FV(Table22[[#This Row],[DataField]],"Ticker symbol",TRUE)</f>
        <v>BBY</v>
      </c>
      <c r="C11" s="1" t="s">
        <v>20</v>
      </c>
      <c r="D11" s="3">
        <v>45122</v>
      </c>
      <c r="E11" s="1" t="s">
        <v>64</v>
      </c>
      <c r="F11" s="1" t="s">
        <v>21</v>
      </c>
      <c r="G11" s="1" t="s">
        <v>39</v>
      </c>
      <c r="H11" s="2" cm="1">
        <f t="array" ref="H11">_FV(Table22[[#This Row],[DataField]],"Price",TRUE)</f>
        <v>76.14</v>
      </c>
      <c r="I11" s="2" cm="1">
        <f t="array" ref="I11">_FV(Table22[[#This Row],[DataField]],"52 week low",TRUE)</f>
        <v>62.3001</v>
      </c>
      <c r="J11" s="2" cm="1">
        <f t="array" ref="J11">_FV(Table22[[#This Row],[DataField]],"52 week high",TRUE)</f>
        <v>93.3215</v>
      </c>
      <c r="K11" s="15" t="s">
        <v>30</v>
      </c>
      <c r="L11" s="2">
        <v>3.68</v>
      </c>
      <c r="M11" s="16">
        <f>Table22[[#This Row],[FwdDiv]]/Table22[[#This Row],[Market
Price]]</f>
        <v>4.8332019963225642E-2</v>
      </c>
      <c r="N11" s="16">
        <v>0.193</v>
      </c>
      <c r="O11" s="16">
        <v>4.5999999999999999E-2</v>
      </c>
      <c r="P11" s="16">
        <v>0.03</v>
      </c>
      <c r="Q11" s="16">
        <v>0.04</v>
      </c>
      <c r="R11" s="10">
        <f>Table22[[#This Row],[FwdDiv]]/Table22[[#This Row],[DYT]]</f>
        <v>122.66666666666667</v>
      </c>
      <c r="S11" s="10">
        <f>Table22[[#This Row],[FwdDiv]]/Table22[[#This Row],[DVT]]</f>
        <v>92</v>
      </c>
      <c r="T11" s="11">
        <v>100</v>
      </c>
      <c r="U11" t="str">
        <f>IF(Table22[[#This Row],[Market
Price]] &lt; Table22[[#This Row],[DVPrice]], "ALERT", IF(Table22[[#This Row],[Market
Price]] &lt; Table22[[#This Row],[DYPrice]], "WATCH", "HOLD"))</f>
        <v>ALERT</v>
      </c>
      <c r="V11" s="13" t="s">
        <v>27</v>
      </c>
      <c r="W11" s="14">
        <f>(Table22[[#This Row],[DVPrice]]-Table22[[#This Row],[Market
Price]])/Table22[[#This Row],[DVPrice]]</f>
        <v>0.17239130434782607</v>
      </c>
    </row>
    <row r="12" spans="1:23" x14ac:dyDescent="0.2">
      <c r="A12" t="e" vm="11">
        <v>#VALUE!</v>
      </c>
      <c r="B12" s="1" t="str" cm="1">
        <f t="array" ref="B12">_FV(Table22[[#This Row],[DataField]],"Ticker symbol",TRUE)</f>
        <v>BF.A</v>
      </c>
      <c r="C12" s="1" t="s">
        <v>20</v>
      </c>
      <c r="D12" s="3">
        <v>45122</v>
      </c>
      <c r="E12" s="1" t="s">
        <v>42</v>
      </c>
      <c r="F12" s="1" t="s">
        <v>21</v>
      </c>
      <c r="G12" s="1" t="s">
        <v>38</v>
      </c>
      <c r="H12" s="2" cm="1">
        <f t="array" ref="H12">_FV(Table22[[#This Row],[DataField]],"Price",TRUE)</f>
        <v>59.82</v>
      </c>
      <c r="I12" s="2" cm="1">
        <f t="array" ref="I12">_FV(Table22[[#This Row],[DataField]],"52 week low",TRUE)</f>
        <v>53.515000000000001</v>
      </c>
      <c r="J12" s="2" cm="1">
        <f t="array" ref="J12">_FV(Table22[[#This Row],[DataField]],"52 week high",TRUE)</f>
        <v>72.650000000000006</v>
      </c>
      <c r="K12" s="15" t="s">
        <v>31</v>
      </c>
      <c r="L12" s="2">
        <v>0.82</v>
      </c>
      <c r="M12" s="16">
        <f>Table22[[#This Row],[FwdDiv]]/Table22[[#This Row],[Market
Price]]</f>
        <v>1.3707790036776997E-2</v>
      </c>
      <c r="N12" s="16">
        <v>7.2999999999999995E-2</v>
      </c>
      <c r="O12" s="16">
        <v>4.1000000000000002E-2</v>
      </c>
      <c r="P12" s="16">
        <v>1.7999999999999999E-2</v>
      </c>
      <c r="Q12" s="16">
        <v>2.8000000000000001E-2</v>
      </c>
      <c r="R12" s="10">
        <f>Table22[[#This Row],[FwdDiv]]/Table22[[#This Row],[DYT]]</f>
        <v>45.555555555555557</v>
      </c>
      <c r="S12" s="10">
        <f>Table22[[#This Row],[FwdDiv]]/Table22[[#This Row],[DVT]]</f>
        <v>29.285714285714285</v>
      </c>
      <c r="T12" s="11">
        <v>67</v>
      </c>
      <c r="U12" t="str">
        <f>IF(Table22[[#This Row],[Market
Price]] &lt; Table22[[#This Row],[DVPrice]], "ALERT", IF(Table22[[#This Row],[Market
Price]] &lt; Table22[[#This Row],[DYPrice]], "WATCH", "HOLD"))</f>
        <v>HOLD</v>
      </c>
      <c r="V12" s="13" t="s">
        <v>27</v>
      </c>
      <c r="W12" s="14">
        <f>(Table22[[#This Row],[DVPrice]]-Table22[[#This Row],[Market
Price]])/Table22[[#This Row],[DVPrice]]</f>
        <v>-1.0426341463414635</v>
      </c>
    </row>
    <row r="13" spans="1:23" x14ac:dyDescent="0.2">
      <c r="A13" t="e" vm="12">
        <v>#VALUE!</v>
      </c>
      <c r="B13" s="1" t="str" cm="1">
        <f t="array" ref="B13">_FV(Table22[[#This Row],[DataField]],"Ticker symbol",TRUE)</f>
        <v>BLK</v>
      </c>
      <c r="C13" s="1" t="s">
        <v>20</v>
      </c>
      <c r="D13" s="3">
        <v>45047</v>
      </c>
      <c r="E13" s="1" t="s">
        <v>28</v>
      </c>
      <c r="F13" s="1" t="s">
        <v>21</v>
      </c>
      <c r="G13" s="1" t="s">
        <v>31</v>
      </c>
      <c r="H13" s="2" cm="1">
        <f t="array" ref="H13">_FV(Table22[[#This Row],[DataField]],"Price",TRUE)</f>
        <v>802.39</v>
      </c>
      <c r="I13" s="2" cm="1">
        <f t="array" ref="I13">_FV(Table22[[#This Row],[DataField]],"52 week low",TRUE)</f>
        <v>596.17999999999995</v>
      </c>
      <c r="J13" s="2" cm="1">
        <f t="array" ref="J13">_FV(Table22[[#This Row],[DataField]],"52 week high",TRUE)</f>
        <v>819</v>
      </c>
      <c r="K13" s="15" t="s">
        <v>30</v>
      </c>
      <c r="L13" s="2">
        <v>20</v>
      </c>
      <c r="M13" s="16">
        <f>Table22[[#This Row],[FwdDiv]]/Table22[[#This Row],[Market
Price]]</f>
        <v>2.4925534964294171E-2</v>
      </c>
      <c r="N13" s="16">
        <v>0.11700000000000001</v>
      </c>
      <c r="O13" s="16">
        <v>2.5000000000000001E-2</v>
      </c>
      <c r="P13" s="16">
        <v>2.5000000000000001E-2</v>
      </c>
      <c r="Q13" s="16">
        <v>0.03</v>
      </c>
      <c r="R13" s="10">
        <f>Table22[[#This Row],[FwdDiv]]/Table22[[#This Row],[DYT]]</f>
        <v>800</v>
      </c>
      <c r="S13" s="10">
        <f>Table22[[#This Row],[FwdDiv]]/Table22[[#This Row],[DVT]]</f>
        <v>666.66666666666674</v>
      </c>
      <c r="T13" s="11">
        <v>810</v>
      </c>
      <c r="U13" t="str">
        <f>IF(Table22[[#This Row],[Market
Price]] &lt; Table22[[#This Row],[DVPrice]], "ALERT", IF(Table22[[#This Row],[Market
Price]] &lt; Table22[[#This Row],[DYPrice]], "WATCH", "HOLD"))</f>
        <v>HOLD</v>
      </c>
      <c r="V13" s="13" t="s">
        <v>21</v>
      </c>
      <c r="W13" s="14">
        <f>(Table22[[#This Row],[DVPrice]]-Table22[[#This Row],[Market
Price]])/Table22[[#This Row],[DVPrice]]</f>
        <v>-0.20358499999999985</v>
      </c>
    </row>
    <row r="14" spans="1:23" x14ac:dyDescent="0.2">
      <c r="A14" t="e" vm="13">
        <v>#VALUE!</v>
      </c>
      <c r="B14" s="1" t="str" cm="1">
        <f t="array" ref="B14">_FV(Table22[[#This Row],[DataField]],"Ticker symbol",TRUE)</f>
        <v>BMY</v>
      </c>
      <c r="C14" s="1" t="s">
        <v>20</v>
      </c>
      <c r="D14" s="3">
        <v>45127</v>
      </c>
      <c r="E14" s="1" t="s">
        <v>59</v>
      </c>
      <c r="F14" s="1" t="s">
        <v>21</v>
      </c>
      <c r="G14" s="1" t="s">
        <v>31</v>
      </c>
      <c r="H14" s="2" cm="1">
        <f t="array" ref="H14">_FV(Table22[[#This Row],[DataField]],"Price",TRUE)</f>
        <v>52.3</v>
      </c>
      <c r="I14" s="2" cm="1">
        <f t="array" ref="I14">_FV(Table22[[#This Row],[DataField]],"52 week low",TRUE)</f>
        <v>48.252000000000002</v>
      </c>
      <c r="J14" s="2" cm="1">
        <f t="array" ref="J14">_FV(Table22[[#This Row],[DataField]],"52 week high",TRUE)</f>
        <v>75.180000000000007</v>
      </c>
      <c r="K14" s="15" t="s">
        <v>39</v>
      </c>
      <c r="L14" s="2">
        <v>2.2799999999999998</v>
      </c>
      <c r="M14" s="16">
        <f>Table22[[#This Row],[FwdDiv]]/Table22[[#This Row],[Market
Price]]</f>
        <v>4.3594646271510516E-2</v>
      </c>
      <c r="N14" s="16">
        <v>0.05</v>
      </c>
      <c r="O14" s="16">
        <v>4.1000000000000002E-2</v>
      </c>
      <c r="P14" s="16">
        <v>3.2000000000000001E-2</v>
      </c>
      <c r="Q14" s="16">
        <v>3.6999999999999998E-2</v>
      </c>
      <c r="R14" s="10">
        <f>Table22[[#This Row],[FwdDiv]]/Table22[[#This Row],[DYT]]</f>
        <v>71.249999999999986</v>
      </c>
      <c r="S14" s="10">
        <f>Table22[[#This Row],[FwdDiv]]/Table22[[#This Row],[DVT]]</f>
        <v>61.621621621621621</v>
      </c>
      <c r="T14" s="11">
        <v>66</v>
      </c>
      <c r="U14" t="str">
        <f>IF(Table22[[#This Row],[Market
Price]] &lt; Table22[[#This Row],[DVPrice]], "ALERT", IF(Table22[[#This Row],[Market
Price]] &lt; Table22[[#This Row],[DYPrice]], "WATCH", "HOLD"))</f>
        <v>ALERT</v>
      </c>
      <c r="V14" s="13" t="s">
        <v>27</v>
      </c>
      <c r="W14" s="14">
        <f>(Table22[[#This Row],[DVPrice]]-Table22[[#This Row],[Market
Price]])/Table22[[#This Row],[DVPrice]]</f>
        <v>0.15127192982456145</v>
      </c>
    </row>
    <row r="15" spans="1:23" x14ac:dyDescent="0.2">
      <c r="A15" t="e" vm="14">
        <v>#VALUE!</v>
      </c>
      <c r="B15" s="1" t="str" cm="1">
        <f t="array" ref="B15">_FV(Table22[[#This Row],[DataField]],"Ticker symbol",TRUE)</f>
        <v>CAH</v>
      </c>
      <c r="C15" s="1" t="s">
        <v>12</v>
      </c>
      <c r="D15" s="3">
        <v>45123</v>
      </c>
      <c r="E15" s="1" t="s">
        <v>59</v>
      </c>
      <c r="F15" s="1" t="s">
        <v>21</v>
      </c>
      <c r="G15" s="1" t="s">
        <v>35</v>
      </c>
      <c r="H15" s="2" cm="1">
        <f t="array" ref="H15">_FV(Table22[[#This Row],[DataField]],"Price",TRUE)</f>
        <v>101.33</v>
      </c>
      <c r="I15" s="2" cm="1">
        <f t="array" ref="I15">_FV(Table22[[#This Row],[DataField]],"52 week low",TRUE)</f>
        <v>68.53</v>
      </c>
      <c r="J15" s="2" cm="1">
        <f t="array" ref="J15">_FV(Table22[[#This Row],[DataField]],"52 week high",TRUE)</f>
        <v>108.85</v>
      </c>
      <c r="K15" s="15" t="s">
        <v>35</v>
      </c>
      <c r="L15" s="2">
        <v>2</v>
      </c>
      <c r="M15" s="16">
        <f>Table22[[#This Row],[FwdDiv]]/Table22[[#This Row],[Market
Price]]</f>
        <v>1.9737491364847527E-2</v>
      </c>
      <c r="N15" s="16">
        <v>6.4000000000000001E-2</v>
      </c>
      <c r="O15" s="16">
        <v>1.6E-2</v>
      </c>
      <c r="P15" s="16">
        <v>2.9000000000000001E-2</v>
      </c>
      <c r="Q15" s="16">
        <v>4.4999999999999998E-2</v>
      </c>
      <c r="R15" s="10">
        <f>Table22[[#This Row],[FwdDiv]]/Table22[[#This Row],[DYT]]</f>
        <v>68.965517241379303</v>
      </c>
      <c r="S15" s="10">
        <f>Table22[[#This Row],[FwdDiv]]/Table22[[#This Row],[DVT]]</f>
        <v>44.444444444444443</v>
      </c>
      <c r="T15" s="11">
        <v>67</v>
      </c>
      <c r="U15" t="str">
        <f>IF(Table22[[#This Row],[Market
Price]] &lt; Table22[[#This Row],[DVPrice]], "ALERT", IF(Table22[[#This Row],[Market
Price]] &lt; Table22[[#This Row],[DYPrice]], "WATCH", "HOLD"))</f>
        <v>HOLD</v>
      </c>
      <c r="V15" s="13" t="s">
        <v>27</v>
      </c>
      <c r="W15" s="14">
        <f>(Table22[[#This Row],[DVPrice]]-Table22[[#This Row],[Market
Price]])/Table22[[#This Row],[DVPrice]]</f>
        <v>-1.279925</v>
      </c>
    </row>
    <row r="16" spans="1:23" x14ac:dyDescent="0.2">
      <c r="A16" t="e" vm="15">
        <v>#VALUE!</v>
      </c>
      <c r="B16" s="1" t="str" cm="1">
        <f t="array" ref="B16">_FV(Table22[[#This Row],[DataField]],"Ticker symbol",TRUE)</f>
        <v>CAT</v>
      </c>
      <c r="C16" s="1" t="s">
        <v>20</v>
      </c>
      <c r="D16" s="3">
        <v>45123</v>
      </c>
      <c r="E16" s="1" t="s">
        <v>43</v>
      </c>
      <c r="F16" s="1" t="s">
        <v>21</v>
      </c>
      <c r="G16" s="1" t="s">
        <v>31</v>
      </c>
      <c r="H16" s="2" cm="1">
        <f t="array" ref="H16">_FV(Table22[[#This Row],[DataField]],"Price",TRUE)</f>
        <v>290.36</v>
      </c>
      <c r="I16" s="2" cm="1">
        <f t="array" ref="I16">_FV(Table22[[#This Row],[DataField]],"52 week low",TRUE)</f>
        <v>204.04</v>
      </c>
      <c r="J16" s="2" cm="1">
        <f t="array" ref="J16">_FV(Table22[[#This Row],[DataField]],"52 week high",TRUE)</f>
        <v>298.27</v>
      </c>
      <c r="K16" s="15" t="s">
        <v>32</v>
      </c>
      <c r="L16" s="2">
        <v>5.2</v>
      </c>
      <c r="M16" s="16">
        <f>Table22[[#This Row],[FwdDiv]]/Table22[[#This Row],[Market
Price]]</f>
        <v>1.7908802865408458E-2</v>
      </c>
      <c r="N16" s="16">
        <v>8.8999999999999996E-2</v>
      </c>
      <c r="O16" s="16">
        <v>0.126</v>
      </c>
      <c r="P16" s="16">
        <v>2.8000000000000001E-2</v>
      </c>
      <c r="Q16" s="16">
        <v>0.03</v>
      </c>
      <c r="R16" s="10">
        <f>Table22[[#This Row],[FwdDiv]]/Table22[[#This Row],[DYT]]</f>
        <v>185.71428571428572</v>
      </c>
      <c r="S16" s="10">
        <f>Table22[[#This Row],[FwdDiv]]/Table22[[#This Row],[DVT]]</f>
        <v>173.33333333333334</v>
      </c>
      <c r="T16" s="11">
        <v>209</v>
      </c>
      <c r="U16" t="str">
        <f>IF(Table22[[#This Row],[Market
Price]] &lt; Table22[[#This Row],[DVPrice]], "ALERT", IF(Table22[[#This Row],[Market
Price]] &lt; Table22[[#This Row],[DYPrice]], "WATCH", "HOLD"))</f>
        <v>HOLD</v>
      </c>
      <c r="V16" s="13" t="s">
        <v>27</v>
      </c>
      <c r="W16" s="14">
        <f>(Table22[[#This Row],[DVPrice]]-Table22[[#This Row],[Market
Price]])/Table22[[#This Row],[DVPrice]]</f>
        <v>-0.6751538461538461</v>
      </c>
    </row>
    <row r="17" spans="1:23" x14ac:dyDescent="0.2">
      <c r="A17" t="e" vm="16">
        <v>#VALUE!</v>
      </c>
      <c r="B17" s="1" t="str" cm="1">
        <f t="array" ref="B17">_FV(Table22[[#This Row],[DataField]],"Ticker symbol",TRUE)</f>
        <v>CCI</v>
      </c>
      <c r="C17" s="1" t="s">
        <v>20</v>
      </c>
      <c r="D17" s="3">
        <v>45127</v>
      </c>
      <c r="E17" s="1" t="s">
        <v>65</v>
      </c>
      <c r="F17" s="1" t="s">
        <v>21</v>
      </c>
      <c r="G17" s="1" t="s">
        <v>31</v>
      </c>
      <c r="H17" s="2" cm="1">
        <f t="array" ref="H17">_FV(Table22[[#This Row],[DataField]],"Price",TRUE)</f>
        <v>114.83</v>
      </c>
      <c r="I17" s="2" cm="1">
        <f t="array" ref="I17">_FV(Table22[[#This Row],[DataField]],"52 week low",TRUE)</f>
        <v>84.72</v>
      </c>
      <c r="J17" s="2" cm="1">
        <f t="array" ref="J17">_FV(Table22[[#This Row],[DataField]],"52 week high",TRUE)</f>
        <v>153.97999999999999</v>
      </c>
      <c r="K17" s="15" t="s">
        <v>31</v>
      </c>
      <c r="L17" s="2">
        <v>6.24</v>
      </c>
      <c r="M17" s="16">
        <f>Table22[[#This Row],[FwdDiv]]/Table22[[#This Row],[Market
Price]]</f>
        <v>5.4341200034834107E-2</v>
      </c>
      <c r="N17" s="16">
        <v>8.6999999999999994E-2</v>
      </c>
      <c r="O17" s="16">
        <v>9.4E-2</v>
      </c>
      <c r="P17" s="16">
        <v>3.6999999999999998E-2</v>
      </c>
      <c r="Q17" s="16">
        <v>4.4999999999999998E-2</v>
      </c>
      <c r="R17" s="10">
        <f>Table22[[#This Row],[FwdDiv]]/Table22[[#This Row],[DYT]]</f>
        <v>168.64864864864867</v>
      </c>
      <c r="S17" s="10">
        <f>Table22[[#This Row],[FwdDiv]]/Table22[[#This Row],[DVT]]</f>
        <v>138.66666666666669</v>
      </c>
      <c r="T17" s="11">
        <v>140</v>
      </c>
      <c r="U17" t="str">
        <f>IF(Table22[[#This Row],[Market
Price]] &lt; Table22[[#This Row],[DVPrice]], "ALERT", IF(Table22[[#This Row],[Market
Price]] &lt; Table22[[#This Row],[DYPrice]], "WATCH", "HOLD"))</f>
        <v>ALERT</v>
      </c>
      <c r="V17" s="13" t="s">
        <v>27</v>
      </c>
      <c r="W17" s="14">
        <f>(Table22[[#This Row],[DVPrice]]-Table22[[#This Row],[Market
Price]])/Table22[[#This Row],[DVPrice]]</f>
        <v>0.17189903846153859</v>
      </c>
    </row>
    <row r="18" spans="1:23" x14ac:dyDescent="0.2">
      <c r="A18" t="e" vm="17">
        <v>#VALUE!</v>
      </c>
      <c r="B18" s="1" t="str" cm="1">
        <f t="array" ref="B18">_FV(Table22[[#This Row],[DataField]],"Ticker symbol",TRUE)</f>
        <v>CL</v>
      </c>
      <c r="C18" s="1" t="s">
        <v>12</v>
      </c>
      <c r="D18" s="3">
        <v>45127</v>
      </c>
      <c r="E18" s="1" t="s">
        <v>58</v>
      </c>
      <c r="F18" s="1" t="s">
        <v>21</v>
      </c>
      <c r="G18" s="1" t="s">
        <v>31</v>
      </c>
      <c r="H18" s="2" cm="1">
        <f t="array" ref="H18">_FV(Table22[[#This Row],[DataField]],"Price",TRUE)</f>
        <v>78.5</v>
      </c>
      <c r="I18" s="2" cm="1">
        <f t="array" ref="I18">_FV(Table22[[#This Row],[DataField]],"52 week low",TRUE)</f>
        <v>67.62</v>
      </c>
      <c r="J18" s="2" cm="1">
        <f t="array" ref="J18">_FV(Table22[[#This Row],[DataField]],"52 week high",TRUE)</f>
        <v>82.09</v>
      </c>
      <c r="K18" s="15" t="s">
        <v>38</v>
      </c>
      <c r="L18" s="2">
        <v>1.92</v>
      </c>
      <c r="M18" s="16">
        <f>Table22[[#This Row],[FwdDiv]]/Table22[[#This Row],[Market
Price]]</f>
        <v>2.4458598726114649E-2</v>
      </c>
      <c r="N18" s="16">
        <v>3.6999999999999998E-2</v>
      </c>
      <c r="O18" s="16">
        <v>2.7E-2</v>
      </c>
      <c r="P18" s="16">
        <v>2.5000000000000001E-2</v>
      </c>
      <c r="Q18" s="16">
        <v>3.3000000000000002E-2</v>
      </c>
      <c r="R18" s="10">
        <f>Table22[[#This Row],[FwdDiv]]/Table22[[#This Row],[DYT]]</f>
        <v>76.8</v>
      </c>
      <c r="S18" s="10">
        <f>Table22[[#This Row],[FwdDiv]]/Table22[[#This Row],[DVT]]</f>
        <v>58.18181818181818</v>
      </c>
      <c r="T18" s="11">
        <v>76</v>
      </c>
      <c r="U18" t="str">
        <f>IF(Table22[[#This Row],[Market
Price]] &lt; Table22[[#This Row],[DVPrice]], "ALERT", IF(Table22[[#This Row],[Market
Price]] &lt; Table22[[#This Row],[DYPrice]], "WATCH", "HOLD"))</f>
        <v>HOLD</v>
      </c>
      <c r="V18" s="13" t="s">
        <v>27</v>
      </c>
      <c r="W18" s="14">
        <f>(Table22[[#This Row],[DVPrice]]-Table22[[#This Row],[Market
Price]])/Table22[[#This Row],[DVPrice]]</f>
        <v>-0.34921875000000002</v>
      </c>
    </row>
    <row r="19" spans="1:23" x14ac:dyDescent="0.2">
      <c r="A19" t="e" vm="18">
        <v>#VALUE!</v>
      </c>
      <c r="B19" s="1" t="str" cm="1">
        <f t="array" ref="B19">_FV(Table22[[#This Row],[DataField]],"Ticker symbol",TRUE)</f>
        <v>CLX</v>
      </c>
      <c r="C19" s="1" t="s">
        <v>20</v>
      </c>
      <c r="D19" s="3">
        <v>45123</v>
      </c>
      <c r="E19" s="1" t="s">
        <v>58</v>
      </c>
      <c r="F19" s="1" t="s">
        <v>21</v>
      </c>
      <c r="G19" s="1" t="s">
        <v>35</v>
      </c>
      <c r="H19" s="2" cm="1">
        <f t="array" ref="H19">_FV(Table22[[#This Row],[DataField]],"Price",TRUE)</f>
        <v>141.86000000000001</v>
      </c>
      <c r="I19" s="2" cm="1">
        <f t="array" ref="I19">_FV(Table22[[#This Row],[DataField]],"52 week low",TRUE)</f>
        <v>114.685</v>
      </c>
      <c r="J19" s="2" cm="1">
        <f t="array" ref="J19">_FV(Table22[[#This Row],[DataField]],"52 week high",TRUE)</f>
        <v>178.20500000000001</v>
      </c>
      <c r="K19" s="15" t="s">
        <v>32</v>
      </c>
      <c r="L19" s="2">
        <v>4.72</v>
      </c>
      <c r="M19" s="16">
        <f>Table22[[#This Row],[FwdDiv]]/Table22[[#This Row],[Market
Price]]</f>
        <v>3.3272240236853233E-2</v>
      </c>
      <c r="N19" s="16">
        <v>6.9000000000000006E-2</v>
      </c>
      <c r="O19" s="16">
        <v>4.4999999999999998E-2</v>
      </c>
      <c r="P19" s="16">
        <v>2.9100000000000001E-2</v>
      </c>
      <c r="Q19" s="16">
        <v>3.3000000000000002E-2</v>
      </c>
      <c r="R19" s="10">
        <f>Table22[[#This Row],[FwdDiv]]/Table22[[#This Row],[DYT]]</f>
        <v>162.19931271477662</v>
      </c>
      <c r="S19" s="10">
        <f>Table22[[#This Row],[FwdDiv]]/Table22[[#This Row],[DVT]]</f>
        <v>143.030303030303</v>
      </c>
      <c r="T19" s="11">
        <v>166</v>
      </c>
      <c r="U19" t="str">
        <f>IF(Table22[[#This Row],[Market
Price]] &lt; Table22[[#This Row],[DVPrice]], "ALERT", IF(Table22[[#This Row],[Market
Price]] &lt; Table22[[#This Row],[DYPrice]], "WATCH", "HOLD"))</f>
        <v>ALERT</v>
      </c>
      <c r="V19" s="13" t="s">
        <v>27</v>
      </c>
      <c r="W19" s="14">
        <f>(Table22[[#This Row],[DVPrice]]-Table22[[#This Row],[Market
Price]])/Table22[[#This Row],[DVPrice]]</f>
        <v>8.1822033898302227E-3</v>
      </c>
    </row>
    <row r="20" spans="1:23" x14ac:dyDescent="0.2">
      <c r="A20" t="e" vm="19">
        <v>#VALUE!</v>
      </c>
      <c r="B20" s="1" t="str" cm="1">
        <f t="array" ref="B20">_FV(Table22[[#This Row],[DataField]],"Ticker symbol",TRUE)</f>
        <v>CMCSA</v>
      </c>
      <c r="C20" s="1" t="s">
        <v>20</v>
      </c>
      <c r="D20" s="3">
        <v>45074</v>
      </c>
      <c r="E20" s="1" t="s">
        <v>67</v>
      </c>
      <c r="F20" s="1" t="s">
        <v>21</v>
      </c>
      <c r="G20" s="1" t="s">
        <v>31</v>
      </c>
      <c r="H20" s="2" cm="1">
        <f t="array" ref="H20">_FV(Table22[[#This Row],[DataField]],"Price",TRUE)</f>
        <v>44</v>
      </c>
      <c r="I20" s="2" cm="1">
        <f t="array" ref="I20">_FV(Table22[[#This Row],[DataField]],"52 week low",TRUE)</f>
        <v>34.405000000000001</v>
      </c>
      <c r="J20" s="2" cm="1">
        <f t="array" ref="J20">_FV(Table22[[#This Row],[DataField]],"52 week high",TRUE)</f>
        <v>47.454999999999998</v>
      </c>
      <c r="K20" s="15" t="s">
        <v>38</v>
      </c>
      <c r="L20" s="2">
        <v>1.1599999999999999</v>
      </c>
      <c r="M20" s="16">
        <f>Table22[[#This Row],[FwdDiv]]/Table22[[#This Row],[Market
Price]]</f>
        <v>2.6363636363636363E-2</v>
      </c>
      <c r="N20" s="16">
        <v>0.11600000000000001</v>
      </c>
      <c r="O20" s="16">
        <v>7.3999999999999996E-2</v>
      </c>
      <c r="P20" s="16">
        <v>0.02</v>
      </c>
      <c r="Q20" s="16">
        <v>2.7E-2</v>
      </c>
      <c r="R20" s="10">
        <f>Table22[[#This Row],[FwdDiv]]/Table22[[#This Row],[DYT]]</f>
        <v>57.999999999999993</v>
      </c>
      <c r="S20" s="10">
        <f>Table22[[#This Row],[FwdDiv]]/Table22[[#This Row],[DVT]]</f>
        <v>42.962962962962962</v>
      </c>
      <c r="T20" s="11">
        <v>60</v>
      </c>
      <c r="U20" t="str">
        <f>IF(Table22[[#This Row],[Market
Price]] &lt; Table22[[#This Row],[DVPrice]], "ALERT", IF(Table22[[#This Row],[Market
Price]] &lt; Table22[[#This Row],[DYPrice]], "WATCH", "HOLD"))</f>
        <v>WATCH</v>
      </c>
      <c r="V20" s="13" t="s">
        <v>21</v>
      </c>
      <c r="W20" s="14">
        <f>(Table22[[#This Row],[DVPrice]]-Table22[[#This Row],[Market
Price]])/Table22[[#This Row],[DVPrice]]</f>
        <v>-2.4137931034482783E-2</v>
      </c>
    </row>
    <row r="21" spans="1:23" x14ac:dyDescent="0.2">
      <c r="A21" t="e" vm="20">
        <v>#VALUE!</v>
      </c>
      <c r="B21" s="1" t="str" cm="1">
        <f t="array" ref="B21">_FV(Table22[[#This Row],[DataField]],"Ticker symbol",TRUE)</f>
        <v>CNI</v>
      </c>
      <c r="C21" s="1" t="s">
        <v>12</v>
      </c>
      <c r="D21" s="3">
        <v>45125</v>
      </c>
      <c r="E21" s="1" t="s">
        <v>48</v>
      </c>
      <c r="F21" s="1" t="s">
        <v>21</v>
      </c>
      <c r="G21" s="1" t="s">
        <v>31</v>
      </c>
      <c r="H21" s="2" cm="1">
        <f t="array" ref="H21">_FV(Table22[[#This Row],[DataField]],"Price",TRUE)</f>
        <v>124.96</v>
      </c>
      <c r="I21" s="2" cm="1">
        <f t="array" ref="I21">_FV(Table22[[#This Row],[DataField]],"52 week low",TRUE)</f>
        <v>103.96</v>
      </c>
      <c r="J21" s="2" cm="1">
        <f t="array" ref="J21">_FV(Table22[[#This Row],[DataField]],"52 week high",TRUE)</f>
        <v>125.55</v>
      </c>
      <c r="K21" s="15" t="s">
        <v>30</v>
      </c>
      <c r="L21" s="2">
        <v>3.16</v>
      </c>
      <c r="M21" s="16">
        <f>Table22[[#This Row],[FwdDiv]]/Table22[[#This Row],[Market
Price]]</f>
        <v>2.5288092189500642E-2</v>
      </c>
      <c r="N21" s="16">
        <v>0.14599999999999999</v>
      </c>
      <c r="O21" s="16">
        <v>7.8E-2</v>
      </c>
      <c r="P21" s="16">
        <v>0.02</v>
      </c>
      <c r="Q21" s="16">
        <v>2.8000000000000001E-2</v>
      </c>
      <c r="R21" s="10">
        <f>Table22[[#This Row],[FwdDiv]]/Table22[[#This Row],[DYT]]</f>
        <v>158</v>
      </c>
      <c r="S21" s="10">
        <f>Table22[[#This Row],[FwdDiv]]/Table22[[#This Row],[DVT]]</f>
        <v>112.85714285714286</v>
      </c>
      <c r="T21" s="11">
        <v>111</v>
      </c>
      <c r="U21" t="str">
        <f>IF(Table22[[#This Row],[Market
Price]] &lt; Table22[[#This Row],[DVPrice]], "ALERT", IF(Table22[[#This Row],[Market
Price]] &lt; Table22[[#This Row],[DYPrice]], "WATCH", "HOLD"))</f>
        <v>WATCH</v>
      </c>
      <c r="V21" s="13" t="s">
        <v>27</v>
      </c>
      <c r="W21" s="14">
        <f>(Table22[[#This Row],[DVPrice]]-Table22[[#This Row],[Market
Price]])/Table22[[#This Row],[DVPrice]]</f>
        <v>-0.10724050632911383</v>
      </c>
    </row>
    <row r="22" spans="1:23" x14ac:dyDescent="0.2">
      <c r="A22" t="e" vm="21">
        <v>#VALUE!</v>
      </c>
      <c r="B22" s="1" t="str" cm="1">
        <f t="array" ref="B22">_FV(Table22[[#This Row],[DataField]],"Ticker symbol",TRUE)</f>
        <v>COR</v>
      </c>
      <c r="C22" s="1" t="s">
        <v>20</v>
      </c>
      <c r="D22" s="3">
        <v>45127</v>
      </c>
      <c r="E22" s="1" t="s">
        <v>77</v>
      </c>
      <c r="F22" s="1" t="s">
        <v>21</v>
      </c>
      <c r="G22" s="1" t="s">
        <v>40</v>
      </c>
      <c r="H22" s="2" cm="1">
        <f t="array" ref="H22">_FV(Table22[[#This Row],[DataField]],"Price",TRUE)</f>
        <v>203.04</v>
      </c>
      <c r="I22" s="2" cm="1">
        <f t="array" ref="I22">_FV(Table22[[#This Row],[DataField]],"52 week low",TRUE)</f>
        <v>147.47999999999999</v>
      </c>
      <c r="J22" s="2" cm="1">
        <f t="array" ref="J22">_FV(Table22[[#This Row],[DataField]],"52 week high",TRUE)</f>
        <v>205.83</v>
      </c>
      <c r="K22" s="15" t="s">
        <v>36</v>
      </c>
      <c r="L22" s="2">
        <v>1.94</v>
      </c>
      <c r="M22" s="16">
        <f>Table22[[#This Row],[FwdDiv]]/Table22[[#This Row],[Market
Price]]</f>
        <v>9.5547675334909377E-3</v>
      </c>
      <c r="N22" s="16">
        <v>8.8999999999999996E-2</v>
      </c>
      <c r="O22" s="16">
        <v>5.3999999999999999E-2</v>
      </c>
      <c r="P22" s="16">
        <v>1.4999999999999999E-2</v>
      </c>
      <c r="Q22" s="16">
        <v>0.02</v>
      </c>
      <c r="R22" s="10">
        <f>Table22[[#This Row],[FwdDiv]]/Table22[[#This Row],[DYT]]</f>
        <v>129.33333333333334</v>
      </c>
      <c r="S22" s="10">
        <f>Table22[[#This Row],[FwdDiv]]/Table22[[#This Row],[DVT]]</f>
        <v>97</v>
      </c>
      <c r="T22" s="11">
        <v>149</v>
      </c>
      <c r="U22" t="str">
        <f>IF(Table22[[#This Row],[Market
Price]] &lt; Table22[[#This Row],[DVPrice]], "ALERT", IF(Table22[[#This Row],[Market
Price]] &lt; Table22[[#This Row],[DYPrice]], "WATCH", "HOLD"))</f>
        <v>HOLD</v>
      </c>
      <c r="V22" s="13" t="s">
        <v>27</v>
      </c>
      <c r="W22" s="14">
        <f>(Table22[[#This Row],[DVPrice]]-Table22[[#This Row],[Market
Price]])/Table22[[#This Row],[DVPrice]]</f>
        <v>-1.0931958762886598</v>
      </c>
    </row>
    <row r="23" spans="1:23" x14ac:dyDescent="0.2">
      <c r="A23" t="e" vm="22">
        <v>#VALUE!</v>
      </c>
      <c r="B23" s="1" t="str" cm="1">
        <f t="array" ref="B23">_FV(Table22[[#This Row],[DataField]],"Ticker symbol",TRUE)</f>
        <v>COST</v>
      </c>
      <c r="C23" s="1" t="s">
        <v>20</v>
      </c>
      <c r="D23" s="3">
        <v>45123</v>
      </c>
      <c r="E23" s="1" t="s">
        <v>68</v>
      </c>
      <c r="F23" s="1" t="s">
        <v>21</v>
      </c>
      <c r="G23" s="1" t="s">
        <v>44</v>
      </c>
      <c r="H23" s="2" cm="1">
        <f t="array" ref="H23">_FV(Table22[[#This Row],[DataField]],"Price",TRUE)</f>
        <v>671.6</v>
      </c>
      <c r="I23" s="2" cm="1">
        <f t="array" ref="I23">_FV(Table22[[#This Row],[DataField]],"52 week low",TRUE)</f>
        <v>447.9</v>
      </c>
      <c r="J23" s="2" cm="1">
        <f t="array" ref="J23">_FV(Table22[[#This Row],[DataField]],"52 week high",TRUE)</f>
        <v>681.91</v>
      </c>
      <c r="K23" s="15" t="s">
        <v>37</v>
      </c>
      <c r="L23" s="2">
        <v>4.08</v>
      </c>
      <c r="M23" s="16">
        <f>Table22[[#This Row],[FwdDiv]]/Table22[[#This Row],[Market
Price]]</f>
        <v>6.0750446694460992E-3</v>
      </c>
      <c r="N23" s="16">
        <v>0.13300000000000001</v>
      </c>
      <c r="O23" s="16">
        <v>0.20699999999999999</v>
      </c>
      <c r="P23" s="16">
        <v>0.01</v>
      </c>
      <c r="Q23" s="16">
        <v>1.4999999999999999E-2</v>
      </c>
      <c r="R23" s="10">
        <f>Table22[[#This Row],[FwdDiv]]/Table22[[#This Row],[DYT]]</f>
        <v>408</v>
      </c>
      <c r="S23" s="10">
        <f>Table22[[#This Row],[FwdDiv]]/Table22[[#This Row],[DVT]]</f>
        <v>272</v>
      </c>
      <c r="T23" s="11">
        <v>491</v>
      </c>
      <c r="U23" t="str">
        <f>IF(Table22[[#This Row],[Market
Price]] &lt; Table22[[#This Row],[DVPrice]], "ALERT", IF(Table22[[#This Row],[Market
Price]] &lt; Table22[[#This Row],[DYPrice]], "WATCH", "HOLD"))</f>
        <v>HOLD</v>
      </c>
      <c r="V23" s="13" t="s">
        <v>27</v>
      </c>
      <c r="W23" s="14">
        <f>(Table22[[#This Row],[DVPrice]]-Table22[[#This Row],[Market
Price]])/Table22[[#This Row],[DVPrice]]</f>
        <v>-1.4691176470588236</v>
      </c>
    </row>
    <row r="24" spans="1:23" x14ac:dyDescent="0.2">
      <c r="A24" t="e" vm="23">
        <v>#VALUE!</v>
      </c>
      <c r="B24" s="1" t="str" cm="1">
        <f t="array" ref="B24">_FV(Table22[[#This Row],[DataField]],"Ticker symbol",TRUE)</f>
        <v>CPB</v>
      </c>
      <c r="C24" s="1" t="s">
        <v>12</v>
      </c>
      <c r="D24" s="3">
        <v>45123</v>
      </c>
      <c r="E24" s="1" t="s">
        <v>45</v>
      </c>
      <c r="F24" s="1" t="s">
        <v>21</v>
      </c>
      <c r="G24" s="1" t="s">
        <v>32</v>
      </c>
      <c r="H24" s="2" cm="1">
        <f t="array" ref="H24">_FV(Table22[[#This Row],[DataField]],"Price",TRUE)</f>
        <v>43</v>
      </c>
      <c r="I24" s="2" cm="1">
        <f t="array" ref="I24">_FV(Table22[[#This Row],[DataField]],"52 week low",TRUE)</f>
        <v>37.94</v>
      </c>
      <c r="J24" s="2" cm="1">
        <f t="array" ref="J24">_FV(Table22[[#This Row],[DataField]],"52 week high",TRUE)</f>
        <v>57.774999999999999</v>
      </c>
      <c r="K24" s="15" t="s">
        <v>25</v>
      </c>
      <c r="L24" s="2">
        <v>1.48</v>
      </c>
      <c r="M24" s="16">
        <f>Table22[[#This Row],[FwdDiv]]/Table22[[#This Row],[Market
Price]]</f>
        <v>3.4418604651162789E-2</v>
      </c>
      <c r="N24" s="16">
        <v>0.02</v>
      </c>
      <c r="O24" s="16">
        <v>0</v>
      </c>
      <c r="P24" s="16">
        <v>0.03</v>
      </c>
      <c r="Q24" s="16">
        <v>0.05</v>
      </c>
      <c r="R24" s="10">
        <f>Table22[[#This Row],[FwdDiv]]/Table22[[#This Row],[DYT]]</f>
        <v>49.333333333333336</v>
      </c>
      <c r="S24" s="10">
        <f>Table22[[#This Row],[FwdDiv]]/Table22[[#This Row],[DVT]]</f>
        <v>29.599999999999998</v>
      </c>
      <c r="T24" s="11">
        <v>58</v>
      </c>
      <c r="U24" t="str">
        <f>IF(Table22[[#This Row],[Market
Price]] &lt; Table22[[#This Row],[DVPrice]], "ALERT", IF(Table22[[#This Row],[Market
Price]] &lt; Table22[[#This Row],[DYPrice]], "WATCH", "HOLD"))</f>
        <v>WATCH</v>
      </c>
      <c r="V24" s="13" t="s">
        <v>27</v>
      </c>
      <c r="W24" s="14">
        <f>(Table22[[#This Row],[DVPrice]]-Table22[[#This Row],[Market
Price]])/Table22[[#This Row],[DVPrice]]</f>
        <v>-0.4527027027027028</v>
      </c>
    </row>
    <row r="25" spans="1:23" x14ac:dyDescent="0.2">
      <c r="A25" t="e" vm="24">
        <v>#VALUE!</v>
      </c>
      <c r="B25" s="1" t="str" cm="1">
        <f t="array" ref="B25">_FV(Table22[[#This Row],[DataField]],"Ticker symbol",TRUE)</f>
        <v>CTRA</v>
      </c>
      <c r="C25" s="1" t="s">
        <v>12</v>
      </c>
      <c r="D25" s="3">
        <v>45127</v>
      </c>
      <c r="E25" s="1" t="s">
        <v>46</v>
      </c>
      <c r="F25" s="1" t="s">
        <v>21</v>
      </c>
      <c r="G25" s="1" t="s">
        <v>31</v>
      </c>
      <c r="H25" s="2" cm="1">
        <f t="array" ref="H25">_FV(Table22[[#This Row],[DataField]],"Price",TRUE)</f>
        <v>25.774999999999999</v>
      </c>
      <c r="I25" s="2" cm="1">
        <f t="array" ref="I25">_FV(Table22[[#This Row],[DataField]],"52 week low",TRUE)</f>
        <v>22.25</v>
      </c>
      <c r="J25" s="2" cm="1">
        <f t="array" ref="J25">_FV(Table22[[#This Row],[DataField]],"52 week high",TRUE)</f>
        <v>29.89</v>
      </c>
      <c r="K25" s="15" t="s">
        <v>25</v>
      </c>
      <c r="L25" s="2">
        <v>2.1</v>
      </c>
      <c r="M25" s="16">
        <f>Table22[[#This Row],[FwdDiv]]/Table22[[#This Row],[Market
Price]]</f>
        <v>8.1474296799224064E-2</v>
      </c>
      <c r="N25" s="16">
        <v>0.02</v>
      </c>
      <c r="O25" s="16">
        <v>0.02</v>
      </c>
      <c r="P25" s="16">
        <v>7.0000000000000007E-2</v>
      </c>
      <c r="Q25" s="16">
        <v>0.09</v>
      </c>
      <c r="R25" s="10">
        <f>Table22[[#This Row],[FwdDiv]]/Table22[[#This Row],[DYT]]</f>
        <v>30</v>
      </c>
      <c r="S25" s="10">
        <f>Table22[[#This Row],[FwdDiv]]/Table22[[#This Row],[DVT]]</f>
        <v>23.333333333333336</v>
      </c>
      <c r="T25" s="11">
        <v>26</v>
      </c>
      <c r="U25" t="str">
        <f>IF(Table22[[#This Row],[Market
Price]] &lt; Table22[[#This Row],[DVPrice]], "ALERT", IF(Table22[[#This Row],[Market
Price]] &lt; Table22[[#This Row],[DYPrice]], "WATCH", "HOLD"))</f>
        <v>WATCH</v>
      </c>
      <c r="V25" s="13" t="s">
        <v>27</v>
      </c>
      <c r="W25" s="14">
        <f>(Table22[[#This Row],[DVPrice]]-Table22[[#This Row],[Market
Price]])/Table22[[#This Row],[DVPrice]]</f>
        <v>-0.10464285714285697</v>
      </c>
    </row>
    <row r="26" spans="1:23" x14ac:dyDescent="0.2">
      <c r="A26" t="e" vm="25">
        <v>#VALUE!</v>
      </c>
      <c r="B26" s="1" t="str" cm="1">
        <f t="array" ref="B26">_FV(Table22[[#This Row],[DataField]],"Ticker symbol",TRUE)</f>
        <v>CVS</v>
      </c>
      <c r="C26" s="1" t="s">
        <v>20</v>
      </c>
      <c r="D26" s="3">
        <v>45127</v>
      </c>
      <c r="E26" s="1" t="s">
        <v>78</v>
      </c>
      <c r="F26" s="1" t="s">
        <v>21</v>
      </c>
      <c r="G26" s="1" t="s">
        <v>31</v>
      </c>
      <c r="H26" s="2" cm="1">
        <f t="array" ref="H26">_FV(Table22[[#This Row],[DataField]],"Price",TRUE)</f>
        <v>78.75</v>
      </c>
      <c r="I26" s="2" cm="1">
        <f t="array" ref="I26">_FV(Table22[[#This Row],[DataField]],"52 week low",TRUE)</f>
        <v>64.41</v>
      </c>
      <c r="J26" s="2" cm="1">
        <f t="array" ref="J26">_FV(Table22[[#This Row],[DataField]],"52 week high",TRUE)</f>
        <v>94.204999999999998</v>
      </c>
      <c r="K26" s="15" t="s">
        <v>39</v>
      </c>
      <c r="L26" s="2">
        <v>2.42</v>
      </c>
      <c r="M26" s="16">
        <f>Table22[[#This Row],[FwdDiv]]/Table22[[#This Row],[Market
Price]]</f>
        <v>3.0730158730158729E-2</v>
      </c>
      <c r="N26" s="16">
        <v>0.107</v>
      </c>
      <c r="O26" s="16">
        <v>0.1</v>
      </c>
      <c r="P26" s="16">
        <v>2.1999999999999999E-2</v>
      </c>
      <c r="Q26" s="16">
        <v>2.7E-2</v>
      </c>
      <c r="R26" s="10">
        <f>Table22[[#This Row],[FwdDiv]]/Table22[[#This Row],[DYT]]</f>
        <v>110</v>
      </c>
      <c r="S26" s="10">
        <f>Table22[[#This Row],[FwdDiv]]/Table22[[#This Row],[DVT]]</f>
        <v>89.629629629629633</v>
      </c>
      <c r="T26" s="11">
        <v>113</v>
      </c>
      <c r="U26" t="str">
        <f>IF(Table22[[#This Row],[Market
Price]] &lt; Table22[[#This Row],[DVPrice]], "ALERT", IF(Table22[[#This Row],[Market
Price]] &lt; Table22[[#This Row],[DYPrice]], "WATCH", "HOLD"))</f>
        <v>ALERT</v>
      </c>
      <c r="V26" s="13" t="s">
        <v>21</v>
      </c>
      <c r="W26" s="14">
        <f>(Table22[[#This Row],[DVPrice]]-Table22[[#This Row],[Market
Price]])/Table22[[#This Row],[DVPrice]]</f>
        <v>0.1213842975206612</v>
      </c>
    </row>
    <row r="27" spans="1:23" x14ac:dyDescent="0.2">
      <c r="A27" t="e" vm="26">
        <v>#VALUE!</v>
      </c>
      <c r="B27" s="1" t="str" cm="1">
        <f t="array" ref="B27">_FV(Table22[[#This Row],[DataField]],"Ticker symbol",TRUE)</f>
        <v>CVX</v>
      </c>
      <c r="C27" s="1" t="s">
        <v>12</v>
      </c>
      <c r="D27" s="3">
        <v>45123</v>
      </c>
      <c r="E27" s="1" t="s">
        <v>46</v>
      </c>
      <c r="F27" s="1" t="s">
        <v>21</v>
      </c>
      <c r="G27" s="1" t="s">
        <v>31</v>
      </c>
      <c r="H27" s="2" cm="1">
        <f t="array" ref="H27">_FV(Table22[[#This Row],[DataField]],"Price",TRUE)</f>
        <v>151.05000000000001</v>
      </c>
      <c r="I27" s="2" cm="1">
        <f t="array" ref="I27">_FV(Table22[[#This Row],[DataField]],"52 week low",TRUE)</f>
        <v>140.72</v>
      </c>
      <c r="J27" s="2" cm="1">
        <f t="array" ref="J27">_FV(Table22[[#This Row],[DataField]],"52 week high",TRUE)</f>
        <v>187.81</v>
      </c>
      <c r="K27" s="15" t="s">
        <v>34</v>
      </c>
      <c r="L27" s="2">
        <v>6.04</v>
      </c>
      <c r="M27" s="16">
        <f>Table22[[#This Row],[FwdDiv]]/Table22[[#This Row],[Market
Price]]</f>
        <v>3.9986759351208205E-2</v>
      </c>
      <c r="N27" s="16">
        <v>4.4999999999999998E-2</v>
      </c>
      <c r="O27" s="16">
        <v>6.3E-2</v>
      </c>
      <c r="P27" s="16">
        <v>3.9E-2</v>
      </c>
      <c r="Q27" s="16">
        <v>4.4999999999999998E-2</v>
      </c>
      <c r="R27" s="10">
        <f>Table22[[#This Row],[FwdDiv]]/Table22[[#This Row],[DYT]]</f>
        <v>154.87179487179486</v>
      </c>
      <c r="S27" s="10">
        <f>Table22[[#This Row],[FwdDiv]]/Table22[[#This Row],[DVT]]</f>
        <v>134.22222222222223</v>
      </c>
      <c r="T27" s="11">
        <v>153</v>
      </c>
      <c r="U27" t="str">
        <f>IF(Table22[[#This Row],[Market
Price]] &lt; Table22[[#This Row],[DVPrice]], "ALERT", IF(Table22[[#This Row],[Market
Price]] &lt; Table22[[#This Row],[DYPrice]], "WATCH", "HOLD"))</f>
        <v>WATCH</v>
      </c>
      <c r="V27" s="13" t="s">
        <v>27</v>
      </c>
      <c r="W27" s="14">
        <f>(Table22[[#This Row],[DVPrice]]-Table22[[#This Row],[Market
Price]])/Table22[[#This Row],[DVPrice]]</f>
        <v>-0.12537251655629142</v>
      </c>
    </row>
    <row r="28" spans="1:23" x14ac:dyDescent="0.2">
      <c r="A28" t="e" vm="27">
        <v>#VALUE!</v>
      </c>
      <c r="B28" s="1" t="str" cm="1">
        <f t="array" ref="B28">_FV(Table22[[#This Row],[DataField]],"Ticker symbol",TRUE)</f>
        <v>D</v>
      </c>
      <c r="C28" s="1" t="s">
        <v>12</v>
      </c>
      <c r="D28" s="3">
        <v>45123</v>
      </c>
      <c r="E28" s="1" t="s">
        <v>54</v>
      </c>
      <c r="F28" s="1" t="s">
        <v>21</v>
      </c>
      <c r="G28" s="1" t="s">
        <v>31</v>
      </c>
      <c r="H28" s="2" cm="1">
        <f t="array" ref="H28">_FV(Table22[[#This Row],[DataField]],"Price",TRUE)</f>
        <v>46.82</v>
      </c>
      <c r="I28" s="2" cm="1">
        <f t="array" ref="I28">_FV(Table22[[#This Row],[DataField]],"52 week low",TRUE)</f>
        <v>39.18</v>
      </c>
      <c r="J28" s="2" cm="1">
        <f t="array" ref="J28">_FV(Table22[[#This Row],[DataField]],"52 week high",TRUE)</f>
        <v>63.94</v>
      </c>
      <c r="K28" s="15" t="s">
        <v>25</v>
      </c>
      <c r="L28" s="2">
        <v>2.67</v>
      </c>
      <c r="M28" s="16">
        <f>Table22[[#This Row],[FwdDiv]]/Table22[[#This Row],[Market
Price]]</f>
        <v>5.7026911576249464E-2</v>
      </c>
      <c r="N28" s="16">
        <v>3.1E-2</v>
      </c>
      <c r="O28" s="16">
        <v>0</v>
      </c>
      <c r="P28" s="16">
        <v>0.04</v>
      </c>
      <c r="Q28" s="16">
        <v>0.05</v>
      </c>
      <c r="R28" s="10">
        <f>Table22[[#This Row],[FwdDiv]]/Table22[[#This Row],[DYT]]</f>
        <v>66.75</v>
      </c>
      <c r="S28" s="10">
        <f>Table22[[#This Row],[FwdDiv]]/Table22[[#This Row],[DVT]]</f>
        <v>53.4</v>
      </c>
      <c r="T28" s="11">
        <v>59</v>
      </c>
      <c r="U28" t="str">
        <f>IF(Table22[[#This Row],[Market
Price]] &lt; Table22[[#This Row],[DVPrice]], "ALERT", IF(Table22[[#This Row],[Market
Price]] &lt; Table22[[#This Row],[DYPrice]], "WATCH", "HOLD"))</f>
        <v>ALERT</v>
      </c>
      <c r="V28" s="13" t="s">
        <v>27</v>
      </c>
      <c r="W28" s="14">
        <f>(Table22[[#This Row],[DVPrice]]-Table22[[#This Row],[Market
Price]])/Table22[[#This Row],[DVPrice]]</f>
        <v>0.12322097378277151</v>
      </c>
    </row>
    <row r="29" spans="1:23" x14ac:dyDescent="0.2">
      <c r="A29" t="e" vm="28">
        <v>#VALUE!</v>
      </c>
      <c r="B29" s="1" t="str" cm="1">
        <f t="array" ref="B29">_FV(Table22[[#This Row],[DataField]],"Ticker symbol",TRUE)</f>
        <v>DE</v>
      </c>
      <c r="C29" s="1" t="s">
        <v>20</v>
      </c>
      <c r="D29" s="3">
        <v>42567</v>
      </c>
      <c r="E29" s="1" t="s">
        <v>43</v>
      </c>
      <c r="F29" s="1" t="s">
        <v>21</v>
      </c>
      <c r="G29" s="1" t="s">
        <v>33</v>
      </c>
      <c r="H29" s="2" cm="1">
        <f t="array" ref="H29">_FV(Table22[[#This Row],[DataField]],"Price",TRUE)</f>
        <v>396.94</v>
      </c>
      <c r="I29" s="2" cm="1">
        <f t="array" ref="I29">_FV(Table22[[#This Row],[DataField]],"52 week low",TRUE)</f>
        <v>345.55</v>
      </c>
      <c r="J29" s="2" cm="1">
        <f t="array" ref="J29">_FV(Table22[[#This Row],[DataField]],"52 week high",TRUE)</f>
        <v>450</v>
      </c>
      <c r="K29" s="15" t="s">
        <v>30</v>
      </c>
      <c r="L29" s="2">
        <v>5</v>
      </c>
      <c r="M29" s="16">
        <f>Table22[[#This Row],[FwdDiv]]/Table22[[#This Row],[Market
Price]]</f>
        <v>1.2596362170605129E-2</v>
      </c>
      <c r="N29" s="16">
        <v>9.9000000000000005E-2</v>
      </c>
      <c r="O29" s="16">
        <v>0.14699999999999999</v>
      </c>
      <c r="P29" s="16">
        <v>0.02</v>
      </c>
      <c r="Q29" s="16">
        <v>2.5000000000000001E-2</v>
      </c>
      <c r="R29" s="10">
        <f>Table22[[#This Row],[FwdDiv]]/Table22[[#This Row],[DYT]]</f>
        <v>250</v>
      </c>
      <c r="S29" s="10">
        <f>Table22[[#This Row],[FwdDiv]]/Table22[[#This Row],[DVT]]</f>
        <v>200</v>
      </c>
      <c r="T29" s="11">
        <v>377</v>
      </c>
      <c r="U29" t="str">
        <f>IF(Table22[[#This Row],[Market
Price]] &lt; Table22[[#This Row],[DVPrice]], "ALERT", IF(Table22[[#This Row],[Market
Price]] &lt; Table22[[#This Row],[DYPrice]], "WATCH", "HOLD"))</f>
        <v>HOLD</v>
      </c>
      <c r="V29" s="13" t="s">
        <v>27</v>
      </c>
      <c r="W29" s="14">
        <f>(Table22[[#This Row],[DVPrice]]-Table22[[#This Row],[Market
Price]])/Table22[[#This Row],[DVPrice]]</f>
        <v>-0.98470000000000002</v>
      </c>
    </row>
    <row r="30" spans="1:23" x14ac:dyDescent="0.2">
      <c r="A30" t="e" vm="29">
        <v>#VALUE!</v>
      </c>
      <c r="B30" s="1" t="str" cm="1">
        <f t="array" ref="B30">_FV(Table22[[#This Row],[DataField]],"Ticker symbol",TRUE)</f>
        <v>DEO</v>
      </c>
      <c r="C30" s="1" t="s">
        <v>12</v>
      </c>
      <c r="D30" s="3">
        <v>45125</v>
      </c>
      <c r="E30" s="1" t="s">
        <v>42</v>
      </c>
      <c r="F30" s="1" t="s">
        <v>27</v>
      </c>
      <c r="G30" s="1" t="s">
        <v>35</v>
      </c>
      <c r="H30" s="2" cm="1">
        <f t="array" ref="H30">_FV(Table22[[#This Row],[DataField]],"Price",TRUE)</f>
        <v>145.28</v>
      </c>
      <c r="I30" s="2" cm="1">
        <f t="array" ref="I30">_FV(Table22[[#This Row],[DataField]],"52 week low",TRUE)</f>
        <v>135.631</v>
      </c>
      <c r="J30" s="2" cm="1">
        <f t="array" ref="J30">_FV(Table22[[#This Row],[DataField]],"52 week high",TRUE)</f>
        <v>190.02</v>
      </c>
      <c r="K30" s="15" t="s">
        <v>25</v>
      </c>
      <c r="L30" s="2">
        <v>3.64</v>
      </c>
      <c r="M30" s="16">
        <f>Table22[[#This Row],[FwdDiv]]/Table22[[#This Row],[Market
Price]]</f>
        <v>2.5055066079295155E-2</v>
      </c>
      <c r="N30" s="16">
        <v>3.9E-2</v>
      </c>
      <c r="O30" s="16">
        <v>-0.06</v>
      </c>
      <c r="P30" s="16">
        <v>0.04</v>
      </c>
      <c r="Q30" s="16">
        <v>0.05</v>
      </c>
      <c r="R30" s="10">
        <f>Table22[[#This Row],[FwdDiv]]/Table22[[#This Row],[DYT]]</f>
        <v>91</v>
      </c>
      <c r="S30" s="10">
        <f>Table22[[#This Row],[FwdDiv]]/Table22[[#This Row],[DVT]]</f>
        <v>72.8</v>
      </c>
      <c r="T30" s="11">
        <v>160</v>
      </c>
      <c r="U30" t="str">
        <f>IF(Table22[[#This Row],[Market
Price]] &lt; Table22[[#This Row],[DVPrice]], "ALERT", IF(Table22[[#This Row],[Market
Price]] &lt; Table22[[#This Row],[DYPrice]], "WATCH", "HOLD"))</f>
        <v>HOLD</v>
      </c>
      <c r="V30" s="13" t="s">
        <v>27</v>
      </c>
      <c r="W30" s="14">
        <f>(Table22[[#This Row],[DVPrice]]-Table22[[#This Row],[Market
Price]])/Table22[[#This Row],[DVPrice]]</f>
        <v>-0.99560439560439573</v>
      </c>
    </row>
    <row r="31" spans="1:23" x14ac:dyDescent="0.2">
      <c r="A31" t="e" vm="30">
        <v>#VALUE!</v>
      </c>
      <c r="B31" s="1" t="str" cm="1">
        <f t="array" ref="B31">_FV(Table22[[#This Row],[DataField]],"Ticker symbol",TRUE)</f>
        <v>DOW</v>
      </c>
      <c r="C31" s="1" t="s">
        <v>12</v>
      </c>
      <c r="D31" s="3">
        <v>45126</v>
      </c>
      <c r="E31" s="1" t="s">
        <v>75</v>
      </c>
      <c r="F31" s="1" t="s">
        <v>21</v>
      </c>
      <c r="G31" s="1" t="s">
        <v>31</v>
      </c>
      <c r="H31" s="2" cm="1">
        <f t="array" ref="H31">_FV(Table22[[#This Row],[DataField]],"Price",TRUE)</f>
        <v>55.12</v>
      </c>
      <c r="I31" s="2" cm="1">
        <f t="array" ref="I31">_FV(Table22[[#This Row],[DataField]],"52 week low",TRUE)</f>
        <v>47.26</v>
      </c>
      <c r="J31" s="2" cm="1">
        <f t="array" ref="J31">_FV(Table22[[#This Row],[DataField]],"52 week high",TRUE)</f>
        <v>60.875</v>
      </c>
      <c r="K31" s="15" t="s">
        <v>25</v>
      </c>
      <c r="L31" s="2">
        <v>2.8</v>
      </c>
      <c r="M31" s="16">
        <f>Table22[[#This Row],[FwdDiv]]/Table22[[#This Row],[Market
Price]]</f>
        <v>5.0798258345428157E-2</v>
      </c>
      <c r="N31" s="16">
        <v>0</v>
      </c>
      <c r="O31" s="16">
        <v>0</v>
      </c>
      <c r="P31" s="16">
        <v>5.2999999999999999E-2</v>
      </c>
      <c r="Q31" s="16">
        <v>6.5000000000000002E-2</v>
      </c>
      <c r="R31" s="10">
        <f>Table22[[#This Row],[FwdDiv]]/Table22[[#This Row],[DYT]]</f>
        <v>52.830188679245282</v>
      </c>
      <c r="S31" s="10">
        <f>Table22[[#This Row],[FwdDiv]]/Table22[[#This Row],[DVT]]</f>
        <v>43.076923076923073</v>
      </c>
      <c r="T31" s="11">
        <v>72</v>
      </c>
      <c r="U31" t="str">
        <f>IF(Table22[[#This Row],[Market
Price]] &lt; Table22[[#This Row],[DVPrice]], "ALERT", IF(Table22[[#This Row],[Market
Price]] &lt; Table22[[#This Row],[DYPrice]], "WATCH", "HOLD"))</f>
        <v>HOLD</v>
      </c>
      <c r="V31" s="13" t="s">
        <v>27</v>
      </c>
      <c r="W31" s="14">
        <f>(Table22[[#This Row],[DVPrice]]-Table22[[#This Row],[Market
Price]])/Table22[[#This Row],[DVPrice]]</f>
        <v>-0.27957142857142864</v>
      </c>
    </row>
    <row r="32" spans="1:23" x14ac:dyDescent="0.2">
      <c r="A32" t="e" vm="31">
        <v>#VALUE!</v>
      </c>
      <c r="B32" s="1" t="str" cm="1">
        <f t="array" ref="B32">_FV(Table22[[#This Row],[DataField]],"Ticker symbol",TRUE)</f>
        <v>DUK</v>
      </c>
      <c r="C32" s="1" t="s">
        <v>12</v>
      </c>
      <c r="D32" s="3">
        <v>45126</v>
      </c>
      <c r="E32" s="1" t="s">
        <v>54</v>
      </c>
      <c r="F32" s="1" t="s">
        <v>21</v>
      </c>
      <c r="G32" s="1" t="s">
        <v>31</v>
      </c>
      <c r="H32" s="2" cm="1">
        <f t="array" ref="H32">_FV(Table22[[#This Row],[DataField]],"Price",TRUE)</f>
        <v>96.84</v>
      </c>
      <c r="I32" s="2" cm="1">
        <f t="array" ref="I32">_FV(Table22[[#This Row],[DataField]],"52 week low",TRUE)</f>
        <v>83.06</v>
      </c>
      <c r="J32" s="2" cm="1">
        <f t="array" ref="J32">_FV(Table22[[#This Row],[DataField]],"52 week high",TRUE)</f>
        <v>106.43</v>
      </c>
      <c r="K32" s="15" t="s">
        <v>44</v>
      </c>
      <c r="L32" s="2">
        <v>5</v>
      </c>
      <c r="M32" s="16">
        <f>Table22[[#This Row],[FwdDiv]]/Table22[[#This Row],[Market
Price]]</f>
        <v>5.1631557207765383E-2</v>
      </c>
      <c r="N32" s="16">
        <v>0.04</v>
      </c>
      <c r="O32" s="16">
        <v>0.156</v>
      </c>
      <c r="P32" s="16">
        <v>4.5999999999999999E-2</v>
      </c>
      <c r="Q32" s="16">
        <v>0.05</v>
      </c>
      <c r="R32" s="10">
        <f>Table22[[#This Row],[FwdDiv]]/Table22[[#This Row],[DYT]]</f>
        <v>108.69565217391305</v>
      </c>
      <c r="S32" s="10">
        <f>Table22[[#This Row],[FwdDiv]]/Table22[[#This Row],[DVT]]</f>
        <v>100</v>
      </c>
      <c r="T32" s="11">
        <v>105</v>
      </c>
      <c r="U32" t="str">
        <f>IF(Table22[[#This Row],[Market
Price]] &lt; Table22[[#This Row],[DVPrice]], "ALERT", IF(Table22[[#This Row],[Market
Price]] &lt; Table22[[#This Row],[DYPrice]], "WATCH", "HOLD"))</f>
        <v>ALERT</v>
      </c>
      <c r="V32" s="13" t="s">
        <v>27</v>
      </c>
      <c r="W32" s="14">
        <f>(Table22[[#This Row],[DVPrice]]-Table22[[#This Row],[Market
Price]])/Table22[[#This Row],[DVPrice]]</f>
        <v>3.1599999999999968E-2</v>
      </c>
    </row>
    <row r="33" spans="1:23" x14ac:dyDescent="0.2">
      <c r="A33" t="e" vm="32">
        <v>#VALUE!</v>
      </c>
      <c r="B33" s="1" t="str" cm="1">
        <f t="array" ref="B33">_FV(Table22[[#This Row],[DataField]],"Ticker symbol",TRUE)</f>
        <v>ED</v>
      </c>
      <c r="C33" s="1" t="s">
        <v>12</v>
      </c>
      <c r="D33" s="3">
        <v>45126</v>
      </c>
      <c r="E33" s="1" t="s">
        <v>54</v>
      </c>
      <c r="F33" s="1" t="s">
        <v>21</v>
      </c>
      <c r="G33" s="1" t="s">
        <v>31</v>
      </c>
      <c r="H33" s="2" cm="1">
        <f t="array" ref="H33">_FV(Table22[[#This Row],[DataField]],"Price",TRUE)</f>
        <v>89.68</v>
      </c>
      <c r="I33" s="2" cm="1">
        <f t="array" ref="I33">_FV(Table22[[#This Row],[DataField]],"52 week low",TRUE)</f>
        <v>80.459999999999994</v>
      </c>
      <c r="J33" s="2" cm="1">
        <f t="array" ref="J33">_FV(Table22[[#This Row],[DataField]],"52 week high",TRUE)</f>
        <v>100.92</v>
      </c>
      <c r="K33" s="15" t="s">
        <v>34</v>
      </c>
      <c r="L33" s="2">
        <v>3.24</v>
      </c>
      <c r="M33" s="16">
        <f>Table22[[#This Row],[FwdDiv]]/Table22[[#This Row],[Market
Price]]</f>
        <v>3.6128456735057983E-2</v>
      </c>
      <c r="N33" s="16">
        <v>2.8000000000000001E-2</v>
      </c>
      <c r="O33" s="16">
        <v>2.5000000000000001E-2</v>
      </c>
      <c r="P33" s="16">
        <v>4.4999999999999998E-2</v>
      </c>
      <c r="Q33" s="16">
        <v>5.5E-2</v>
      </c>
      <c r="R33" s="10">
        <f>Table22[[#This Row],[FwdDiv]]/Table22[[#This Row],[DYT]]</f>
        <v>72.000000000000014</v>
      </c>
      <c r="S33" s="10">
        <f>Table22[[#This Row],[FwdDiv]]/Table22[[#This Row],[DVT]]</f>
        <v>58.909090909090914</v>
      </c>
      <c r="T33" s="11">
        <v>89</v>
      </c>
      <c r="U33" t="str">
        <f>IF(Table22[[#This Row],[Market
Price]] &lt; Table22[[#This Row],[DVPrice]], "ALERT", IF(Table22[[#This Row],[Market
Price]] &lt; Table22[[#This Row],[DYPrice]], "WATCH", "HOLD"))</f>
        <v>HOLD</v>
      </c>
      <c r="V33" s="13" t="s">
        <v>27</v>
      </c>
      <c r="W33" s="14">
        <f>(Table22[[#This Row],[DVPrice]]-Table22[[#This Row],[Market
Price]])/Table22[[#This Row],[DVPrice]]</f>
        <v>-0.52234567901234563</v>
      </c>
    </row>
    <row r="34" spans="1:23" x14ac:dyDescent="0.2">
      <c r="A34" t="e" vm="33">
        <v>#VALUE!</v>
      </c>
      <c r="B34" s="1" t="str" cm="1">
        <f t="array" ref="B34">_FV(Table22[[#This Row],[DataField]],"Ticker symbol",TRUE)</f>
        <v>EMN</v>
      </c>
      <c r="C34" s="1" t="s">
        <v>20</v>
      </c>
      <c r="D34" s="3">
        <v>45123</v>
      </c>
      <c r="E34" s="1" t="s">
        <v>75</v>
      </c>
      <c r="F34" s="1" t="s">
        <v>21</v>
      </c>
      <c r="G34" s="1" t="s">
        <v>31</v>
      </c>
      <c r="H34" s="2" cm="1">
        <f t="array" ref="H34">_FV(Table22[[#This Row],[DataField]],"Price",TRUE)</f>
        <v>89.73</v>
      </c>
      <c r="I34" s="2" cm="1">
        <f t="array" ref="I34">_FV(Table22[[#This Row],[DataField]],"52 week low",TRUE)</f>
        <v>68.89</v>
      </c>
      <c r="J34" s="2" cm="1">
        <f t="array" ref="J34">_FV(Table22[[#This Row],[DataField]],"52 week high",TRUE)</f>
        <v>92.21</v>
      </c>
      <c r="K34" s="15" t="s">
        <v>31</v>
      </c>
      <c r="L34" s="2">
        <v>3.16</v>
      </c>
      <c r="M34" s="16">
        <f>Table22[[#This Row],[FwdDiv]]/Table22[[#This Row],[Market
Price]]</f>
        <v>3.5216761395297003E-2</v>
      </c>
      <c r="N34" s="16">
        <v>9.8000000000000004E-2</v>
      </c>
      <c r="O34" s="16">
        <v>8.5000000000000006E-2</v>
      </c>
      <c r="P34" s="16">
        <v>0.03</v>
      </c>
      <c r="Q34" s="16">
        <v>3.5000000000000003E-2</v>
      </c>
      <c r="R34" s="10">
        <f>Table22[[#This Row],[FwdDiv]]/Table22[[#This Row],[DYT]]</f>
        <v>105.33333333333334</v>
      </c>
      <c r="S34" s="10">
        <f>Table22[[#This Row],[FwdDiv]]/Table22[[#This Row],[DVT]]</f>
        <v>90.285714285714278</v>
      </c>
      <c r="T34" s="11">
        <v>130</v>
      </c>
      <c r="U34" t="str">
        <f>IF(Table22[[#This Row],[Market
Price]] &lt; Table22[[#This Row],[DVPrice]], "ALERT", IF(Table22[[#This Row],[Market
Price]] &lt; Table22[[#This Row],[DYPrice]], "WATCH", "HOLD"))</f>
        <v>ALERT</v>
      </c>
      <c r="V34" s="13" t="s">
        <v>21</v>
      </c>
      <c r="W34" s="14">
        <f>(Table22[[#This Row],[DVPrice]]-Table22[[#This Row],[Market
Price]])/Table22[[#This Row],[DVPrice]]</f>
        <v>6.1550632911391073E-3</v>
      </c>
    </row>
    <row r="35" spans="1:23" x14ac:dyDescent="0.2">
      <c r="A35" t="e" vm="34">
        <v>#VALUE!</v>
      </c>
      <c r="B35" s="1" t="str" cm="1">
        <f t="array" ref="B35">_FV(Table22[[#This Row],[DataField]],"Ticker symbol",TRUE)</f>
        <v>EOG</v>
      </c>
      <c r="C35" s="1" t="s">
        <v>20</v>
      </c>
      <c r="D35" s="3">
        <v>45127</v>
      </c>
      <c r="E35" s="1" t="s">
        <v>46</v>
      </c>
      <c r="F35" s="1" t="s">
        <v>21</v>
      </c>
      <c r="G35" s="1" t="s">
        <v>31</v>
      </c>
      <c r="H35" s="2" cm="1">
        <f t="array" ref="H35">_FV(Table22[[#This Row],[DataField]],"Price",TRUE)</f>
        <v>122.25</v>
      </c>
      <c r="I35" s="2" cm="1">
        <f t="array" ref="I35">_FV(Table22[[#This Row],[DataField]],"52 week low",TRUE)</f>
        <v>97.2744</v>
      </c>
      <c r="J35" s="2" cm="1">
        <f t="array" ref="J35">_FV(Table22[[#This Row],[DataField]],"52 week high",TRUE)</f>
        <v>135.0582</v>
      </c>
      <c r="K35" s="15" t="s">
        <v>39</v>
      </c>
      <c r="L35" s="2">
        <v>3.3</v>
      </c>
      <c r="M35" s="16">
        <f>Table22[[#This Row],[FwdDiv]]/Table22[[#This Row],[Market
Price]]</f>
        <v>2.6993865030674843E-2</v>
      </c>
      <c r="N35" s="16">
        <v>0.26700000000000002</v>
      </c>
      <c r="O35" s="16">
        <v>0.1</v>
      </c>
      <c r="P35" s="16">
        <v>0.03</v>
      </c>
      <c r="Q35" s="16">
        <v>3.3000000000000002E-2</v>
      </c>
      <c r="R35" s="10">
        <f>Table22[[#This Row],[FwdDiv]]/Table22[[#This Row],[DYT]]</f>
        <v>110</v>
      </c>
      <c r="S35" s="10">
        <f>Table22[[#This Row],[FwdDiv]]/Table22[[#This Row],[DVT]]</f>
        <v>99.999999999999986</v>
      </c>
      <c r="T35" s="11">
        <v>108</v>
      </c>
      <c r="U35" t="str">
        <f>IF(Table22[[#This Row],[Market
Price]] &lt; Table22[[#This Row],[DVPrice]], "ALERT", IF(Table22[[#This Row],[Market
Price]] &lt; Table22[[#This Row],[DYPrice]], "WATCH", "HOLD"))</f>
        <v>HOLD</v>
      </c>
      <c r="V35" s="13" t="s">
        <v>27</v>
      </c>
      <c r="W35" s="14">
        <f>(Table22[[#This Row],[DVPrice]]-Table22[[#This Row],[Market
Price]])/Table22[[#This Row],[DVPrice]]</f>
        <v>-0.22250000000000017</v>
      </c>
    </row>
    <row r="36" spans="1:23" x14ac:dyDescent="0.2">
      <c r="A36" t="e" vm="35">
        <v>#VALUE!</v>
      </c>
      <c r="B36" s="1" t="str" cm="1">
        <f t="array" ref="B36">_FV(Table22[[#This Row],[DataField]],"Ticker symbol",TRUE)</f>
        <v>FAST</v>
      </c>
      <c r="C36" s="1" t="s">
        <v>20</v>
      </c>
      <c r="D36" s="3">
        <v>45126</v>
      </c>
      <c r="E36" s="1" t="s">
        <v>66</v>
      </c>
      <c r="F36" s="1" t="s">
        <v>21</v>
      </c>
      <c r="G36" s="1" t="s">
        <v>31</v>
      </c>
      <c r="H36" s="2" cm="1">
        <f t="array" ref="H36">_FV(Table22[[#This Row],[DataField]],"Price",TRUE)</f>
        <v>65.34</v>
      </c>
      <c r="I36" s="2" cm="1">
        <f t="array" ref="I36">_FV(Table22[[#This Row],[DataField]],"52 week low",TRUE)</f>
        <v>45.415199999999999</v>
      </c>
      <c r="J36" s="2" cm="1">
        <f t="array" ref="J36">_FV(Table22[[#This Row],[DataField]],"52 week high",TRUE)</f>
        <v>65.575000000000003</v>
      </c>
      <c r="K36" s="15" t="s">
        <v>34</v>
      </c>
      <c r="L36" s="2">
        <v>1.4</v>
      </c>
      <c r="M36" s="16">
        <f>Table22[[#This Row],[FwdDiv]]/Table22[[#This Row],[Market
Price]]</f>
        <v>2.1426385062748698E-2</v>
      </c>
      <c r="N36" s="16">
        <v>0.13500000000000001</v>
      </c>
      <c r="O36" s="16">
        <v>0.129</v>
      </c>
      <c r="P36" s="16">
        <v>2.4E-2</v>
      </c>
      <c r="Q36" s="16">
        <v>2.7E-2</v>
      </c>
      <c r="R36" s="10">
        <f>Table22[[#This Row],[FwdDiv]]/Table22[[#This Row],[DYT]]</f>
        <v>58.333333333333329</v>
      </c>
      <c r="S36" s="10">
        <f>Table22[[#This Row],[FwdDiv]]/Table22[[#This Row],[DVT]]</f>
        <v>51.851851851851848</v>
      </c>
      <c r="T36" s="11">
        <v>48</v>
      </c>
      <c r="U36" t="str">
        <f>IF(Table22[[#This Row],[Market
Price]] &lt; Table22[[#This Row],[DVPrice]], "ALERT", IF(Table22[[#This Row],[Market
Price]] &lt; Table22[[#This Row],[DYPrice]], "WATCH", "HOLD"))</f>
        <v>HOLD</v>
      </c>
      <c r="V36" s="13" t="s">
        <v>27</v>
      </c>
      <c r="W36" s="14">
        <f>(Table22[[#This Row],[DVPrice]]-Table22[[#This Row],[Market
Price]])/Table22[[#This Row],[DVPrice]]</f>
        <v>-0.2601285714285716</v>
      </c>
    </row>
    <row r="37" spans="1:23" x14ac:dyDescent="0.2">
      <c r="A37" t="e" vm="36">
        <v>#VALUE!</v>
      </c>
      <c r="B37" s="1" t="str" cm="1">
        <f t="array" ref="B37">_FV(Table22[[#This Row],[DataField]],"Ticker symbol",TRUE)</f>
        <v>FDX</v>
      </c>
      <c r="C37" s="1" t="s">
        <v>20</v>
      </c>
      <c r="D37" s="3">
        <v>45123</v>
      </c>
      <c r="E37" s="1" t="s">
        <v>26</v>
      </c>
      <c r="F37" s="1" t="s">
        <v>21</v>
      </c>
      <c r="G37" s="1" t="s">
        <v>37</v>
      </c>
      <c r="H37" s="2" cm="1">
        <f t="array" ref="H37">_FV(Table22[[#This Row],[DataField]],"Price",TRUE)</f>
        <v>248.03</v>
      </c>
      <c r="I37" s="2" cm="1">
        <f t="array" ref="I37">_FV(Table22[[#This Row],[DataField]],"52 week low",TRUE)</f>
        <v>167.63</v>
      </c>
      <c r="J37" s="2" cm="1">
        <f t="array" ref="J37">_FV(Table22[[#This Row],[DataField]],"52 week high",TRUE)</f>
        <v>285.52999999999997</v>
      </c>
      <c r="K37" s="15" t="s">
        <v>35</v>
      </c>
      <c r="L37" s="2">
        <v>5.24</v>
      </c>
      <c r="M37" s="16">
        <f>Table22[[#This Row],[FwdDiv]]/Table22[[#This Row],[Market
Price]]</f>
        <v>2.1126476635890821E-2</v>
      </c>
      <c r="N37" s="16">
        <v>0.25600000000000001</v>
      </c>
      <c r="O37" s="16">
        <v>0.14000000000000001</v>
      </c>
      <c r="P37" s="16">
        <v>1.6E-2</v>
      </c>
      <c r="Q37" s="16">
        <v>2.5999999999999999E-2</v>
      </c>
      <c r="R37" s="10">
        <f>Table22[[#This Row],[FwdDiv]]/Table22[[#This Row],[DYT]]</f>
        <v>327.5</v>
      </c>
      <c r="S37" s="10">
        <f>Table22[[#This Row],[FwdDiv]]/Table22[[#This Row],[DVT]]</f>
        <v>201.53846153846155</v>
      </c>
      <c r="T37" s="11">
        <v>222</v>
      </c>
      <c r="U37" t="str">
        <f>IF(Table22[[#This Row],[Market
Price]] &lt; Table22[[#This Row],[DVPrice]], "ALERT", IF(Table22[[#This Row],[Market
Price]] &lt; Table22[[#This Row],[DYPrice]], "WATCH", "HOLD"))</f>
        <v>WATCH</v>
      </c>
      <c r="V37" s="13" t="s">
        <v>27</v>
      </c>
      <c r="W37" s="14">
        <f>(Table22[[#This Row],[DVPrice]]-Table22[[#This Row],[Market
Price]])/Table22[[#This Row],[DVPrice]]</f>
        <v>-0.23068320610687018</v>
      </c>
    </row>
    <row r="38" spans="1:23" x14ac:dyDescent="0.2">
      <c r="A38" t="e" vm="37">
        <v>#VALUE!</v>
      </c>
      <c r="B38" s="1" t="str" cm="1">
        <f t="array" ref="B38">_FV(Table22[[#This Row],[DataField]],"Ticker symbol",TRUE)</f>
        <v>FLO</v>
      </c>
      <c r="C38" s="1" t="s">
        <v>12</v>
      </c>
      <c r="D38" s="3">
        <v>45126</v>
      </c>
      <c r="E38" s="1" t="s">
        <v>45</v>
      </c>
      <c r="F38" s="1" t="s">
        <v>27</v>
      </c>
      <c r="G38" s="1" t="s">
        <v>31</v>
      </c>
      <c r="H38" s="2" cm="1">
        <f t="array" ref="H38">_FV(Table22[[#This Row],[DataField]],"Price",TRUE)</f>
        <v>22.57</v>
      </c>
      <c r="I38" s="2" cm="1">
        <f t="array" ref="I38">_FV(Table22[[#This Row],[DataField]],"52 week low",TRUE)</f>
        <v>19.64</v>
      </c>
      <c r="J38" s="2" cm="1">
        <f t="array" ref="J38">_FV(Table22[[#This Row],[DataField]],"52 week high",TRUE)</f>
        <v>29.46</v>
      </c>
      <c r="K38" s="15" t="s">
        <v>35</v>
      </c>
      <c r="L38" s="2">
        <v>0.92</v>
      </c>
      <c r="M38" s="16">
        <f>Table22[[#This Row],[FwdDiv]]/Table22[[#This Row],[Market
Price]]</f>
        <v>4.0762073548958798E-2</v>
      </c>
      <c r="N38" s="16">
        <v>8.5000000000000006E-2</v>
      </c>
      <c r="O38" s="16">
        <v>4.5999999999999999E-2</v>
      </c>
      <c r="P38" s="16">
        <v>0.03</v>
      </c>
      <c r="Q38" s="16">
        <v>4.4999999999999998E-2</v>
      </c>
      <c r="R38" s="10">
        <f>Table22[[#This Row],[FwdDiv]]/Table22[[#This Row],[DYT]]</f>
        <v>30.666666666666668</v>
      </c>
      <c r="S38" s="10">
        <f>Table22[[#This Row],[FwdDiv]]/Table22[[#This Row],[DVT]]</f>
        <v>20.444444444444446</v>
      </c>
      <c r="T38" s="11">
        <v>26</v>
      </c>
      <c r="U38" t="str">
        <f>IF(Table22[[#This Row],[Market
Price]] &lt; Table22[[#This Row],[DVPrice]], "ALERT", IF(Table22[[#This Row],[Market
Price]] &lt; Table22[[#This Row],[DYPrice]], "WATCH", "HOLD"))</f>
        <v>WATCH</v>
      </c>
      <c r="V38" s="13" t="s">
        <v>27</v>
      </c>
      <c r="W38" s="14">
        <f>(Table22[[#This Row],[DVPrice]]-Table22[[#This Row],[Market
Price]])/Table22[[#This Row],[DVPrice]]</f>
        <v>-0.10396739130434773</v>
      </c>
    </row>
    <row r="39" spans="1:23" x14ac:dyDescent="0.2">
      <c r="A39" t="e" vm="38">
        <v>#VALUE!</v>
      </c>
      <c r="B39" s="1" t="str" cm="1">
        <f t="array" ref="B39">_FV(Table22[[#This Row],[DataField]],"Ticker symbol",TRUE)</f>
        <v>GD</v>
      </c>
      <c r="C39" s="1" t="s">
        <v>20</v>
      </c>
      <c r="D39" s="3">
        <v>45049</v>
      </c>
      <c r="E39" s="1" t="s">
        <v>24</v>
      </c>
      <c r="F39" s="1" t="s">
        <v>21</v>
      </c>
      <c r="G39" s="1" t="s">
        <v>31</v>
      </c>
      <c r="H39" s="2" cm="1">
        <f t="array" ref="H39">_FV(Table22[[#This Row],[DataField]],"Price",TRUE)</f>
        <v>254.1</v>
      </c>
      <c r="I39" s="2" cm="1">
        <f t="array" ref="I39">_FV(Table22[[#This Row],[DataField]],"52 week low",TRUE)</f>
        <v>202.35</v>
      </c>
      <c r="J39" s="2" cm="1">
        <f t="array" ref="J39">_FV(Table22[[#This Row],[DataField]],"52 week high",TRUE)</f>
        <v>256.32</v>
      </c>
      <c r="K39" s="15" t="s">
        <v>38</v>
      </c>
      <c r="L39" s="2">
        <v>5.28</v>
      </c>
      <c r="M39" s="16">
        <f>Table22[[#This Row],[FwdDiv]]/Table22[[#This Row],[Market
Price]]</f>
        <v>2.0779220779220779E-2</v>
      </c>
      <c r="N39" s="16">
        <v>0.125</v>
      </c>
      <c r="O39" s="16">
        <v>0.05</v>
      </c>
      <c r="P39" s="16">
        <v>2.3E-2</v>
      </c>
      <c r="Q39" s="16">
        <v>2.7E-2</v>
      </c>
      <c r="R39" s="10">
        <f>Table22[[#This Row],[FwdDiv]]/Table22[[#This Row],[DYT]]</f>
        <v>229.56521739130437</v>
      </c>
      <c r="S39" s="10">
        <f>Table22[[#This Row],[FwdDiv]]/Table22[[#This Row],[DVT]]</f>
        <v>195.55555555555557</v>
      </c>
      <c r="T39" s="11">
        <v>240</v>
      </c>
      <c r="U39" t="str">
        <f>IF(Table22[[#This Row],[Market
Price]] &lt; Table22[[#This Row],[DVPrice]], "ALERT", IF(Table22[[#This Row],[Market
Price]] &lt; Table22[[#This Row],[DYPrice]], "WATCH", "HOLD"))</f>
        <v>HOLD</v>
      </c>
      <c r="V39" s="13" t="s">
        <v>21</v>
      </c>
      <c r="W39" s="14">
        <f>(Table22[[#This Row],[DVPrice]]-Table22[[#This Row],[Market
Price]])/Table22[[#This Row],[DVPrice]]</f>
        <v>-0.29937499999999989</v>
      </c>
    </row>
    <row r="40" spans="1:23" x14ac:dyDescent="0.2">
      <c r="A40" t="e" vm="39">
        <v>#VALUE!</v>
      </c>
      <c r="B40" s="1" t="str" cm="1">
        <f t="array" ref="B40">_FV(Table22[[#This Row],[DataField]],"Ticker symbol",TRUE)</f>
        <v>GIS</v>
      </c>
      <c r="C40" s="1" t="s">
        <v>20</v>
      </c>
      <c r="D40" s="3">
        <v>45124</v>
      </c>
      <c r="E40" s="1" t="s">
        <v>45</v>
      </c>
      <c r="F40" s="1" t="s">
        <v>21</v>
      </c>
      <c r="G40" s="1" t="s">
        <v>37</v>
      </c>
      <c r="H40" s="2" cm="1">
        <f t="array" ref="H40">_FV(Table22[[#This Row],[DataField]],"Price",TRUE)</f>
        <v>64.510000000000005</v>
      </c>
      <c r="I40" s="2" cm="1">
        <f t="array" ref="I40">_FV(Table22[[#This Row],[DataField]],"52 week low",TRUE)</f>
        <v>60.33</v>
      </c>
      <c r="J40" s="2" cm="1">
        <f t="array" ref="J40">_FV(Table22[[#This Row],[DataField]],"52 week high",TRUE)</f>
        <v>90.89</v>
      </c>
      <c r="K40" s="15" t="s">
        <v>32</v>
      </c>
      <c r="L40" s="2">
        <v>2.36</v>
      </c>
      <c r="M40" s="16">
        <f>Table22[[#This Row],[FwdDiv]]/Table22[[#This Row],[Market
Price]]</f>
        <v>3.6583475430165859E-2</v>
      </c>
      <c r="N40" s="16">
        <v>4.3999999999999997E-2</v>
      </c>
      <c r="O40" s="16">
        <v>9.1999999999999998E-2</v>
      </c>
      <c r="P40" s="16">
        <v>0.03</v>
      </c>
      <c r="Q40" s="16">
        <v>3.5000000000000003E-2</v>
      </c>
      <c r="R40" s="10">
        <f>Table22[[#This Row],[FwdDiv]]/Table22[[#This Row],[DYT]]</f>
        <v>78.666666666666671</v>
      </c>
      <c r="S40" s="10">
        <f>Table22[[#This Row],[FwdDiv]]/Table22[[#This Row],[DVT]]</f>
        <v>67.428571428571416</v>
      </c>
      <c r="T40" s="11">
        <v>78</v>
      </c>
      <c r="U40" t="str">
        <f>IF(Table22[[#This Row],[Market
Price]] &lt; Table22[[#This Row],[DVPrice]], "ALERT", IF(Table22[[#This Row],[Market
Price]] &lt; Table22[[#This Row],[DYPrice]], "WATCH", "HOLD"))</f>
        <v>ALERT</v>
      </c>
      <c r="V40" s="13" t="s">
        <v>27</v>
      </c>
      <c r="W40" s="14">
        <f>(Table22[[#This Row],[DVPrice]]-Table22[[#This Row],[Market
Price]])/Table22[[#This Row],[DVPrice]]</f>
        <v>4.3283898305084494E-2</v>
      </c>
    </row>
    <row r="41" spans="1:23" x14ac:dyDescent="0.2">
      <c r="A41" t="e" vm="40">
        <v>#VALUE!</v>
      </c>
      <c r="B41" s="1" t="str" cm="1">
        <f t="array" ref="B41">_FV(Table22[[#This Row],[DataField]],"Ticker symbol",TRUE)</f>
        <v>HD</v>
      </c>
      <c r="C41" s="1" t="s">
        <v>20</v>
      </c>
      <c r="D41" s="3">
        <v>45017</v>
      </c>
      <c r="E41" s="1" t="s">
        <v>29</v>
      </c>
      <c r="F41" s="1" t="s">
        <v>21</v>
      </c>
      <c r="G41" s="1" t="s">
        <v>39</v>
      </c>
      <c r="H41" s="2" cm="1">
        <f t="array" ref="H41">_FV(Table22[[#This Row],[DataField]],"Price",TRUE)</f>
        <v>348.74</v>
      </c>
      <c r="I41" s="2" cm="1">
        <f t="array" ref="I41">_FV(Table22[[#This Row],[DataField]],"52 week low",TRUE)</f>
        <v>274.26</v>
      </c>
      <c r="J41" s="2" cm="1">
        <f t="array" ref="J41">_FV(Table22[[#This Row],[DataField]],"52 week high",TRUE)</f>
        <v>354.92</v>
      </c>
      <c r="K41" s="15" t="s">
        <v>30</v>
      </c>
      <c r="L41" s="2">
        <v>8.36</v>
      </c>
      <c r="M41" s="16">
        <f>Table22[[#This Row],[FwdDiv]]/Table22[[#This Row],[Market
Price]]</f>
        <v>2.3972013534438261E-2</v>
      </c>
      <c r="N41" s="16">
        <v>0.185</v>
      </c>
      <c r="O41" s="16">
        <v>0.1</v>
      </c>
      <c r="P41" s="16">
        <v>2.4E-2</v>
      </c>
      <c r="Q41" s="16">
        <v>2.8000000000000001E-2</v>
      </c>
      <c r="R41" s="10">
        <f>Table22[[#This Row],[FwdDiv]]/Table22[[#This Row],[DYT]]</f>
        <v>348.33333333333331</v>
      </c>
      <c r="S41" s="10">
        <f>Table22[[#This Row],[FwdDiv]]/Table22[[#This Row],[DVT]]</f>
        <v>298.57142857142856</v>
      </c>
      <c r="T41" s="4">
        <v>267</v>
      </c>
      <c r="U41" t="str">
        <f>IF(Table22[[#This Row],[Market
Price]] &lt; Table22[[#This Row],[DVPrice]], "ALERT", IF(Table22[[#This Row],[Market
Price]] &lt; Table22[[#This Row],[DYPrice]], "WATCH", "HOLD"))</f>
        <v>HOLD</v>
      </c>
      <c r="V41" s="13" t="s">
        <v>21</v>
      </c>
      <c r="W41" s="14">
        <f>(Table22[[#This Row],[DVPrice]]-Table22[[#This Row],[Market
Price]])/Table22[[#This Row],[DVPrice]]</f>
        <v>-0.16802870813397139</v>
      </c>
    </row>
    <row r="42" spans="1:23" x14ac:dyDescent="0.2">
      <c r="A42" t="e" vm="41">
        <v>#VALUE!</v>
      </c>
      <c r="B42" s="1" t="str" cm="1">
        <f t="array" ref="B42">_FV(Table22[[#This Row],[DataField]],"Ticker symbol",TRUE)</f>
        <v>HRL</v>
      </c>
      <c r="C42" s="1" t="s">
        <v>20</v>
      </c>
      <c r="D42" s="3">
        <v>45124</v>
      </c>
      <c r="E42" s="1" t="s">
        <v>56</v>
      </c>
      <c r="F42" s="1" t="s">
        <v>21</v>
      </c>
      <c r="G42" s="1" t="s">
        <v>33</v>
      </c>
      <c r="H42" s="2" cm="1">
        <f t="array" ref="H42">_FV(Table22[[#This Row],[DataField]],"Price",TRUE)</f>
        <v>31.77</v>
      </c>
      <c r="I42" s="2" cm="1">
        <f t="array" ref="I42">_FV(Table22[[#This Row],[DataField]],"52 week low",TRUE)</f>
        <v>30.12</v>
      </c>
      <c r="J42" s="2" cm="1">
        <f t="array" ref="J42">_FV(Table22[[#This Row],[DataField]],"52 week high",TRUE)</f>
        <v>47.03</v>
      </c>
      <c r="K42" s="15" t="s">
        <v>39</v>
      </c>
      <c r="L42" s="2">
        <v>1.1000000000000001</v>
      </c>
      <c r="M42" s="16">
        <f>Table22[[#This Row],[FwdDiv]]/Table22[[#This Row],[Market
Price]]</f>
        <v>3.4623858986465222E-2</v>
      </c>
      <c r="N42" s="16">
        <v>0.126</v>
      </c>
      <c r="O42" s="16">
        <v>5.8000000000000003E-2</v>
      </c>
      <c r="P42" s="16">
        <v>0.02</v>
      </c>
      <c r="Q42" s="16">
        <v>2.75E-2</v>
      </c>
      <c r="R42" s="10">
        <f>Table22[[#This Row],[FwdDiv]]/Table22[[#This Row],[DYT]]</f>
        <v>55</v>
      </c>
      <c r="S42" s="10">
        <f>Table22[[#This Row],[FwdDiv]]/Table22[[#This Row],[DVT]]</f>
        <v>40</v>
      </c>
      <c r="T42" s="11">
        <v>38</v>
      </c>
      <c r="U42" t="str">
        <f>IF(Table22[[#This Row],[Market
Price]] &lt; Table22[[#This Row],[DVPrice]], "ALERT", IF(Table22[[#This Row],[Market
Price]] &lt; Table22[[#This Row],[DYPrice]], "WATCH", "HOLD"))</f>
        <v>ALERT</v>
      </c>
      <c r="V42" s="13" t="s">
        <v>27</v>
      </c>
      <c r="W42" s="14">
        <f>(Table22[[#This Row],[DVPrice]]-Table22[[#This Row],[Market
Price]])/Table22[[#This Row],[DVPrice]]</f>
        <v>0.20575000000000002</v>
      </c>
    </row>
    <row r="43" spans="1:23" x14ac:dyDescent="0.2">
      <c r="A43" t="e" vm="42">
        <v>#VALUE!</v>
      </c>
      <c r="B43" s="1" t="str" cm="1">
        <f t="array" ref="B43">_FV(Table22[[#This Row],[DataField]],"Ticker symbol",TRUE)</f>
        <v>HSY</v>
      </c>
      <c r="C43" s="1" t="s">
        <v>20</v>
      </c>
      <c r="D43" s="3">
        <v>45127</v>
      </c>
      <c r="E43" s="1" t="s">
        <v>79</v>
      </c>
      <c r="F43" s="1" t="s">
        <v>21</v>
      </c>
      <c r="G43" s="1" t="s">
        <v>31</v>
      </c>
      <c r="H43" s="2" cm="1">
        <f t="array" ref="H43">_FV(Table22[[#This Row],[DataField]],"Price",TRUE)</f>
        <v>182.52</v>
      </c>
      <c r="I43" s="2" cm="1">
        <f t="array" ref="I43">_FV(Table22[[#This Row],[DataField]],"52 week low",TRUE)</f>
        <v>178.82</v>
      </c>
      <c r="J43" s="2" cm="1">
        <f t="array" ref="J43">_FV(Table22[[#This Row],[DataField]],"52 week high",TRUE)</f>
        <v>276.88049999999998</v>
      </c>
      <c r="K43" s="15" t="s">
        <v>44</v>
      </c>
      <c r="L43" s="2">
        <v>4.1399999999999997</v>
      </c>
      <c r="M43" s="16">
        <f>Table22[[#This Row],[FwdDiv]]/Table22[[#This Row],[Market
Price]]</f>
        <v>2.2682445759368834E-2</v>
      </c>
      <c r="N43" s="16">
        <v>9.6000000000000002E-2</v>
      </c>
      <c r="O43" s="16">
        <v>0.13600000000000001</v>
      </c>
      <c r="P43" s="16">
        <v>2.1999999999999999E-2</v>
      </c>
      <c r="Q43" s="16">
        <v>2.5000000000000001E-2</v>
      </c>
      <c r="R43" s="10">
        <f>Table22[[#This Row],[FwdDiv]]/Table22[[#This Row],[DYT]]</f>
        <v>188.18181818181819</v>
      </c>
      <c r="S43" s="10">
        <f>Table22[[#This Row],[FwdDiv]]/Table22[[#This Row],[DVT]]</f>
        <v>165.59999999999997</v>
      </c>
      <c r="T43" s="11">
        <v>192</v>
      </c>
      <c r="U43" t="str">
        <f>IF(Table22[[#This Row],[Market
Price]] &lt; Table22[[#This Row],[DVPrice]], "ALERT", IF(Table22[[#This Row],[Market
Price]] &lt; Table22[[#This Row],[DYPrice]], "WATCH", "HOLD"))</f>
        <v>WATCH</v>
      </c>
      <c r="V43" s="13" t="s">
        <v>27</v>
      </c>
      <c r="W43" s="14">
        <f>(Table22[[#This Row],[DVPrice]]-Table22[[#This Row],[Market
Price]])/Table22[[#This Row],[DVPrice]]</f>
        <v>-0.10217391304347855</v>
      </c>
    </row>
    <row r="44" spans="1:23" x14ac:dyDescent="0.2">
      <c r="A44" t="e" vm="43">
        <v>#VALUE!</v>
      </c>
      <c r="B44" s="1" t="str" cm="1">
        <f t="array" ref="B44">_FV(Table22[[#This Row],[DataField]],"Ticker symbol",TRUE)</f>
        <v>INTC</v>
      </c>
      <c r="C44" s="1" t="s">
        <v>12</v>
      </c>
      <c r="D44" s="3">
        <v>45126</v>
      </c>
      <c r="E44" s="1" t="s">
        <v>41</v>
      </c>
      <c r="F44" s="1" t="s">
        <v>21</v>
      </c>
      <c r="G44" s="1" t="s">
        <v>31</v>
      </c>
      <c r="H44" s="2" cm="1">
        <f t="array" ref="H44">_FV(Table22[[#This Row],[DataField]],"Price",TRUE)</f>
        <v>48</v>
      </c>
      <c r="I44" s="2" cm="1">
        <f t="array" ref="I44">_FV(Table22[[#This Row],[DataField]],"52 week low",TRUE)</f>
        <v>24.73</v>
      </c>
      <c r="J44" s="2" cm="1">
        <f t="array" ref="J44">_FV(Table22[[#This Row],[DataField]],"52 week high",TRUE)</f>
        <v>48.155700000000003</v>
      </c>
      <c r="K44" s="15" t="s">
        <v>25</v>
      </c>
      <c r="L44" s="2">
        <v>0.5</v>
      </c>
      <c r="M44" s="16">
        <f>Table22[[#This Row],[FwdDiv]]/Table22[[#This Row],[Market
Price]]</f>
        <v>1.0416666666666666E-2</v>
      </c>
      <c r="N44" s="16">
        <v>5.3999999999999999E-2</v>
      </c>
      <c r="O44" s="16">
        <v>-0.65</v>
      </c>
      <c r="P44" s="16">
        <v>3.1E-2</v>
      </c>
      <c r="Q44" s="16">
        <v>0.05</v>
      </c>
      <c r="R44" s="10">
        <f>Table22[[#This Row],[FwdDiv]]/Table22[[#This Row],[DYT]]</f>
        <v>16.129032258064516</v>
      </c>
      <c r="S44" s="10">
        <f>Table22[[#This Row],[FwdDiv]]/Table22[[#This Row],[DVT]]</f>
        <v>10</v>
      </c>
      <c r="T44" s="11">
        <v>35</v>
      </c>
      <c r="U44" t="str">
        <f>IF(Table22[[#This Row],[Market
Price]] &lt; Table22[[#This Row],[DVPrice]], "ALERT", IF(Table22[[#This Row],[Market
Price]] &lt; Table22[[#This Row],[DYPrice]], "WATCH", "HOLD"))</f>
        <v>HOLD</v>
      </c>
      <c r="V44" s="13" t="s">
        <v>27</v>
      </c>
      <c r="W44" s="14">
        <f>(Table22[[#This Row],[DVPrice]]-Table22[[#This Row],[Market
Price]])/Table22[[#This Row],[DVPrice]]</f>
        <v>-3.8</v>
      </c>
    </row>
    <row r="45" spans="1:23" x14ac:dyDescent="0.2">
      <c r="A45" t="e" vm="44">
        <v>#VALUE!</v>
      </c>
      <c r="B45" s="1" t="str" cm="1">
        <f t="array" ref="B45">_FV(Table22[[#This Row],[DataField]],"Ticker symbol",TRUE)</f>
        <v>INTU</v>
      </c>
      <c r="C45" s="1" t="s">
        <v>20</v>
      </c>
      <c r="D45" s="3">
        <v>45127</v>
      </c>
      <c r="E45" s="1" t="s">
        <v>80</v>
      </c>
      <c r="F45" s="1" t="s">
        <v>21</v>
      </c>
      <c r="G45" s="1" t="s">
        <v>32</v>
      </c>
      <c r="H45" s="2" cm="1">
        <f t="array" ref="H45">_FV(Table22[[#This Row],[DataField]],"Price",TRUE)</f>
        <v>624.07000000000005</v>
      </c>
      <c r="I45" s="2" cm="1">
        <f t="array" ref="I45">_FV(Table22[[#This Row],[DataField]],"52 week low",TRUE)</f>
        <v>370.62</v>
      </c>
      <c r="J45" s="2" cm="1">
        <f t="array" ref="J45">_FV(Table22[[#This Row],[DataField]],"52 week high",TRUE)</f>
        <v>627.83000000000004</v>
      </c>
      <c r="K45" s="15" t="s">
        <v>33</v>
      </c>
      <c r="L45" s="2">
        <v>3.12</v>
      </c>
      <c r="M45" s="16">
        <f>Table22[[#This Row],[FwdDiv]]/Table22[[#This Row],[Market
Price]]</f>
        <v>4.9994391654782314E-3</v>
      </c>
      <c r="N45" s="16">
        <v>0.14399999999999999</v>
      </c>
      <c r="O45" s="16">
        <v>0.14699999999999999</v>
      </c>
      <c r="P45" s="16">
        <v>0.01</v>
      </c>
      <c r="Q45" s="16">
        <v>1.4999999999999999E-2</v>
      </c>
      <c r="R45" s="10">
        <f>Table22[[#This Row],[FwdDiv]]/Table22[[#This Row],[DYT]]</f>
        <v>312</v>
      </c>
      <c r="S45" s="10">
        <f>Table22[[#This Row],[FwdDiv]]/Table22[[#This Row],[DVT]]</f>
        <v>208.00000000000003</v>
      </c>
      <c r="T45" s="11">
        <v>503</v>
      </c>
      <c r="U45" t="str">
        <f>IF(Table22[[#This Row],[Market
Price]] &lt; Table22[[#This Row],[DVPrice]], "ALERT", IF(Table22[[#This Row],[Market
Price]] &lt; Table22[[#This Row],[DYPrice]], "WATCH", "HOLD"))</f>
        <v>HOLD</v>
      </c>
      <c r="V45" s="13" t="s">
        <v>27</v>
      </c>
      <c r="W45" s="14">
        <f>(Table22[[#This Row],[DVPrice]]-Table22[[#This Row],[Market
Price]])/Table22[[#This Row],[DVPrice]]</f>
        <v>-2.0003365384615384</v>
      </c>
    </row>
    <row r="46" spans="1:23" x14ac:dyDescent="0.2">
      <c r="A46" t="e" vm="45">
        <v>#VALUE!</v>
      </c>
      <c r="B46" s="1" t="str" cm="1">
        <f t="array" ref="B46">_FV(Table22[[#This Row],[DataField]],"Ticker symbol",TRUE)</f>
        <v>ITW</v>
      </c>
      <c r="C46" s="1" t="s">
        <v>20</v>
      </c>
      <c r="D46" s="3">
        <v>45127</v>
      </c>
      <c r="E46" s="1" t="s">
        <v>81</v>
      </c>
      <c r="F46" s="1" t="s">
        <v>21</v>
      </c>
      <c r="G46" s="1" t="s">
        <v>31</v>
      </c>
      <c r="H46" s="2" cm="1">
        <f t="array" ref="H46">_FV(Table22[[#This Row],[DataField]],"Price",TRUE)</f>
        <v>261.91000000000003</v>
      </c>
      <c r="I46" s="2" cm="1">
        <f t="array" ref="I46">_FV(Table22[[#This Row],[DataField]],"52 week low",TRUE)</f>
        <v>216.43</v>
      </c>
      <c r="J46" s="2" cm="1">
        <f t="array" ref="J46">_FV(Table22[[#This Row],[DataField]],"52 week high",TRUE)</f>
        <v>264.19</v>
      </c>
      <c r="K46" s="15" t="s">
        <v>40</v>
      </c>
      <c r="L46" s="2">
        <v>5.24</v>
      </c>
      <c r="M46" s="16">
        <f>Table22[[#This Row],[FwdDiv]]/Table22[[#This Row],[Market
Price]]</f>
        <v>2.000687258982093E-2</v>
      </c>
      <c r="N46" s="16">
        <v>0.13200000000000001</v>
      </c>
      <c r="O46" s="16">
        <v>7.1999999999999995E-2</v>
      </c>
      <c r="P46" s="16">
        <v>2.1999999999999999E-2</v>
      </c>
      <c r="Q46" s="16">
        <v>2.7E-2</v>
      </c>
      <c r="R46" s="10">
        <f>Table22[[#This Row],[FwdDiv]]/Table22[[#This Row],[DYT]]</f>
        <v>238.18181818181822</v>
      </c>
      <c r="S46" s="10">
        <f>Table22[[#This Row],[FwdDiv]]/Table22[[#This Row],[DVT]]</f>
        <v>194.07407407407408</v>
      </c>
      <c r="T46" s="11">
        <v>203</v>
      </c>
      <c r="U46" t="str">
        <f>IF(Table22[[#This Row],[Market
Price]] &lt; Table22[[#This Row],[DVPrice]], "ALERT", IF(Table22[[#This Row],[Market
Price]] &lt; Table22[[#This Row],[DYPrice]], "WATCH", "HOLD"))</f>
        <v>HOLD</v>
      </c>
      <c r="V46" s="13" t="s">
        <v>27</v>
      </c>
      <c r="W46" s="14">
        <f>(Table22[[#This Row],[DVPrice]]-Table22[[#This Row],[Market
Price]])/Table22[[#This Row],[DVPrice]]</f>
        <v>-0.34953625954198486</v>
      </c>
    </row>
    <row r="47" spans="1:23" x14ac:dyDescent="0.2">
      <c r="A47" t="e" vm="46">
        <v>#VALUE!</v>
      </c>
      <c r="B47" s="1" t="str" cm="1">
        <f t="array" ref="B47">_FV(Table22[[#This Row],[DataField]],"Ticker symbol",TRUE)</f>
        <v>JNJ</v>
      </c>
      <c r="C47" s="1" t="s">
        <v>20</v>
      </c>
      <c r="D47" s="3">
        <v>45123</v>
      </c>
      <c r="E47" s="1" t="s">
        <v>60</v>
      </c>
      <c r="F47" s="1" t="s">
        <v>21</v>
      </c>
      <c r="G47" s="1" t="s">
        <v>31</v>
      </c>
      <c r="H47" s="2" cm="1">
        <f t="array" ref="H47">_FV(Table22[[#This Row],[DataField]],"Price",TRUE)</f>
        <v>155.47999999999999</v>
      </c>
      <c r="I47" s="2" cm="1">
        <f t="array" ref="I47">_FV(Table22[[#This Row],[DataField]],"52 week low",TRUE)</f>
        <v>144.94999999999999</v>
      </c>
      <c r="J47" s="2" cm="1">
        <f t="array" ref="J47">_FV(Table22[[#This Row],[DataField]],"52 week high",TRUE)</f>
        <v>180.93</v>
      </c>
      <c r="K47" s="15" t="s">
        <v>37</v>
      </c>
      <c r="L47" s="2">
        <v>4.76</v>
      </c>
      <c r="M47" s="16">
        <f>Table22[[#This Row],[FwdDiv]]/Table22[[#This Row],[Market
Price]]</f>
        <v>3.0614870079753023E-2</v>
      </c>
      <c r="N47" s="16">
        <v>6.3E-2</v>
      </c>
      <c r="O47" s="16">
        <v>7.0000000000000007E-2</v>
      </c>
      <c r="P47" s="16">
        <v>2.8000000000000001E-2</v>
      </c>
      <c r="Q47" s="16">
        <v>3.2000000000000001E-2</v>
      </c>
      <c r="R47" s="10">
        <f>Table22[[#This Row],[FwdDiv]]/Table22[[#This Row],[DYT]]</f>
        <v>170</v>
      </c>
      <c r="S47" s="10">
        <f>Table22[[#This Row],[FwdDiv]]/Table22[[#This Row],[DVT]]</f>
        <v>148.75</v>
      </c>
      <c r="T47" s="11">
        <v>164</v>
      </c>
      <c r="U47" t="str">
        <f>IF(Table22[[#This Row],[Market
Price]] &lt; Table22[[#This Row],[DVPrice]], "ALERT", IF(Table22[[#This Row],[Market
Price]] &lt; Table22[[#This Row],[DYPrice]], "WATCH", "HOLD"))</f>
        <v>WATCH</v>
      </c>
      <c r="V47" s="13" t="s">
        <v>27</v>
      </c>
      <c r="W47" s="14">
        <f>(Table22[[#This Row],[DVPrice]]-Table22[[#This Row],[Market
Price]])/Table22[[#This Row],[DVPrice]]</f>
        <v>-4.5243697478991526E-2</v>
      </c>
    </row>
    <row r="48" spans="1:23" x14ac:dyDescent="0.2">
      <c r="A48" t="e" vm="47">
        <v>#VALUE!</v>
      </c>
      <c r="B48" s="1" t="str" cm="1">
        <f t="array" ref="B48">_FV(Table22[[#This Row],[DataField]],"Ticker symbol",TRUE)</f>
        <v>KMB</v>
      </c>
      <c r="C48" s="1" t="s">
        <v>12</v>
      </c>
      <c r="D48" s="3">
        <v>45127</v>
      </c>
      <c r="E48" s="1" t="s">
        <v>58</v>
      </c>
      <c r="F48" s="1" t="s">
        <v>21</v>
      </c>
      <c r="G48" s="1" t="s">
        <v>31</v>
      </c>
      <c r="H48" s="2" cm="1">
        <f t="array" ref="H48">_FV(Table22[[#This Row],[DataField]],"Price",TRUE)</f>
        <v>120.22</v>
      </c>
      <c r="I48" s="2" cm="1">
        <f t="array" ref="I48">_FV(Table22[[#This Row],[DataField]],"52 week low",TRUE)</f>
        <v>116.31699999999999</v>
      </c>
      <c r="J48" s="2" cm="1">
        <f t="array" ref="J48">_FV(Table22[[#This Row],[DataField]],"52 week high",TRUE)</f>
        <v>147.87</v>
      </c>
      <c r="K48" s="15" t="s">
        <v>30</v>
      </c>
      <c r="L48" s="2">
        <v>4.72</v>
      </c>
      <c r="M48" s="16">
        <f>Table22[[#This Row],[FwdDiv]]/Table22[[#This Row],[Market
Price]]</f>
        <v>3.9261354183996004E-2</v>
      </c>
      <c r="N48" s="16">
        <v>3.7999999999999999E-2</v>
      </c>
      <c r="O48" s="16">
        <v>1.72E-2</v>
      </c>
      <c r="P48" s="16">
        <v>3.5000000000000003E-2</v>
      </c>
      <c r="Q48" s="16">
        <v>4.4999999999999998E-2</v>
      </c>
      <c r="R48" s="10">
        <f>Table22[[#This Row],[FwdDiv]]/Table22[[#This Row],[DYT]]</f>
        <v>134.85714285714283</v>
      </c>
      <c r="S48" s="10">
        <f>Table22[[#This Row],[FwdDiv]]/Table22[[#This Row],[DVT]]</f>
        <v>104.88888888888889</v>
      </c>
      <c r="T48" s="11">
        <v>134</v>
      </c>
      <c r="U48" t="str">
        <f>IF(Table22[[#This Row],[Market
Price]] &lt; Table22[[#This Row],[DVPrice]], "ALERT", IF(Table22[[#This Row],[Market
Price]] &lt; Table22[[#This Row],[DYPrice]], "WATCH", "HOLD"))</f>
        <v>WATCH</v>
      </c>
      <c r="V48" s="13" t="s">
        <v>27</v>
      </c>
      <c r="W48" s="14">
        <f>(Table22[[#This Row],[DVPrice]]-Table22[[#This Row],[Market
Price]])/Table22[[#This Row],[DVPrice]]</f>
        <v>-0.14616525423728816</v>
      </c>
    </row>
    <row r="49" spans="1:23" x14ac:dyDescent="0.2">
      <c r="A49" t="e" vm="48">
        <v>#VALUE!</v>
      </c>
      <c r="B49" s="1" t="str" cm="1">
        <f t="array" ref="B49">_FV(Table22[[#This Row],[DataField]],"Ticker symbol",TRUE)</f>
        <v>KO</v>
      </c>
      <c r="C49" s="1" t="s">
        <v>12</v>
      </c>
      <c r="D49" s="3">
        <v>45123</v>
      </c>
      <c r="E49" s="1" t="s">
        <v>52</v>
      </c>
      <c r="F49" s="1" t="s">
        <v>21</v>
      </c>
      <c r="G49" s="1" t="s">
        <v>31</v>
      </c>
      <c r="H49" s="2" cm="1">
        <f t="array" ref="H49">_FV(Table22[[#This Row],[DataField]],"Price",TRUE)</f>
        <v>58.33</v>
      </c>
      <c r="I49" s="2" cm="1">
        <f t="array" ref="I49">_FV(Table22[[#This Row],[DataField]],"52 week low",TRUE)</f>
        <v>51.55</v>
      </c>
      <c r="J49" s="2" cm="1">
        <f t="array" ref="J49">_FV(Table22[[#This Row],[DataField]],"52 week high",TRUE)</f>
        <v>64.989999999999995</v>
      </c>
      <c r="K49" s="15" t="s">
        <v>30</v>
      </c>
      <c r="L49" s="2">
        <v>1.84</v>
      </c>
      <c r="M49" s="16">
        <f>Table22[[#This Row],[FwdDiv]]/Table22[[#This Row],[Market
Price]]</f>
        <v>3.1544659694839709E-2</v>
      </c>
      <c r="N49" s="16">
        <v>5.0999999999999997E-2</v>
      </c>
      <c r="O49" s="16">
        <v>4.5999999999999999E-2</v>
      </c>
      <c r="P49" s="16">
        <v>3.1E-2</v>
      </c>
      <c r="Q49" s="16">
        <v>0.04</v>
      </c>
      <c r="R49" s="10">
        <f>Table22[[#This Row],[FwdDiv]]/Table22[[#This Row],[DYT]]</f>
        <v>59.354838709677423</v>
      </c>
      <c r="S49" s="10">
        <f>Table22[[#This Row],[FwdDiv]]/Table22[[#This Row],[DVT]]</f>
        <v>46</v>
      </c>
      <c r="T49" s="11">
        <v>58</v>
      </c>
      <c r="U49" t="str">
        <f>IF(Table22[[#This Row],[Market
Price]] &lt; Table22[[#This Row],[DVPrice]], "ALERT", IF(Table22[[#This Row],[Market
Price]] &lt; Table22[[#This Row],[DYPrice]], "WATCH", "HOLD"))</f>
        <v>WATCH</v>
      </c>
      <c r="V49" s="13" t="s">
        <v>27</v>
      </c>
      <c r="W49" s="14">
        <f>(Table22[[#This Row],[DVPrice]]-Table22[[#This Row],[Market
Price]])/Table22[[#This Row],[DVPrice]]</f>
        <v>-0.26804347826086955</v>
      </c>
    </row>
    <row r="50" spans="1:23" x14ac:dyDescent="0.2">
      <c r="A50" t="e" vm="49">
        <v>#VALUE!</v>
      </c>
      <c r="B50" s="1" t="str" cm="1">
        <f t="array" ref="B50">_FV(Table22[[#This Row],[DataField]],"Ticker symbol",TRUE)</f>
        <v>LLY</v>
      </c>
      <c r="C50" s="1" t="s">
        <v>20</v>
      </c>
      <c r="D50" s="3">
        <v>45127</v>
      </c>
      <c r="E50" s="1" t="s">
        <v>59</v>
      </c>
      <c r="F50" s="1" t="s">
        <v>21</v>
      </c>
      <c r="G50" s="1" t="s">
        <v>31</v>
      </c>
      <c r="H50" s="2" cm="1">
        <f t="array" ref="H50">_FV(Table22[[#This Row],[DataField]],"Price",TRUE)</f>
        <v>570.39</v>
      </c>
      <c r="I50" s="2" cm="1">
        <f t="array" ref="I50">_FV(Table22[[#This Row],[DataField]],"52 week low",TRUE)</f>
        <v>309.2</v>
      </c>
      <c r="J50" s="2" cm="1">
        <f t="array" ref="J50">_FV(Table22[[#This Row],[DataField]],"52 week high",TRUE)</f>
        <v>629.97</v>
      </c>
      <c r="K50" s="15" t="s">
        <v>34</v>
      </c>
      <c r="L50" s="2">
        <v>4.53</v>
      </c>
      <c r="M50" s="16">
        <f>Table22[[#This Row],[FwdDiv]]/Table22[[#This Row],[Market
Price]]</f>
        <v>7.9419344658917587E-3</v>
      </c>
      <c r="N50" s="16">
        <v>8.8999999999999996E-2</v>
      </c>
      <c r="O50" s="16">
        <v>0.156</v>
      </c>
      <c r="P50" s="16">
        <v>2.5999999999999999E-2</v>
      </c>
      <c r="Q50" s="16">
        <v>0.03</v>
      </c>
      <c r="R50" s="10">
        <f>Table22[[#This Row],[FwdDiv]]/Table22[[#This Row],[DYT]]</f>
        <v>174.23076923076925</v>
      </c>
      <c r="S50" s="10">
        <f>Table22[[#This Row],[FwdDiv]]/Table22[[#This Row],[DVT]]</f>
        <v>151</v>
      </c>
      <c r="T50" s="11">
        <v>368</v>
      </c>
      <c r="U50" t="str">
        <f>IF(Table22[[#This Row],[Market
Price]] &lt; Table22[[#This Row],[DVPrice]], "ALERT", IF(Table22[[#This Row],[Market
Price]] &lt; Table22[[#This Row],[DYPrice]], "WATCH", "HOLD"))</f>
        <v>HOLD</v>
      </c>
      <c r="V50" s="13" t="s">
        <v>27</v>
      </c>
      <c r="W50" s="14">
        <f>(Table22[[#This Row],[DVPrice]]-Table22[[#This Row],[Market
Price]])/Table22[[#This Row],[DVPrice]]</f>
        <v>-2.7774172185430461</v>
      </c>
    </row>
    <row r="51" spans="1:23" x14ac:dyDescent="0.2">
      <c r="A51" t="e" vm="50">
        <v>#VALUE!</v>
      </c>
      <c r="B51" s="1" t="str" cm="1">
        <f t="array" ref="B51">_FV(Table22[[#This Row],[DataField]],"Ticker symbol",TRUE)</f>
        <v>LMT</v>
      </c>
      <c r="C51" s="1" t="s">
        <v>20</v>
      </c>
      <c r="D51" s="3">
        <v>45049</v>
      </c>
      <c r="E51" s="1" t="s">
        <v>24</v>
      </c>
      <c r="F51" s="1" t="s">
        <v>21</v>
      </c>
      <c r="G51" s="1" t="s">
        <v>31</v>
      </c>
      <c r="H51" s="2" cm="1">
        <f t="array" ref="H51">_FV(Table22[[#This Row],[DataField]],"Price",TRUE)</f>
        <v>448.33</v>
      </c>
      <c r="I51" s="2" cm="1">
        <f t="array" ref="I51">_FV(Table22[[#This Row],[DataField]],"52 week low",TRUE)</f>
        <v>393.77</v>
      </c>
      <c r="J51" s="2" cm="1">
        <f t="array" ref="J51">_FV(Table22[[#This Row],[DataField]],"52 week high",TRUE)</f>
        <v>508.1</v>
      </c>
      <c r="K51" s="15" t="s">
        <v>36</v>
      </c>
      <c r="L51" s="2">
        <v>12</v>
      </c>
      <c r="M51" s="16">
        <f>Table22[[#This Row],[FwdDiv]]/Table22[[#This Row],[Market
Price]]</f>
        <v>2.6765998260210113E-2</v>
      </c>
      <c r="N51" s="16">
        <v>0.107</v>
      </c>
      <c r="O51" s="16">
        <v>7.5999999999999998E-2</v>
      </c>
      <c r="P51" s="16">
        <v>2.7E-2</v>
      </c>
      <c r="Q51" s="16">
        <v>0.03</v>
      </c>
      <c r="R51" s="10">
        <f>Table22[[#This Row],[FwdDiv]]/Table22[[#This Row],[DYT]]</f>
        <v>444.44444444444446</v>
      </c>
      <c r="S51" s="10">
        <f>Table22[[#This Row],[FwdDiv]]/Table22[[#This Row],[DVT]]</f>
        <v>400</v>
      </c>
      <c r="T51" s="11">
        <v>441</v>
      </c>
      <c r="U51" t="str">
        <f>IF(Table22[[#This Row],[Market
Price]] &lt; Table22[[#This Row],[DVPrice]], "ALERT", IF(Table22[[#This Row],[Market
Price]] &lt; Table22[[#This Row],[DYPrice]], "WATCH", "HOLD"))</f>
        <v>HOLD</v>
      </c>
      <c r="V51" s="13" t="s">
        <v>21</v>
      </c>
      <c r="W51" s="14">
        <f>(Table22[[#This Row],[DVPrice]]-Table22[[#This Row],[Market
Price]])/Table22[[#This Row],[DVPrice]]</f>
        <v>-0.12082499999999996</v>
      </c>
    </row>
    <row r="52" spans="1:23" x14ac:dyDescent="0.2">
      <c r="A52" t="e" vm="51">
        <v>#VALUE!</v>
      </c>
      <c r="B52" s="1" t="str" cm="1">
        <f t="array" ref="B52">_FV(Table22[[#This Row],[DataField]],"Ticker symbol",TRUE)</f>
        <v>LOW</v>
      </c>
      <c r="C52" s="1" t="s">
        <v>20</v>
      </c>
      <c r="D52" s="3">
        <v>45030</v>
      </c>
      <c r="E52" s="1" t="s">
        <v>29</v>
      </c>
      <c r="F52" s="1" t="s">
        <v>21</v>
      </c>
      <c r="G52" s="1" t="s">
        <v>39</v>
      </c>
      <c r="H52" s="2" cm="1">
        <f t="array" ref="H52">_FV(Table22[[#This Row],[DataField]],"Price",TRUE)</f>
        <v>222.99</v>
      </c>
      <c r="I52" s="2" cm="1">
        <f t="array" ref="I52">_FV(Table22[[#This Row],[DataField]],"52 week low",TRUE)</f>
        <v>181.85</v>
      </c>
      <c r="J52" s="2" cm="1">
        <f t="array" ref="J52">_FV(Table22[[#This Row],[DataField]],"52 week high",TRUE)</f>
        <v>237.20500000000001</v>
      </c>
      <c r="K52" s="15" t="s">
        <v>32</v>
      </c>
      <c r="L52" s="2">
        <v>4.2</v>
      </c>
      <c r="M52" s="16">
        <f>Table22[[#This Row],[FwdDiv]]/Table22[[#This Row],[Market
Price]]</f>
        <v>1.8834925332974574E-2</v>
      </c>
      <c r="N52" s="16">
        <v>0.2</v>
      </c>
      <c r="O52" s="16">
        <v>0.32</v>
      </c>
      <c r="P52" s="16">
        <v>1.7999999999999999E-2</v>
      </c>
      <c r="Q52" s="16">
        <v>0.02</v>
      </c>
      <c r="R52" s="10">
        <f>Table22[[#This Row],[FwdDiv]]/Table22[[#This Row],[DYT]]</f>
        <v>233.33333333333337</v>
      </c>
      <c r="S52" s="10">
        <f>Table22[[#This Row],[FwdDiv]]/Table22[[#This Row],[DVT]]</f>
        <v>210</v>
      </c>
      <c r="T52" s="11">
        <v>218</v>
      </c>
      <c r="U52" t="str">
        <f>IF(Table22[[#This Row],[Market
Price]] &lt; Table22[[#This Row],[DVPrice]], "ALERT", IF(Table22[[#This Row],[Market
Price]] &lt; Table22[[#This Row],[DYPrice]], "WATCH", "HOLD"))</f>
        <v>WATCH</v>
      </c>
      <c r="V52" s="13" t="s">
        <v>21</v>
      </c>
      <c r="W52" s="14">
        <f>(Table22[[#This Row],[DVPrice]]-Table22[[#This Row],[Market
Price]])/Table22[[#This Row],[DVPrice]]</f>
        <v>-6.1857142857142902E-2</v>
      </c>
    </row>
    <row r="53" spans="1:23" x14ac:dyDescent="0.2">
      <c r="A53" t="e" vm="52">
        <v>#VALUE!</v>
      </c>
      <c r="B53" s="1" t="str" cm="1">
        <f t="array" ref="B53">_FV(Table22[[#This Row],[DataField]],"Ticker symbol",TRUE)</f>
        <v>LRCX</v>
      </c>
      <c r="C53" s="1" t="s">
        <v>20</v>
      </c>
      <c r="D53" s="3">
        <v>45123</v>
      </c>
      <c r="E53" s="1" t="s">
        <v>50</v>
      </c>
      <c r="F53" s="1" t="s">
        <v>21</v>
      </c>
      <c r="G53" s="1" t="s">
        <v>35</v>
      </c>
      <c r="H53" s="2" cm="1">
        <f t="array" ref="H53">_FV(Table22[[#This Row],[DataField]],"Price",TRUE)</f>
        <v>779.99</v>
      </c>
      <c r="I53" s="2" cm="1">
        <f t="array" ref="I53">_FV(Table22[[#This Row],[DataField]],"52 week low",TRUE)</f>
        <v>397.06</v>
      </c>
      <c r="J53" s="2" cm="1">
        <f t="array" ref="J53">_FV(Table22[[#This Row],[DataField]],"52 week high",TRUE)</f>
        <v>784.1</v>
      </c>
      <c r="K53" s="15" t="s">
        <v>40</v>
      </c>
      <c r="L53" s="2">
        <v>6.9</v>
      </c>
      <c r="M53" s="16">
        <f>Table22[[#This Row],[FwdDiv]]/Table22[[#This Row],[Market
Price]]</f>
        <v>8.8462672598366657E-3</v>
      </c>
      <c r="N53" s="16">
        <v>0.31900000000000001</v>
      </c>
      <c r="O53" s="16">
        <v>0.15</v>
      </c>
      <c r="P53" s="16">
        <v>1.5299999999999999E-2</v>
      </c>
      <c r="Q53" s="16">
        <v>0.02</v>
      </c>
      <c r="R53" s="10">
        <f>Table22[[#This Row],[FwdDiv]]/Table22[[#This Row],[DYT]]</f>
        <v>450.98039215686276</v>
      </c>
      <c r="S53" s="10">
        <f>Table22[[#This Row],[FwdDiv]]/Table22[[#This Row],[DVT]]</f>
        <v>345</v>
      </c>
      <c r="T53" s="11">
        <v>620</v>
      </c>
      <c r="U53" t="str">
        <f>IF(Table22[[#This Row],[Market
Price]] &lt; Table22[[#This Row],[DVPrice]], "ALERT", IF(Table22[[#This Row],[Market
Price]] &lt; Table22[[#This Row],[DYPrice]], "WATCH", "HOLD"))</f>
        <v>HOLD</v>
      </c>
      <c r="V53" s="13" t="s">
        <v>27</v>
      </c>
      <c r="W53" s="14">
        <f>(Table22[[#This Row],[DVPrice]]-Table22[[#This Row],[Market
Price]])/Table22[[#This Row],[DVPrice]]</f>
        <v>-1.260840579710145</v>
      </c>
    </row>
    <row r="54" spans="1:23" x14ac:dyDescent="0.2">
      <c r="A54" t="e" vm="53">
        <v>#VALUE!</v>
      </c>
      <c r="B54" s="1" t="str" cm="1">
        <f t="array" ref="B54">_FV(Table22[[#This Row],[DataField]],"Ticker symbol",TRUE)</f>
        <v>LYB</v>
      </c>
      <c r="C54" s="1" t="s">
        <v>20</v>
      </c>
      <c r="D54" s="3">
        <v>45123</v>
      </c>
      <c r="E54" s="1" t="s">
        <v>75</v>
      </c>
      <c r="F54" s="1" t="s">
        <v>21</v>
      </c>
      <c r="G54" s="1" t="s">
        <v>31</v>
      </c>
      <c r="H54" s="2" cm="1">
        <f t="array" ref="H54">_FV(Table22[[#This Row],[DataField]],"Price",TRUE)</f>
        <v>96.08</v>
      </c>
      <c r="I54" s="2" cm="1">
        <f t="array" ref="I54">_FV(Table22[[#This Row],[DataField]],"52 week low",TRUE)</f>
        <v>79.680000000000007</v>
      </c>
      <c r="J54" s="2" cm="1">
        <f t="array" ref="J54">_FV(Table22[[#This Row],[DataField]],"52 week high",TRUE)</f>
        <v>102.045</v>
      </c>
      <c r="K54" s="15" t="s">
        <v>37</v>
      </c>
      <c r="L54" s="2">
        <v>5</v>
      </c>
      <c r="M54" s="16">
        <f>Table22[[#This Row],[FwdDiv]]/Table22[[#This Row],[Market
Price]]</f>
        <v>5.2039966694421319E-2</v>
      </c>
      <c r="N54" s="16">
        <v>9.9000000000000005E-2</v>
      </c>
      <c r="O54" s="16">
        <v>6.4000000000000001E-2</v>
      </c>
      <c r="P54" s="16">
        <v>0.04</v>
      </c>
      <c r="Q54" s="16">
        <v>4.4999999999999998E-2</v>
      </c>
      <c r="R54" s="10">
        <f>Table22[[#This Row],[FwdDiv]]/Table22[[#This Row],[DYT]]</f>
        <v>125</v>
      </c>
      <c r="S54" s="10">
        <f>Table22[[#This Row],[FwdDiv]]/Table22[[#This Row],[DVT]]</f>
        <v>111.11111111111111</v>
      </c>
      <c r="T54" s="11">
        <v>124</v>
      </c>
      <c r="U54" t="str">
        <f>IF(Table22[[#This Row],[Market
Price]] &lt; Table22[[#This Row],[DVPrice]], "ALERT", IF(Table22[[#This Row],[Market
Price]] &lt; Table22[[#This Row],[DYPrice]], "WATCH", "HOLD"))</f>
        <v>ALERT</v>
      </c>
      <c r="V54" s="13" t="s">
        <v>21</v>
      </c>
      <c r="W54" s="14">
        <f>(Table22[[#This Row],[DVPrice]]-Table22[[#This Row],[Market
Price]])/Table22[[#This Row],[DVPrice]]</f>
        <v>0.13528000000000004</v>
      </c>
    </row>
    <row r="55" spans="1:23" x14ac:dyDescent="0.2">
      <c r="A55" t="e" vm="54">
        <v>#VALUE!</v>
      </c>
      <c r="B55" s="1" t="str" cm="1">
        <f t="array" ref="B55">_FV(Table22[[#This Row],[DataField]],"Ticker symbol",TRUE)</f>
        <v>MAN</v>
      </c>
      <c r="C55" s="1" t="s">
        <v>20</v>
      </c>
      <c r="D55" s="3">
        <v>45127</v>
      </c>
      <c r="E55" s="1" t="s">
        <v>82</v>
      </c>
      <c r="F55" s="1" t="s">
        <v>21</v>
      </c>
      <c r="G55" s="1" t="s">
        <v>31</v>
      </c>
      <c r="H55" s="2" cm="1">
        <f t="array" ref="H55">_FV(Table22[[#This Row],[DataField]],"Price",TRUE)</f>
        <v>79.27</v>
      </c>
      <c r="I55" s="2" cm="1">
        <f t="array" ref="I55">_FV(Table22[[#This Row],[DataField]],"52 week low",TRUE)</f>
        <v>67.349999999999994</v>
      </c>
      <c r="J55" s="2" cm="1">
        <f t="array" ref="J55">_FV(Table22[[#This Row],[DataField]],"52 week high",TRUE)</f>
        <v>92.43</v>
      </c>
      <c r="K55" s="15" t="s">
        <v>37</v>
      </c>
      <c r="L55" s="2">
        <v>2.94</v>
      </c>
      <c r="M55" s="16">
        <f>Table22[[#This Row],[FwdDiv]]/Table22[[#This Row],[Market
Price]]</f>
        <v>3.7088431941465876E-2</v>
      </c>
      <c r="N55" s="16">
        <v>2.7E-2</v>
      </c>
      <c r="O55" s="16">
        <v>0.13300000000000001</v>
      </c>
      <c r="P55" s="16">
        <v>0.03</v>
      </c>
      <c r="Q55" s="16">
        <v>3.3000000000000002E-2</v>
      </c>
      <c r="R55" s="10">
        <f>Table22[[#This Row],[FwdDiv]]/Table22[[#This Row],[DYT]]</f>
        <v>98</v>
      </c>
      <c r="S55" s="10">
        <f>Table22[[#This Row],[FwdDiv]]/Table22[[#This Row],[DVT]]</f>
        <v>89.090909090909079</v>
      </c>
      <c r="T55" s="11">
        <v>89</v>
      </c>
      <c r="U55" t="str">
        <f>IF(Table22[[#This Row],[Market
Price]] &lt; Table22[[#This Row],[DVPrice]], "ALERT", IF(Table22[[#This Row],[Market
Price]] &lt; Table22[[#This Row],[DYPrice]], "WATCH", "HOLD"))</f>
        <v>ALERT</v>
      </c>
      <c r="V55" s="13" t="s">
        <v>27</v>
      </c>
      <c r="W55" s="14">
        <f>(Table22[[#This Row],[DVPrice]]-Table22[[#This Row],[Market
Price]])/Table22[[#This Row],[DVPrice]]</f>
        <v>0.11023469387755094</v>
      </c>
    </row>
    <row r="56" spans="1:23" x14ac:dyDescent="0.2">
      <c r="A56" t="e" vm="55">
        <v>#VALUE!</v>
      </c>
      <c r="B56" s="1" t="str" cm="1">
        <f t="array" ref="B56">_FV(Table22[[#This Row],[DataField]],"Ticker symbol",TRUE)</f>
        <v>MCD</v>
      </c>
      <c r="C56" s="1" t="s">
        <v>20</v>
      </c>
      <c r="D56" s="3">
        <v>45127</v>
      </c>
      <c r="E56" s="1" t="s">
        <v>83</v>
      </c>
      <c r="F56" s="1" t="s">
        <v>21</v>
      </c>
      <c r="G56" s="1" t="s">
        <v>31</v>
      </c>
      <c r="H56" s="2" cm="1">
        <f t="array" ref="H56">_FV(Table22[[#This Row],[DataField]],"Price",TRUE)</f>
        <v>291.75</v>
      </c>
      <c r="I56" s="2" cm="1">
        <f t="array" ref="I56">_FV(Table22[[#This Row],[DataField]],"52 week low",TRUE)</f>
        <v>245.73</v>
      </c>
      <c r="J56" s="2" cm="1">
        <f t="array" ref="J56">_FV(Table22[[#This Row],[DataField]],"52 week high",TRUE)</f>
        <v>299.35000000000002</v>
      </c>
      <c r="K56" s="15" t="s">
        <v>36</v>
      </c>
      <c r="L56" s="2">
        <v>6.08</v>
      </c>
      <c r="M56" s="16">
        <f>Table22[[#This Row],[FwdDiv]]/Table22[[#This Row],[Market
Price]]</f>
        <v>2.0839760068551844E-2</v>
      </c>
      <c r="N56" s="16">
        <v>7.0000000000000007E-2</v>
      </c>
      <c r="O56" s="16">
        <v>7.8E-2</v>
      </c>
      <c r="P56" s="16">
        <v>2.8000000000000001E-2</v>
      </c>
      <c r="Q56" s="16">
        <v>3.2000000000000001E-2</v>
      </c>
      <c r="R56" s="10">
        <f>Table22[[#This Row],[FwdDiv]]/Table22[[#This Row],[DYT]]</f>
        <v>217.14285714285714</v>
      </c>
      <c r="S56" s="10">
        <f>Table22[[#This Row],[FwdDiv]]/Table22[[#This Row],[DVT]]</f>
        <v>190</v>
      </c>
      <c r="T56" s="11">
        <v>260</v>
      </c>
      <c r="U56" t="str">
        <f>IF(Table22[[#This Row],[Market
Price]] &lt; Table22[[#This Row],[DVPrice]], "ALERT", IF(Table22[[#This Row],[Market
Price]] &lt; Table22[[#This Row],[DYPrice]], "WATCH", "HOLD"))</f>
        <v>HOLD</v>
      </c>
      <c r="V56" s="13" t="s">
        <v>27</v>
      </c>
      <c r="W56" s="14">
        <f>(Table22[[#This Row],[DVPrice]]-Table22[[#This Row],[Market
Price]])/Table22[[#This Row],[DVPrice]]</f>
        <v>-0.53552631578947374</v>
      </c>
    </row>
    <row r="57" spans="1:23" x14ac:dyDescent="0.2">
      <c r="A57" t="e" vm="56">
        <v>#VALUE!</v>
      </c>
      <c r="B57" s="1" t="str" cm="1">
        <f t="array" ref="B57">_FV(Table22[[#This Row],[DataField]],"Ticker symbol",TRUE)</f>
        <v>MCO</v>
      </c>
      <c r="C57" s="1" t="s">
        <v>20</v>
      </c>
      <c r="D57" s="3">
        <v>45127</v>
      </c>
      <c r="E57" s="1" t="s">
        <v>88</v>
      </c>
      <c r="F57" s="1" t="s">
        <v>21</v>
      </c>
      <c r="G57" s="1" t="s">
        <v>31</v>
      </c>
      <c r="H57" s="2" cm="1">
        <f t="array" ref="H57">_FV(Table22[[#This Row],[DataField]],"Price",TRUE)</f>
        <v>387.58</v>
      </c>
      <c r="I57" s="2" cm="1">
        <f t="array" ref="I57">_FV(Table22[[#This Row],[DataField]],"52 week low",TRUE)</f>
        <v>272.69749999999999</v>
      </c>
      <c r="J57" s="2" cm="1">
        <f t="array" ref="J57">_FV(Table22[[#This Row],[DataField]],"52 week high",TRUE)</f>
        <v>396.91</v>
      </c>
      <c r="K57" s="15" t="s">
        <v>34</v>
      </c>
      <c r="L57" s="2">
        <v>3.08</v>
      </c>
      <c r="M57" s="16">
        <f>Table22[[#This Row],[FwdDiv]]/Table22[[#This Row],[Market
Price]]</f>
        <v>7.9467464781464471E-3</v>
      </c>
      <c r="N57" s="16">
        <v>0.13200000000000001</v>
      </c>
      <c r="O57" s="16">
        <v>0.1</v>
      </c>
      <c r="P57" s="16">
        <v>1.2E-2</v>
      </c>
      <c r="Q57" s="16">
        <v>1.4999999999999999E-2</v>
      </c>
      <c r="R57" s="10">
        <f>Table22[[#This Row],[FwdDiv]]/Table22[[#This Row],[DYT]]</f>
        <v>256.66666666666669</v>
      </c>
      <c r="S57" s="10">
        <f>Table22[[#This Row],[FwdDiv]]/Table22[[#This Row],[DVT]]</f>
        <v>205.33333333333334</v>
      </c>
      <c r="T57" s="11">
        <v>315</v>
      </c>
      <c r="U57" t="str">
        <f>IF(Table22[[#This Row],[Market
Price]] &lt; Table22[[#This Row],[DVPrice]], "ALERT", IF(Table22[[#This Row],[Market
Price]] &lt; Table22[[#This Row],[DYPrice]], "WATCH", "HOLD"))</f>
        <v>HOLD</v>
      </c>
      <c r="V57" s="13" t="s">
        <v>27</v>
      </c>
      <c r="W57" s="14">
        <f>(Table22[[#This Row],[DVPrice]]-Table22[[#This Row],[Market
Price]])/Table22[[#This Row],[DVPrice]]</f>
        <v>-0.88756493506493495</v>
      </c>
    </row>
    <row r="58" spans="1:23" x14ac:dyDescent="0.2">
      <c r="A58" t="e" vm="57">
        <v>#VALUE!</v>
      </c>
      <c r="B58" s="1" t="str" cm="1">
        <f t="array" ref="B58">_FV(Table22[[#This Row],[DataField]],"Ticker symbol",TRUE)</f>
        <v>MDT</v>
      </c>
      <c r="C58" s="1" t="s">
        <v>20</v>
      </c>
      <c r="D58" s="3">
        <v>45126</v>
      </c>
      <c r="E58" s="1" t="s">
        <v>70</v>
      </c>
      <c r="F58" s="1" t="s">
        <v>21</v>
      </c>
      <c r="G58" s="1" t="s">
        <v>38</v>
      </c>
      <c r="H58" s="2" cm="1">
        <f t="array" ref="H58">_FV(Table22[[#This Row],[DataField]],"Price",TRUE)</f>
        <v>81.92</v>
      </c>
      <c r="I58" s="2" cm="1">
        <f t="array" ref="I58">_FV(Table22[[#This Row],[DataField]],"52 week low",TRUE)</f>
        <v>68.84</v>
      </c>
      <c r="J58" s="2" cm="1">
        <f t="array" ref="J58">_FV(Table22[[#This Row],[DataField]],"52 week high",TRUE)</f>
        <v>92.02</v>
      </c>
      <c r="K58" s="15" t="s">
        <v>35</v>
      </c>
      <c r="L58" s="2">
        <v>2.76</v>
      </c>
      <c r="M58" s="16">
        <f>Table22[[#This Row],[FwdDiv]]/Table22[[#This Row],[Market
Price]]</f>
        <v>3.369140625E-2</v>
      </c>
      <c r="N58" s="16">
        <v>9.6000000000000002E-2</v>
      </c>
      <c r="O58" s="16">
        <v>1.4999999999999999E-2</v>
      </c>
      <c r="P58" s="16">
        <v>2.3E-2</v>
      </c>
      <c r="Q58" s="16">
        <v>0.03</v>
      </c>
      <c r="R58" s="10">
        <f>Table22[[#This Row],[FwdDiv]]/Table22[[#This Row],[DYT]]</f>
        <v>119.99999999999999</v>
      </c>
      <c r="S58" s="10">
        <f>Table22[[#This Row],[FwdDiv]]/Table22[[#This Row],[DVT]]</f>
        <v>92</v>
      </c>
      <c r="T58" s="11">
        <v>112</v>
      </c>
      <c r="U58" t="str">
        <f>IF(Table22[[#This Row],[Market
Price]] &lt; Table22[[#This Row],[DVPrice]], "ALERT", IF(Table22[[#This Row],[Market
Price]] &lt; Table22[[#This Row],[DYPrice]], "WATCH", "HOLD"))</f>
        <v>ALERT</v>
      </c>
      <c r="V58" s="13" t="s">
        <v>21</v>
      </c>
      <c r="W58" s="14">
        <f>(Table22[[#This Row],[DVPrice]]-Table22[[#This Row],[Market
Price]])/Table22[[#This Row],[DVPrice]]</f>
        <v>0.10956521739130433</v>
      </c>
    </row>
    <row r="59" spans="1:23" x14ac:dyDescent="0.2">
      <c r="A59" t="e" vm="58">
        <v>#VALUE!</v>
      </c>
      <c r="B59" s="1" t="str" cm="1">
        <f t="array" ref="B59">_FV(Table22[[#This Row],[DataField]],"Ticker symbol",TRUE)</f>
        <v>MKC.V</v>
      </c>
      <c r="C59" s="1" t="s">
        <v>20</v>
      </c>
      <c r="D59" s="3">
        <v>45123</v>
      </c>
      <c r="E59" s="1" t="s">
        <v>57</v>
      </c>
      <c r="F59" s="1" t="s">
        <v>21</v>
      </c>
      <c r="G59" s="1" t="s">
        <v>36</v>
      </c>
      <c r="H59" s="2" cm="1">
        <f t="array" ref="H59">_FV(Table22[[#This Row],[DataField]],"Price",TRUE)</f>
        <v>67.64</v>
      </c>
      <c r="I59" s="2" cm="1">
        <f t="array" ref="I59">_FV(Table22[[#This Row],[DataField]],"52 week low",TRUE)</f>
        <v>59.12</v>
      </c>
      <c r="J59" s="2" cm="1">
        <f t="array" ref="J59">_FV(Table22[[#This Row],[DataField]],"52 week high",TRUE)</f>
        <v>94.97</v>
      </c>
      <c r="K59" s="15" t="s">
        <v>31</v>
      </c>
      <c r="L59" s="2">
        <v>1.56</v>
      </c>
      <c r="M59" s="16">
        <f>Table22[[#This Row],[FwdDiv]]/Table22[[#This Row],[Market
Price]]</f>
        <v>2.3063276167947962E-2</v>
      </c>
      <c r="N59" s="16">
        <v>8.6999999999999994E-2</v>
      </c>
      <c r="O59" s="16">
        <v>5.3999999999999999E-2</v>
      </c>
      <c r="P59" s="16">
        <v>0.02</v>
      </c>
      <c r="Q59" s="16">
        <v>2.5000000000000001E-2</v>
      </c>
      <c r="R59" s="10">
        <f>Table22[[#This Row],[FwdDiv]]/Table22[[#This Row],[DYT]]</f>
        <v>78</v>
      </c>
      <c r="S59" s="10">
        <f>Table22[[#This Row],[FwdDiv]]/Table22[[#This Row],[DVT]]</f>
        <v>62.4</v>
      </c>
      <c r="T59" s="11">
        <v>80</v>
      </c>
      <c r="U59" t="str">
        <f>IF(Table22[[#This Row],[Market
Price]] &lt; Table22[[#This Row],[DVPrice]], "ALERT", IF(Table22[[#This Row],[Market
Price]] &lt; Table22[[#This Row],[DYPrice]], "WATCH", "HOLD"))</f>
        <v>WATCH</v>
      </c>
      <c r="V59" s="13" t="s">
        <v>27</v>
      </c>
      <c r="W59" s="14">
        <f>(Table22[[#This Row],[DVPrice]]-Table22[[#This Row],[Market
Price]])/Table22[[#This Row],[DVPrice]]</f>
        <v>-8.3974358974359009E-2</v>
      </c>
    </row>
    <row r="60" spans="1:23" x14ac:dyDescent="0.2">
      <c r="A60" t="e" vm="59">
        <v>#VALUE!</v>
      </c>
      <c r="B60" s="1" t="str" cm="1">
        <f t="array" ref="B60">_FV(Table22[[#This Row],[DataField]],"Ticker symbol",TRUE)</f>
        <v>MLPX</v>
      </c>
      <c r="C60" s="1" t="s">
        <v>12</v>
      </c>
      <c r="D60" s="3">
        <v>45126</v>
      </c>
      <c r="E60" s="1" t="s">
        <v>55</v>
      </c>
      <c r="F60" s="1" t="s">
        <v>21</v>
      </c>
      <c r="G60" s="1" t="s">
        <v>31</v>
      </c>
      <c r="H60" s="2" cm="1">
        <f t="array" ref="H60">_FV(Table22[[#This Row],[DataField]],"Price",TRUE)</f>
        <v>44.57</v>
      </c>
      <c r="I60" s="2" cm="1">
        <f t="array" ref="I60">_FV(Table22[[#This Row],[DataField]],"52 week low",TRUE)</f>
        <v>37</v>
      </c>
      <c r="J60" s="2" cm="1">
        <f t="array" ref="J60">_FV(Table22[[#This Row],[DataField]],"52 week high",TRUE)</f>
        <v>45.56</v>
      </c>
      <c r="K60" s="15" t="s">
        <v>25</v>
      </c>
      <c r="L60" s="2">
        <v>2.2000000000000002</v>
      </c>
      <c r="M60" s="16">
        <f>Table22[[#This Row],[FwdDiv]]/Table22[[#This Row],[Market
Price]]</f>
        <v>4.9360556428090646E-2</v>
      </c>
      <c r="N60" s="16">
        <v>0.28000000000000003</v>
      </c>
      <c r="O60" s="16">
        <v>0.01</v>
      </c>
      <c r="P60" s="16">
        <v>0.06</v>
      </c>
      <c r="Q60" s="16">
        <v>7.0000000000000007E-2</v>
      </c>
      <c r="R60" s="10">
        <f>Table22[[#This Row],[FwdDiv]]/Table22[[#This Row],[DYT]]</f>
        <v>36.666666666666671</v>
      </c>
      <c r="S60" s="10">
        <f>Table22[[#This Row],[FwdDiv]]/Table22[[#This Row],[DVT]]</f>
        <v>31.428571428571427</v>
      </c>
      <c r="T60" s="11"/>
      <c r="U60" t="str">
        <f>IF(Table22[[#This Row],[Market
Price]] &lt; Table22[[#This Row],[DVPrice]], "ALERT", IF(Table22[[#This Row],[Market
Price]] &lt; Table22[[#This Row],[DYPrice]], "WATCH", "HOLD"))</f>
        <v>HOLD</v>
      </c>
      <c r="V60" s="13" t="s">
        <v>27</v>
      </c>
      <c r="W60" s="14">
        <f>(Table22[[#This Row],[DVPrice]]-Table22[[#This Row],[Market
Price]])/Table22[[#This Row],[DVPrice]]</f>
        <v>-0.41813636363636369</v>
      </c>
    </row>
    <row r="61" spans="1:23" x14ac:dyDescent="0.2">
      <c r="A61" t="e" vm="60">
        <v>#VALUE!</v>
      </c>
      <c r="B61" s="1" t="str" cm="1">
        <f t="array" ref="B61">_FV(Table22[[#This Row],[DataField]],"Ticker symbol",TRUE)</f>
        <v>MMM</v>
      </c>
      <c r="C61" s="1" t="s">
        <v>12</v>
      </c>
      <c r="D61" s="3">
        <v>45127</v>
      </c>
      <c r="E61" s="1" t="s">
        <v>84</v>
      </c>
      <c r="F61" s="1" t="s">
        <v>21</v>
      </c>
      <c r="G61" s="1" t="s">
        <v>31</v>
      </c>
      <c r="H61" s="2" cm="1">
        <f t="array" ref="H61">_FV(Table22[[#This Row],[DataField]],"Price",TRUE)</f>
        <v>106.32</v>
      </c>
      <c r="I61" s="2" cm="1">
        <f t="array" ref="I61">_FV(Table22[[#This Row],[DataField]],"52 week low",TRUE)</f>
        <v>85.344999999999999</v>
      </c>
      <c r="J61" s="2" cm="1">
        <f t="array" ref="J61">_FV(Table22[[#This Row],[DataField]],"52 week high",TRUE)</f>
        <v>129.9</v>
      </c>
      <c r="K61" s="15" t="s">
        <v>34</v>
      </c>
      <c r="L61" s="2">
        <v>6</v>
      </c>
      <c r="M61" s="16">
        <f>Table22[[#This Row],[FwdDiv]]/Table22[[#This Row],[Market
Price]]</f>
        <v>5.6433408577878111E-2</v>
      </c>
      <c r="N61" s="16">
        <v>9.4E-2</v>
      </c>
      <c r="O61" s="16">
        <v>7.0000000000000001E-3</v>
      </c>
      <c r="P61" s="16">
        <v>2.8000000000000001E-2</v>
      </c>
      <c r="Q61" s="16">
        <v>0.06</v>
      </c>
      <c r="R61" s="10">
        <f>Table22[[#This Row],[FwdDiv]]/Table22[[#This Row],[DYT]]</f>
        <v>214.28571428571428</v>
      </c>
      <c r="S61" s="10">
        <f>Table22[[#This Row],[FwdDiv]]/Table22[[#This Row],[DVT]]</f>
        <v>100</v>
      </c>
      <c r="T61" s="11">
        <v>121</v>
      </c>
      <c r="U61" t="str">
        <f>IF(Table22[[#This Row],[Market
Price]] &lt; Table22[[#This Row],[DVPrice]], "ALERT", IF(Table22[[#This Row],[Market
Price]] &lt; Table22[[#This Row],[DYPrice]], "WATCH", "HOLD"))</f>
        <v>WATCH</v>
      </c>
      <c r="V61" s="13" t="s">
        <v>27</v>
      </c>
      <c r="W61" s="14">
        <f>(Table22[[#This Row],[DVPrice]]-Table22[[#This Row],[Market
Price]])/Table22[[#This Row],[DVPrice]]</f>
        <v>-6.3199999999999937E-2</v>
      </c>
    </row>
    <row r="62" spans="1:23" x14ac:dyDescent="0.2">
      <c r="A62" t="e" vm="61">
        <v>#VALUE!</v>
      </c>
      <c r="B62" s="1" t="str" cm="1">
        <f t="array" ref="B62">_FV(Table22[[#This Row],[DataField]],"Ticker symbol",TRUE)</f>
        <v>MO</v>
      </c>
      <c r="C62" s="1" t="s">
        <v>12</v>
      </c>
      <c r="D62" s="3">
        <v>45124</v>
      </c>
      <c r="E62" s="1" t="s">
        <v>47</v>
      </c>
      <c r="F62" s="1" t="s">
        <v>27</v>
      </c>
      <c r="G62" s="1" t="s">
        <v>31</v>
      </c>
      <c r="H62" s="2" cm="1">
        <f t="array" ref="H62">_FV(Table22[[#This Row],[DataField]],"Price",TRUE)</f>
        <v>40.36</v>
      </c>
      <c r="I62" s="2" cm="1">
        <f t="array" ref="I62">_FV(Table22[[#This Row],[DataField]],"52 week low",TRUE)</f>
        <v>39.064999999999998</v>
      </c>
      <c r="J62" s="2" cm="1">
        <f t="array" ref="J62">_FV(Table22[[#This Row],[DataField]],"52 week high",TRUE)</f>
        <v>48.99</v>
      </c>
      <c r="K62" s="15" t="s">
        <v>40</v>
      </c>
      <c r="L62" s="2">
        <v>3.76</v>
      </c>
      <c r="M62" s="16">
        <f>Table22[[#This Row],[FwdDiv]]/Table22[[#This Row],[Market
Price]]</f>
        <v>9.3161546085232902E-2</v>
      </c>
      <c r="N62" s="16">
        <v>7.4999999999999997E-2</v>
      </c>
      <c r="O62" s="16">
        <v>0.02</v>
      </c>
      <c r="P62" s="16">
        <v>6.5000000000000002E-2</v>
      </c>
      <c r="Q62" s="16">
        <v>0.08</v>
      </c>
      <c r="R62" s="10">
        <f>Table22[[#This Row],[FwdDiv]]/Table22[[#This Row],[DYT]]</f>
        <v>57.84615384615384</v>
      </c>
      <c r="S62" s="10">
        <f>Table22[[#This Row],[FwdDiv]]/Table22[[#This Row],[DVT]]</f>
        <v>46.999999999999993</v>
      </c>
      <c r="T62" s="11">
        <v>52</v>
      </c>
      <c r="U62" t="str">
        <f>IF(Table22[[#This Row],[Market
Price]] &lt; Table22[[#This Row],[DVPrice]], "ALERT", IF(Table22[[#This Row],[Market
Price]] &lt; Table22[[#This Row],[DYPrice]], "WATCH", "HOLD"))</f>
        <v>ALERT</v>
      </c>
      <c r="V62" s="13" t="s">
        <v>27</v>
      </c>
      <c r="W62" s="14">
        <f>(Table22[[#This Row],[DVPrice]]-Table22[[#This Row],[Market
Price]])/Table22[[#This Row],[DVPrice]]</f>
        <v>0.14127659574468074</v>
      </c>
    </row>
    <row r="63" spans="1:23" x14ac:dyDescent="0.2">
      <c r="A63" t="e" vm="62">
        <v>#VALUE!</v>
      </c>
      <c r="B63" s="1" t="str" cm="1">
        <f t="array" ref="B63">_FV(Table22[[#This Row],[DataField]],"Ticker symbol",TRUE)</f>
        <v>MSFT</v>
      </c>
      <c r="C63" s="1" t="s">
        <v>20</v>
      </c>
      <c r="D63" s="3">
        <v>45049</v>
      </c>
      <c r="E63" s="1" t="s">
        <v>23</v>
      </c>
      <c r="F63" s="1" t="s">
        <v>21</v>
      </c>
      <c r="G63" s="1" t="s">
        <v>35</v>
      </c>
      <c r="H63" s="2" cm="1">
        <f t="array" ref="H63">_FV(Table22[[#This Row],[DataField]],"Price",TRUE)</f>
        <v>374.58</v>
      </c>
      <c r="I63" s="2" cm="1">
        <f t="array" ref="I63">_FV(Table22[[#This Row],[DataField]],"52 week low",TRUE)</f>
        <v>219.35</v>
      </c>
      <c r="J63" s="2" cm="1">
        <f t="array" ref="J63">_FV(Table22[[#This Row],[DataField]],"52 week high",TRUE)</f>
        <v>384.3</v>
      </c>
      <c r="K63" s="15" t="s">
        <v>36</v>
      </c>
      <c r="L63" s="2">
        <v>2.72</v>
      </c>
      <c r="M63" s="16">
        <f>Table22[[#This Row],[FwdDiv]]/Table22[[#This Row],[Market
Price]]</f>
        <v>7.2614661754498381E-3</v>
      </c>
      <c r="N63" s="16">
        <v>0.123</v>
      </c>
      <c r="O63" s="16">
        <v>0.105</v>
      </c>
      <c r="P63" s="16">
        <v>0.01</v>
      </c>
      <c r="Q63" s="16">
        <v>0.01</v>
      </c>
      <c r="R63" s="10">
        <f>Table22[[#This Row],[FwdDiv]]/Table22[[#This Row],[DYT]]</f>
        <v>272</v>
      </c>
      <c r="S63" s="10">
        <f>Table22[[#This Row],[FwdDiv]]/Table22[[#This Row],[DVT]]</f>
        <v>272</v>
      </c>
      <c r="T63" s="11">
        <v>325</v>
      </c>
      <c r="U63" t="str">
        <f>IF(Table22[[#This Row],[Market
Price]] &lt; Table22[[#This Row],[DVPrice]], "ALERT", IF(Table22[[#This Row],[Market
Price]] &lt; Table22[[#This Row],[DYPrice]], "WATCH", "HOLD"))</f>
        <v>HOLD</v>
      </c>
      <c r="V63" s="13" t="s">
        <v>21</v>
      </c>
      <c r="W63" s="14">
        <f>(Table22[[#This Row],[DVPrice]]-Table22[[#This Row],[Market
Price]])/Table22[[#This Row],[DVPrice]]</f>
        <v>-0.37713235294117642</v>
      </c>
    </row>
    <row r="64" spans="1:23" x14ac:dyDescent="0.2">
      <c r="A64" t="e" vm="63">
        <v>#VALUE!</v>
      </c>
      <c r="B64" s="1" t="str" cm="1">
        <f t="array" ref="B64">_FV(Table22[[#This Row],[DataField]],"Ticker symbol",TRUE)</f>
        <v>NKE</v>
      </c>
      <c r="C64" s="1" t="s">
        <v>20</v>
      </c>
      <c r="D64" s="3">
        <v>45127</v>
      </c>
      <c r="E64" s="1" t="s">
        <v>85</v>
      </c>
      <c r="F64" s="1" t="s">
        <v>21</v>
      </c>
      <c r="G64" s="1" t="s">
        <v>37</v>
      </c>
      <c r="H64" s="2" cm="1">
        <f t="array" ref="H64">_FV(Table22[[#This Row],[DataField]],"Price",TRUE)</f>
        <v>108.03</v>
      </c>
      <c r="I64" s="2" cm="1">
        <f t="array" ref="I64">_FV(Table22[[#This Row],[DataField]],"52 week low",TRUE)</f>
        <v>88.66</v>
      </c>
      <c r="J64" s="2" cm="1">
        <f t="array" ref="J64">_FV(Table22[[#This Row],[DataField]],"52 week high",TRUE)</f>
        <v>131.31</v>
      </c>
      <c r="K64" s="15" t="s">
        <v>31</v>
      </c>
      <c r="L64" s="2">
        <v>1.36</v>
      </c>
      <c r="M64" s="16">
        <f>Table22[[#This Row],[FwdDiv]]/Table22[[#This Row],[Market
Price]]</f>
        <v>1.2589095621586596E-2</v>
      </c>
      <c r="N64" s="16">
        <v>0.123</v>
      </c>
      <c r="O64" s="16">
        <v>8.4000000000000005E-2</v>
      </c>
      <c r="P64" s="16">
        <v>1.2E-2</v>
      </c>
      <c r="Q64" s="16">
        <v>1.4999999999999999E-2</v>
      </c>
      <c r="R64" s="10">
        <f>Table22[[#This Row],[FwdDiv]]/Table22[[#This Row],[DYT]]</f>
        <v>113.33333333333334</v>
      </c>
      <c r="S64" s="10">
        <f>Table22[[#This Row],[FwdDiv]]/Table22[[#This Row],[DVT]]</f>
        <v>90.666666666666671</v>
      </c>
      <c r="T64" s="11">
        <v>138</v>
      </c>
      <c r="U64" t="str">
        <f>IF(Table22[[#This Row],[Market
Price]] &lt; Table22[[#This Row],[DVPrice]], "ALERT", IF(Table22[[#This Row],[Market
Price]] &lt; Table22[[#This Row],[DYPrice]], "WATCH", "HOLD"))</f>
        <v>WATCH</v>
      </c>
      <c r="V64" s="13" t="s">
        <v>27</v>
      </c>
      <c r="W64" s="14">
        <f>(Table22[[#This Row],[DVPrice]]-Table22[[#This Row],[Market
Price]])/Table22[[#This Row],[DVPrice]]</f>
        <v>-0.19150735294117643</v>
      </c>
    </row>
    <row r="65" spans="1:23" x14ac:dyDescent="0.2">
      <c r="A65" t="e" vm="64">
        <v>#VALUE!</v>
      </c>
      <c r="B65" s="1" t="str" cm="1">
        <f t="array" ref="B65">_FV(Table22[[#This Row],[DataField]],"Ticker symbol",TRUE)</f>
        <v>NOC</v>
      </c>
      <c r="C65" s="1" t="s">
        <v>20</v>
      </c>
      <c r="D65" s="3">
        <v>45128</v>
      </c>
      <c r="E65" s="1" t="s">
        <v>24</v>
      </c>
      <c r="F65" s="1" t="s">
        <v>21</v>
      </c>
      <c r="G65" s="1" t="s">
        <v>31</v>
      </c>
      <c r="H65" s="2" cm="1">
        <f t="array" ref="H65">_FV(Table22[[#This Row],[DataField]],"Price",TRUE)</f>
        <v>463.45</v>
      </c>
      <c r="I65" s="2" cm="1">
        <f t="array" ref="I65">_FV(Table22[[#This Row],[DataField]],"52 week low",TRUE)</f>
        <v>414.56</v>
      </c>
      <c r="J65" s="2" cm="1">
        <f t="array" ref="J65">_FV(Table22[[#This Row],[DataField]],"52 week high",TRUE)</f>
        <v>547.79999999999995</v>
      </c>
      <c r="K65" s="15" t="s">
        <v>37</v>
      </c>
      <c r="L65" s="2">
        <v>7.48</v>
      </c>
      <c r="M65" s="16">
        <f>Table22[[#This Row],[FwdDiv]]/Table22[[#This Row],[Market
Price]]</f>
        <v>1.6139820908404361E-2</v>
      </c>
      <c r="N65" s="16">
        <v>0.12</v>
      </c>
      <c r="O65" s="16">
        <v>8.5999999999999993E-2</v>
      </c>
      <c r="P65" s="16">
        <v>1.7999999999999999E-2</v>
      </c>
      <c r="Q65" s="16">
        <v>2.1999999999999999E-2</v>
      </c>
      <c r="R65" s="10">
        <f>Table22[[#This Row],[FwdDiv]]/Table22[[#This Row],[DYT]]</f>
        <v>415.5555555555556</v>
      </c>
      <c r="S65" s="10">
        <f>Table22[[#This Row],[FwdDiv]]/Table22[[#This Row],[DVT]]</f>
        <v>340.00000000000006</v>
      </c>
      <c r="T65" s="11">
        <v>428</v>
      </c>
      <c r="U65" t="str">
        <f>IF(Table22[[#This Row],[Market
Price]] &lt; Table22[[#This Row],[DVPrice]], "ALERT", IF(Table22[[#This Row],[Market
Price]] &lt; Table22[[#This Row],[DYPrice]], "WATCH", "HOLD"))</f>
        <v>HOLD</v>
      </c>
      <c r="V65" s="13" t="s">
        <v>27</v>
      </c>
      <c r="W65" s="14">
        <f>(Table22[[#This Row],[DVPrice]]-Table22[[#This Row],[Market
Price]])/Table22[[#This Row],[DVPrice]]</f>
        <v>-0.36308823529411738</v>
      </c>
    </row>
    <row r="66" spans="1:23" x14ac:dyDescent="0.2">
      <c r="A66" t="e" vm="65">
        <v>#VALUE!</v>
      </c>
      <c r="B66" s="1" t="str" cm="1">
        <f t="array" ref="B66">_FV(Table22[[#This Row],[DataField]],"Ticker symbol",TRUE)</f>
        <v>O</v>
      </c>
      <c r="C66" s="1" t="s">
        <v>12</v>
      </c>
      <c r="D66" s="3">
        <v>45189</v>
      </c>
      <c r="E66" s="1" t="s">
        <v>62</v>
      </c>
      <c r="F66" s="1" t="s">
        <v>21</v>
      </c>
      <c r="G66" s="1" t="s">
        <v>31</v>
      </c>
      <c r="H66" s="2" cm="1">
        <f t="array" ref="H66">_FV(Table22[[#This Row],[DataField]],"Price",TRUE)</f>
        <v>56.89</v>
      </c>
      <c r="I66" s="2" cm="1">
        <f t="array" ref="I66">_FV(Table22[[#This Row],[DataField]],"52 week low",TRUE)</f>
        <v>45.034999999999997</v>
      </c>
      <c r="J66" s="2" cm="1">
        <f t="array" ref="J66">_FV(Table22[[#This Row],[DataField]],"52 week high",TRUE)</f>
        <v>68.849999999999994</v>
      </c>
      <c r="K66" s="15" t="s">
        <v>25</v>
      </c>
      <c r="L66" s="2">
        <v>3</v>
      </c>
      <c r="M66" s="16">
        <f>Table22[[#This Row],[FwdDiv]]/Table22[[#This Row],[Market
Price]]</f>
        <v>5.2733345051854452E-2</v>
      </c>
      <c r="N66" s="16">
        <v>5.3999999999999999E-2</v>
      </c>
      <c r="O66" s="16">
        <v>4.3999999999999997E-2</v>
      </c>
      <c r="P66" s="16">
        <v>4.4999999999999998E-2</v>
      </c>
      <c r="Q66" s="16">
        <v>5.5E-2</v>
      </c>
      <c r="R66" s="10">
        <f>Table22[[#This Row],[FwdDiv]]/Table22[[#This Row],[DYT]]</f>
        <v>66.666666666666671</v>
      </c>
      <c r="S66" s="10">
        <f>Table22[[#This Row],[FwdDiv]]/Table22[[#This Row],[DVT]]</f>
        <v>54.545454545454547</v>
      </c>
      <c r="T66" s="11">
        <v>76</v>
      </c>
      <c r="U66" t="str">
        <f>IF(Table22[[#This Row],[Market
Price]] &lt; Table22[[#This Row],[DVPrice]], "ALERT", IF(Table22[[#This Row],[Market
Price]] &lt; Table22[[#This Row],[DYPrice]], "WATCH", "HOLD"))</f>
        <v>WATCH</v>
      </c>
      <c r="V66" s="13" t="s">
        <v>27</v>
      </c>
      <c r="W66" s="14">
        <f>(Table22[[#This Row],[DVPrice]]-Table22[[#This Row],[Market
Price]])/Table22[[#This Row],[DVPrice]]</f>
        <v>-4.2983333333333318E-2</v>
      </c>
    </row>
    <row r="67" spans="1:23" x14ac:dyDescent="0.2">
      <c r="A67" t="e" vm="66">
        <v>#VALUE!</v>
      </c>
      <c r="B67" s="1" t="str" cm="1">
        <f t="array" ref="B67">_FV(Table22[[#This Row],[DataField]],"Ticker symbol",TRUE)</f>
        <v>PEP</v>
      </c>
      <c r="C67" s="1" t="s">
        <v>20</v>
      </c>
      <c r="D67" s="3">
        <v>45047</v>
      </c>
      <c r="E67" s="1" t="s">
        <v>51</v>
      </c>
      <c r="F67" s="1" t="s">
        <v>21</v>
      </c>
      <c r="G67" s="1" t="s">
        <v>31</v>
      </c>
      <c r="H67" s="2" cm="1">
        <f t="array" ref="H67">_FV(Table22[[#This Row],[DataField]],"Price",TRUE)</f>
        <v>167.68</v>
      </c>
      <c r="I67" s="2" cm="1">
        <f t="array" ref="I67">_FV(Table22[[#This Row],[DataField]],"52 week low",TRUE)</f>
        <v>155.83000000000001</v>
      </c>
      <c r="J67" s="2" cm="1">
        <f t="array" ref="J67">_FV(Table22[[#This Row],[DataField]],"52 week high",TRUE)</f>
        <v>196.88</v>
      </c>
      <c r="K67" s="15" t="s">
        <v>35</v>
      </c>
      <c r="L67" s="2">
        <v>4.5999999999999996</v>
      </c>
      <c r="M67" s="16">
        <f>Table22[[#This Row],[FwdDiv]]/Table22[[#This Row],[Market
Price]]</f>
        <v>2.7433206106870226E-2</v>
      </c>
      <c r="N67" s="16">
        <v>7.9000000000000001E-2</v>
      </c>
      <c r="O67" s="16">
        <v>6.5000000000000002E-2</v>
      </c>
      <c r="P67" s="16">
        <v>2.9000000000000001E-2</v>
      </c>
      <c r="Q67" s="16">
        <v>3.3000000000000002E-2</v>
      </c>
      <c r="R67" s="10">
        <f>Table22[[#This Row],[FwdDiv]]/Table22[[#This Row],[DYT]]</f>
        <v>158.62068965517238</v>
      </c>
      <c r="S67" s="10">
        <f>Table22[[#This Row],[FwdDiv]]/Table22[[#This Row],[DVT]]</f>
        <v>139.39393939393938</v>
      </c>
      <c r="T67" s="11">
        <v>176</v>
      </c>
      <c r="U67" t="str">
        <f>IF(Table22[[#This Row],[Market
Price]] &lt; Table22[[#This Row],[DVPrice]], "ALERT", IF(Table22[[#This Row],[Market
Price]] &lt; Table22[[#This Row],[DYPrice]], "WATCH", "HOLD"))</f>
        <v>HOLD</v>
      </c>
      <c r="V67" s="13" t="s">
        <v>21</v>
      </c>
      <c r="W67" s="14">
        <f>(Table22[[#This Row],[DVPrice]]-Table22[[#This Row],[Market
Price]])/Table22[[#This Row],[DVPrice]]</f>
        <v>-0.20292173913043499</v>
      </c>
    </row>
    <row r="68" spans="1:23" x14ac:dyDescent="0.2">
      <c r="A68" t="e" vm="67">
        <v>#VALUE!</v>
      </c>
      <c r="B68" s="1" t="str" cm="1">
        <f t="array" ref="B68">_FV(Table22[[#This Row],[DataField]],"Ticker symbol",TRUE)</f>
        <v>PFE</v>
      </c>
      <c r="C68" s="1" t="s">
        <v>20</v>
      </c>
      <c r="D68" s="3">
        <v>45124</v>
      </c>
      <c r="E68" s="1" t="s">
        <v>61</v>
      </c>
      <c r="F68" s="1" t="s">
        <v>21</v>
      </c>
      <c r="G68" s="1" t="s">
        <v>31</v>
      </c>
      <c r="H68" s="2" cm="1">
        <f t="array" ref="H68">_FV(Table22[[#This Row],[DataField]],"Price",TRUE)</f>
        <v>28.41</v>
      </c>
      <c r="I68" s="2" cm="1">
        <f t="array" ref="I68">_FV(Table22[[#This Row],[DataField]],"52 week low",TRUE)</f>
        <v>25.76</v>
      </c>
      <c r="J68" s="2" cm="1">
        <f t="array" ref="J68">_FV(Table22[[#This Row],[DataField]],"52 week high",TRUE)</f>
        <v>51.95</v>
      </c>
      <c r="K68" s="15" t="s">
        <v>39</v>
      </c>
      <c r="L68" s="2">
        <v>1.64</v>
      </c>
      <c r="M68" s="16">
        <f>Table22[[#This Row],[FwdDiv]]/Table22[[#This Row],[Market
Price]]</f>
        <v>5.7726152763111577E-2</v>
      </c>
      <c r="N68" s="16">
        <v>5.5E-2</v>
      </c>
      <c r="O68" s="16">
        <v>2.5000000000000001E-2</v>
      </c>
      <c r="P68" s="16">
        <v>3.9E-2</v>
      </c>
      <c r="Q68" s="16">
        <v>4.4999999999999998E-2</v>
      </c>
      <c r="R68" s="10">
        <f>Table22[[#This Row],[FwdDiv]]/Table22[[#This Row],[DYT]]</f>
        <v>42.051282051282051</v>
      </c>
      <c r="S68" s="10">
        <f>Table22[[#This Row],[FwdDiv]]/Table22[[#This Row],[DVT]]</f>
        <v>36.444444444444443</v>
      </c>
      <c r="T68" s="11">
        <v>48</v>
      </c>
      <c r="U68" t="str">
        <f>IF(Table22[[#This Row],[Market
Price]] &lt; Table22[[#This Row],[DVPrice]], "ALERT", IF(Table22[[#This Row],[Market
Price]] &lt; Table22[[#This Row],[DYPrice]], "WATCH", "HOLD"))</f>
        <v>ALERT</v>
      </c>
      <c r="V68" s="13" t="s">
        <v>27</v>
      </c>
      <c r="W68" s="14">
        <f>(Table22[[#This Row],[DVPrice]]-Table22[[#This Row],[Market
Price]])/Table22[[#This Row],[DVPrice]]</f>
        <v>0.22045731707317071</v>
      </c>
    </row>
    <row r="69" spans="1:23" x14ac:dyDescent="0.2">
      <c r="A69" t="e" vm="68">
        <v>#VALUE!</v>
      </c>
      <c r="B69" s="1" t="str" cm="1">
        <f t="array" ref="B69">_FV(Table22[[#This Row],[DataField]],"Ticker symbol",TRUE)</f>
        <v>PG</v>
      </c>
      <c r="C69" s="1" t="s">
        <v>20</v>
      </c>
      <c r="D69" s="3">
        <v>45124</v>
      </c>
      <c r="E69" s="1" t="s">
        <v>58</v>
      </c>
      <c r="F69" s="1" t="s">
        <v>21</v>
      </c>
      <c r="G69" s="1" t="s">
        <v>35</v>
      </c>
      <c r="H69" s="2" cm="1">
        <f t="array" ref="H69">_FV(Table22[[#This Row],[DataField]],"Price",TRUE)</f>
        <v>145.31</v>
      </c>
      <c r="I69" s="2" cm="1">
        <f t="array" ref="I69">_FV(Table22[[#This Row],[DataField]],"52 week low",TRUE)</f>
        <v>135.83000000000001</v>
      </c>
      <c r="J69" s="2" cm="1">
        <f t="array" ref="J69">_FV(Table22[[#This Row],[DataField]],"52 week high",TRUE)</f>
        <v>158.38</v>
      </c>
      <c r="K69" s="15" t="s">
        <v>38</v>
      </c>
      <c r="L69" s="2">
        <v>3.76</v>
      </c>
      <c r="M69" s="16">
        <f>Table22[[#This Row],[FwdDiv]]/Table22[[#This Row],[Market
Price]]</f>
        <v>2.5875713990778332E-2</v>
      </c>
      <c r="N69" s="16">
        <v>5.0999999999999997E-2</v>
      </c>
      <c r="O69" s="16">
        <v>6.7000000000000004E-2</v>
      </c>
      <c r="P69" s="16">
        <v>2.9000000000000001E-2</v>
      </c>
      <c r="Q69" s="16">
        <v>3.4000000000000002E-2</v>
      </c>
      <c r="R69" s="10">
        <f>Table22[[#This Row],[FwdDiv]]/Table22[[#This Row],[DYT]]</f>
        <v>129.65517241379308</v>
      </c>
      <c r="S69" s="10">
        <f>Table22[[#This Row],[FwdDiv]]/Table22[[#This Row],[DVT]]</f>
        <v>110.58823529411764</v>
      </c>
      <c r="T69" s="11">
        <v>129</v>
      </c>
      <c r="U69" t="str">
        <f>IF(Table22[[#This Row],[Market
Price]] &lt; Table22[[#This Row],[DVPrice]], "ALERT", IF(Table22[[#This Row],[Market
Price]] &lt; Table22[[#This Row],[DYPrice]], "WATCH", "HOLD"))</f>
        <v>HOLD</v>
      </c>
      <c r="V69" s="13" t="s">
        <v>27</v>
      </c>
      <c r="W69" s="14">
        <f>(Table22[[#This Row],[DVPrice]]-Table22[[#This Row],[Market
Price]])/Table22[[#This Row],[DVPrice]]</f>
        <v>-0.31397340425531928</v>
      </c>
    </row>
    <row r="70" spans="1:23" x14ac:dyDescent="0.2">
      <c r="A70" t="e" vm="69">
        <v>#VALUE!</v>
      </c>
      <c r="B70" s="1" t="str" cm="1">
        <f t="array" ref="B70">_FV(Table22[[#This Row],[DataField]],"Ticker symbol",TRUE)</f>
        <v>PM</v>
      </c>
      <c r="C70" s="1" t="s">
        <v>12</v>
      </c>
      <c r="D70" s="3">
        <v>45124</v>
      </c>
      <c r="E70" s="1" t="s">
        <v>47</v>
      </c>
      <c r="F70" s="1" t="s">
        <v>21</v>
      </c>
      <c r="G70" s="1" t="s">
        <v>31</v>
      </c>
      <c r="H70" s="2" cm="1">
        <f t="array" ref="H70">_FV(Table22[[#This Row],[DataField]],"Price",TRUE)</f>
        <v>92.94</v>
      </c>
      <c r="I70" s="2" cm="1">
        <f t="array" ref="I70">_FV(Table22[[#This Row],[DataField]],"52 week low",TRUE)</f>
        <v>87.23</v>
      </c>
      <c r="J70" s="2" cm="1">
        <f t="array" ref="J70">_FV(Table22[[#This Row],[DataField]],"52 week high",TRUE)</f>
        <v>105.62</v>
      </c>
      <c r="K70" s="15" t="s">
        <v>40</v>
      </c>
      <c r="L70" s="2">
        <v>5.08</v>
      </c>
      <c r="M70" s="16">
        <f>Table22[[#This Row],[FwdDiv]]/Table22[[#This Row],[Market
Price]]</f>
        <v>5.4658919733161185E-2</v>
      </c>
      <c r="N70" s="16">
        <v>4.5999999999999999E-2</v>
      </c>
      <c r="O70" s="16">
        <v>2.9000000000000001E-2</v>
      </c>
      <c r="P70" s="16">
        <v>4.5999999999999999E-2</v>
      </c>
      <c r="Q70" s="16">
        <v>0.06</v>
      </c>
      <c r="R70" s="10">
        <f>Table22[[#This Row],[FwdDiv]]/Table22[[#This Row],[DYT]]</f>
        <v>110.43478260869566</v>
      </c>
      <c r="S70" s="10">
        <f>Table22[[#This Row],[FwdDiv]]/Table22[[#This Row],[DVT]]</f>
        <v>84.666666666666671</v>
      </c>
      <c r="T70" s="11">
        <v>103</v>
      </c>
      <c r="U70" t="str">
        <f>IF(Table22[[#This Row],[Market
Price]] &lt; Table22[[#This Row],[DVPrice]], "ALERT", IF(Table22[[#This Row],[Market
Price]] &lt; Table22[[#This Row],[DYPrice]], "WATCH", "HOLD"))</f>
        <v>WATCH</v>
      </c>
      <c r="V70" s="13" t="s">
        <v>27</v>
      </c>
      <c r="W70" s="14">
        <f>(Table22[[#This Row],[DVPrice]]-Table22[[#This Row],[Market
Price]])/Table22[[#This Row],[DVPrice]]</f>
        <v>-9.7716535433070781E-2</v>
      </c>
    </row>
    <row r="71" spans="1:23" x14ac:dyDescent="0.2">
      <c r="A71" t="e" vm="70">
        <v>#VALUE!</v>
      </c>
      <c r="B71" s="1" t="str" cm="1">
        <f t="array" ref="B71">_FV(Table22[[#This Row],[DataField]],"Ticker symbol",TRUE)</f>
        <v>PPG</v>
      </c>
      <c r="C71" s="1" t="s">
        <v>20</v>
      </c>
      <c r="D71" s="3">
        <v>45128</v>
      </c>
      <c r="E71" s="1" t="s">
        <v>75</v>
      </c>
      <c r="F71" s="1" t="s">
        <v>21</v>
      </c>
      <c r="G71" s="1" t="s">
        <v>31</v>
      </c>
      <c r="H71" s="2" cm="1">
        <f t="array" ref="H71">_FV(Table22[[#This Row],[DataField]],"Price",TRUE)</f>
        <v>148.75</v>
      </c>
      <c r="I71" s="2" cm="1">
        <f t="array" ref="I71">_FV(Table22[[#This Row],[DataField]],"52 week low",TRUE)</f>
        <v>120.325</v>
      </c>
      <c r="J71" s="2" cm="1">
        <f t="array" ref="J71">_FV(Table22[[#This Row],[DataField]],"52 week high",TRUE)</f>
        <v>152.88999999999999</v>
      </c>
      <c r="K71" s="15" t="s">
        <v>44</v>
      </c>
      <c r="L71" s="2">
        <v>2.48</v>
      </c>
      <c r="M71" s="16">
        <f>Table22[[#This Row],[FwdDiv]]/Table22[[#This Row],[Market
Price]]</f>
        <v>1.6672268907563025E-2</v>
      </c>
      <c r="N71" s="16">
        <v>7.5999999999999998E-2</v>
      </c>
      <c r="O71" s="16">
        <v>7.0000000000000007E-2</v>
      </c>
      <c r="P71" s="16">
        <v>1.7000000000000001E-2</v>
      </c>
      <c r="Q71" s="16">
        <v>0.02</v>
      </c>
      <c r="R71" s="10">
        <f>Table22[[#This Row],[FwdDiv]]/Table22[[#This Row],[DYT]]</f>
        <v>145.88235294117646</v>
      </c>
      <c r="S71" s="10">
        <f>Table22[[#This Row],[FwdDiv]]/Table22[[#This Row],[DVT]]</f>
        <v>124</v>
      </c>
      <c r="T71" s="11">
        <v>140</v>
      </c>
      <c r="U71" t="str">
        <f>IF(Table22[[#This Row],[Market
Price]] &lt; Table22[[#This Row],[DVPrice]], "ALERT", IF(Table22[[#This Row],[Market
Price]] &lt; Table22[[#This Row],[DYPrice]], "WATCH", "HOLD"))</f>
        <v>HOLD</v>
      </c>
      <c r="V71" s="13" t="s">
        <v>27</v>
      </c>
      <c r="W71" s="14">
        <f>(Table22[[#This Row],[DVPrice]]-Table22[[#This Row],[Market
Price]])/Table22[[#This Row],[DVPrice]]</f>
        <v>-0.19959677419354838</v>
      </c>
    </row>
    <row r="72" spans="1:23" x14ac:dyDescent="0.2">
      <c r="A72" t="e" vm="71">
        <v>#VALUE!</v>
      </c>
      <c r="B72" s="1" t="str" cm="1">
        <f t="array" ref="B72">_FV(Table22[[#This Row],[DataField]],"Ticker symbol",TRUE)</f>
        <v>QCOM</v>
      </c>
      <c r="C72" s="1" t="s">
        <v>20</v>
      </c>
      <c r="D72" s="3">
        <v>45128</v>
      </c>
      <c r="E72" s="1" t="s">
        <v>41</v>
      </c>
      <c r="F72" s="1" t="s">
        <v>21</v>
      </c>
      <c r="G72" s="1" t="s">
        <v>40</v>
      </c>
      <c r="H72" s="2" cm="1">
        <f t="array" ref="H72">_FV(Table22[[#This Row],[DataField]],"Price",TRUE)</f>
        <v>143.49</v>
      </c>
      <c r="I72" s="2" cm="1">
        <f t="array" ref="I72">_FV(Table22[[#This Row],[DataField]],"52 week low",TRUE)</f>
        <v>101.47</v>
      </c>
      <c r="J72" s="2" cm="1">
        <f t="array" ref="J72">_FV(Table22[[#This Row],[DataField]],"52 week high",TRUE)</f>
        <v>144.4</v>
      </c>
      <c r="K72" s="15" t="s">
        <v>37</v>
      </c>
      <c r="L72" s="2">
        <v>3.2</v>
      </c>
      <c r="M72" s="16">
        <f>Table22[[#This Row],[FwdDiv]]/Table22[[#This Row],[Market
Price]]</f>
        <v>2.2301205658930935E-2</v>
      </c>
      <c r="N72" s="16">
        <v>0.122</v>
      </c>
      <c r="O72" s="16">
        <v>7.4999999999999997E-2</v>
      </c>
      <c r="P72" s="16">
        <v>2.5999999999999999E-2</v>
      </c>
      <c r="Q72" s="16">
        <v>0.03</v>
      </c>
      <c r="R72" s="10">
        <f>Table22[[#This Row],[FwdDiv]]/Table22[[#This Row],[DYT]]</f>
        <v>123.07692307692309</v>
      </c>
      <c r="S72" s="10">
        <f>Table22[[#This Row],[FwdDiv]]/Table22[[#This Row],[DVT]]</f>
        <v>106.66666666666667</v>
      </c>
      <c r="T72" s="11">
        <v>140</v>
      </c>
      <c r="U72" t="str">
        <f>IF(Table22[[#This Row],[Market
Price]] &lt; Table22[[#This Row],[DVPrice]], "ALERT", IF(Table22[[#This Row],[Market
Price]] &lt; Table22[[#This Row],[DYPrice]], "WATCH", "HOLD"))</f>
        <v>HOLD</v>
      </c>
      <c r="V72" s="13" t="s">
        <v>27</v>
      </c>
      <c r="W72" s="14">
        <f>(Table22[[#This Row],[DVPrice]]-Table22[[#This Row],[Market
Price]])/Table22[[#This Row],[DVPrice]]</f>
        <v>-0.34521875000000002</v>
      </c>
    </row>
    <row r="73" spans="1:23" x14ac:dyDescent="0.2">
      <c r="A73" t="e" vm="72">
        <v>#VALUE!</v>
      </c>
      <c r="B73" s="1" t="str" cm="1">
        <f t="array" ref="B73">_FV(Table22[[#This Row],[DataField]],"Ticker symbol",TRUE)</f>
        <v>SBUX</v>
      </c>
      <c r="C73" s="1" t="s">
        <v>20</v>
      </c>
      <c r="D73" s="3">
        <v>45126</v>
      </c>
      <c r="E73" s="1" t="s">
        <v>52</v>
      </c>
      <c r="F73" s="1" t="s">
        <v>21</v>
      </c>
      <c r="G73" s="1" t="s">
        <v>40</v>
      </c>
      <c r="H73" s="2" cm="1">
        <f t="array" ref="H73">_FV(Table22[[#This Row],[DataField]],"Price",TRUE)</f>
        <v>95.28</v>
      </c>
      <c r="I73" s="2" cm="1">
        <f t="array" ref="I73">_FV(Table22[[#This Row],[DataField]],"52 week low",TRUE)</f>
        <v>89.21</v>
      </c>
      <c r="J73" s="2" cm="1">
        <f t="array" ref="J73">_FV(Table22[[#This Row],[DataField]],"52 week high",TRUE)</f>
        <v>115.48</v>
      </c>
      <c r="K73" s="15" t="s">
        <v>36</v>
      </c>
      <c r="L73" s="2">
        <v>2.12</v>
      </c>
      <c r="M73" s="16">
        <f>Table22[[#This Row],[FwdDiv]]/Table22[[#This Row],[Market
Price]]</f>
        <v>2.225020990764064E-2</v>
      </c>
      <c r="N73" s="16">
        <v>0.17799999999999999</v>
      </c>
      <c r="O73" s="16">
        <v>0.08</v>
      </c>
      <c r="P73" s="16">
        <v>1.7999999999999999E-2</v>
      </c>
      <c r="Q73" s="16">
        <v>2.5000000000000001E-2</v>
      </c>
      <c r="R73" s="10">
        <f>Table22[[#This Row],[FwdDiv]]/Table22[[#This Row],[DYT]]</f>
        <v>117.77777777777779</v>
      </c>
      <c r="S73" s="10">
        <f>Table22[[#This Row],[FwdDiv]]/Table22[[#This Row],[DVT]]</f>
        <v>84.8</v>
      </c>
      <c r="T73" s="11">
        <v>104</v>
      </c>
      <c r="U73" t="str">
        <f>IF(Table22[[#This Row],[Market
Price]] &lt; Table22[[#This Row],[DVPrice]], "ALERT", IF(Table22[[#This Row],[Market
Price]] &lt; Table22[[#This Row],[DYPrice]], "WATCH", "HOLD"))</f>
        <v>WATCH</v>
      </c>
      <c r="V73" s="13" t="s">
        <v>27</v>
      </c>
      <c r="W73" s="14">
        <f>(Table22[[#This Row],[DVPrice]]-Table22[[#This Row],[Market
Price]])/Table22[[#This Row],[DVPrice]]</f>
        <v>-0.12358490566037741</v>
      </c>
    </row>
    <row r="74" spans="1:23" x14ac:dyDescent="0.2">
      <c r="A74" t="e" vm="73">
        <v>#VALUE!</v>
      </c>
      <c r="B74" s="1" t="str" cm="1">
        <f t="array" ref="B74">_FV(Table22[[#This Row],[DataField]],"Ticker symbol",TRUE)</f>
        <v>SCHW</v>
      </c>
      <c r="C74" s="1" t="s">
        <v>20</v>
      </c>
      <c r="D74" s="3">
        <v>45127</v>
      </c>
      <c r="E74" s="1" t="s">
        <v>86</v>
      </c>
      <c r="F74" s="1" t="s">
        <v>21</v>
      </c>
      <c r="G74" s="1" t="s">
        <v>31</v>
      </c>
      <c r="H74" s="2" cm="1">
        <f t="array" ref="H74">_FV(Table22[[#This Row],[DataField]],"Price",TRUE)</f>
        <v>68.569999999999993</v>
      </c>
      <c r="I74" s="2" cm="1">
        <f t="array" ref="I74">_FV(Table22[[#This Row],[DataField]],"52 week low",TRUE)</f>
        <v>45</v>
      </c>
      <c r="J74" s="2" cm="1">
        <f t="array" ref="J74">_FV(Table22[[#This Row],[DataField]],"52 week high",TRUE)</f>
        <v>86.63</v>
      </c>
      <c r="K74" s="15" t="s">
        <v>34</v>
      </c>
      <c r="L74" s="2">
        <v>1</v>
      </c>
      <c r="M74" s="16">
        <f>Table22[[#This Row],[FwdDiv]]/Table22[[#This Row],[Market
Price]]</f>
        <v>1.4583637159107482E-2</v>
      </c>
      <c r="N74" s="16">
        <v>0.13100000000000001</v>
      </c>
      <c r="O74" s="16">
        <v>0.16700000000000001</v>
      </c>
      <c r="P74" s="16">
        <v>1.2E-2</v>
      </c>
      <c r="Q74" s="16">
        <v>0.02</v>
      </c>
      <c r="R74" s="10">
        <f>Table22[[#This Row],[FwdDiv]]/Table22[[#This Row],[DYT]]</f>
        <v>83.333333333333329</v>
      </c>
      <c r="S74" s="10">
        <f>Table22[[#This Row],[FwdDiv]]/Table22[[#This Row],[DVT]]</f>
        <v>50</v>
      </c>
      <c r="T74" s="11">
        <v>70</v>
      </c>
      <c r="U74" t="str">
        <f>IF(Table22[[#This Row],[Market
Price]] &lt; Table22[[#This Row],[DVPrice]], "ALERT", IF(Table22[[#This Row],[Market
Price]] &lt; Table22[[#This Row],[DYPrice]], "WATCH", "HOLD"))</f>
        <v>WATCH</v>
      </c>
      <c r="V74" s="13" t="s">
        <v>27</v>
      </c>
      <c r="W74" s="14">
        <f>(Table22[[#This Row],[DVPrice]]-Table22[[#This Row],[Market
Price]])/Table22[[#This Row],[DVPrice]]</f>
        <v>-0.37139999999999984</v>
      </c>
    </row>
    <row r="75" spans="1:23" x14ac:dyDescent="0.2">
      <c r="A75" t="e" vm="74">
        <v>#VALUE!</v>
      </c>
      <c r="B75" s="1" t="str" cm="1">
        <f t="array" ref="B75">_FV(Table22[[#This Row],[DataField]],"Ticker symbol",TRUE)</f>
        <v>SHW</v>
      </c>
      <c r="C75" s="1" t="s">
        <v>20</v>
      </c>
      <c r="D75" s="3">
        <v>45128</v>
      </c>
      <c r="E75" s="1" t="s">
        <v>75</v>
      </c>
      <c r="F75" s="1" t="s">
        <v>21</v>
      </c>
      <c r="G75" s="1" t="s">
        <v>31</v>
      </c>
      <c r="H75" s="2" cm="1">
        <f t="array" ref="H75">_FV(Table22[[#This Row],[DataField]],"Price",TRUE)</f>
        <v>311.27</v>
      </c>
      <c r="I75" s="2" cm="1">
        <f t="array" ref="I75">_FV(Table22[[#This Row],[DataField]],"52 week low",TRUE)</f>
        <v>205.43</v>
      </c>
      <c r="J75" s="2" cm="1">
        <f t="array" ref="J75">_FV(Table22[[#This Row],[DataField]],"52 week high",TRUE)</f>
        <v>311.86500000000001</v>
      </c>
      <c r="K75" s="15" t="s">
        <v>34</v>
      </c>
      <c r="L75" s="2">
        <v>2.42</v>
      </c>
      <c r="M75" s="16">
        <f>Table22[[#This Row],[FwdDiv]]/Table22[[#This Row],[Market
Price]]</f>
        <v>7.7746008288624028E-3</v>
      </c>
      <c r="N75" s="16">
        <v>0.17</v>
      </c>
      <c r="O75" s="16">
        <v>9.0999999999999998E-2</v>
      </c>
      <c r="P75" s="16">
        <v>1.4999999999999999E-2</v>
      </c>
      <c r="Q75" s="16">
        <v>0.02</v>
      </c>
      <c r="R75" s="10">
        <f>Table22[[#This Row],[FwdDiv]]/Table22[[#This Row],[DYT]]</f>
        <v>161.33333333333334</v>
      </c>
      <c r="S75" s="10">
        <f>Table22[[#This Row],[FwdDiv]]/Table22[[#This Row],[DVT]]</f>
        <v>121</v>
      </c>
      <c r="T75" s="11">
        <v>201</v>
      </c>
      <c r="U75" t="str">
        <f>IF(Table22[[#This Row],[Market
Price]] &lt; Table22[[#This Row],[DVPrice]], "ALERT", IF(Table22[[#This Row],[Market
Price]] &lt; Table22[[#This Row],[DYPrice]], "WATCH", "HOLD"))</f>
        <v>HOLD</v>
      </c>
      <c r="V75" s="13" t="s">
        <v>27</v>
      </c>
      <c r="W75" s="14">
        <f>(Table22[[#This Row],[DVPrice]]-Table22[[#This Row],[Market
Price]])/Table22[[#This Row],[DVPrice]]</f>
        <v>-1.572479338842975</v>
      </c>
    </row>
    <row r="76" spans="1:23" x14ac:dyDescent="0.2">
      <c r="A76" t="e" vm="75">
        <v>#VALUE!</v>
      </c>
      <c r="B76" s="1" t="str" cm="1">
        <f t="array" ref="B76">_FV(Table22[[#This Row],[DataField]],"Ticker symbol",TRUE)</f>
        <v>SJM</v>
      </c>
      <c r="C76" s="1" t="s">
        <v>20</v>
      </c>
      <c r="D76" s="3">
        <v>45128</v>
      </c>
      <c r="E76" s="1" t="s">
        <v>45</v>
      </c>
      <c r="F76" s="1" t="s">
        <v>21</v>
      </c>
      <c r="G76" s="1" t="s">
        <v>38</v>
      </c>
      <c r="H76" s="2" cm="1">
        <f t="array" ref="H76">_FV(Table22[[#This Row],[DataField]],"Price",TRUE)</f>
        <v>124.76</v>
      </c>
      <c r="I76" s="2" cm="1">
        <f t="array" ref="I76">_FV(Table22[[#This Row],[DataField]],"52 week low",TRUE)</f>
        <v>107.33</v>
      </c>
      <c r="J76" s="2" cm="1">
        <f t="array" ref="J76">_FV(Table22[[#This Row],[DataField]],"52 week high",TRUE)</f>
        <v>163.07</v>
      </c>
      <c r="K76" s="15" t="s">
        <v>44</v>
      </c>
      <c r="L76" s="2">
        <v>4.24</v>
      </c>
      <c r="M76" s="16">
        <f>Table22[[#This Row],[FwdDiv]]/Table22[[#This Row],[Market
Price]]</f>
        <v>3.3985251683231806E-2</v>
      </c>
      <c r="N76" s="16">
        <v>7.0999999999999994E-2</v>
      </c>
      <c r="O76" s="16">
        <v>5.7000000000000002E-2</v>
      </c>
      <c r="P76" s="16">
        <v>2.5000000000000001E-2</v>
      </c>
      <c r="Q76" s="16">
        <v>0.03</v>
      </c>
      <c r="R76" s="10">
        <f>Table22[[#This Row],[FwdDiv]]/Table22[[#This Row],[DYT]]</f>
        <v>169.6</v>
      </c>
      <c r="S76" s="10">
        <f>Table22[[#This Row],[FwdDiv]]/Table22[[#This Row],[DVT]]</f>
        <v>141.33333333333334</v>
      </c>
      <c r="T76" s="11">
        <v>141</v>
      </c>
      <c r="U76" t="str">
        <f>IF(Table22[[#This Row],[Market
Price]] &lt; Table22[[#This Row],[DVPrice]], "ALERT", IF(Table22[[#This Row],[Market
Price]] &lt; Table22[[#This Row],[DYPrice]], "WATCH", "HOLD"))</f>
        <v>ALERT</v>
      </c>
      <c r="V76" s="13" t="s">
        <v>27</v>
      </c>
      <c r="W76" s="14">
        <f>(Table22[[#This Row],[DVPrice]]-Table22[[#This Row],[Market
Price]])/Table22[[#This Row],[DVPrice]]</f>
        <v>0.11726415094339625</v>
      </c>
    </row>
    <row r="77" spans="1:23" x14ac:dyDescent="0.2">
      <c r="A77" t="e" vm="76">
        <v>#VALUE!</v>
      </c>
      <c r="B77" s="1" t="str" cm="1">
        <f t="array" ref="B77">_FV(Table22[[#This Row],[DataField]],"Ticker symbol",TRUE)</f>
        <v>SNA</v>
      </c>
      <c r="C77" s="1" t="s">
        <v>20</v>
      </c>
      <c r="D77" s="3">
        <v>45128</v>
      </c>
      <c r="E77" s="1" t="s">
        <v>87</v>
      </c>
      <c r="F77" s="1" t="s">
        <v>21</v>
      </c>
      <c r="G77" s="1" t="s">
        <v>31</v>
      </c>
      <c r="H77" s="2" cm="1">
        <f t="array" ref="H77">_FV(Table22[[#This Row],[DataField]],"Price",TRUE)</f>
        <v>288.14999999999998</v>
      </c>
      <c r="I77" s="2" cm="1">
        <f t="array" ref="I77">_FV(Table22[[#This Row],[DataField]],"52 week low",TRUE)</f>
        <v>220.21</v>
      </c>
      <c r="J77" s="2" cm="1">
        <f t="array" ref="J77">_FV(Table22[[#This Row],[DataField]],"52 week high",TRUE)</f>
        <v>297.255</v>
      </c>
      <c r="K77" s="15" t="s">
        <v>36</v>
      </c>
      <c r="L77" s="2">
        <v>6.48</v>
      </c>
      <c r="M77" s="16">
        <f>Table22[[#This Row],[FwdDiv]]/Table22[[#This Row],[Market
Price]]</f>
        <v>2.2488287350338369E-2</v>
      </c>
      <c r="N77" s="16">
        <v>0.154</v>
      </c>
      <c r="O77" s="16">
        <v>0.151</v>
      </c>
      <c r="P77" s="16">
        <v>2.5000000000000001E-2</v>
      </c>
      <c r="Q77" s="16">
        <v>2.7E-2</v>
      </c>
      <c r="R77" s="10">
        <f>Table22[[#This Row],[FwdDiv]]/Table22[[#This Row],[DYT]]</f>
        <v>259.2</v>
      </c>
      <c r="S77" s="10">
        <f>Table22[[#This Row],[FwdDiv]]/Table22[[#This Row],[DVT]]</f>
        <v>240.00000000000003</v>
      </c>
      <c r="T77" s="11">
        <v>193</v>
      </c>
      <c r="U77" t="str">
        <f>IF(Table22[[#This Row],[Market
Price]] &lt; Table22[[#This Row],[DVPrice]], "ALERT", IF(Table22[[#This Row],[Market
Price]] &lt; Table22[[#This Row],[DYPrice]], "WATCH", "HOLD"))</f>
        <v>HOLD</v>
      </c>
      <c r="V77" s="13" t="s">
        <v>27</v>
      </c>
      <c r="W77" s="14">
        <f>(Table22[[#This Row],[DVPrice]]-Table22[[#This Row],[Market
Price]])/Table22[[#This Row],[DVPrice]]</f>
        <v>-0.20062499999999978</v>
      </c>
    </row>
    <row r="78" spans="1:23" x14ac:dyDescent="0.2">
      <c r="A78" t="e" vm="77">
        <v>#VALUE!</v>
      </c>
      <c r="B78" s="1" t="str" cm="1">
        <f t="array" ref="B78">_FV(Table22[[#This Row],[DataField]],"Ticker symbol",TRUE)</f>
        <v>SO</v>
      </c>
      <c r="C78" s="1" t="s">
        <v>12</v>
      </c>
      <c r="D78" s="3">
        <v>45125</v>
      </c>
      <c r="E78" s="1" t="s">
        <v>54</v>
      </c>
      <c r="F78" s="1" t="s">
        <v>21</v>
      </c>
      <c r="G78" s="1" t="s">
        <v>31</v>
      </c>
      <c r="H78" s="2" cm="1">
        <f t="array" ref="H78">_FV(Table22[[#This Row],[DataField]],"Price",TRUE)</f>
        <v>69.44</v>
      </c>
      <c r="I78" s="2" cm="1">
        <f t="array" ref="I78">_FV(Table22[[#This Row],[DataField]],"52 week low",TRUE)</f>
        <v>58.85</v>
      </c>
      <c r="J78" s="2" cm="1">
        <f t="array" ref="J78">_FV(Table22[[#This Row],[DataField]],"52 week high",TRUE)</f>
        <v>75.8</v>
      </c>
      <c r="K78" s="15" t="s">
        <v>37</v>
      </c>
      <c r="L78" s="2">
        <v>2.8</v>
      </c>
      <c r="M78" s="16">
        <f>Table22[[#This Row],[FwdDiv]]/Table22[[#This Row],[Market
Price]]</f>
        <v>4.0322580645161289E-2</v>
      </c>
      <c r="N78" s="16">
        <v>3.4000000000000002E-2</v>
      </c>
      <c r="O78" s="16">
        <v>3.6999999999999998E-2</v>
      </c>
      <c r="P78" s="16">
        <v>4.4999999999999998E-2</v>
      </c>
      <c r="Q78" s="16">
        <v>0.05</v>
      </c>
      <c r="R78" s="10">
        <f>Table22[[#This Row],[FwdDiv]]/Table22[[#This Row],[DYT]]</f>
        <v>62.222222222222221</v>
      </c>
      <c r="S78" s="10">
        <f>Table22[[#This Row],[FwdDiv]]/Table22[[#This Row],[DVT]]</f>
        <v>55.999999999999993</v>
      </c>
      <c r="T78" s="11">
        <v>68</v>
      </c>
      <c r="U78" t="str">
        <f>IF(Table22[[#This Row],[Market
Price]] &lt; Table22[[#This Row],[DVPrice]], "ALERT", IF(Table22[[#This Row],[Market
Price]] &lt; Table22[[#This Row],[DYPrice]], "WATCH", "HOLD"))</f>
        <v>HOLD</v>
      </c>
      <c r="V78" s="13" t="s">
        <v>27</v>
      </c>
      <c r="W78" s="14">
        <f>(Table22[[#This Row],[DVPrice]]-Table22[[#This Row],[Market
Price]])/Table22[[#This Row],[DVPrice]]</f>
        <v>-0.24000000000000013</v>
      </c>
    </row>
    <row r="79" spans="1:23" x14ac:dyDescent="0.2">
      <c r="A79" t="e" vm="78">
        <v>#VALUE!</v>
      </c>
      <c r="B79" s="1" t="str" cm="1">
        <f t="array" ref="B79">_FV(Table22[[#This Row],[DataField]],"Ticker symbol",TRUE)</f>
        <v>SPG</v>
      </c>
      <c r="C79" s="1" t="s">
        <v>12</v>
      </c>
      <c r="D79" s="3">
        <v>45067</v>
      </c>
      <c r="E79" s="1" t="s">
        <v>62</v>
      </c>
      <c r="F79" s="1" t="s">
        <v>21</v>
      </c>
      <c r="G79" s="1" t="s">
        <v>31</v>
      </c>
      <c r="H79" s="2" cm="1">
        <f t="array" ref="H79">_FV(Table22[[#This Row],[DataField]],"Price",TRUE)</f>
        <v>142.30000000000001</v>
      </c>
      <c r="I79" s="2" cm="1">
        <f t="array" ref="I79">_FV(Table22[[#This Row],[DataField]],"52 week low",TRUE)</f>
        <v>100.17</v>
      </c>
      <c r="J79" s="2" cm="1">
        <f t="array" ref="J79">_FV(Table22[[#This Row],[DataField]],"52 week high",TRUE)</f>
        <v>146.91</v>
      </c>
      <c r="K79" s="15" t="s">
        <v>35</v>
      </c>
      <c r="L79" s="2">
        <v>7.4</v>
      </c>
      <c r="M79" s="16">
        <f>Table22[[#This Row],[FwdDiv]]/Table22[[#This Row],[Market
Price]]</f>
        <v>5.2002810962754741E-2</v>
      </c>
      <c r="N79" s="16">
        <v>7.0000000000000007E-2</v>
      </c>
      <c r="O79" s="16">
        <v>7.0000000000000007E-2</v>
      </c>
      <c r="P79" s="16">
        <v>5.5E-2</v>
      </c>
      <c r="Q79" s="16">
        <v>7.0000000000000007E-2</v>
      </c>
      <c r="R79" s="10">
        <f>Table22[[#This Row],[FwdDiv]]/Table22[[#This Row],[DYT]]</f>
        <v>134.54545454545456</v>
      </c>
      <c r="S79" s="10">
        <f>Table22[[#This Row],[FwdDiv]]/Table22[[#This Row],[DVT]]</f>
        <v>105.71428571428571</v>
      </c>
      <c r="T79" s="11">
        <v>150</v>
      </c>
      <c r="U79" t="str">
        <f>IF(Table22[[#This Row],[Market
Price]] &lt; Table22[[#This Row],[DVPrice]], "ALERT", IF(Table22[[#This Row],[Market
Price]] &lt; Table22[[#This Row],[DYPrice]], "WATCH", "HOLD"))</f>
        <v>HOLD</v>
      </c>
      <c r="V79" s="13" t="s">
        <v>21</v>
      </c>
      <c r="W79" s="14">
        <f>(Table22[[#This Row],[DVPrice]]-Table22[[#This Row],[Market
Price]])/Table22[[#This Row],[DVPrice]]</f>
        <v>-0.34608108108108127</v>
      </c>
    </row>
    <row r="80" spans="1:23" x14ac:dyDescent="0.2">
      <c r="A80" t="e" vm="79">
        <v>#VALUE!</v>
      </c>
      <c r="B80" s="1" t="str" cm="1">
        <f t="array" ref="B80">_FV(Table22[[#This Row],[DataField]],"Ticker symbol",TRUE)</f>
        <v>SPGI</v>
      </c>
      <c r="C80" s="1" t="s">
        <v>20</v>
      </c>
      <c r="D80" s="3">
        <v>45128</v>
      </c>
      <c r="E80" s="1" t="s">
        <v>88</v>
      </c>
      <c r="F80" s="1" t="s">
        <v>21</v>
      </c>
      <c r="G80" s="1" t="s">
        <v>31</v>
      </c>
      <c r="H80" s="2" cm="1">
        <f t="array" ref="H80">_FV(Table22[[#This Row],[DataField]],"Price",TRUE)</f>
        <v>434.84</v>
      </c>
      <c r="I80" s="2" cm="1">
        <f t="array" ref="I80">_FV(Table22[[#This Row],[DataField]],"52 week low",TRUE)</f>
        <v>321.14499999999998</v>
      </c>
      <c r="J80" s="2" cm="1">
        <f t="array" ref="J80">_FV(Table22[[#This Row],[DataField]],"52 week high",TRUE)</f>
        <v>441.66500000000002</v>
      </c>
      <c r="K80" s="15" t="s">
        <v>34</v>
      </c>
      <c r="L80" s="2">
        <v>3.6</v>
      </c>
      <c r="M80" s="16">
        <f>Table22[[#This Row],[FwdDiv]]/Table22[[#This Row],[Market
Price]]</f>
        <v>8.2789071842516802E-3</v>
      </c>
      <c r="N80" s="16">
        <v>0.126</v>
      </c>
      <c r="O80" s="16">
        <v>7.8E-2</v>
      </c>
      <c r="P80" s="16">
        <v>1.4999999999999999E-2</v>
      </c>
      <c r="Q80" s="16">
        <v>0.02</v>
      </c>
      <c r="R80" s="10">
        <f>Table22[[#This Row],[FwdDiv]]/Table22[[#This Row],[DYT]]</f>
        <v>240.00000000000003</v>
      </c>
      <c r="S80" s="10">
        <f>Table22[[#This Row],[FwdDiv]]/Table22[[#This Row],[DVT]]</f>
        <v>180</v>
      </c>
      <c r="T80" s="11">
        <v>370</v>
      </c>
      <c r="U80" t="str">
        <f>IF(Table22[[#This Row],[Market
Price]] &lt; Table22[[#This Row],[DVPrice]], "ALERT", IF(Table22[[#This Row],[Market
Price]] &lt; Table22[[#This Row],[DYPrice]], "WATCH", "HOLD"))</f>
        <v>HOLD</v>
      </c>
      <c r="V80" s="13" t="s">
        <v>27</v>
      </c>
      <c r="W80" s="14">
        <f>(Table22[[#This Row],[DVPrice]]-Table22[[#This Row],[Market
Price]])/Table22[[#This Row],[DVPrice]]</f>
        <v>-1.4157777777777776</v>
      </c>
    </row>
    <row r="81" spans="1:23" x14ac:dyDescent="0.2">
      <c r="A81" t="e" vm="80">
        <v>#VALUE!</v>
      </c>
      <c r="B81" s="1" t="str" cm="1">
        <f t="array" ref="B81">_FV(Table22[[#This Row],[DataField]],"Ticker symbol",TRUE)</f>
        <v>T</v>
      </c>
      <c r="C81" s="1" t="s">
        <v>12</v>
      </c>
      <c r="D81" s="3">
        <v>45047</v>
      </c>
      <c r="E81" s="1" t="s">
        <v>69</v>
      </c>
      <c r="F81" s="1" t="s">
        <v>21</v>
      </c>
      <c r="G81" s="1" t="s">
        <v>31</v>
      </c>
      <c r="H81" s="2" cm="1">
        <f t="array" ref="H81">_FV(Table22[[#This Row],[DataField]],"Price",TRUE)</f>
        <v>16.559999999999999</v>
      </c>
      <c r="I81" s="2" cm="1">
        <f t="array" ref="I81">_FV(Table22[[#This Row],[DataField]],"52 week low",TRUE)</f>
        <v>13.43</v>
      </c>
      <c r="J81" s="2" cm="1">
        <f t="array" ref="J81">_FV(Table22[[#This Row],[DataField]],"52 week high",TRUE)</f>
        <v>21.12</v>
      </c>
      <c r="K81" s="15" t="s">
        <v>25</v>
      </c>
      <c r="L81" s="2">
        <v>1.1100000000000001</v>
      </c>
      <c r="M81" s="16">
        <f>Table22[[#This Row],[FwdDiv]]/Table22[[#This Row],[Market
Price]]</f>
        <v>6.7028985507246383E-2</v>
      </c>
      <c r="N81" s="16">
        <v>-0.03</v>
      </c>
      <c r="O81" s="16">
        <v>0</v>
      </c>
      <c r="P81" s="16">
        <v>5.5E-2</v>
      </c>
      <c r="Q81" s="16">
        <v>7.0000000000000007E-2</v>
      </c>
      <c r="R81" s="10">
        <f>Table22[[#This Row],[FwdDiv]]/Table22[[#This Row],[DYT]]</f>
        <v>20.181818181818183</v>
      </c>
      <c r="S81" s="10">
        <f>Table22[[#This Row],[FwdDiv]]/Table22[[#This Row],[DVT]]</f>
        <v>15.857142857142858</v>
      </c>
      <c r="T81" s="11">
        <v>25</v>
      </c>
      <c r="U81" t="str">
        <f>IF(Table22[[#This Row],[Market
Price]] &lt; Table22[[#This Row],[DVPrice]], "ALERT", IF(Table22[[#This Row],[Market
Price]] &lt; Table22[[#This Row],[DYPrice]], "WATCH", "HOLD"))</f>
        <v>WATCH</v>
      </c>
      <c r="V81" s="13" t="s">
        <v>21</v>
      </c>
      <c r="W81" s="14">
        <f>(Table22[[#This Row],[DVPrice]]-Table22[[#This Row],[Market
Price]])/Table22[[#This Row],[DVPrice]]</f>
        <v>-4.4324324324324212E-2</v>
      </c>
    </row>
    <row r="82" spans="1:23" x14ac:dyDescent="0.2">
      <c r="A82" t="e" vm="81">
        <v>#VALUE!</v>
      </c>
      <c r="B82" s="1" t="str" cm="1">
        <f t="array" ref="B82">_FV(Table22[[#This Row],[DataField]],"Ticker symbol",TRUE)</f>
        <v>TGT</v>
      </c>
      <c r="C82" s="1" t="s">
        <v>20</v>
      </c>
      <c r="D82" s="3">
        <v>45125</v>
      </c>
      <c r="E82" s="1" t="s">
        <v>68</v>
      </c>
      <c r="F82" s="1" t="s">
        <v>21</v>
      </c>
      <c r="G82" s="1" t="s">
        <v>39</v>
      </c>
      <c r="H82" s="2" cm="1">
        <f t="array" ref="H82">_FV(Table22[[#This Row],[DataField]],"Price",TRUE)</f>
        <v>140.19999999999999</v>
      </c>
      <c r="I82" s="2" cm="1">
        <f t="array" ref="I82">_FV(Table22[[#This Row],[DataField]],"52 week low",TRUE)</f>
        <v>102.93</v>
      </c>
      <c r="J82" s="2" cm="1">
        <f t="array" ref="J82">_FV(Table22[[#This Row],[DataField]],"52 week high",TRUE)</f>
        <v>181.7</v>
      </c>
      <c r="K82" s="15" t="s">
        <v>44</v>
      </c>
      <c r="L82" s="2">
        <v>4.4000000000000004</v>
      </c>
      <c r="M82" s="16">
        <f>Table22[[#This Row],[FwdDiv]]/Table22[[#This Row],[Market
Price]]</f>
        <v>3.1383737517831675E-2</v>
      </c>
      <c r="N82" s="16">
        <v>0.109</v>
      </c>
      <c r="O82" s="16">
        <v>0.1</v>
      </c>
      <c r="P82" s="16">
        <v>2.8000000000000001E-2</v>
      </c>
      <c r="Q82" s="16">
        <v>3.3000000000000002E-2</v>
      </c>
      <c r="R82" s="10">
        <f>Table22[[#This Row],[FwdDiv]]/Table22[[#This Row],[DYT]]</f>
        <v>157.14285714285714</v>
      </c>
      <c r="S82" s="10">
        <f>Table22[[#This Row],[FwdDiv]]/Table22[[#This Row],[DVT]]</f>
        <v>133.33333333333334</v>
      </c>
      <c r="T82" s="11">
        <v>165</v>
      </c>
      <c r="U82" t="str">
        <f>IF(Table22[[#This Row],[Market
Price]] &lt; Table22[[#This Row],[DVPrice]], "ALERT", IF(Table22[[#This Row],[Market
Price]] &lt; Table22[[#This Row],[DYPrice]], "WATCH", "HOLD"))</f>
        <v>WATCH</v>
      </c>
      <c r="V82" s="13" t="s">
        <v>27</v>
      </c>
      <c r="W82" s="14">
        <f>(Table22[[#This Row],[DVPrice]]-Table22[[#This Row],[Market
Price]])/Table22[[#This Row],[DVPrice]]</f>
        <v>-5.1499999999999838E-2</v>
      </c>
    </row>
    <row r="83" spans="1:23" x14ac:dyDescent="0.2">
      <c r="A83" t="e" vm="82">
        <v>#VALUE!</v>
      </c>
      <c r="B83" s="1" t="str" cm="1">
        <f t="array" ref="B83">_FV(Table22[[#This Row],[DataField]],"Ticker symbol",TRUE)</f>
        <v>TROW</v>
      </c>
      <c r="C83" s="1" t="s">
        <v>20</v>
      </c>
      <c r="D83" s="3">
        <v>45047</v>
      </c>
      <c r="E83" s="1" t="s">
        <v>28</v>
      </c>
      <c r="F83" s="1" t="s">
        <v>21</v>
      </c>
      <c r="G83" s="1" t="s">
        <v>30</v>
      </c>
      <c r="H83" s="2" cm="1">
        <f t="array" ref="H83">_FV(Table22[[#This Row],[DataField]],"Price",TRUE)</f>
        <v>107.89</v>
      </c>
      <c r="I83" s="2" cm="1">
        <f t="array" ref="I83">_FV(Table22[[#This Row],[DataField]],"52 week low",TRUE)</f>
        <v>87.43</v>
      </c>
      <c r="J83" s="2" cm="1">
        <f t="array" ref="J83">_FV(Table22[[#This Row],[DataField]],"52 week high",TRUE)</f>
        <v>132.76</v>
      </c>
      <c r="K83" s="15" t="s">
        <v>30</v>
      </c>
      <c r="L83" s="2">
        <v>4.88</v>
      </c>
      <c r="M83" s="16">
        <f>Table22[[#This Row],[FwdDiv]]/Table22[[#This Row],[Market
Price]]</f>
        <v>4.5231254055056076E-2</v>
      </c>
      <c r="N83" s="16">
        <v>0.126</v>
      </c>
      <c r="O83" s="16">
        <v>1.7000000000000001E-2</v>
      </c>
      <c r="P83" s="16">
        <v>0.03</v>
      </c>
      <c r="Q83" s="16">
        <v>4.4999999999999998E-2</v>
      </c>
      <c r="R83" s="10">
        <f>Table22[[#This Row],[FwdDiv]]/Table22[[#This Row],[DYT]]</f>
        <v>162.66666666666666</v>
      </c>
      <c r="S83" s="2">
        <f>Table22[[#This Row],[FwdDiv]]/Table22[[#This Row],[DVT]]</f>
        <v>108.44444444444444</v>
      </c>
      <c r="T83" s="11">
        <v>110</v>
      </c>
      <c r="U83" t="str">
        <f>IF(Table22[[#This Row],[Market
Price]] &lt; Table22[[#This Row],[DVPrice]], "ALERT", IF(Table22[[#This Row],[Market
Price]] &lt; Table22[[#This Row],[DYPrice]], "WATCH", "HOLD"))</f>
        <v>ALERT</v>
      </c>
      <c r="V83" s="13" t="s">
        <v>21</v>
      </c>
      <c r="W83" s="14">
        <f>(Table22[[#This Row],[DVPrice]]-Table22[[#This Row],[Market
Price]])/Table22[[#This Row],[DVPrice]]</f>
        <v>5.112704918032767E-3</v>
      </c>
    </row>
    <row r="84" spans="1:23" x14ac:dyDescent="0.2">
      <c r="A84" t="e" vm="83">
        <v>#VALUE!</v>
      </c>
      <c r="B84" s="1" t="str" cm="1">
        <f t="array" ref="B84">_FV(Table22[[#This Row],[DataField]],"Ticker symbol",TRUE)</f>
        <v>TSCO</v>
      </c>
      <c r="C84" s="1" t="s">
        <v>20</v>
      </c>
      <c r="D84" s="3">
        <v>45125</v>
      </c>
      <c r="E84" s="1" t="s">
        <v>63</v>
      </c>
      <c r="F84" s="1" t="s">
        <v>21</v>
      </c>
      <c r="G84" s="1" t="s">
        <v>31</v>
      </c>
      <c r="H84" s="2" cm="1">
        <f t="array" ref="H84">_FV(Table22[[#This Row],[DataField]],"Price",TRUE)</f>
        <v>211.92</v>
      </c>
      <c r="I84" s="2" cm="1">
        <f t="array" ref="I84">_FV(Table22[[#This Row],[DataField]],"52 week low",TRUE)</f>
        <v>185</v>
      </c>
      <c r="J84" s="2" cm="1">
        <f t="array" ref="J84">_FV(Table22[[#This Row],[DataField]],"52 week high",TRUE)</f>
        <v>251.17</v>
      </c>
      <c r="K84" s="15" t="s">
        <v>34</v>
      </c>
      <c r="L84" s="2">
        <v>4.12</v>
      </c>
      <c r="M84" s="16">
        <f>Table22[[#This Row],[FwdDiv]]/Table22[[#This Row],[Market
Price]]</f>
        <v>1.9441298603246511E-2</v>
      </c>
      <c r="N84" s="16">
        <v>0.25</v>
      </c>
      <c r="O84" s="16">
        <v>0.12</v>
      </c>
      <c r="P84" s="16">
        <v>1.2999999999999999E-2</v>
      </c>
      <c r="Q84" s="16">
        <v>2.5000000000000001E-2</v>
      </c>
      <c r="R84" s="10">
        <f>Table22[[#This Row],[FwdDiv]]/Table22[[#This Row],[DYT]]</f>
        <v>316.92307692307696</v>
      </c>
      <c r="S84" s="10">
        <f>Table22[[#This Row],[FwdDiv]]/Table22[[#This Row],[DVT]]</f>
        <v>164.79999999999998</v>
      </c>
      <c r="T84" s="11">
        <v>214</v>
      </c>
      <c r="U84" t="str">
        <f>IF(Table22[[#This Row],[Market
Price]] &lt; Table22[[#This Row],[DVPrice]], "ALERT", IF(Table22[[#This Row],[Market
Price]] &lt; Table22[[#This Row],[DYPrice]], "WATCH", "HOLD"))</f>
        <v>WATCH</v>
      </c>
      <c r="V84" s="13" t="s">
        <v>27</v>
      </c>
      <c r="W84" s="14">
        <f>(Table22[[#This Row],[DVPrice]]-Table22[[#This Row],[Market
Price]])/Table22[[#This Row],[DVPrice]]</f>
        <v>-0.28592233009708745</v>
      </c>
    </row>
    <row r="85" spans="1:23" x14ac:dyDescent="0.2">
      <c r="A85" t="e" vm="84">
        <v>#VALUE!</v>
      </c>
      <c r="B85" s="1" t="str" cm="1">
        <f t="array" ref="B85">_FV(Table22[[#This Row],[DataField]],"Ticker symbol",TRUE)</f>
        <v>TSN</v>
      </c>
      <c r="C85" s="1" t="s">
        <v>20</v>
      </c>
      <c r="D85" s="3">
        <v>45047</v>
      </c>
      <c r="E85" s="1" t="s">
        <v>56</v>
      </c>
      <c r="F85" s="1" t="s">
        <v>21</v>
      </c>
      <c r="G85" s="1" t="s">
        <v>40</v>
      </c>
      <c r="H85" s="2" cm="1">
        <f t="array" ref="H85">_FV(Table22[[#This Row],[DataField]],"Price",TRUE)</f>
        <v>51.94</v>
      </c>
      <c r="I85" s="2" cm="1">
        <f t="array" ref="I85">_FV(Table22[[#This Row],[DataField]],"52 week low",TRUE)</f>
        <v>44.94</v>
      </c>
      <c r="J85" s="2" cm="1">
        <f t="array" ref="J85">_FV(Table22[[#This Row],[DataField]],"52 week high",TRUE)</f>
        <v>66.789199999999994</v>
      </c>
      <c r="K85" s="15" t="s">
        <v>36</v>
      </c>
      <c r="L85" s="2">
        <v>1.92</v>
      </c>
      <c r="M85" s="16">
        <f>Table22[[#This Row],[FwdDiv]]/Table22[[#This Row],[Market
Price]]</f>
        <v>3.6965729688101655E-2</v>
      </c>
      <c r="N85" s="16">
        <v>0.28000000000000003</v>
      </c>
      <c r="O85" s="16">
        <v>0.04</v>
      </c>
      <c r="P85" s="16">
        <v>2.1999999999999999E-2</v>
      </c>
      <c r="Q85" s="16">
        <v>3.2000000000000001E-2</v>
      </c>
      <c r="R85" s="10">
        <f>Table22[[#This Row],[FwdDiv]]/Table22[[#This Row],[DYT]]</f>
        <v>87.27272727272728</v>
      </c>
      <c r="S85" s="10">
        <f>Table22[[#This Row],[FwdDiv]]/Table22[[#This Row],[DVT]]</f>
        <v>60</v>
      </c>
      <c r="T85" s="11">
        <v>103</v>
      </c>
      <c r="U85" t="str">
        <f>IF(Table22[[#This Row],[Market
Price]] &lt; Table22[[#This Row],[DVPrice]], "ALERT", IF(Table22[[#This Row],[Market
Price]] &lt; Table22[[#This Row],[DYPrice]], "WATCH", "HOLD"))</f>
        <v>ALERT</v>
      </c>
      <c r="V85" s="13" t="s">
        <v>21</v>
      </c>
      <c r="W85" s="14">
        <f>(Table22[[#This Row],[DVPrice]]-Table22[[#This Row],[Market
Price]])/Table22[[#This Row],[DVPrice]]</f>
        <v>0.13433333333333336</v>
      </c>
    </row>
    <row r="86" spans="1:23" x14ac:dyDescent="0.2">
      <c r="A86" t="e" vm="85">
        <v>#VALUE!</v>
      </c>
      <c r="B86" s="1" t="str" cm="1">
        <f t="array" ref="B86">_FV(Table22[[#This Row],[DataField]],"Ticker symbol",TRUE)</f>
        <v>TXN</v>
      </c>
      <c r="C86" s="1" t="s">
        <v>20</v>
      </c>
      <c r="D86" s="3">
        <v>45017</v>
      </c>
      <c r="E86" s="1" t="s">
        <v>22</v>
      </c>
      <c r="F86" s="1" t="s">
        <v>21</v>
      </c>
      <c r="G86" s="1" t="s">
        <v>31</v>
      </c>
      <c r="H86" s="2" cm="1">
        <f t="array" ref="H86">_FV(Table22[[#This Row],[DataField]],"Price",TRUE)</f>
        <v>168.24</v>
      </c>
      <c r="I86" s="2" cm="1">
        <f t="array" ref="I86">_FV(Table22[[#This Row],[DataField]],"52 week low",TRUE)</f>
        <v>139.47999999999999</v>
      </c>
      <c r="J86" s="2" cm="1">
        <f t="array" ref="J86">_FV(Table22[[#This Row],[DataField]],"52 week high",TRUE)</f>
        <v>188.12</v>
      </c>
      <c r="K86" s="15" t="s">
        <v>31</v>
      </c>
      <c r="L86" s="2">
        <v>5.2</v>
      </c>
      <c r="M86" s="16">
        <f>Table22[[#This Row],[FwdDiv]]/Table22[[#This Row],[Market
Price]]</f>
        <v>3.0908226343319068E-2</v>
      </c>
      <c r="N86" s="16">
        <v>0.16900000000000001</v>
      </c>
      <c r="O86" s="16">
        <v>7.0000000000000007E-2</v>
      </c>
      <c r="P86" s="16">
        <v>2.5999999999999999E-2</v>
      </c>
      <c r="Q86" s="16">
        <v>0.03</v>
      </c>
      <c r="R86" s="10">
        <f>Table22[[#This Row],[FwdDiv]]/Table22[[#This Row],[DYT]]</f>
        <v>200.00000000000003</v>
      </c>
      <c r="S86" s="2">
        <f>Table22[[#This Row],[FwdDiv]]/Table22[[#This Row],[DVT]]</f>
        <v>173.33333333333334</v>
      </c>
      <c r="T86" s="4">
        <v>168</v>
      </c>
      <c r="U86" t="str">
        <f>IF(Table22[[#This Row],[Market
Price]] &lt; Table22[[#This Row],[DVPrice]], "ALERT", IF(Table22[[#This Row],[Market
Price]] &lt; Table22[[#This Row],[DYPrice]], "WATCH", "HOLD"))</f>
        <v>ALERT</v>
      </c>
      <c r="V86" s="13" t="s">
        <v>21</v>
      </c>
      <c r="W86" s="14">
        <f>(Table22[[#This Row],[DVPrice]]-Table22[[#This Row],[Market
Price]])/Table22[[#This Row],[DVPrice]]</f>
        <v>2.9384615384615384E-2</v>
      </c>
    </row>
    <row r="87" spans="1:23" x14ac:dyDescent="0.2">
      <c r="A87" t="e" vm="86">
        <v>#VALUE!</v>
      </c>
      <c r="B87" s="1" t="str" cm="1">
        <f t="array" ref="B87">_FV(Table22[[#This Row],[DataField]],"Ticker symbol",TRUE)</f>
        <v>UFPI</v>
      </c>
      <c r="C87" s="1" t="s">
        <v>20</v>
      </c>
      <c r="D87" s="3">
        <v>45128</v>
      </c>
      <c r="E87" s="1" t="s">
        <v>90</v>
      </c>
      <c r="F87" s="1" t="s">
        <v>27</v>
      </c>
      <c r="G87" s="1" t="s">
        <v>31</v>
      </c>
      <c r="H87" s="2" cm="1">
        <f t="array" ref="H87">_FV(Table22[[#This Row],[DataField]],"Price",TRUE)</f>
        <v>126.01</v>
      </c>
      <c r="I87" s="2" cm="1">
        <f t="array" ref="I87">_FV(Table22[[#This Row],[DataField]],"52 week low",TRUE)</f>
        <v>75.010000000000005</v>
      </c>
      <c r="J87" s="2" cm="1">
        <f t="array" ref="J87">_FV(Table22[[#This Row],[DataField]],"52 week high",TRUE)</f>
        <v>127.11</v>
      </c>
      <c r="K87" s="15" t="s">
        <v>25</v>
      </c>
      <c r="L87" s="2">
        <v>1</v>
      </c>
      <c r="M87" s="16">
        <f>Table22[[#This Row],[FwdDiv]]/Table22[[#This Row],[Market
Price]]</f>
        <v>7.9358781049123084E-3</v>
      </c>
      <c r="N87" s="16">
        <v>0.23</v>
      </c>
      <c r="O87" s="16">
        <v>5.2999999999999999E-2</v>
      </c>
      <c r="P87" s="16">
        <v>1.2999999999999999E-2</v>
      </c>
      <c r="Q87" s="16">
        <v>0.02</v>
      </c>
      <c r="R87" s="10">
        <f>Table22[[#This Row],[FwdDiv]]/Table22[[#This Row],[DYT]]</f>
        <v>76.92307692307692</v>
      </c>
      <c r="S87" s="10">
        <f>Table22[[#This Row],[FwdDiv]]/Table22[[#This Row],[DVT]]</f>
        <v>50</v>
      </c>
      <c r="T87" s="11">
        <v>114</v>
      </c>
      <c r="U87" t="str">
        <f>IF(Table22[[#This Row],[Market
Price]] &lt; Table22[[#This Row],[DVPrice]], "ALERT", IF(Table22[[#This Row],[Market
Price]] &lt; Table22[[#This Row],[DYPrice]], "WATCH", "HOLD"))</f>
        <v>HOLD</v>
      </c>
      <c r="V87" s="13" t="s">
        <v>27</v>
      </c>
      <c r="W87" s="14">
        <f>(Table22[[#This Row],[DVPrice]]-Table22[[#This Row],[Market
Price]])/Table22[[#This Row],[DVPrice]]</f>
        <v>-1.5202</v>
      </c>
    </row>
    <row r="88" spans="1:23" x14ac:dyDescent="0.2">
      <c r="A88" t="e" vm="87">
        <v>#VALUE!</v>
      </c>
      <c r="B88" s="1" t="str" cm="1">
        <f t="array" ref="B88">_FV(Table22[[#This Row],[DataField]],"Ticker symbol",TRUE)</f>
        <v>UNH</v>
      </c>
      <c r="C88" s="1" t="s">
        <v>20</v>
      </c>
      <c r="D88" s="3">
        <v>45128</v>
      </c>
      <c r="E88" s="1" t="s">
        <v>91</v>
      </c>
      <c r="F88" s="1" t="s">
        <v>21</v>
      </c>
      <c r="G88" s="1" t="s">
        <v>31</v>
      </c>
      <c r="H88" s="2" cm="1">
        <f t="array" ref="H88">_FV(Table22[[#This Row],[DataField]],"Price",TRUE)</f>
        <v>520.4</v>
      </c>
      <c r="I88" s="2" cm="1">
        <f t="array" ref="I88">_FV(Table22[[#This Row],[DataField]],"52 week low",TRUE)</f>
        <v>445.68</v>
      </c>
      <c r="J88" s="2" cm="1">
        <f t="array" ref="J88">_FV(Table22[[#This Row],[DataField]],"52 week high",TRUE)</f>
        <v>554.70000000000005</v>
      </c>
      <c r="K88" s="15" t="s">
        <v>35</v>
      </c>
      <c r="L88" s="2">
        <v>7.52</v>
      </c>
      <c r="M88" s="16">
        <f>Table22[[#This Row],[FwdDiv]]/Table22[[#This Row],[Market
Price]]</f>
        <v>1.4450422751729438E-2</v>
      </c>
      <c r="N88" s="16">
        <v>0.215</v>
      </c>
      <c r="O88" s="16">
        <v>0.13900000000000001</v>
      </c>
      <c r="P88" s="16">
        <v>1.4E-2</v>
      </c>
      <c r="Q88" s="16">
        <v>1.7000000000000001E-2</v>
      </c>
      <c r="R88" s="10">
        <f>Table22[[#This Row],[FwdDiv]]/Table22[[#This Row],[DYT]]</f>
        <v>537.14285714285711</v>
      </c>
      <c r="S88" s="10">
        <f>Table22[[#This Row],[FwdDiv]]/Table22[[#This Row],[DVT]]</f>
        <v>442.35294117647055</v>
      </c>
      <c r="T88" s="11">
        <v>462</v>
      </c>
      <c r="U88" t="str">
        <f>IF(Table22[[#This Row],[Market
Price]] &lt; Table22[[#This Row],[DVPrice]], "ALERT", IF(Table22[[#This Row],[Market
Price]] &lt; Table22[[#This Row],[DYPrice]], "WATCH", "HOLD"))</f>
        <v>WATCH</v>
      </c>
      <c r="V88" s="13" t="s">
        <v>27</v>
      </c>
      <c r="W88" s="14">
        <f>(Table22[[#This Row],[DVPrice]]-Table22[[#This Row],[Market
Price]])/Table22[[#This Row],[DVPrice]]</f>
        <v>-0.176436170212766</v>
      </c>
    </row>
    <row r="89" spans="1:23" x14ac:dyDescent="0.2">
      <c r="A89" t="e" vm="88">
        <v>#VALUE!</v>
      </c>
      <c r="B89" s="1" t="str" cm="1">
        <f t="array" ref="B89">_FV(Table22[[#This Row],[DataField]],"Ticker symbol",TRUE)</f>
        <v>UNP</v>
      </c>
      <c r="C89" s="1" t="s">
        <v>20</v>
      </c>
      <c r="D89" s="3">
        <v>45125</v>
      </c>
      <c r="E89" s="1" t="s">
        <v>48</v>
      </c>
      <c r="F89" s="1" t="s">
        <v>21</v>
      </c>
      <c r="G89" s="1" t="s">
        <v>31</v>
      </c>
      <c r="H89" s="2" cm="1">
        <f t="array" ref="H89">_FV(Table22[[#This Row],[DataField]],"Price",TRUE)</f>
        <v>243.66</v>
      </c>
      <c r="I89" s="2" cm="1">
        <f t="array" ref="I89">_FV(Table22[[#This Row],[DataField]],"52 week low",TRUE)</f>
        <v>183.69</v>
      </c>
      <c r="J89" s="2" cm="1">
        <f t="array" ref="J89">_FV(Table22[[#This Row],[DataField]],"52 week high",TRUE)</f>
        <v>245.07</v>
      </c>
      <c r="K89" s="15" t="s">
        <v>37</v>
      </c>
      <c r="L89" s="2">
        <v>5.2</v>
      </c>
      <c r="M89" s="16">
        <f>Table22[[#This Row],[FwdDiv]]/Table22[[#This Row],[Market
Price]]</f>
        <v>2.1341213165886892E-2</v>
      </c>
      <c r="N89" s="16">
        <v>0.154</v>
      </c>
      <c r="O89" s="16">
        <v>2.4E-2</v>
      </c>
      <c r="P89" s="16">
        <v>2.1000000000000001E-2</v>
      </c>
      <c r="Q89" s="16">
        <v>2.9000000000000001E-2</v>
      </c>
      <c r="R89" s="10">
        <f>Table22[[#This Row],[FwdDiv]]/Table22[[#This Row],[DYT]]</f>
        <v>247.61904761904762</v>
      </c>
      <c r="S89" s="10">
        <f>Table22[[#This Row],[FwdDiv]]/Table22[[#This Row],[DVT]]</f>
        <v>179.31034482758619</v>
      </c>
      <c r="T89" s="11">
        <v>203</v>
      </c>
      <c r="U89" t="str">
        <f>IF(Table22[[#This Row],[Market
Price]] &lt; Table22[[#This Row],[DVPrice]], "ALERT", IF(Table22[[#This Row],[Market
Price]] &lt; Table22[[#This Row],[DYPrice]], "WATCH", "HOLD"))</f>
        <v>WATCH</v>
      </c>
      <c r="V89" s="13" t="s">
        <v>27</v>
      </c>
      <c r="W89" s="14">
        <f>(Table22[[#This Row],[DVPrice]]-Table22[[#This Row],[Market
Price]])/Table22[[#This Row],[DVPrice]]</f>
        <v>-0.35887307692307702</v>
      </c>
    </row>
    <row r="90" spans="1:23" x14ac:dyDescent="0.2">
      <c r="A90" t="e" vm="89">
        <v>#VALUE!</v>
      </c>
      <c r="B90" s="1" t="str" cm="1">
        <f t="array" ref="B90">_FV(Table22[[#This Row],[DataField]],"Ticker symbol",TRUE)</f>
        <v>UPS</v>
      </c>
      <c r="C90" s="1" t="s">
        <v>20</v>
      </c>
      <c r="D90" s="3">
        <v>45046</v>
      </c>
      <c r="E90" s="1" t="s">
        <v>26</v>
      </c>
      <c r="F90" s="1" t="s">
        <v>21</v>
      </c>
      <c r="G90" s="1" t="s">
        <v>31</v>
      </c>
      <c r="H90" s="2" cm="1">
        <f t="array" ref="H90">_FV(Table22[[#This Row],[DataField]],"Price",TRUE)</f>
        <v>158.26499999999999</v>
      </c>
      <c r="I90" s="2" cm="1">
        <f t="array" ref="I90">_FV(Table22[[#This Row],[DataField]],"52 week low",TRUE)</f>
        <v>133.68</v>
      </c>
      <c r="J90" s="2" cm="1">
        <f t="array" ref="J90">_FV(Table22[[#This Row],[DataField]],"52 week high",TRUE)</f>
        <v>197.8</v>
      </c>
      <c r="K90" s="15" t="s">
        <v>34</v>
      </c>
      <c r="L90" s="2">
        <v>6.48</v>
      </c>
      <c r="M90" s="16">
        <f>Table22[[#This Row],[FwdDiv]]/Table22[[#This Row],[Market
Price]]</f>
        <v>4.0943986352004552E-2</v>
      </c>
      <c r="N90" s="16">
        <v>0.1</v>
      </c>
      <c r="O90" s="16">
        <v>6.5000000000000002E-2</v>
      </c>
      <c r="P90" s="16">
        <v>0.03</v>
      </c>
      <c r="Q90" s="16">
        <v>3.5000000000000003E-2</v>
      </c>
      <c r="R90" s="10">
        <f>Table22[[#This Row],[FwdDiv]]/Table22[[#This Row],[DYT]]</f>
        <v>216.00000000000003</v>
      </c>
      <c r="S90" s="10">
        <f>Table22[[#This Row],[FwdDiv]]/Table22[[#This Row],[DVT]]</f>
        <v>185.14285714285714</v>
      </c>
      <c r="T90" s="11">
        <v>177</v>
      </c>
      <c r="U90" t="str">
        <f>IF(Table22[[#This Row],[Market
Price]] &lt; Table22[[#This Row],[DVPrice]], "ALERT", IF(Table22[[#This Row],[Market
Price]] &lt; Table22[[#This Row],[DYPrice]], "WATCH", "HOLD"))</f>
        <v>ALERT</v>
      </c>
      <c r="V90" s="13" t="s">
        <v>21</v>
      </c>
      <c r="W90" s="14">
        <f>(Table22[[#This Row],[DVPrice]]-Table22[[#This Row],[Market
Price]])/Table22[[#This Row],[DVPrice]]</f>
        <v>0.14517361111111116</v>
      </c>
    </row>
    <row r="91" spans="1:23" x14ac:dyDescent="0.2">
      <c r="A91" t="e" vm="90">
        <v>#VALUE!</v>
      </c>
      <c r="B91" s="1" t="str" cm="1">
        <f t="array" ref="B91">_FV(Table22[[#This Row],[DataField]],"Ticker symbol",TRUE)</f>
        <v>V</v>
      </c>
      <c r="C91" s="1" t="s">
        <v>20</v>
      </c>
      <c r="D91" s="3">
        <v>45126</v>
      </c>
      <c r="E91" s="1" t="s">
        <v>74</v>
      </c>
      <c r="F91" s="1" t="s">
        <v>21</v>
      </c>
      <c r="G91" s="1" t="s">
        <v>40</v>
      </c>
      <c r="H91" s="2" cm="1">
        <f t="array" ref="H91">_FV(Table22[[#This Row],[DataField]],"Price",TRUE)</f>
        <v>258.48</v>
      </c>
      <c r="I91" s="2" cm="1">
        <f t="array" ref="I91">_FV(Table22[[#This Row],[DataField]],"52 week low",TRUE)</f>
        <v>202.13</v>
      </c>
      <c r="J91" s="2" cm="1">
        <f t="array" ref="J91">_FV(Table22[[#This Row],[DataField]],"52 week high",TRUE)</f>
        <v>263.25</v>
      </c>
      <c r="K91" s="15" t="s">
        <v>36</v>
      </c>
      <c r="L91" s="2">
        <v>1.8</v>
      </c>
      <c r="M91" s="16">
        <f>Table22[[#This Row],[FwdDiv]]/Table22[[#This Row],[Market
Price]]</f>
        <v>6.9637883008356544E-3</v>
      </c>
      <c r="N91" s="16">
        <v>0.186</v>
      </c>
      <c r="O91" s="16">
        <v>0.2</v>
      </c>
      <c r="P91" s="16">
        <v>7.0000000000000001E-3</v>
      </c>
      <c r="Q91" s="16">
        <v>8.0000000000000002E-3</v>
      </c>
      <c r="R91" s="10">
        <f>Table22[[#This Row],[FwdDiv]]/Table22[[#This Row],[DYT]]</f>
        <v>257.14285714285717</v>
      </c>
      <c r="S91" s="10">
        <f>Table22[[#This Row],[FwdDiv]]/Table22[[#This Row],[DVT]]</f>
        <v>225</v>
      </c>
      <c r="T91" s="11">
        <v>240</v>
      </c>
      <c r="U91" t="str">
        <f>IF(Table22[[#This Row],[Market
Price]] &lt; Table22[[#This Row],[DVPrice]], "ALERT", IF(Table22[[#This Row],[Market
Price]] &lt; Table22[[#This Row],[DYPrice]], "WATCH", "HOLD"))</f>
        <v>HOLD</v>
      </c>
      <c r="V91" s="13" t="s">
        <v>27</v>
      </c>
      <c r="W91" s="14">
        <f>(Table22[[#This Row],[DVPrice]]-Table22[[#This Row],[Market
Price]])/Table22[[#This Row],[DVPrice]]</f>
        <v>-0.14880000000000007</v>
      </c>
    </row>
    <row r="92" spans="1:23" x14ac:dyDescent="0.2">
      <c r="A92" t="e" vm="91">
        <v>#VALUE!</v>
      </c>
      <c r="B92" s="1" t="str" cm="1">
        <f t="array" ref="B92">_FV(Table22[[#This Row],[DataField]],"Ticker symbol",TRUE)</f>
        <v>VZ</v>
      </c>
      <c r="C92" s="1" t="s">
        <v>12</v>
      </c>
      <c r="D92" s="3">
        <v>45044</v>
      </c>
      <c r="E92" s="1" t="s">
        <v>69</v>
      </c>
      <c r="F92" s="1" t="s">
        <v>21</v>
      </c>
      <c r="G92" s="1" t="s">
        <v>31</v>
      </c>
      <c r="H92" s="2" cm="1">
        <f t="array" ref="H92">_FV(Table22[[#This Row],[DataField]],"Price",TRUE)</f>
        <v>37.484999999999999</v>
      </c>
      <c r="I92" s="2" cm="1">
        <f t="array" ref="I92">_FV(Table22[[#This Row],[DataField]],"52 week low",TRUE)</f>
        <v>30.135000000000002</v>
      </c>
      <c r="J92" s="2" cm="1">
        <f t="array" ref="J92">_FV(Table22[[#This Row],[DataField]],"52 week high",TRUE)</f>
        <v>42.578000000000003</v>
      </c>
      <c r="K92" s="15" t="s">
        <v>33</v>
      </c>
      <c r="L92" s="2">
        <v>2.62</v>
      </c>
      <c r="M92" s="16">
        <f>Table22[[#This Row],[FwdDiv]]/Table22[[#This Row],[Market
Price]]</f>
        <v>6.9894624516473255E-2</v>
      </c>
      <c r="N92" s="16">
        <v>2.4500000000000001E-2</v>
      </c>
      <c r="O92" s="16">
        <v>0.02</v>
      </c>
      <c r="P92" s="16">
        <v>0.05</v>
      </c>
      <c r="Q92" s="16">
        <v>6.5000000000000002E-2</v>
      </c>
      <c r="R92" s="10">
        <f>Table22[[#This Row],[FwdDiv]]/Table22[[#This Row],[DYT]]</f>
        <v>52.4</v>
      </c>
      <c r="S92" s="10">
        <f>Table22[[#This Row],[FwdDiv]]/Table22[[#This Row],[DVT]]</f>
        <v>40.307692307692307</v>
      </c>
      <c r="T92" s="11">
        <v>57</v>
      </c>
      <c r="U92" t="str">
        <f>IF(Table22[[#This Row],[Market
Price]] &lt; Table22[[#This Row],[DVPrice]], "ALERT", IF(Table22[[#This Row],[Market
Price]] &lt; Table22[[#This Row],[DYPrice]], "WATCH", "HOLD"))</f>
        <v>ALERT</v>
      </c>
      <c r="V92" s="13" t="s">
        <v>21</v>
      </c>
      <c r="W92" s="14">
        <f>(Table22[[#This Row],[DVPrice]]-Table22[[#This Row],[Market
Price]])/Table22[[#This Row],[DVPrice]]</f>
        <v>7.0028625954198467E-2</v>
      </c>
    </row>
    <row r="93" spans="1:23" x14ac:dyDescent="0.2">
      <c r="A93" t="e" vm="92">
        <v>#VALUE!</v>
      </c>
      <c r="B93" s="1" t="str" cm="1">
        <f t="array" ref="B93">_FV(Table22[[#This Row],[DataField]],"Ticker symbol",TRUE)</f>
        <v>WM</v>
      </c>
      <c r="C93" s="1" t="s">
        <v>20</v>
      </c>
      <c r="D93" s="3">
        <v>45124</v>
      </c>
      <c r="E93" s="1" t="s">
        <v>49</v>
      </c>
      <c r="F93" s="1" t="s">
        <v>21</v>
      </c>
      <c r="G93" s="1" t="s">
        <v>31</v>
      </c>
      <c r="H93" s="2" cm="1">
        <f t="array" ref="H93">_FV(Table22[[#This Row],[DataField]],"Price",TRUE)</f>
        <v>176.91</v>
      </c>
      <c r="I93" s="2" cm="1">
        <f t="array" ref="I93">_FV(Table22[[#This Row],[DataField]],"52 week low",TRUE)</f>
        <v>148.31</v>
      </c>
      <c r="J93" s="2" cm="1">
        <f t="array" ref="J93">_FV(Table22[[#This Row],[DataField]],"52 week high",TRUE)</f>
        <v>179.5</v>
      </c>
      <c r="K93" s="15" t="s">
        <v>30</v>
      </c>
      <c r="L93" s="2">
        <v>2.8</v>
      </c>
      <c r="M93" s="16">
        <f>Table22[[#This Row],[FwdDiv]]/Table22[[#This Row],[Market
Price]]</f>
        <v>1.5827256797241535E-2</v>
      </c>
      <c r="N93" s="16">
        <v>6.8000000000000005E-2</v>
      </c>
      <c r="O93" s="16">
        <v>7.6999999999999999E-2</v>
      </c>
      <c r="P93" s="16">
        <v>2.7E-2</v>
      </c>
      <c r="Q93" s="16">
        <v>3.3000000000000002E-2</v>
      </c>
      <c r="R93" s="10">
        <f>Table22[[#This Row],[FwdDiv]]/Table22[[#This Row],[DYT]]</f>
        <v>103.7037037037037</v>
      </c>
      <c r="S93" s="10">
        <f>Table22[[#This Row],[FwdDiv]]/Table22[[#This Row],[DVT]]</f>
        <v>84.848484848484844</v>
      </c>
      <c r="T93" s="11">
        <v>145</v>
      </c>
      <c r="U93" t="str">
        <f>IF(Table22[[#This Row],[Market
Price]] &lt; Table22[[#This Row],[DVPrice]], "ALERT", IF(Table22[[#This Row],[Market
Price]] &lt; Table22[[#This Row],[DYPrice]], "WATCH", "HOLD"))</f>
        <v>HOLD</v>
      </c>
      <c r="V93" s="13" t="s">
        <v>27</v>
      </c>
      <c r="W93" s="14">
        <f>(Table22[[#This Row],[DVPrice]]-Table22[[#This Row],[Market
Price]])/Table22[[#This Row],[DVPrice]]</f>
        <v>-1.0850107142857144</v>
      </c>
    </row>
    <row r="94" spans="1:23" x14ac:dyDescent="0.2">
      <c r="A94" t="e" vm="93">
        <v>#VALUE!</v>
      </c>
      <c r="B94" s="1" t="str" cm="1">
        <f t="array" ref="B94">_FV(Table22[[#This Row],[DataField]],"Ticker symbol",TRUE)</f>
        <v>WMT</v>
      </c>
      <c r="C94" s="1" t="s">
        <v>12</v>
      </c>
      <c r="D94" s="3">
        <v>45074</v>
      </c>
      <c r="E94" s="1" t="s">
        <v>68</v>
      </c>
      <c r="F94" s="1" t="s">
        <v>21</v>
      </c>
      <c r="G94" s="1" t="s">
        <v>39</v>
      </c>
      <c r="H94" s="2" cm="1">
        <f t="array" ref="H94">_FV(Table22[[#This Row],[DataField]],"Price",TRUE)</f>
        <v>156.66</v>
      </c>
      <c r="I94" s="2" cm="1">
        <f t="array" ref="I94">_FV(Table22[[#This Row],[DataField]],"52 week low",TRUE)</f>
        <v>136.09</v>
      </c>
      <c r="J94" s="2" cm="1">
        <f t="array" ref="J94">_FV(Table22[[#This Row],[DataField]],"52 week high",TRUE)</f>
        <v>169.94</v>
      </c>
      <c r="K94" s="15" t="s">
        <v>30</v>
      </c>
      <c r="L94" s="2">
        <v>2.2799999999999998</v>
      </c>
      <c r="M94" s="16">
        <f>Table22[[#This Row],[FwdDiv]]/Table22[[#This Row],[Market
Price]]</f>
        <v>1.4553810800459593E-2</v>
      </c>
      <c r="N94" s="16">
        <v>0.02</v>
      </c>
      <c r="O94" s="16">
        <v>1.7999999999999999E-2</v>
      </c>
      <c r="P94" s="16">
        <v>0.02</v>
      </c>
      <c r="Q94" s="16">
        <v>0.03</v>
      </c>
      <c r="R94" s="10">
        <f>Table22[[#This Row],[FwdDiv]]/Table22[[#This Row],[DYT]]</f>
        <v>113.99999999999999</v>
      </c>
      <c r="S94" s="10">
        <f>Table22[[#This Row],[FwdDiv]]/Table22[[#This Row],[DVT]]</f>
        <v>76</v>
      </c>
      <c r="T94" s="11">
        <v>148</v>
      </c>
      <c r="U94" t="str">
        <f>IF(Table22[[#This Row],[Market
Price]] &lt; Table22[[#This Row],[DVPrice]], "ALERT", IF(Table22[[#This Row],[Market
Price]] &lt; Table22[[#This Row],[DYPrice]], "WATCH", "HOLD"))</f>
        <v>HOLD</v>
      </c>
      <c r="V94" s="13" t="s">
        <v>27</v>
      </c>
      <c r="W94" s="14">
        <f>(Table22[[#This Row],[DVPrice]]-Table22[[#This Row],[Market
Price]])/Table22[[#This Row],[DVPrice]]</f>
        <v>-1.0613157894736842</v>
      </c>
    </row>
    <row r="95" spans="1:23" x14ac:dyDescent="0.2">
      <c r="A95" t="e" vm="94">
        <v>#VALUE!</v>
      </c>
      <c r="B95" s="1" t="str" cm="1">
        <f t="array" ref="B95">_FV(Table22[[#This Row],[DataField]],"Ticker symbol",TRUE)</f>
        <v>XOM</v>
      </c>
      <c r="C95" s="1" t="s">
        <v>12</v>
      </c>
      <c r="D95" s="3">
        <v>45124</v>
      </c>
      <c r="E95" s="1" t="s">
        <v>46</v>
      </c>
      <c r="F95" s="1" t="s">
        <v>21</v>
      </c>
      <c r="G95" s="1" t="s">
        <v>31</v>
      </c>
      <c r="H95" s="2" cm="1">
        <f t="array" ref="H95">_FV(Table22[[#This Row],[DataField]],"Price",TRUE)</f>
        <v>101.9</v>
      </c>
      <c r="I95" s="2" cm="1">
        <f t="array" ref="I95">_FV(Table22[[#This Row],[DataField]],"52 week low",TRUE)</f>
        <v>97.48</v>
      </c>
      <c r="J95" s="2" cm="1">
        <f t="array" ref="J95">_FV(Table22[[#This Row],[DataField]],"52 week high",TRUE)</f>
        <v>120.7</v>
      </c>
      <c r="K95" s="15" t="s">
        <v>36</v>
      </c>
      <c r="L95" s="2">
        <v>3.64</v>
      </c>
      <c r="M95" s="16">
        <f>Table22[[#This Row],[FwdDiv]]/Table22[[#This Row],[Market
Price]]</f>
        <v>3.5721295387634938E-2</v>
      </c>
      <c r="N95" s="16">
        <v>5.0999999999999997E-2</v>
      </c>
      <c r="O95" s="16">
        <v>1.7000000000000001E-2</v>
      </c>
      <c r="P95" s="16">
        <v>3.7999999999999999E-2</v>
      </c>
      <c r="Q95" s="16">
        <v>0.05</v>
      </c>
      <c r="R95" s="10">
        <f>Table22[[#This Row],[FwdDiv]]/Table22[[#This Row],[DYT]]</f>
        <v>95.789473684210535</v>
      </c>
      <c r="S95" s="10">
        <f>Table22[[#This Row],[FwdDiv]]/Table22[[#This Row],[DVT]]</f>
        <v>72.8</v>
      </c>
      <c r="T95" s="11">
        <v>118</v>
      </c>
      <c r="U95" t="str">
        <f>IF(Table22[[#This Row],[Market
Price]] &lt; Table22[[#This Row],[DVPrice]], "ALERT", IF(Table22[[#This Row],[Market
Price]] &lt; Table22[[#This Row],[DYPrice]], "WATCH", "HOLD"))</f>
        <v>HOLD</v>
      </c>
      <c r="V95" s="13" t="s">
        <v>27</v>
      </c>
      <c r="W95" s="14">
        <f>(Table22[[#This Row],[DVPrice]]-Table22[[#This Row],[Market
Price]])/Table22[[#This Row],[DVPrice]]</f>
        <v>-0.39972527472527486</v>
      </c>
    </row>
    <row r="96" spans="1:23" x14ac:dyDescent="0.2">
      <c r="A96" t="e" vm="95">
        <v>#VALUE!</v>
      </c>
      <c r="B96" s="1" t="str" cm="1">
        <f t="array" ref="B96">_FV(Table22[[#This Row],[DataField]],"Ticker symbol",TRUE)</f>
        <v>ZTS</v>
      </c>
      <c r="C96" s="1" t="s">
        <v>20</v>
      </c>
      <c r="D96" s="3">
        <v>45126</v>
      </c>
      <c r="E96" s="1" t="s">
        <v>71</v>
      </c>
      <c r="F96" s="1" t="s">
        <v>21</v>
      </c>
      <c r="G96" s="1" t="s">
        <v>31</v>
      </c>
      <c r="H96" s="2" cm="1">
        <f t="array" ref="H96">_FV(Table22[[#This Row],[DataField]],"Price",TRUE)</f>
        <v>194.98</v>
      </c>
      <c r="I96" s="2" cm="1">
        <f t="array" ref="I96">_FV(Table22[[#This Row],[DataField]],"52 week low",TRUE)</f>
        <v>141.52000000000001</v>
      </c>
      <c r="J96" s="2" cm="1">
        <f t="array" ref="J96">_FV(Table22[[#This Row],[DataField]],"52 week high",TRUE)</f>
        <v>201.92</v>
      </c>
      <c r="K96" s="15" t="s">
        <v>39</v>
      </c>
      <c r="L96" s="2">
        <v>1.5</v>
      </c>
      <c r="M96" s="16">
        <f>Table22[[#This Row],[FwdDiv]]/Table22[[#This Row],[Market
Price]]</f>
        <v>7.6930967278695259E-3</v>
      </c>
      <c r="N96" s="16">
        <v>0.23</v>
      </c>
      <c r="O96" s="16">
        <v>0.154</v>
      </c>
      <c r="P96" s="16">
        <v>7.0000000000000001E-3</v>
      </c>
      <c r="Q96" s="16">
        <v>8.9999999999999993E-3</v>
      </c>
      <c r="R96" s="10">
        <f>Table22[[#This Row],[FwdDiv]]/Table22[[#This Row],[DYT]]</f>
        <v>214.28571428571428</v>
      </c>
      <c r="S96" s="10">
        <f>Table22[[#This Row],[FwdDiv]]/Table22[[#This Row],[DVT]]</f>
        <v>166.66666666666669</v>
      </c>
      <c r="T96" s="11">
        <v>170</v>
      </c>
      <c r="U96" t="str">
        <f>IF(Table22[[#This Row],[Market
Price]] &lt; Table22[[#This Row],[DVPrice]], "ALERT", IF(Table22[[#This Row],[Market
Price]] &lt; Table22[[#This Row],[DYPrice]], "WATCH", "HOLD"))</f>
        <v>WATCH</v>
      </c>
      <c r="V96" s="13" t="s">
        <v>27</v>
      </c>
      <c r="W96" s="14">
        <f>(Table22[[#This Row],[DVPrice]]-Table22[[#This Row],[Market
Price]])/Table22[[#This Row],[DVPrice]]</f>
        <v>-0.16987999999999981</v>
      </c>
    </row>
  </sheetData>
  <phoneticPr fontId="2" type="noConversion"/>
  <conditionalFormatting sqref="U2:U96">
    <cfRule type="containsText" dxfId="1" priority="1" operator="containsText" text="WATCH">
      <formula>NOT(ISERROR(SEARCH("WATCH",U2)))</formula>
    </cfRule>
    <cfRule type="containsText" dxfId="0" priority="3"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2023-12-23T15:04:25Z</dcterms:modified>
  <cp:category/>
  <cp:contentStatus/>
</cp:coreProperties>
</file>